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篤\Dropbox\UCLA\Class\3Spr Financial Risk Measurement &amp; Management\Problem Set3\"/>
    </mc:Choice>
  </mc:AlternateContent>
  <bookViews>
    <workbookView xWindow="0" yWindow="0" windowWidth="28800" windowHeight="13035" activeTab="8"/>
  </bookViews>
  <sheets>
    <sheet name="9.20" sheetId="2" r:id="rId1"/>
    <sheet name="13.17a" sheetId="3" r:id="rId2"/>
    <sheet name="13.17b" sheetId="5" r:id="rId3"/>
    <sheet name="13.17c" sheetId="6" r:id="rId4"/>
    <sheet name="13.17e" sheetId="7" r:id="rId5"/>
    <sheet name="Data" sheetId="4" r:id="rId6"/>
    <sheet name="14.17&amp;18" sheetId="8" r:id="rId7"/>
    <sheet name="14.21a" sheetId="10" r:id="rId8"/>
    <sheet name="14.21b" sheetId="12" r:id="rId9"/>
    <sheet name="note" sheetId="1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2" l="1"/>
  <c r="J31" i="10"/>
  <c r="G24" i="12"/>
  <c r="D24" i="12"/>
  <c r="G22" i="12"/>
  <c r="D22" i="12"/>
  <c r="J26" i="12"/>
  <c r="G26" i="12"/>
  <c r="D26" i="12"/>
  <c r="J24" i="12"/>
  <c r="J25" i="12" s="1"/>
  <c r="G12" i="12"/>
  <c r="D7" i="12"/>
  <c r="D18" i="12" s="1"/>
  <c r="G6" i="12"/>
  <c r="G18" i="12" s="1"/>
  <c r="J24" i="10"/>
  <c r="J26" i="10"/>
  <c r="G26" i="10"/>
  <c r="D26" i="10"/>
  <c r="D18" i="10"/>
  <c r="D21" i="10" s="1"/>
  <c r="D15" i="12"/>
  <c r="D14" i="12"/>
  <c r="D21" i="12" l="1"/>
  <c r="D25" i="12" s="1"/>
  <c r="D27" i="12" s="1"/>
  <c r="D28" i="12" s="1"/>
  <c r="D19" i="12"/>
  <c r="G19" i="12"/>
  <c r="G21" i="12"/>
  <c r="G25" i="12" s="1"/>
  <c r="G27" i="12" s="1"/>
  <c r="G28" i="12" s="1"/>
  <c r="J27" i="12"/>
  <c r="J28" i="12" s="1"/>
  <c r="D24" i="10"/>
  <c r="D25" i="10" s="1"/>
  <c r="D27" i="10" s="1"/>
  <c r="D28" i="10" s="1"/>
  <c r="D15" i="10"/>
  <c r="D14" i="10"/>
  <c r="G12" i="10" l="1"/>
  <c r="G6" i="10"/>
  <c r="G18" i="10" s="1"/>
  <c r="G21" i="10" s="1"/>
  <c r="G24" i="10" s="1"/>
  <c r="G25" i="10" s="1"/>
  <c r="G27" i="10" l="1"/>
  <c r="G28" i="10" s="1"/>
  <c r="J25" i="10"/>
  <c r="J27" i="10" s="1"/>
  <c r="J28" i="10" s="1"/>
  <c r="G19" i="10"/>
  <c r="D19" i="10"/>
  <c r="D7" i="10"/>
  <c r="L14" i="8"/>
  <c r="L13" i="8"/>
  <c r="M11" i="8"/>
  <c r="L9" i="8"/>
  <c r="L8" i="8"/>
  <c r="L11" i="8" s="1"/>
  <c r="L12" i="8" s="1"/>
  <c r="L7" i="8"/>
  <c r="H15" i="8"/>
  <c r="H13" i="8"/>
  <c r="H14" i="8" s="1"/>
  <c r="H12" i="8"/>
  <c r="H11" i="8"/>
  <c r="H7" i="8"/>
  <c r="H8" i="8"/>
  <c r="I11" i="8"/>
  <c r="H9" i="8"/>
  <c r="C11" i="8"/>
  <c r="C9" i="8"/>
  <c r="C8" i="8"/>
  <c r="C7" i="8"/>
  <c r="F5" i="7"/>
  <c r="F3" i="7"/>
  <c r="E5" i="7"/>
  <c r="D5" i="7"/>
  <c r="E4" i="7"/>
  <c r="D4" i="7"/>
  <c r="E3" i="7"/>
  <c r="D3" i="7"/>
  <c r="T17" i="6"/>
  <c r="N17" i="3"/>
  <c r="V17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K1502" i="6"/>
  <c r="K1501" i="6"/>
  <c r="K1500" i="6"/>
  <c r="K1499" i="6"/>
  <c r="K1498" i="6"/>
  <c r="K1497" i="6"/>
  <c r="K1496" i="6"/>
  <c r="K1495" i="6"/>
  <c r="K1494" i="6"/>
  <c r="K1493" i="6"/>
  <c r="K1492" i="6"/>
  <c r="K1491" i="6"/>
  <c r="K1490" i="6"/>
  <c r="K1489" i="6"/>
  <c r="K1488" i="6"/>
  <c r="K1487" i="6"/>
  <c r="K1486" i="6"/>
  <c r="K1485" i="6"/>
  <c r="K1484" i="6"/>
  <c r="K1483" i="6"/>
  <c r="K1482" i="6"/>
  <c r="K1481" i="6"/>
  <c r="K1480" i="6"/>
  <c r="K1479" i="6"/>
  <c r="K1478" i="6"/>
  <c r="K1477" i="6"/>
  <c r="K1476" i="6"/>
  <c r="K1475" i="6"/>
  <c r="K1474" i="6"/>
  <c r="K1473" i="6"/>
  <c r="K1472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3" i="6"/>
  <c r="K4" i="6"/>
  <c r="J2" i="6"/>
  <c r="L15" i="8" l="1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G1473" i="6" s="1"/>
  <c r="C1472" i="6"/>
  <c r="C1471" i="6"/>
  <c r="C1470" i="6"/>
  <c r="C1469" i="6"/>
  <c r="C1468" i="6"/>
  <c r="C1467" i="6"/>
  <c r="C1466" i="6"/>
  <c r="C1465" i="6"/>
  <c r="C1464" i="6"/>
  <c r="C1463" i="6"/>
  <c r="C1462" i="6"/>
  <c r="G1462" i="6" s="1"/>
  <c r="C1461" i="6"/>
  <c r="C1460" i="6"/>
  <c r="C1459" i="6"/>
  <c r="C1458" i="6"/>
  <c r="C1457" i="6"/>
  <c r="G1457" i="6" s="1"/>
  <c r="C1456" i="6"/>
  <c r="C1455" i="6"/>
  <c r="C1454" i="6"/>
  <c r="C1453" i="6"/>
  <c r="C1452" i="6"/>
  <c r="C1451" i="6"/>
  <c r="G1451" i="6" s="1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G1409" i="6" s="1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G1393" i="6" s="1"/>
  <c r="C1392" i="6"/>
  <c r="C1391" i="6"/>
  <c r="C1390" i="6"/>
  <c r="C1389" i="6"/>
  <c r="C1388" i="6"/>
  <c r="C1387" i="6"/>
  <c r="C1386" i="6"/>
  <c r="C1385" i="6"/>
  <c r="G1385" i="6" s="1"/>
  <c r="C1384" i="6"/>
  <c r="C1383" i="6"/>
  <c r="C1382" i="6"/>
  <c r="C1381" i="6"/>
  <c r="C1380" i="6"/>
  <c r="C1379" i="6"/>
  <c r="C1378" i="6"/>
  <c r="C1377" i="6"/>
  <c r="G1377" i="6" s="1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G1348" i="6" s="1"/>
  <c r="C1347" i="6"/>
  <c r="C1346" i="6"/>
  <c r="C1345" i="6"/>
  <c r="C1344" i="6"/>
  <c r="C1343" i="6"/>
  <c r="C1342" i="6"/>
  <c r="C1341" i="6"/>
  <c r="C1340" i="6"/>
  <c r="C1339" i="6"/>
  <c r="C1338" i="6"/>
  <c r="C1337" i="6"/>
  <c r="G1337" i="6" s="1"/>
  <c r="C1336" i="6"/>
  <c r="C1335" i="6"/>
  <c r="C1334" i="6"/>
  <c r="C1333" i="6"/>
  <c r="C1332" i="6"/>
  <c r="C1331" i="6"/>
  <c r="C1330" i="6"/>
  <c r="C1329" i="6"/>
  <c r="G1329" i="6" s="1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G1284" i="6" s="1"/>
  <c r="C1283" i="6"/>
  <c r="C1282" i="6"/>
  <c r="C1281" i="6"/>
  <c r="C1280" i="6"/>
  <c r="C1279" i="6"/>
  <c r="C1278" i="6"/>
  <c r="C1277" i="6"/>
  <c r="C1276" i="6"/>
  <c r="C1275" i="6"/>
  <c r="C1274" i="6"/>
  <c r="C1273" i="6"/>
  <c r="G1273" i="6" s="1"/>
  <c r="C1272" i="6"/>
  <c r="C1271" i="6"/>
  <c r="C1270" i="6"/>
  <c r="C1269" i="6"/>
  <c r="C1268" i="6"/>
  <c r="C1267" i="6"/>
  <c r="C1266" i="6"/>
  <c r="C1265" i="6"/>
  <c r="G1265" i="6" s="1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G1248" i="6" s="1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G1233" i="6" s="1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G1209" i="6" s="1"/>
  <c r="C1208" i="6"/>
  <c r="C1207" i="6"/>
  <c r="C1206" i="6"/>
  <c r="C1205" i="6"/>
  <c r="C1204" i="6"/>
  <c r="C1203" i="6"/>
  <c r="C1202" i="6"/>
  <c r="C1201" i="6"/>
  <c r="G1201" i="6" s="1"/>
  <c r="C1200" i="6"/>
  <c r="C1199" i="6"/>
  <c r="C1198" i="6"/>
  <c r="C1197" i="6"/>
  <c r="C1196" i="6"/>
  <c r="C1195" i="6"/>
  <c r="C1194" i="6"/>
  <c r="C1193" i="6"/>
  <c r="G1193" i="6" s="1"/>
  <c r="C1192" i="6"/>
  <c r="C1191" i="6"/>
  <c r="C1190" i="6"/>
  <c r="C1189" i="6"/>
  <c r="C1188" i="6"/>
  <c r="C1187" i="6"/>
  <c r="C1186" i="6"/>
  <c r="C1185" i="6"/>
  <c r="G1185" i="6" s="1"/>
  <c r="C1184" i="6"/>
  <c r="G1184" i="6" s="1"/>
  <c r="C1183" i="6"/>
  <c r="C1182" i="6"/>
  <c r="C1181" i="6"/>
  <c r="G1181" i="6" s="1"/>
  <c r="C1180" i="6"/>
  <c r="C1179" i="6"/>
  <c r="C1178" i="6"/>
  <c r="C1177" i="6"/>
  <c r="C1176" i="6"/>
  <c r="C1175" i="6"/>
  <c r="C1174" i="6"/>
  <c r="C1173" i="6"/>
  <c r="C1172" i="6"/>
  <c r="C1171" i="6"/>
  <c r="C1170" i="6"/>
  <c r="G1170" i="6" s="1"/>
  <c r="C1169" i="6"/>
  <c r="G1169" i="6" s="1"/>
  <c r="C1168" i="6"/>
  <c r="C1167" i="6"/>
  <c r="C1166" i="6"/>
  <c r="C1165" i="6"/>
  <c r="C1164" i="6"/>
  <c r="C1163" i="6"/>
  <c r="C1162" i="6"/>
  <c r="C1161" i="6"/>
  <c r="G1161" i="6" s="1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G1137" i="6" s="1"/>
  <c r="C1136" i="6"/>
  <c r="C1135" i="6"/>
  <c r="C1134" i="6"/>
  <c r="C1133" i="6"/>
  <c r="C1132" i="6"/>
  <c r="C1131" i="6"/>
  <c r="C1130" i="6"/>
  <c r="C1129" i="6"/>
  <c r="G1129" i="6" s="1"/>
  <c r="C1128" i="6"/>
  <c r="C1127" i="6"/>
  <c r="C1126" i="6"/>
  <c r="C1125" i="6"/>
  <c r="C1124" i="6"/>
  <c r="C1123" i="6"/>
  <c r="C1122" i="6"/>
  <c r="C1121" i="6"/>
  <c r="G1121" i="6" s="1"/>
  <c r="C1120" i="6"/>
  <c r="C1119" i="6"/>
  <c r="C1118" i="6"/>
  <c r="C1117" i="6"/>
  <c r="G1117" i="6" s="1"/>
  <c r="C1116" i="6"/>
  <c r="C1115" i="6"/>
  <c r="C1114" i="6"/>
  <c r="C1113" i="6"/>
  <c r="C1112" i="6"/>
  <c r="C1111" i="6"/>
  <c r="C1110" i="6"/>
  <c r="C1109" i="6"/>
  <c r="C1108" i="6"/>
  <c r="C1107" i="6"/>
  <c r="C1106" i="6"/>
  <c r="G1106" i="6" s="1"/>
  <c r="C1105" i="6"/>
  <c r="C1104" i="6"/>
  <c r="C1103" i="6"/>
  <c r="C1102" i="6"/>
  <c r="C1101" i="6"/>
  <c r="C1100" i="6"/>
  <c r="C1099" i="6"/>
  <c r="C1098" i="6"/>
  <c r="C1097" i="6"/>
  <c r="G1097" i="6" s="1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G1065" i="6" s="1"/>
  <c r="C1064" i="6"/>
  <c r="C1063" i="6"/>
  <c r="C1062" i="6"/>
  <c r="C1061" i="6"/>
  <c r="C1060" i="6"/>
  <c r="C1059" i="6"/>
  <c r="C1058" i="6"/>
  <c r="C1057" i="6"/>
  <c r="G1057" i="6" s="1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G1017" i="6" s="1"/>
  <c r="C1016" i="6"/>
  <c r="C1015" i="6"/>
  <c r="C1014" i="6"/>
  <c r="G1014" i="6" s="1"/>
  <c r="C1013" i="6"/>
  <c r="C1012" i="6"/>
  <c r="C1011" i="6"/>
  <c r="C1010" i="6"/>
  <c r="C1009" i="6"/>
  <c r="C1008" i="6"/>
  <c r="C1007" i="6"/>
  <c r="C1006" i="6"/>
  <c r="C1005" i="6"/>
  <c r="C1004" i="6"/>
  <c r="C1003" i="6"/>
  <c r="G1003" i="6" s="1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G976" i="6" s="1"/>
  <c r="C975" i="6"/>
  <c r="C974" i="6"/>
  <c r="C973" i="6"/>
  <c r="C972" i="6"/>
  <c r="C971" i="6"/>
  <c r="C970" i="6"/>
  <c r="C969" i="6"/>
  <c r="C968" i="6"/>
  <c r="G968" i="6" s="1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G950" i="6" s="1"/>
  <c r="C949" i="6"/>
  <c r="C948" i="6"/>
  <c r="C947" i="6"/>
  <c r="C946" i="6"/>
  <c r="C945" i="6"/>
  <c r="C944" i="6"/>
  <c r="G944" i="6" s="1"/>
  <c r="C943" i="6"/>
  <c r="C942" i="6"/>
  <c r="C941" i="6"/>
  <c r="C940" i="6"/>
  <c r="C939" i="6"/>
  <c r="G939" i="6" s="1"/>
  <c r="C938" i="6"/>
  <c r="C937" i="6"/>
  <c r="C936" i="6"/>
  <c r="G936" i="6" s="1"/>
  <c r="C935" i="6"/>
  <c r="G935" i="6" s="1"/>
  <c r="C934" i="6"/>
  <c r="C933" i="6"/>
  <c r="C932" i="6"/>
  <c r="C931" i="6"/>
  <c r="C930" i="6"/>
  <c r="C929" i="6"/>
  <c r="C928" i="6"/>
  <c r="G928" i="6" s="1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G906" i="6" s="1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G832" i="6" s="1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G782" i="6" s="1"/>
  <c r="C781" i="6"/>
  <c r="C780" i="6"/>
  <c r="C779" i="6"/>
  <c r="C778" i="6"/>
  <c r="C777" i="6"/>
  <c r="G777" i="6" s="1"/>
  <c r="C776" i="6"/>
  <c r="C775" i="6"/>
  <c r="C774" i="6"/>
  <c r="C773" i="6"/>
  <c r="G773" i="6" s="1"/>
  <c r="C772" i="6"/>
  <c r="C771" i="6"/>
  <c r="C770" i="6"/>
  <c r="C769" i="6"/>
  <c r="C768" i="6"/>
  <c r="C767" i="6"/>
  <c r="C766" i="6"/>
  <c r="C765" i="6"/>
  <c r="C764" i="6"/>
  <c r="C763" i="6"/>
  <c r="G763" i="6" s="1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G704" i="6" s="1"/>
  <c r="C703" i="6"/>
  <c r="C702" i="6"/>
  <c r="C701" i="6"/>
  <c r="C700" i="6"/>
  <c r="G700" i="6" s="1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G654" i="6" s="1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G635" i="6" s="1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G615" i="6" s="1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G602" i="6" s="1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G581" i="6" s="1"/>
  <c r="C580" i="6"/>
  <c r="C579" i="6"/>
  <c r="C578" i="6"/>
  <c r="C577" i="6"/>
  <c r="C576" i="6"/>
  <c r="C575" i="6"/>
  <c r="C574" i="6"/>
  <c r="C573" i="6"/>
  <c r="C572" i="6"/>
  <c r="G572" i="6" s="1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G557" i="6" s="1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G541" i="6" s="1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G526" i="6" s="1"/>
  <c r="C525" i="6"/>
  <c r="G525" i="6" s="1"/>
  <c r="C524" i="6"/>
  <c r="C523" i="6"/>
  <c r="C522" i="6"/>
  <c r="C521" i="6"/>
  <c r="G521" i="6" s="1"/>
  <c r="C520" i="6"/>
  <c r="C519" i="6"/>
  <c r="C518" i="6"/>
  <c r="C517" i="6"/>
  <c r="G517" i="6" s="1"/>
  <c r="C516" i="6"/>
  <c r="C515" i="6"/>
  <c r="C514" i="6"/>
  <c r="C513" i="6"/>
  <c r="C512" i="6"/>
  <c r="C511" i="6"/>
  <c r="C510" i="6"/>
  <c r="C509" i="6"/>
  <c r="C508" i="6"/>
  <c r="C507" i="6"/>
  <c r="G507" i="6" s="1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G492" i="6" s="1"/>
  <c r="C491" i="6"/>
  <c r="C490" i="6"/>
  <c r="C489" i="6"/>
  <c r="C488" i="6"/>
  <c r="C487" i="6"/>
  <c r="G487" i="6" s="1"/>
  <c r="C486" i="6"/>
  <c r="C485" i="6"/>
  <c r="C484" i="6"/>
  <c r="G484" i="6" s="1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G448" i="6" s="1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G398" i="6" s="1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G379" i="6" s="1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G359" i="6" s="1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G346" i="6" s="1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G325" i="6" s="1"/>
  <c r="C324" i="6"/>
  <c r="C323" i="6"/>
  <c r="G323" i="6" s="1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G308" i="6" s="1"/>
  <c r="C307" i="6"/>
  <c r="C306" i="6"/>
  <c r="C305" i="6"/>
  <c r="C304" i="6"/>
  <c r="C303" i="6"/>
  <c r="C302" i="6"/>
  <c r="G302" i="6" s="1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G265" i="6" s="1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G230" i="6" s="1"/>
  <c r="C229" i="6"/>
  <c r="C228" i="6"/>
  <c r="G228" i="6" s="1"/>
  <c r="C227" i="6"/>
  <c r="C226" i="6"/>
  <c r="G226" i="6" s="1"/>
  <c r="C225" i="6"/>
  <c r="C224" i="6"/>
  <c r="C223" i="6"/>
  <c r="C222" i="6"/>
  <c r="C221" i="6"/>
  <c r="G221" i="6" s="1"/>
  <c r="C220" i="6"/>
  <c r="C219" i="6"/>
  <c r="G219" i="6" s="1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Y175" i="6"/>
  <c r="U175" i="6"/>
  <c r="C175" i="6"/>
  <c r="C174" i="6"/>
  <c r="C173" i="6"/>
  <c r="C172" i="6"/>
  <c r="C171" i="6"/>
  <c r="C170" i="6"/>
  <c r="C169" i="6"/>
  <c r="C168" i="6"/>
  <c r="C167" i="6"/>
  <c r="C166" i="6"/>
  <c r="G166" i="6" s="1"/>
  <c r="C165" i="6"/>
  <c r="C164" i="6"/>
  <c r="G164" i="6" s="1"/>
  <c r="C163" i="6"/>
  <c r="C162" i="6"/>
  <c r="C161" i="6"/>
  <c r="C160" i="6"/>
  <c r="C159" i="6"/>
  <c r="C158" i="6"/>
  <c r="C157" i="6"/>
  <c r="G157" i="6" s="1"/>
  <c r="C156" i="6"/>
  <c r="C155" i="6"/>
  <c r="C154" i="6"/>
  <c r="C153" i="6"/>
  <c r="C152" i="6"/>
  <c r="C151" i="6"/>
  <c r="C150" i="6"/>
  <c r="C149" i="6"/>
  <c r="C148" i="6"/>
  <c r="C147" i="6"/>
  <c r="G147" i="6" s="1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U112" i="6"/>
  <c r="C112" i="6"/>
  <c r="C111" i="6"/>
  <c r="C110" i="6"/>
  <c r="C109" i="6"/>
  <c r="C108" i="6"/>
  <c r="C107" i="6"/>
  <c r="C106" i="6"/>
  <c r="C105" i="6"/>
  <c r="C104" i="6"/>
  <c r="C103" i="6"/>
  <c r="C102" i="6"/>
  <c r="G102" i="6" s="1"/>
  <c r="C101" i="6"/>
  <c r="C100" i="6"/>
  <c r="G100" i="6" s="1"/>
  <c r="C99" i="6"/>
  <c r="C98" i="6"/>
  <c r="C97" i="6"/>
  <c r="C96" i="6"/>
  <c r="C95" i="6"/>
  <c r="C94" i="6"/>
  <c r="C93" i="6"/>
  <c r="G93" i="6" s="1"/>
  <c r="C92" i="6"/>
  <c r="C91" i="6"/>
  <c r="C90" i="6"/>
  <c r="C89" i="6"/>
  <c r="G89" i="6" s="1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G59" i="6" s="1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G38" i="6" s="1"/>
  <c r="C37" i="6"/>
  <c r="C36" i="6"/>
  <c r="G36" i="6" s="1"/>
  <c r="C35" i="6"/>
  <c r="C34" i="6"/>
  <c r="C33" i="6"/>
  <c r="C32" i="6"/>
  <c r="C31" i="6"/>
  <c r="C30" i="6"/>
  <c r="C29" i="6"/>
  <c r="C28" i="6"/>
  <c r="G28" i="6" s="1"/>
  <c r="C27" i="6"/>
  <c r="C26" i="6"/>
  <c r="C25" i="6"/>
  <c r="G25" i="6" s="1"/>
  <c r="C24" i="6"/>
  <c r="C23" i="6"/>
  <c r="C22" i="6"/>
  <c r="C21" i="6"/>
  <c r="C20" i="6"/>
  <c r="C19" i="6"/>
  <c r="C18" i="6"/>
  <c r="C17" i="6"/>
  <c r="G17" i="6" s="1"/>
  <c r="C16" i="6"/>
  <c r="C15" i="6"/>
  <c r="C14" i="6"/>
  <c r="C13" i="6"/>
  <c r="C12" i="6"/>
  <c r="C11" i="6"/>
  <c r="C10" i="6"/>
  <c r="G10" i="6" s="1"/>
  <c r="C9" i="6"/>
  <c r="C8" i="6"/>
  <c r="C7" i="6"/>
  <c r="C6" i="6"/>
  <c r="C5" i="6"/>
  <c r="G5" i="6" s="1"/>
  <c r="C4" i="6"/>
  <c r="C3" i="6"/>
  <c r="W175" i="5"/>
  <c r="Y175" i="5"/>
  <c r="U175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1502" i="5"/>
  <c r="T1501" i="5"/>
  <c r="T1500" i="5"/>
  <c r="T1499" i="5"/>
  <c r="T1498" i="5"/>
  <c r="T1497" i="5"/>
  <c r="T1496" i="5"/>
  <c r="T1495" i="5"/>
  <c r="T1494" i="5"/>
  <c r="T1493" i="5"/>
  <c r="T1492" i="5"/>
  <c r="T1491" i="5"/>
  <c r="T1490" i="5"/>
  <c r="T1489" i="5"/>
  <c r="T1488" i="5"/>
  <c r="T1487" i="5"/>
  <c r="T1486" i="5"/>
  <c r="T1485" i="5"/>
  <c r="T1484" i="5"/>
  <c r="T1483" i="5"/>
  <c r="T1482" i="5"/>
  <c r="T1481" i="5"/>
  <c r="T1480" i="5"/>
  <c r="T1479" i="5"/>
  <c r="T1478" i="5"/>
  <c r="T1477" i="5"/>
  <c r="T1476" i="5"/>
  <c r="T1475" i="5"/>
  <c r="T1474" i="5"/>
  <c r="T1473" i="5"/>
  <c r="T1472" i="5"/>
  <c r="T1471" i="5"/>
  <c r="T1470" i="5"/>
  <c r="T1469" i="5"/>
  <c r="T1468" i="5"/>
  <c r="T1467" i="5"/>
  <c r="T1466" i="5"/>
  <c r="T1465" i="5"/>
  <c r="T1464" i="5"/>
  <c r="T1463" i="5"/>
  <c r="T1462" i="5"/>
  <c r="T1461" i="5"/>
  <c r="T1460" i="5"/>
  <c r="T1459" i="5"/>
  <c r="T1458" i="5"/>
  <c r="T1457" i="5"/>
  <c r="T1456" i="5"/>
  <c r="T1455" i="5"/>
  <c r="T1454" i="5"/>
  <c r="T1453" i="5"/>
  <c r="T1452" i="5"/>
  <c r="T1451" i="5"/>
  <c r="T1450" i="5"/>
  <c r="T1449" i="5"/>
  <c r="T1448" i="5"/>
  <c r="T1447" i="5"/>
  <c r="T1446" i="5"/>
  <c r="T1445" i="5"/>
  <c r="T1444" i="5"/>
  <c r="T1443" i="5"/>
  <c r="T1442" i="5"/>
  <c r="T1441" i="5"/>
  <c r="T1440" i="5"/>
  <c r="T1439" i="5"/>
  <c r="T1438" i="5"/>
  <c r="T1437" i="5"/>
  <c r="T1436" i="5"/>
  <c r="T1435" i="5"/>
  <c r="T1434" i="5"/>
  <c r="T1433" i="5"/>
  <c r="T1432" i="5"/>
  <c r="T1431" i="5"/>
  <c r="T1430" i="5"/>
  <c r="T1429" i="5"/>
  <c r="T1428" i="5"/>
  <c r="T1427" i="5"/>
  <c r="T1426" i="5"/>
  <c r="T1425" i="5"/>
  <c r="T1424" i="5"/>
  <c r="T1423" i="5"/>
  <c r="T1422" i="5"/>
  <c r="T1421" i="5"/>
  <c r="T1420" i="5"/>
  <c r="T1419" i="5"/>
  <c r="T1418" i="5"/>
  <c r="T1417" i="5"/>
  <c r="T1416" i="5"/>
  <c r="T1415" i="5"/>
  <c r="T1414" i="5"/>
  <c r="T1413" i="5"/>
  <c r="T1412" i="5"/>
  <c r="T1411" i="5"/>
  <c r="T1410" i="5"/>
  <c r="T1409" i="5"/>
  <c r="T1408" i="5"/>
  <c r="T1407" i="5"/>
  <c r="T1406" i="5"/>
  <c r="T1405" i="5"/>
  <c r="T1404" i="5"/>
  <c r="T1403" i="5"/>
  <c r="T1402" i="5"/>
  <c r="T1401" i="5"/>
  <c r="T1400" i="5"/>
  <c r="T1399" i="5"/>
  <c r="T1398" i="5"/>
  <c r="T1397" i="5"/>
  <c r="T1396" i="5"/>
  <c r="T1395" i="5"/>
  <c r="T1394" i="5"/>
  <c r="T1393" i="5"/>
  <c r="T1392" i="5"/>
  <c r="T1391" i="5"/>
  <c r="T1390" i="5"/>
  <c r="T1389" i="5"/>
  <c r="T1388" i="5"/>
  <c r="T1387" i="5"/>
  <c r="T1386" i="5"/>
  <c r="T1385" i="5"/>
  <c r="T1384" i="5"/>
  <c r="T1383" i="5"/>
  <c r="T1382" i="5"/>
  <c r="T1381" i="5"/>
  <c r="T1380" i="5"/>
  <c r="T1379" i="5"/>
  <c r="T1378" i="5"/>
  <c r="T1377" i="5"/>
  <c r="T1376" i="5"/>
  <c r="T1375" i="5"/>
  <c r="T1374" i="5"/>
  <c r="T1373" i="5"/>
  <c r="T1372" i="5"/>
  <c r="T1371" i="5"/>
  <c r="T1370" i="5"/>
  <c r="T1369" i="5"/>
  <c r="T1368" i="5"/>
  <c r="T1367" i="5"/>
  <c r="T1366" i="5"/>
  <c r="T1365" i="5"/>
  <c r="T1364" i="5"/>
  <c r="T1363" i="5"/>
  <c r="T1362" i="5"/>
  <c r="T1361" i="5"/>
  <c r="T1360" i="5"/>
  <c r="T1359" i="5"/>
  <c r="T1358" i="5"/>
  <c r="T1357" i="5"/>
  <c r="T1356" i="5"/>
  <c r="T1355" i="5"/>
  <c r="T1354" i="5"/>
  <c r="T1353" i="5"/>
  <c r="T1352" i="5"/>
  <c r="T1351" i="5"/>
  <c r="T1350" i="5"/>
  <c r="T1349" i="5"/>
  <c r="T1348" i="5"/>
  <c r="T1347" i="5"/>
  <c r="T1346" i="5"/>
  <c r="T1345" i="5"/>
  <c r="T1344" i="5"/>
  <c r="T1343" i="5"/>
  <c r="T1342" i="5"/>
  <c r="T1341" i="5"/>
  <c r="T1340" i="5"/>
  <c r="T1339" i="5"/>
  <c r="T1338" i="5"/>
  <c r="T1337" i="5"/>
  <c r="T1336" i="5"/>
  <c r="T1335" i="5"/>
  <c r="T1334" i="5"/>
  <c r="T1333" i="5"/>
  <c r="T1332" i="5"/>
  <c r="T1331" i="5"/>
  <c r="T1330" i="5"/>
  <c r="T1329" i="5"/>
  <c r="T1328" i="5"/>
  <c r="T1327" i="5"/>
  <c r="T1326" i="5"/>
  <c r="T1325" i="5"/>
  <c r="T1324" i="5"/>
  <c r="T1323" i="5"/>
  <c r="T1322" i="5"/>
  <c r="T1321" i="5"/>
  <c r="T1320" i="5"/>
  <c r="T1319" i="5"/>
  <c r="T1318" i="5"/>
  <c r="T1317" i="5"/>
  <c r="T1316" i="5"/>
  <c r="T1315" i="5"/>
  <c r="T1314" i="5"/>
  <c r="T1313" i="5"/>
  <c r="T1312" i="5"/>
  <c r="T1311" i="5"/>
  <c r="T1310" i="5"/>
  <c r="T1309" i="5"/>
  <c r="T1308" i="5"/>
  <c r="T1307" i="5"/>
  <c r="T1306" i="5"/>
  <c r="T1305" i="5"/>
  <c r="T1304" i="5"/>
  <c r="T1303" i="5"/>
  <c r="T1302" i="5"/>
  <c r="T1301" i="5"/>
  <c r="T1300" i="5"/>
  <c r="T1299" i="5"/>
  <c r="T1298" i="5"/>
  <c r="T1297" i="5"/>
  <c r="T1296" i="5"/>
  <c r="T1295" i="5"/>
  <c r="T1294" i="5"/>
  <c r="T1293" i="5"/>
  <c r="T1292" i="5"/>
  <c r="T1291" i="5"/>
  <c r="T1290" i="5"/>
  <c r="T1289" i="5"/>
  <c r="T1288" i="5"/>
  <c r="T1287" i="5"/>
  <c r="T1286" i="5"/>
  <c r="T1285" i="5"/>
  <c r="T1284" i="5"/>
  <c r="T1283" i="5"/>
  <c r="T1282" i="5"/>
  <c r="T1281" i="5"/>
  <c r="T1280" i="5"/>
  <c r="T1279" i="5"/>
  <c r="T1278" i="5"/>
  <c r="T1277" i="5"/>
  <c r="T1276" i="5"/>
  <c r="T1275" i="5"/>
  <c r="T1274" i="5"/>
  <c r="T1273" i="5"/>
  <c r="T1272" i="5"/>
  <c r="T1271" i="5"/>
  <c r="T1270" i="5"/>
  <c r="T1269" i="5"/>
  <c r="T1268" i="5"/>
  <c r="T1267" i="5"/>
  <c r="T1266" i="5"/>
  <c r="T1265" i="5"/>
  <c r="T1264" i="5"/>
  <c r="T1263" i="5"/>
  <c r="T1262" i="5"/>
  <c r="T1261" i="5"/>
  <c r="T1260" i="5"/>
  <c r="T1259" i="5"/>
  <c r="T1258" i="5"/>
  <c r="T1257" i="5"/>
  <c r="T1256" i="5"/>
  <c r="T1255" i="5"/>
  <c r="T1254" i="5"/>
  <c r="T1253" i="5"/>
  <c r="T1252" i="5"/>
  <c r="T1251" i="5"/>
  <c r="T1250" i="5"/>
  <c r="T1249" i="5"/>
  <c r="T1248" i="5"/>
  <c r="T1247" i="5"/>
  <c r="T1246" i="5"/>
  <c r="T1245" i="5"/>
  <c r="T1244" i="5"/>
  <c r="T1243" i="5"/>
  <c r="T1242" i="5"/>
  <c r="T1241" i="5"/>
  <c r="T1240" i="5"/>
  <c r="T1239" i="5"/>
  <c r="T1238" i="5"/>
  <c r="T1237" i="5"/>
  <c r="T1236" i="5"/>
  <c r="T1235" i="5"/>
  <c r="T1234" i="5"/>
  <c r="T1233" i="5"/>
  <c r="T1232" i="5"/>
  <c r="T1231" i="5"/>
  <c r="T1230" i="5"/>
  <c r="T1229" i="5"/>
  <c r="T1228" i="5"/>
  <c r="T1227" i="5"/>
  <c r="T1226" i="5"/>
  <c r="T1225" i="5"/>
  <c r="T1224" i="5"/>
  <c r="T1223" i="5"/>
  <c r="T1222" i="5"/>
  <c r="T1221" i="5"/>
  <c r="T1220" i="5"/>
  <c r="T1219" i="5"/>
  <c r="T1218" i="5"/>
  <c r="T1217" i="5"/>
  <c r="T1216" i="5"/>
  <c r="T1215" i="5"/>
  <c r="T1214" i="5"/>
  <c r="T1213" i="5"/>
  <c r="T1212" i="5"/>
  <c r="T1211" i="5"/>
  <c r="T1210" i="5"/>
  <c r="T1209" i="5"/>
  <c r="T1208" i="5"/>
  <c r="T1207" i="5"/>
  <c r="T1206" i="5"/>
  <c r="T1205" i="5"/>
  <c r="T1204" i="5"/>
  <c r="T1203" i="5"/>
  <c r="T1202" i="5"/>
  <c r="T1201" i="5"/>
  <c r="T1200" i="5"/>
  <c r="T1199" i="5"/>
  <c r="T1198" i="5"/>
  <c r="T1197" i="5"/>
  <c r="T1196" i="5"/>
  <c r="T1195" i="5"/>
  <c r="T1194" i="5"/>
  <c r="T1193" i="5"/>
  <c r="T1192" i="5"/>
  <c r="T1191" i="5"/>
  <c r="T1190" i="5"/>
  <c r="T1189" i="5"/>
  <c r="T1188" i="5"/>
  <c r="T1187" i="5"/>
  <c r="T1186" i="5"/>
  <c r="T1185" i="5"/>
  <c r="T1184" i="5"/>
  <c r="T1183" i="5"/>
  <c r="T1182" i="5"/>
  <c r="T1181" i="5"/>
  <c r="T1180" i="5"/>
  <c r="T1179" i="5"/>
  <c r="T1178" i="5"/>
  <c r="T1177" i="5"/>
  <c r="T1176" i="5"/>
  <c r="T1175" i="5"/>
  <c r="T1174" i="5"/>
  <c r="T1173" i="5"/>
  <c r="T1172" i="5"/>
  <c r="T1171" i="5"/>
  <c r="T1170" i="5"/>
  <c r="T1169" i="5"/>
  <c r="T1168" i="5"/>
  <c r="T1167" i="5"/>
  <c r="T1166" i="5"/>
  <c r="T1165" i="5"/>
  <c r="T1164" i="5"/>
  <c r="T1163" i="5"/>
  <c r="T1162" i="5"/>
  <c r="T1161" i="5"/>
  <c r="T1160" i="5"/>
  <c r="T1159" i="5"/>
  <c r="T1158" i="5"/>
  <c r="T1157" i="5"/>
  <c r="T1156" i="5"/>
  <c r="T1155" i="5"/>
  <c r="T1154" i="5"/>
  <c r="T1153" i="5"/>
  <c r="T1152" i="5"/>
  <c r="T1151" i="5"/>
  <c r="T1150" i="5"/>
  <c r="T1149" i="5"/>
  <c r="T1148" i="5"/>
  <c r="T1147" i="5"/>
  <c r="T1146" i="5"/>
  <c r="T1145" i="5"/>
  <c r="T1144" i="5"/>
  <c r="T1143" i="5"/>
  <c r="T1142" i="5"/>
  <c r="T1141" i="5"/>
  <c r="T1140" i="5"/>
  <c r="T1139" i="5"/>
  <c r="T1138" i="5"/>
  <c r="T1137" i="5"/>
  <c r="T1136" i="5"/>
  <c r="T1135" i="5"/>
  <c r="T1134" i="5"/>
  <c r="T1133" i="5"/>
  <c r="T1132" i="5"/>
  <c r="T1131" i="5"/>
  <c r="T1130" i="5"/>
  <c r="T1129" i="5"/>
  <c r="T1128" i="5"/>
  <c r="T1127" i="5"/>
  <c r="T1126" i="5"/>
  <c r="T1125" i="5"/>
  <c r="T1124" i="5"/>
  <c r="T1123" i="5"/>
  <c r="T1122" i="5"/>
  <c r="T1121" i="5"/>
  <c r="T1120" i="5"/>
  <c r="T1119" i="5"/>
  <c r="T1118" i="5"/>
  <c r="T1117" i="5"/>
  <c r="T1116" i="5"/>
  <c r="T1115" i="5"/>
  <c r="T1114" i="5"/>
  <c r="T1113" i="5"/>
  <c r="T1112" i="5"/>
  <c r="T1111" i="5"/>
  <c r="T1110" i="5"/>
  <c r="T1109" i="5"/>
  <c r="T1108" i="5"/>
  <c r="T1107" i="5"/>
  <c r="T1106" i="5"/>
  <c r="T1105" i="5"/>
  <c r="T1104" i="5"/>
  <c r="T1103" i="5"/>
  <c r="T1102" i="5"/>
  <c r="T1101" i="5"/>
  <c r="T1100" i="5"/>
  <c r="T1099" i="5"/>
  <c r="T1098" i="5"/>
  <c r="T1097" i="5"/>
  <c r="T1096" i="5"/>
  <c r="T1095" i="5"/>
  <c r="T1094" i="5"/>
  <c r="T1093" i="5"/>
  <c r="T1092" i="5"/>
  <c r="T1091" i="5"/>
  <c r="T1090" i="5"/>
  <c r="T1089" i="5"/>
  <c r="T1088" i="5"/>
  <c r="T1087" i="5"/>
  <c r="T1086" i="5"/>
  <c r="T1085" i="5"/>
  <c r="T1084" i="5"/>
  <c r="T1083" i="5"/>
  <c r="T1082" i="5"/>
  <c r="T1081" i="5"/>
  <c r="T1080" i="5"/>
  <c r="T1079" i="5"/>
  <c r="T1078" i="5"/>
  <c r="T1077" i="5"/>
  <c r="T1076" i="5"/>
  <c r="T1075" i="5"/>
  <c r="T1074" i="5"/>
  <c r="T1073" i="5"/>
  <c r="T1072" i="5"/>
  <c r="T1071" i="5"/>
  <c r="T1070" i="5"/>
  <c r="T1069" i="5"/>
  <c r="T1068" i="5"/>
  <c r="T1067" i="5"/>
  <c r="T1066" i="5"/>
  <c r="T1065" i="5"/>
  <c r="T1064" i="5"/>
  <c r="T1063" i="5"/>
  <c r="T1062" i="5"/>
  <c r="T1061" i="5"/>
  <c r="T1060" i="5"/>
  <c r="T1059" i="5"/>
  <c r="T1058" i="5"/>
  <c r="T1057" i="5"/>
  <c r="T1056" i="5"/>
  <c r="T1055" i="5"/>
  <c r="T1054" i="5"/>
  <c r="T1053" i="5"/>
  <c r="T1052" i="5"/>
  <c r="T1051" i="5"/>
  <c r="T1050" i="5"/>
  <c r="T1049" i="5"/>
  <c r="T1048" i="5"/>
  <c r="T1047" i="5"/>
  <c r="T1046" i="5"/>
  <c r="T1045" i="5"/>
  <c r="T1044" i="5"/>
  <c r="T1043" i="5"/>
  <c r="T1042" i="5"/>
  <c r="T1041" i="5"/>
  <c r="T1040" i="5"/>
  <c r="T1039" i="5"/>
  <c r="T1038" i="5"/>
  <c r="T1037" i="5"/>
  <c r="T1036" i="5"/>
  <c r="T1035" i="5"/>
  <c r="T1034" i="5"/>
  <c r="T1033" i="5"/>
  <c r="T1032" i="5"/>
  <c r="T1031" i="5"/>
  <c r="T1030" i="5"/>
  <c r="T1029" i="5"/>
  <c r="T1028" i="5"/>
  <c r="T1027" i="5"/>
  <c r="T1026" i="5"/>
  <c r="T1025" i="5"/>
  <c r="T1024" i="5"/>
  <c r="T1023" i="5"/>
  <c r="T1022" i="5"/>
  <c r="T1021" i="5"/>
  <c r="T1020" i="5"/>
  <c r="T1019" i="5"/>
  <c r="T1018" i="5"/>
  <c r="T1017" i="5"/>
  <c r="T1016" i="5"/>
  <c r="T1015" i="5"/>
  <c r="T1014" i="5"/>
  <c r="T1013" i="5"/>
  <c r="T1012" i="5"/>
  <c r="T1011" i="5"/>
  <c r="T1010" i="5"/>
  <c r="T1009" i="5"/>
  <c r="T1008" i="5"/>
  <c r="T1007" i="5"/>
  <c r="T1006" i="5"/>
  <c r="T1005" i="5"/>
  <c r="T1004" i="5"/>
  <c r="T1003" i="5"/>
  <c r="T1002" i="5"/>
  <c r="T1001" i="5"/>
  <c r="T1000" i="5"/>
  <c r="T999" i="5"/>
  <c r="T998" i="5"/>
  <c r="T997" i="5"/>
  <c r="T996" i="5"/>
  <c r="T995" i="5"/>
  <c r="T994" i="5"/>
  <c r="T993" i="5"/>
  <c r="T992" i="5"/>
  <c r="T991" i="5"/>
  <c r="T990" i="5"/>
  <c r="T989" i="5"/>
  <c r="T988" i="5"/>
  <c r="T987" i="5"/>
  <c r="T986" i="5"/>
  <c r="T985" i="5"/>
  <c r="T984" i="5"/>
  <c r="T983" i="5"/>
  <c r="T982" i="5"/>
  <c r="T981" i="5"/>
  <c r="T980" i="5"/>
  <c r="T979" i="5"/>
  <c r="T978" i="5"/>
  <c r="T977" i="5"/>
  <c r="T976" i="5"/>
  <c r="T975" i="5"/>
  <c r="T974" i="5"/>
  <c r="T973" i="5"/>
  <c r="T972" i="5"/>
  <c r="T971" i="5"/>
  <c r="T970" i="5"/>
  <c r="T969" i="5"/>
  <c r="T968" i="5"/>
  <c r="T967" i="5"/>
  <c r="T966" i="5"/>
  <c r="T965" i="5"/>
  <c r="T964" i="5"/>
  <c r="T963" i="5"/>
  <c r="T962" i="5"/>
  <c r="T961" i="5"/>
  <c r="T960" i="5"/>
  <c r="T959" i="5"/>
  <c r="T958" i="5"/>
  <c r="T957" i="5"/>
  <c r="T956" i="5"/>
  <c r="T955" i="5"/>
  <c r="T954" i="5"/>
  <c r="T953" i="5"/>
  <c r="T952" i="5"/>
  <c r="T951" i="5"/>
  <c r="T950" i="5"/>
  <c r="T949" i="5"/>
  <c r="T948" i="5"/>
  <c r="T947" i="5"/>
  <c r="T946" i="5"/>
  <c r="T945" i="5"/>
  <c r="T944" i="5"/>
  <c r="T943" i="5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9" i="5"/>
  <c r="T928" i="5"/>
  <c r="T927" i="5"/>
  <c r="T926" i="5"/>
  <c r="T925" i="5"/>
  <c r="T924" i="5"/>
  <c r="T923" i="5"/>
  <c r="T922" i="5"/>
  <c r="T921" i="5"/>
  <c r="T920" i="5"/>
  <c r="T919" i="5"/>
  <c r="T918" i="5"/>
  <c r="T917" i="5"/>
  <c r="T916" i="5"/>
  <c r="T915" i="5"/>
  <c r="T914" i="5"/>
  <c r="T913" i="5"/>
  <c r="T912" i="5"/>
  <c r="T911" i="5"/>
  <c r="T910" i="5"/>
  <c r="T909" i="5"/>
  <c r="T908" i="5"/>
  <c r="T907" i="5"/>
  <c r="T906" i="5"/>
  <c r="T905" i="5"/>
  <c r="T904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90" i="5"/>
  <c r="T889" i="5"/>
  <c r="T888" i="5"/>
  <c r="T887" i="5"/>
  <c r="T886" i="5"/>
  <c r="T885" i="5"/>
  <c r="T884" i="5"/>
  <c r="T883" i="5"/>
  <c r="T882" i="5"/>
  <c r="T881" i="5"/>
  <c r="T880" i="5"/>
  <c r="T879" i="5"/>
  <c r="T878" i="5"/>
  <c r="T877" i="5"/>
  <c r="T876" i="5"/>
  <c r="T875" i="5"/>
  <c r="T874" i="5"/>
  <c r="T873" i="5"/>
  <c r="T872" i="5"/>
  <c r="T871" i="5"/>
  <c r="T870" i="5"/>
  <c r="T869" i="5"/>
  <c r="T868" i="5"/>
  <c r="T867" i="5"/>
  <c r="T866" i="5"/>
  <c r="T865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7" i="5"/>
  <c r="T796" i="5"/>
  <c r="T795" i="5"/>
  <c r="T794" i="5"/>
  <c r="T793" i="5"/>
  <c r="T792" i="5"/>
  <c r="T791" i="5"/>
  <c r="T790" i="5"/>
  <c r="T789" i="5"/>
  <c r="T788" i="5"/>
  <c r="T787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3" i="5"/>
  <c r="T772" i="5"/>
  <c r="T771" i="5"/>
  <c r="T770" i="5"/>
  <c r="T769" i="5"/>
  <c r="T768" i="5"/>
  <c r="T767" i="5"/>
  <c r="T766" i="5"/>
  <c r="T765" i="5"/>
  <c r="T764" i="5"/>
  <c r="T763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8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8" i="5"/>
  <c r="T727" i="5"/>
  <c r="T726" i="5"/>
  <c r="T725" i="5"/>
  <c r="T724" i="5"/>
  <c r="T723" i="5"/>
  <c r="T722" i="5"/>
  <c r="T721" i="5"/>
  <c r="T720" i="5"/>
  <c r="T719" i="5"/>
  <c r="T718" i="5"/>
  <c r="T717" i="5"/>
  <c r="T716" i="5"/>
  <c r="T715" i="5"/>
  <c r="T714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8" i="5"/>
  <c r="T687" i="5"/>
  <c r="T686" i="5"/>
  <c r="T685" i="5"/>
  <c r="T684" i="5"/>
  <c r="T683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6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1" i="5"/>
  <c r="T112" i="5"/>
  <c r="S104" i="5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S259" i="5" s="1"/>
  <c r="S260" i="5" s="1"/>
  <c r="S261" i="5" s="1"/>
  <c r="S262" i="5" s="1"/>
  <c r="S263" i="5" s="1"/>
  <c r="S264" i="5" s="1"/>
  <c r="S265" i="5" s="1"/>
  <c r="S266" i="5" s="1"/>
  <c r="S267" i="5" s="1"/>
  <c r="S268" i="5" s="1"/>
  <c r="S269" i="5" s="1"/>
  <c r="S270" i="5" s="1"/>
  <c r="S271" i="5" s="1"/>
  <c r="S272" i="5" s="1"/>
  <c r="S273" i="5" s="1"/>
  <c r="S274" i="5" s="1"/>
  <c r="S275" i="5" s="1"/>
  <c r="S276" i="5" s="1"/>
  <c r="S277" i="5" s="1"/>
  <c r="S278" i="5" s="1"/>
  <c r="S279" i="5" s="1"/>
  <c r="S280" i="5" s="1"/>
  <c r="S281" i="5" s="1"/>
  <c r="S282" i="5" s="1"/>
  <c r="S283" i="5" s="1"/>
  <c r="S284" i="5" s="1"/>
  <c r="S285" i="5" s="1"/>
  <c r="S286" i="5" s="1"/>
  <c r="S287" i="5" s="1"/>
  <c r="S288" i="5" s="1"/>
  <c r="S289" i="5" s="1"/>
  <c r="S290" i="5" s="1"/>
  <c r="S291" i="5" s="1"/>
  <c r="S292" i="5" s="1"/>
  <c r="S293" i="5" s="1"/>
  <c r="S294" i="5" s="1"/>
  <c r="S295" i="5" s="1"/>
  <c r="S296" i="5" s="1"/>
  <c r="S297" i="5" s="1"/>
  <c r="S298" i="5" s="1"/>
  <c r="S299" i="5" s="1"/>
  <c r="S300" i="5" s="1"/>
  <c r="S301" i="5" s="1"/>
  <c r="S302" i="5" s="1"/>
  <c r="S303" i="5" s="1"/>
  <c r="S304" i="5" s="1"/>
  <c r="S305" i="5" s="1"/>
  <c r="S306" i="5" s="1"/>
  <c r="S307" i="5" s="1"/>
  <c r="S308" i="5" s="1"/>
  <c r="S309" i="5" s="1"/>
  <c r="S310" i="5" s="1"/>
  <c r="S311" i="5" s="1"/>
  <c r="S312" i="5" s="1"/>
  <c r="S313" i="5" s="1"/>
  <c r="S314" i="5" s="1"/>
  <c r="S315" i="5" s="1"/>
  <c r="S316" i="5" s="1"/>
  <c r="S317" i="5" s="1"/>
  <c r="S318" i="5" s="1"/>
  <c r="S319" i="5" s="1"/>
  <c r="S320" i="5" s="1"/>
  <c r="S321" i="5" s="1"/>
  <c r="S322" i="5" s="1"/>
  <c r="S323" i="5" s="1"/>
  <c r="S324" i="5" s="1"/>
  <c r="S325" i="5" s="1"/>
  <c r="S326" i="5" s="1"/>
  <c r="S327" i="5" s="1"/>
  <c r="S328" i="5" s="1"/>
  <c r="S329" i="5" s="1"/>
  <c r="S330" i="5" s="1"/>
  <c r="S331" i="5" s="1"/>
  <c r="S332" i="5" s="1"/>
  <c r="S333" i="5" s="1"/>
  <c r="S334" i="5" s="1"/>
  <c r="S335" i="5" s="1"/>
  <c r="S336" i="5" s="1"/>
  <c r="S337" i="5" s="1"/>
  <c r="S338" i="5" s="1"/>
  <c r="S339" i="5" s="1"/>
  <c r="S340" i="5" s="1"/>
  <c r="S341" i="5" s="1"/>
  <c r="S342" i="5" s="1"/>
  <c r="S343" i="5" s="1"/>
  <c r="S344" i="5" s="1"/>
  <c r="S345" i="5" s="1"/>
  <c r="S346" i="5" s="1"/>
  <c r="S347" i="5" s="1"/>
  <c r="S348" i="5" s="1"/>
  <c r="S349" i="5" s="1"/>
  <c r="S350" i="5" s="1"/>
  <c r="S351" i="5" s="1"/>
  <c r="S352" i="5" s="1"/>
  <c r="S353" i="5" s="1"/>
  <c r="S354" i="5" s="1"/>
  <c r="S355" i="5" s="1"/>
  <c r="S356" i="5" s="1"/>
  <c r="S357" i="5" s="1"/>
  <c r="S358" i="5" s="1"/>
  <c r="S359" i="5" s="1"/>
  <c r="S360" i="5" s="1"/>
  <c r="S361" i="5" s="1"/>
  <c r="S362" i="5" s="1"/>
  <c r="S363" i="5" s="1"/>
  <c r="S364" i="5" s="1"/>
  <c r="S365" i="5" s="1"/>
  <c r="S366" i="5" s="1"/>
  <c r="S367" i="5" s="1"/>
  <c r="S368" i="5" s="1"/>
  <c r="S369" i="5" s="1"/>
  <c r="S370" i="5" s="1"/>
  <c r="S371" i="5" s="1"/>
  <c r="S372" i="5" s="1"/>
  <c r="S373" i="5" s="1"/>
  <c r="S374" i="5" s="1"/>
  <c r="S375" i="5" s="1"/>
  <c r="S376" i="5" s="1"/>
  <c r="S377" i="5" s="1"/>
  <c r="S378" i="5" s="1"/>
  <c r="S379" i="5" s="1"/>
  <c r="S380" i="5" s="1"/>
  <c r="S381" i="5" s="1"/>
  <c r="S382" i="5" s="1"/>
  <c r="S383" i="5" s="1"/>
  <c r="S384" i="5" s="1"/>
  <c r="S385" i="5" s="1"/>
  <c r="S386" i="5" s="1"/>
  <c r="S387" i="5" s="1"/>
  <c r="S388" i="5" s="1"/>
  <c r="S389" i="5" s="1"/>
  <c r="S390" i="5" s="1"/>
  <c r="S391" i="5" s="1"/>
  <c r="S392" i="5" s="1"/>
  <c r="S393" i="5" s="1"/>
  <c r="S394" i="5" s="1"/>
  <c r="S395" i="5" s="1"/>
  <c r="S396" i="5" s="1"/>
  <c r="S397" i="5" s="1"/>
  <c r="S398" i="5" s="1"/>
  <c r="S399" i="5" s="1"/>
  <c r="S400" i="5" s="1"/>
  <c r="S401" i="5" s="1"/>
  <c r="S402" i="5" s="1"/>
  <c r="S403" i="5" s="1"/>
  <c r="S404" i="5" s="1"/>
  <c r="S405" i="5" s="1"/>
  <c r="S406" i="5" s="1"/>
  <c r="S407" i="5" s="1"/>
  <c r="S408" i="5" s="1"/>
  <c r="S409" i="5" s="1"/>
  <c r="S410" i="5" s="1"/>
  <c r="S411" i="5" s="1"/>
  <c r="S412" i="5" s="1"/>
  <c r="S413" i="5" s="1"/>
  <c r="S414" i="5" s="1"/>
  <c r="S415" i="5" s="1"/>
  <c r="S416" i="5" s="1"/>
  <c r="S417" i="5" s="1"/>
  <c r="S418" i="5" s="1"/>
  <c r="S419" i="5" s="1"/>
  <c r="S420" i="5" s="1"/>
  <c r="S421" i="5" s="1"/>
  <c r="S422" i="5" s="1"/>
  <c r="S423" i="5" s="1"/>
  <c r="S424" i="5" s="1"/>
  <c r="S425" i="5" s="1"/>
  <c r="S426" i="5" s="1"/>
  <c r="S427" i="5" s="1"/>
  <c r="S428" i="5" s="1"/>
  <c r="S429" i="5" s="1"/>
  <c r="S430" i="5" s="1"/>
  <c r="S431" i="5" s="1"/>
  <c r="S432" i="5" s="1"/>
  <c r="S433" i="5" s="1"/>
  <c r="S434" i="5" s="1"/>
  <c r="S435" i="5" s="1"/>
  <c r="S436" i="5" s="1"/>
  <c r="S437" i="5" s="1"/>
  <c r="S438" i="5" s="1"/>
  <c r="S439" i="5" s="1"/>
  <c r="S440" i="5" s="1"/>
  <c r="S441" i="5" s="1"/>
  <c r="S442" i="5" s="1"/>
  <c r="S443" i="5" s="1"/>
  <c r="S444" i="5" s="1"/>
  <c r="S445" i="5" s="1"/>
  <c r="S446" i="5" s="1"/>
  <c r="S447" i="5" s="1"/>
  <c r="S448" i="5" s="1"/>
  <c r="S449" i="5" s="1"/>
  <c r="S450" i="5" s="1"/>
  <c r="S451" i="5" s="1"/>
  <c r="S452" i="5" s="1"/>
  <c r="S453" i="5" s="1"/>
  <c r="S454" i="5" s="1"/>
  <c r="S455" i="5" s="1"/>
  <c r="S456" i="5" s="1"/>
  <c r="S457" i="5" s="1"/>
  <c r="S458" i="5" s="1"/>
  <c r="S459" i="5" s="1"/>
  <c r="S460" i="5" s="1"/>
  <c r="S461" i="5" s="1"/>
  <c r="S462" i="5" s="1"/>
  <c r="S463" i="5" s="1"/>
  <c r="S464" i="5" s="1"/>
  <c r="S465" i="5" s="1"/>
  <c r="S466" i="5" s="1"/>
  <c r="S467" i="5" s="1"/>
  <c r="S468" i="5" s="1"/>
  <c r="S469" i="5" s="1"/>
  <c r="S470" i="5" s="1"/>
  <c r="S471" i="5" s="1"/>
  <c r="S472" i="5" s="1"/>
  <c r="S473" i="5" s="1"/>
  <c r="S474" i="5" s="1"/>
  <c r="S475" i="5" s="1"/>
  <c r="S476" i="5" s="1"/>
  <c r="S477" i="5" s="1"/>
  <c r="S478" i="5" s="1"/>
  <c r="S479" i="5" s="1"/>
  <c r="S480" i="5" s="1"/>
  <c r="S481" i="5" s="1"/>
  <c r="S482" i="5" s="1"/>
  <c r="S483" i="5" s="1"/>
  <c r="S484" i="5" s="1"/>
  <c r="S485" i="5" s="1"/>
  <c r="S486" i="5" s="1"/>
  <c r="S487" i="5" s="1"/>
  <c r="S488" i="5" s="1"/>
  <c r="S489" i="5" s="1"/>
  <c r="S490" i="5" s="1"/>
  <c r="S491" i="5" s="1"/>
  <c r="S492" i="5" s="1"/>
  <c r="S493" i="5" s="1"/>
  <c r="S494" i="5" s="1"/>
  <c r="S495" i="5" s="1"/>
  <c r="S496" i="5" s="1"/>
  <c r="S497" i="5" s="1"/>
  <c r="S498" i="5" s="1"/>
  <c r="S499" i="5" s="1"/>
  <c r="S500" i="5" s="1"/>
  <c r="S501" i="5" s="1"/>
  <c r="S502" i="5" s="1"/>
  <c r="S503" i="5" s="1"/>
  <c r="S504" i="5" s="1"/>
  <c r="S505" i="5" s="1"/>
  <c r="S506" i="5" s="1"/>
  <c r="S507" i="5" s="1"/>
  <c r="S508" i="5" s="1"/>
  <c r="S509" i="5" s="1"/>
  <c r="S510" i="5" s="1"/>
  <c r="S511" i="5" s="1"/>
  <c r="S512" i="5" s="1"/>
  <c r="S513" i="5" s="1"/>
  <c r="S514" i="5" s="1"/>
  <c r="S515" i="5" s="1"/>
  <c r="S516" i="5" s="1"/>
  <c r="S517" i="5" s="1"/>
  <c r="S518" i="5" s="1"/>
  <c r="S519" i="5" s="1"/>
  <c r="S520" i="5" s="1"/>
  <c r="S521" i="5" s="1"/>
  <c r="S522" i="5" s="1"/>
  <c r="S523" i="5" s="1"/>
  <c r="S524" i="5" s="1"/>
  <c r="S525" i="5" s="1"/>
  <c r="S526" i="5" s="1"/>
  <c r="S527" i="5" s="1"/>
  <c r="S528" i="5" s="1"/>
  <c r="S529" i="5" s="1"/>
  <c r="S530" i="5" s="1"/>
  <c r="S531" i="5" s="1"/>
  <c r="S532" i="5" s="1"/>
  <c r="S533" i="5" s="1"/>
  <c r="S534" i="5" s="1"/>
  <c r="S535" i="5" s="1"/>
  <c r="S536" i="5" s="1"/>
  <c r="S537" i="5" s="1"/>
  <c r="S538" i="5" s="1"/>
  <c r="S539" i="5" s="1"/>
  <c r="S540" i="5" s="1"/>
  <c r="S541" i="5" s="1"/>
  <c r="S542" i="5" s="1"/>
  <c r="S543" i="5" s="1"/>
  <c r="S544" i="5" s="1"/>
  <c r="S545" i="5" s="1"/>
  <c r="S546" i="5" s="1"/>
  <c r="S547" i="5" s="1"/>
  <c r="S548" i="5" s="1"/>
  <c r="S549" i="5" s="1"/>
  <c r="S550" i="5" s="1"/>
  <c r="S551" i="5" s="1"/>
  <c r="S552" i="5" s="1"/>
  <c r="S553" i="5" s="1"/>
  <c r="S554" i="5" s="1"/>
  <c r="S555" i="5" s="1"/>
  <c r="S556" i="5" s="1"/>
  <c r="S557" i="5" s="1"/>
  <c r="S558" i="5" s="1"/>
  <c r="S559" i="5" s="1"/>
  <c r="S560" i="5" s="1"/>
  <c r="S561" i="5" s="1"/>
  <c r="S562" i="5" s="1"/>
  <c r="S563" i="5" s="1"/>
  <c r="S564" i="5" s="1"/>
  <c r="S565" i="5" s="1"/>
  <c r="S566" i="5" s="1"/>
  <c r="S567" i="5" s="1"/>
  <c r="S568" i="5" s="1"/>
  <c r="S569" i="5" s="1"/>
  <c r="S570" i="5" s="1"/>
  <c r="S571" i="5" s="1"/>
  <c r="S572" i="5" s="1"/>
  <c r="S573" i="5" s="1"/>
  <c r="S574" i="5" s="1"/>
  <c r="S575" i="5" s="1"/>
  <c r="S576" i="5" s="1"/>
  <c r="S577" i="5" s="1"/>
  <c r="S578" i="5" s="1"/>
  <c r="S579" i="5" s="1"/>
  <c r="S580" i="5" s="1"/>
  <c r="S581" i="5" s="1"/>
  <c r="S582" i="5" s="1"/>
  <c r="S583" i="5" s="1"/>
  <c r="S584" i="5" s="1"/>
  <c r="S585" i="5" s="1"/>
  <c r="S586" i="5" s="1"/>
  <c r="S587" i="5" s="1"/>
  <c r="S588" i="5" s="1"/>
  <c r="S589" i="5" s="1"/>
  <c r="S590" i="5" s="1"/>
  <c r="S591" i="5" s="1"/>
  <c r="S592" i="5" s="1"/>
  <c r="S593" i="5" s="1"/>
  <c r="S594" i="5" s="1"/>
  <c r="S595" i="5" s="1"/>
  <c r="S596" i="5" s="1"/>
  <c r="S597" i="5" s="1"/>
  <c r="S598" i="5" s="1"/>
  <c r="S599" i="5" s="1"/>
  <c r="S600" i="5" s="1"/>
  <c r="S601" i="5" s="1"/>
  <c r="S602" i="5" s="1"/>
  <c r="S603" i="5" s="1"/>
  <c r="S604" i="5" s="1"/>
  <c r="S605" i="5" s="1"/>
  <c r="S606" i="5" s="1"/>
  <c r="S607" i="5" s="1"/>
  <c r="S608" i="5" s="1"/>
  <c r="S609" i="5" s="1"/>
  <c r="S610" i="5" s="1"/>
  <c r="S611" i="5" s="1"/>
  <c r="S612" i="5" s="1"/>
  <c r="S613" i="5" s="1"/>
  <c r="S614" i="5" s="1"/>
  <c r="S615" i="5" s="1"/>
  <c r="S616" i="5" s="1"/>
  <c r="S617" i="5" s="1"/>
  <c r="S618" i="5" s="1"/>
  <c r="S619" i="5" s="1"/>
  <c r="S620" i="5" s="1"/>
  <c r="S621" i="5" s="1"/>
  <c r="S622" i="5" s="1"/>
  <c r="S623" i="5" s="1"/>
  <c r="S624" i="5" s="1"/>
  <c r="S625" i="5" s="1"/>
  <c r="S626" i="5" s="1"/>
  <c r="S627" i="5" s="1"/>
  <c r="S628" i="5" s="1"/>
  <c r="S629" i="5" s="1"/>
  <c r="S630" i="5" s="1"/>
  <c r="S631" i="5" s="1"/>
  <c r="S632" i="5" s="1"/>
  <c r="S633" i="5" s="1"/>
  <c r="S634" i="5" s="1"/>
  <c r="S635" i="5" s="1"/>
  <c r="S636" i="5" s="1"/>
  <c r="S637" i="5" s="1"/>
  <c r="S638" i="5" s="1"/>
  <c r="S639" i="5" s="1"/>
  <c r="S640" i="5" s="1"/>
  <c r="S641" i="5" s="1"/>
  <c r="S642" i="5" s="1"/>
  <c r="S643" i="5" s="1"/>
  <c r="S644" i="5" s="1"/>
  <c r="S645" i="5" s="1"/>
  <c r="S646" i="5" s="1"/>
  <c r="S647" i="5" s="1"/>
  <c r="S648" i="5" s="1"/>
  <c r="S649" i="5" s="1"/>
  <c r="S650" i="5" s="1"/>
  <c r="S651" i="5" s="1"/>
  <c r="S652" i="5" s="1"/>
  <c r="S653" i="5" s="1"/>
  <c r="S654" i="5" s="1"/>
  <c r="S655" i="5" s="1"/>
  <c r="S656" i="5" s="1"/>
  <c r="S657" i="5" s="1"/>
  <c r="S658" i="5" s="1"/>
  <c r="S659" i="5" s="1"/>
  <c r="S660" i="5" s="1"/>
  <c r="S661" i="5" s="1"/>
  <c r="S662" i="5" s="1"/>
  <c r="S663" i="5" s="1"/>
  <c r="S664" i="5" s="1"/>
  <c r="S665" i="5" s="1"/>
  <c r="S666" i="5" s="1"/>
  <c r="S667" i="5" s="1"/>
  <c r="S668" i="5" s="1"/>
  <c r="S669" i="5" s="1"/>
  <c r="S670" i="5" s="1"/>
  <c r="S671" i="5" s="1"/>
  <c r="S672" i="5" s="1"/>
  <c r="S673" i="5" s="1"/>
  <c r="S674" i="5" s="1"/>
  <c r="S675" i="5" s="1"/>
  <c r="S676" i="5" s="1"/>
  <c r="S677" i="5" s="1"/>
  <c r="S678" i="5" s="1"/>
  <c r="S679" i="5" s="1"/>
  <c r="S680" i="5" s="1"/>
  <c r="S681" i="5" s="1"/>
  <c r="S682" i="5" s="1"/>
  <c r="S683" i="5" s="1"/>
  <c r="S684" i="5" s="1"/>
  <c r="S685" i="5" s="1"/>
  <c r="S686" i="5" s="1"/>
  <c r="S687" i="5" s="1"/>
  <c r="S688" i="5" s="1"/>
  <c r="S689" i="5" s="1"/>
  <c r="S690" i="5" s="1"/>
  <c r="S691" i="5" s="1"/>
  <c r="S692" i="5" s="1"/>
  <c r="S693" i="5" s="1"/>
  <c r="S694" i="5" s="1"/>
  <c r="S695" i="5" s="1"/>
  <c r="S696" i="5" s="1"/>
  <c r="S697" i="5" s="1"/>
  <c r="S698" i="5" s="1"/>
  <c r="S699" i="5" s="1"/>
  <c r="S700" i="5" s="1"/>
  <c r="S701" i="5" s="1"/>
  <c r="S702" i="5" s="1"/>
  <c r="S703" i="5" s="1"/>
  <c r="S704" i="5" s="1"/>
  <c r="S705" i="5" s="1"/>
  <c r="S706" i="5" s="1"/>
  <c r="S707" i="5" s="1"/>
  <c r="S708" i="5" s="1"/>
  <c r="S709" i="5" s="1"/>
  <c r="S710" i="5" s="1"/>
  <c r="S711" i="5" s="1"/>
  <c r="S712" i="5" s="1"/>
  <c r="S713" i="5" s="1"/>
  <c r="S714" i="5" s="1"/>
  <c r="S715" i="5" s="1"/>
  <c r="S716" i="5" s="1"/>
  <c r="S717" i="5" s="1"/>
  <c r="S718" i="5" s="1"/>
  <c r="S719" i="5" s="1"/>
  <c r="S720" i="5" s="1"/>
  <c r="S721" i="5" s="1"/>
  <c r="S722" i="5" s="1"/>
  <c r="S723" i="5" s="1"/>
  <c r="S724" i="5" s="1"/>
  <c r="S725" i="5" s="1"/>
  <c r="S726" i="5" s="1"/>
  <c r="S727" i="5" s="1"/>
  <c r="S728" i="5" s="1"/>
  <c r="S729" i="5" s="1"/>
  <c r="S730" i="5" s="1"/>
  <c r="S731" i="5" s="1"/>
  <c r="S732" i="5" s="1"/>
  <c r="S733" i="5" s="1"/>
  <c r="S734" i="5" s="1"/>
  <c r="S735" i="5" s="1"/>
  <c r="S736" i="5" s="1"/>
  <c r="S737" i="5" s="1"/>
  <c r="S738" i="5" s="1"/>
  <c r="S739" i="5" s="1"/>
  <c r="S740" i="5" s="1"/>
  <c r="S741" i="5" s="1"/>
  <c r="S742" i="5" s="1"/>
  <c r="S743" i="5" s="1"/>
  <c r="S744" i="5" s="1"/>
  <c r="S745" i="5" s="1"/>
  <c r="S746" i="5" s="1"/>
  <c r="S747" i="5" s="1"/>
  <c r="S748" i="5" s="1"/>
  <c r="S749" i="5" s="1"/>
  <c r="S750" i="5" s="1"/>
  <c r="S751" i="5" s="1"/>
  <c r="S752" i="5" s="1"/>
  <c r="S753" i="5" s="1"/>
  <c r="S754" i="5" s="1"/>
  <c r="S755" i="5" s="1"/>
  <c r="S756" i="5" s="1"/>
  <c r="S757" i="5" s="1"/>
  <c r="S758" i="5" s="1"/>
  <c r="S759" i="5" s="1"/>
  <c r="S760" i="5" s="1"/>
  <c r="S761" i="5" s="1"/>
  <c r="S762" i="5" s="1"/>
  <c r="S763" i="5" s="1"/>
  <c r="S764" i="5" s="1"/>
  <c r="S765" i="5" s="1"/>
  <c r="S766" i="5" s="1"/>
  <c r="S767" i="5" s="1"/>
  <c r="S768" i="5" s="1"/>
  <c r="S769" i="5" s="1"/>
  <c r="S770" i="5" s="1"/>
  <c r="S771" i="5" s="1"/>
  <c r="S772" i="5" s="1"/>
  <c r="S773" i="5" s="1"/>
  <c r="S774" i="5" s="1"/>
  <c r="S775" i="5" s="1"/>
  <c r="S776" i="5" s="1"/>
  <c r="S777" i="5" s="1"/>
  <c r="S778" i="5" s="1"/>
  <c r="S779" i="5" s="1"/>
  <c r="S780" i="5" s="1"/>
  <c r="S781" i="5" s="1"/>
  <c r="S782" i="5" s="1"/>
  <c r="S783" i="5" s="1"/>
  <c r="S784" i="5" s="1"/>
  <c r="S785" i="5" s="1"/>
  <c r="S786" i="5" s="1"/>
  <c r="S787" i="5" s="1"/>
  <c r="S788" i="5" s="1"/>
  <c r="S789" i="5" s="1"/>
  <c r="S790" i="5" s="1"/>
  <c r="S791" i="5" s="1"/>
  <c r="S792" i="5" s="1"/>
  <c r="S793" i="5" s="1"/>
  <c r="S794" i="5" s="1"/>
  <c r="S795" i="5" s="1"/>
  <c r="S796" i="5" s="1"/>
  <c r="S797" i="5" s="1"/>
  <c r="S798" i="5" s="1"/>
  <c r="S799" i="5" s="1"/>
  <c r="S800" i="5" s="1"/>
  <c r="S801" i="5" s="1"/>
  <c r="S802" i="5" s="1"/>
  <c r="S803" i="5" s="1"/>
  <c r="S804" i="5" s="1"/>
  <c r="S805" i="5" s="1"/>
  <c r="S806" i="5" s="1"/>
  <c r="S807" i="5" s="1"/>
  <c r="S808" i="5" s="1"/>
  <c r="S809" i="5" s="1"/>
  <c r="S810" i="5" s="1"/>
  <c r="S811" i="5" s="1"/>
  <c r="S812" i="5" s="1"/>
  <c r="S813" i="5" s="1"/>
  <c r="S814" i="5" s="1"/>
  <c r="S815" i="5" s="1"/>
  <c r="S816" i="5" s="1"/>
  <c r="S817" i="5" s="1"/>
  <c r="S818" i="5" s="1"/>
  <c r="S819" i="5" s="1"/>
  <c r="S820" i="5" s="1"/>
  <c r="S821" i="5" s="1"/>
  <c r="S822" i="5" s="1"/>
  <c r="S823" i="5" s="1"/>
  <c r="S824" i="5" s="1"/>
  <c r="S825" i="5" s="1"/>
  <c r="S826" i="5" s="1"/>
  <c r="S827" i="5" s="1"/>
  <c r="S828" i="5" s="1"/>
  <c r="S829" i="5" s="1"/>
  <c r="S830" i="5" s="1"/>
  <c r="S831" i="5" s="1"/>
  <c r="S832" i="5" s="1"/>
  <c r="S833" i="5" s="1"/>
  <c r="S834" i="5" s="1"/>
  <c r="S835" i="5" s="1"/>
  <c r="S836" i="5" s="1"/>
  <c r="S837" i="5" s="1"/>
  <c r="S838" i="5" s="1"/>
  <c r="S839" i="5" s="1"/>
  <c r="S840" i="5" s="1"/>
  <c r="S841" i="5" s="1"/>
  <c r="S842" i="5" s="1"/>
  <c r="S843" i="5" s="1"/>
  <c r="S844" i="5" s="1"/>
  <c r="S845" i="5" s="1"/>
  <c r="S846" i="5" s="1"/>
  <c r="S847" i="5" s="1"/>
  <c r="S848" i="5" s="1"/>
  <c r="S849" i="5" s="1"/>
  <c r="S850" i="5" s="1"/>
  <c r="S851" i="5" s="1"/>
  <c r="S852" i="5" s="1"/>
  <c r="S853" i="5" s="1"/>
  <c r="S854" i="5" s="1"/>
  <c r="S855" i="5" s="1"/>
  <c r="S856" i="5" s="1"/>
  <c r="S857" i="5" s="1"/>
  <c r="S858" i="5" s="1"/>
  <c r="S859" i="5" s="1"/>
  <c r="S860" i="5" s="1"/>
  <c r="S861" i="5" s="1"/>
  <c r="S862" i="5" s="1"/>
  <c r="S863" i="5" s="1"/>
  <c r="S864" i="5" s="1"/>
  <c r="S865" i="5" s="1"/>
  <c r="S866" i="5" s="1"/>
  <c r="S867" i="5" s="1"/>
  <c r="S868" i="5" s="1"/>
  <c r="S869" i="5" s="1"/>
  <c r="S870" i="5" s="1"/>
  <c r="S871" i="5" s="1"/>
  <c r="S872" i="5" s="1"/>
  <c r="S873" i="5" s="1"/>
  <c r="S874" i="5" s="1"/>
  <c r="S875" i="5" s="1"/>
  <c r="S876" i="5" s="1"/>
  <c r="S877" i="5" s="1"/>
  <c r="S878" i="5" s="1"/>
  <c r="S879" i="5" s="1"/>
  <c r="S880" i="5" s="1"/>
  <c r="S881" i="5" s="1"/>
  <c r="S882" i="5" s="1"/>
  <c r="S883" i="5" s="1"/>
  <c r="S884" i="5" s="1"/>
  <c r="S885" i="5" s="1"/>
  <c r="S886" i="5" s="1"/>
  <c r="S887" i="5" s="1"/>
  <c r="S888" i="5" s="1"/>
  <c r="S889" i="5" s="1"/>
  <c r="S890" i="5" s="1"/>
  <c r="S891" i="5" s="1"/>
  <c r="S892" i="5" s="1"/>
  <c r="S893" i="5" s="1"/>
  <c r="S894" i="5" s="1"/>
  <c r="S895" i="5" s="1"/>
  <c r="S896" i="5" s="1"/>
  <c r="S897" i="5" s="1"/>
  <c r="S898" i="5" s="1"/>
  <c r="S899" i="5" s="1"/>
  <c r="S900" i="5" s="1"/>
  <c r="S901" i="5" s="1"/>
  <c r="S902" i="5" s="1"/>
  <c r="S903" i="5" s="1"/>
  <c r="S904" i="5" s="1"/>
  <c r="S905" i="5" s="1"/>
  <c r="S906" i="5" s="1"/>
  <c r="S907" i="5" s="1"/>
  <c r="S908" i="5" s="1"/>
  <c r="S909" i="5" s="1"/>
  <c r="S910" i="5" s="1"/>
  <c r="S911" i="5" s="1"/>
  <c r="S912" i="5" s="1"/>
  <c r="S913" i="5" s="1"/>
  <c r="S914" i="5" s="1"/>
  <c r="S915" i="5" s="1"/>
  <c r="S916" i="5" s="1"/>
  <c r="S917" i="5" s="1"/>
  <c r="S918" i="5" s="1"/>
  <c r="S919" i="5" s="1"/>
  <c r="S920" i="5" s="1"/>
  <c r="S921" i="5" s="1"/>
  <c r="S922" i="5" s="1"/>
  <c r="S923" i="5" s="1"/>
  <c r="S924" i="5" s="1"/>
  <c r="S925" i="5" s="1"/>
  <c r="S926" i="5" s="1"/>
  <c r="S927" i="5" s="1"/>
  <c r="S928" i="5" s="1"/>
  <c r="S929" i="5" s="1"/>
  <c r="S930" i="5" s="1"/>
  <c r="S931" i="5" s="1"/>
  <c r="S932" i="5" s="1"/>
  <c r="S933" i="5" s="1"/>
  <c r="S934" i="5" s="1"/>
  <c r="S935" i="5" s="1"/>
  <c r="S936" i="5" s="1"/>
  <c r="S937" i="5" s="1"/>
  <c r="S938" i="5" s="1"/>
  <c r="S939" i="5" s="1"/>
  <c r="S940" i="5" s="1"/>
  <c r="S941" i="5" s="1"/>
  <c r="S942" i="5" s="1"/>
  <c r="S943" i="5" s="1"/>
  <c r="S944" i="5" s="1"/>
  <c r="S945" i="5" s="1"/>
  <c r="S946" i="5" s="1"/>
  <c r="S947" i="5" s="1"/>
  <c r="S948" i="5" s="1"/>
  <c r="S949" i="5" s="1"/>
  <c r="S950" i="5" s="1"/>
  <c r="S951" i="5" s="1"/>
  <c r="S952" i="5" s="1"/>
  <c r="S953" i="5" s="1"/>
  <c r="S954" i="5" s="1"/>
  <c r="S955" i="5" s="1"/>
  <c r="S956" i="5" s="1"/>
  <c r="S957" i="5" s="1"/>
  <c r="S958" i="5" s="1"/>
  <c r="S959" i="5" s="1"/>
  <c r="S960" i="5" s="1"/>
  <c r="S961" i="5" s="1"/>
  <c r="S962" i="5" s="1"/>
  <c r="S963" i="5" s="1"/>
  <c r="S964" i="5" s="1"/>
  <c r="S965" i="5" s="1"/>
  <c r="S966" i="5" s="1"/>
  <c r="S967" i="5" s="1"/>
  <c r="S968" i="5" s="1"/>
  <c r="S969" i="5" s="1"/>
  <c r="S970" i="5" s="1"/>
  <c r="S971" i="5" s="1"/>
  <c r="S972" i="5" s="1"/>
  <c r="S973" i="5" s="1"/>
  <c r="S974" i="5" s="1"/>
  <c r="S975" i="5" s="1"/>
  <c r="S976" i="5" s="1"/>
  <c r="S977" i="5" s="1"/>
  <c r="S978" i="5" s="1"/>
  <c r="S979" i="5" s="1"/>
  <c r="S980" i="5" s="1"/>
  <c r="S981" i="5" s="1"/>
  <c r="S982" i="5" s="1"/>
  <c r="S983" i="5" s="1"/>
  <c r="S984" i="5" s="1"/>
  <c r="S985" i="5" s="1"/>
  <c r="S986" i="5" s="1"/>
  <c r="S987" i="5" s="1"/>
  <c r="S988" i="5" s="1"/>
  <c r="S989" i="5" s="1"/>
  <c r="S990" i="5" s="1"/>
  <c r="S991" i="5" s="1"/>
  <c r="S992" i="5" s="1"/>
  <c r="S993" i="5" s="1"/>
  <c r="S994" i="5" s="1"/>
  <c r="S995" i="5" s="1"/>
  <c r="S996" i="5" s="1"/>
  <c r="S997" i="5" s="1"/>
  <c r="S998" i="5" s="1"/>
  <c r="S999" i="5" s="1"/>
  <c r="S1000" i="5" s="1"/>
  <c r="S1001" i="5" s="1"/>
  <c r="S1002" i="5" s="1"/>
  <c r="S1003" i="5" s="1"/>
  <c r="S1004" i="5" s="1"/>
  <c r="S1005" i="5" s="1"/>
  <c r="S1006" i="5" s="1"/>
  <c r="S1007" i="5" s="1"/>
  <c r="S1008" i="5" s="1"/>
  <c r="S1009" i="5" s="1"/>
  <c r="S1010" i="5" s="1"/>
  <c r="S1011" i="5" s="1"/>
  <c r="S1012" i="5" s="1"/>
  <c r="S1013" i="5" s="1"/>
  <c r="S1014" i="5" s="1"/>
  <c r="S1015" i="5" s="1"/>
  <c r="S1016" i="5" s="1"/>
  <c r="S1017" i="5" s="1"/>
  <c r="S1018" i="5" s="1"/>
  <c r="S1019" i="5" s="1"/>
  <c r="S1020" i="5" s="1"/>
  <c r="S1021" i="5" s="1"/>
  <c r="S1022" i="5" s="1"/>
  <c r="S1023" i="5" s="1"/>
  <c r="S1024" i="5" s="1"/>
  <c r="S1025" i="5" s="1"/>
  <c r="S1026" i="5" s="1"/>
  <c r="S1027" i="5" s="1"/>
  <c r="S1028" i="5" s="1"/>
  <c r="S1029" i="5" s="1"/>
  <c r="S1030" i="5" s="1"/>
  <c r="S1031" i="5" s="1"/>
  <c r="S1032" i="5" s="1"/>
  <c r="S1033" i="5" s="1"/>
  <c r="S1034" i="5" s="1"/>
  <c r="S1035" i="5" s="1"/>
  <c r="S1036" i="5" s="1"/>
  <c r="S1037" i="5" s="1"/>
  <c r="S1038" i="5" s="1"/>
  <c r="S1039" i="5" s="1"/>
  <c r="S1040" i="5" s="1"/>
  <c r="S1041" i="5" s="1"/>
  <c r="S1042" i="5" s="1"/>
  <c r="S1043" i="5" s="1"/>
  <c r="S1044" i="5" s="1"/>
  <c r="S1045" i="5" s="1"/>
  <c r="S1046" i="5" s="1"/>
  <c r="S1047" i="5" s="1"/>
  <c r="S1048" i="5" s="1"/>
  <c r="S1049" i="5" s="1"/>
  <c r="S1050" i="5" s="1"/>
  <c r="S1051" i="5" s="1"/>
  <c r="S1052" i="5" s="1"/>
  <c r="S1053" i="5" s="1"/>
  <c r="S1054" i="5" s="1"/>
  <c r="S1055" i="5" s="1"/>
  <c r="S1056" i="5" s="1"/>
  <c r="S1057" i="5" s="1"/>
  <c r="S1058" i="5" s="1"/>
  <c r="S1059" i="5" s="1"/>
  <c r="S1060" i="5" s="1"/>
  <c r="S1061" i="5" s="1"/>
  <c r="S1062" i="5" s="1"/>
  <c r="S1063" i="5" s="1"/>
  <c r="S1064" i="5" s="1"/>
  <c r="S1065" i="5" s="1"/>
  <c r="S1066" i="5" s="1"/>
  <c r="S1067" i="5" s="1"/>
  <c r="S1068" i="5" s="1"/>
  <c r="S1069" i="5" s="1"/>
  <c r="S1070" i="5" s="1"/>
  <c r="S1071" i="5" s="1"/>
  <c r="S1072" i="5" s="1"/>
  <c r="S1073" i="5" s="1"/>
  <c r="S1074" i="5" s="1"/>
  <c r="S1075" i="5" s="1"/>
  <c r="S1076" i="5" s="1"/>
  <c r="S1077" i="5" s="1"/>
  <c r="S1078" i="5" s="1"/>
  <c r="S1079" i="5" s="1"/>
  <c r="S1080" i="5" s="1"/>
  <c r="S1081" i="5" s="1"/>
  <c r="S1082" i="5" s="1"/>
  <c r="S1083" i="5" s="1"/>
  <c r="S1084" i="5" s="1"/>
  <c r="S1085" i="5" s="1"/>
  <c r="S1086" i="5" s="1"/>
  <c r="S1087" i="5" s="1"/>
  <c r="S1088" i="5" s="1"/>
  <c r="S1089" i="5" s="1"/>
  <c r="S1090" i="5" s="1"/>
  <c r="S1091" i="5" s="1"/>
  <c r="S1092" i="5" s="1"/>
  <c r="S1093" i="5" s="1"/>
  <c r="S1094" i="5" s="1"/>
  <c r="S1095" i="5" s="1"/>
  <c r="S1096" i="5" s="1"/>
  <c r="S1097" i="5" s="1"/>
  <c r="S1098" i="5" s="1"/>
  <c r="S1099" i="5" s="1"/>
  <c r="S1100" i="5" s="1"/>
  <c r="S1101" i="5" s="1"/>
  <c r="S1102" i="5" s="1"/>
  <c r="S1103" i="5" s="1"/>
  <c r="S1104" i="5" s="1"/>
  <c r="S1105" i="5" s="1"/>
  <c r="S1106" i="5" s="1"/>
  <c r="S1107" i="5" s="1"/>
  <c r="S1108" i="5" s="1"/>
  <c r="S1109" i="5" s="1"/>
  <c r="S1110" i="5" s="1"/>
  <c r="S1111" i="5" s="1"/>
  <c r="S1112" i="5" s="1"/>
  <c r="S1113" i="5" s="1"/>
  <c r="S1114" i="5" s="1"/>
  <c r="S1115" i="5" s="1"/>
  <c r="S1116" i="5" s="1"/>
  <c r="S1117" i="5" s="1"/>
  <c r="S1118" i="5" s="1"/>
  <c r="S1119" i="5" s="1"/>
  <c r="S1120" i="5" s="1"/>
  <c r="S1121" i="5" s="1"/>
  <c r="S1122" i="5" s="1"/>
  <c r="S1123" i="5" s="1"/>
  <c r="S1124" i="5" s="1"/>
  <c r="S1125" i="5" s="1"/>
  <c r="S1126" i="5" s="1"/>
  <c r="S1127" i="5" s="1"/>
  <c r="S1128" i="5" s="1"/>
  <c r="S1129" i="5" s="1"/>
  <c r="S1130" i="5" s="1"/>
  <c r="S1131" i="5" s="1"/>
  <c r="S1132" i="5" s="1"/>
  <c r="S1133" i="5" s="1"/>
  <c r="S1134" i="5" s="1"/>
  <c r="S1135" i="5" s="1"/>
  <c r="S1136" i="5" s="1"/>
  <c r="S1137" i="5" s="1"/>
  <c r="S1138" i="5" s="1"/>
  <c r="S1139" i="5" s="1"/>
  <c r="S1140" i="5" s="1"/>
  <c r="S1141" i="5" s="1"/>
  <c r="S1142" i="5" s="1"/>
  <c r="S1143" i="5" s="1"/>
  <c r="S1144" i="5" s="1"/>
  <c r="S1145" i="5" s="1"/>
  <c r="S1146" i="5" s="1"/>
  <c r="S1147" i="5" s="1"/>
  <c r="S1148" i="5" s="1"/>
  <c r="S1149" i="5" s="1"/>
  <c r="S1150" i="5" s="1"/>
  <c r="S1151" i="5" s="1"/>
  <c r="S1152" i="5" s="1"/>
  <c r="S1153" i="5" s="1"/>
  <c r="S1154" i="5" s="1"/>
  <c r="S1155" i="5" s="1"/>
  <c r="S1156" i="5" s="1"/>
  <c r="S1157" i="5" s="1"/>
  <c r="S1158" i="5" s="1"/>
  <c r="S1159" i="5" s="1"/>
  <c r="S1160" i="5" s="1"/>
  <c r="S1161" i="5" s="1"/>
  <c r="S1162" i="5" s="1"/>
  <c r="S1163" i="5" s="1"/>
  <c r="S1164" i="5" s="1"/>
  <c r="S1165" i="5" s="1"/>
  <c r="S1166" i="5" s="1"/>
  <c r="S1167" i="5" s="1"/>
  <c r="S1168" i="5" s="1"/>
  <c r="S1169" i="5" s="1"/>
  <c r="S1170" i="5" s="1"/>
  <c r="S1171" i="5" s="1"/>
  <c r="S1172" i="5" s="1"/>
  <c r="S1173" i="5" s="1"/>
  <c r="S1174" i="5" s="1"/>
  <c r="S1175" i="5" s="1"/>
  <c r="S1176" i="5" s="1"/>
  <c r="S1177" i="5" s="1"/>
  <c r="S1178" i="5" s="1"/>
  <c r="S1179" i="5" s="1"/>
  <c r="S1180" i="5" s="1"/>
  <c r="S1181" i="5" s="1"/>
  <c r="S1182" i="5" s="1"/>
  <c r="S1183" i="5" s="1"/>
  <c r="S1184" i="5" s="1"/>
  <c r="S1185" i="5" s="1"/>
  <c r="S1186" i="5" s="1"/>
  <c r="S1187" i="5" s="1"/>
  <c r="S1188" i="5" s="1"/>
  <c r="S1189" i="5" s="1"/>
  <c r="S1190" i="5" s="1"/>
  <c r="S1191" i="5" s="1"/>
  <c r="S1192" i="5" s="1"/>
  <c r="S1193" i="5" s="1"/>
  <c r="S1194" i="5" s="1"/>
  <c r="S1195" i="5" s="1"/>
  <c r="S1196" i="5" s="1"/>
  <c r="S1197" i="5" s="1"/>
  <c r="S1198" i="5" s="1"/>
  <c r="S1199" i="5" s="1"/>
  <c r="S1200" i="5" s="1"/>
  <c r="S1201" i="5" s="1"/>
  <c r="S1202" i="5" s="1"/>
  <c r="S1203" i="5" s="1"/>
  <c r="S1204" i="5" s="1"/>
  <c r="S1205" i="5" s="1"/>
  <c r="S1206" i="5" s="1"/>
  <c r="S1207" i="5" s="1"/>
  <c r="S1208" i="5" s="1"/>
  <c r="S1209" i="5" s="1"/>
  <c r="S1210" i="5" s="1"/>
  <c r="S1211" i="5" s="1"/>
  <c r="S1212" i="5" s="1"/>
  <c r="S1213" i="5" s="1"/>
  <c r="S1214" i="5" s="1"/>
  <c r="S1215" i="5" s="1"/>
  <c r="S1216" i="5" s="1"/>
  <c r="S1217" i="5" s="1"/>
  <c r="S1218" i="5" s="1"/>
  <c r="S1219" i="5" s="1"/>
  <c r="S1220" i="5" s="1"/>
  <c r="S1221" i="5" s="1"/>
  <c r="S1222" i="5" s="1"/>
  <c r="S1223" i="5" s="1"/>
  <c r="S1224" i="5" s="1"/>
  <c r="S1225" i="5" s="1"/>
  <c r="S1226" i="5" s="1"/>
  <c r="S1227" i="5" s="1"/>
  <c r="S1228" i="5" s="1"/>
  <c r="S1229" i="5" s="1"/>
  <c r="S1230" i="5" s="1"/>
  <c r="S1231" i="5" s="1"/>
  <c r="S1232" i="5" s="1"/>
  <c r="S1233" i="5" s="1"/>
  <c r="S1234" i="5" s="1"/>
  <c r="S1235" i="5" s="1"/>
  <c r="S1236" i="5" s="1"/>
  <c r="S1237" i="5" s="1"/>
  <c r="S1238" i="5" s="1"/>
  <c r="S1239" i="5" s="1"/>
  <c r="S1240" i="5" s="1"/>
  <c r="S1241" i="5" s="1"/>
  <c r="S1242" i="5" s="1"/>
  <c r="S1243" i="5" s="1"/>
  <c r="S1244" i="5" s="1"/>
  <c r="S1245" i="5" s="1"/>
  <c r="S1246" i="5" s="1"/>
  <c r="S1247" i="5" s="1"/>
  <c r="S1248" i="5" s="1"/>
  <c r="S1249" i="5" s="1"/>
  <c r="S1250" i="5" s="1"/>
  <c r="S1251" i="5" s="1"/>
  <c r="S1252" i="5" s="1"/>
  <c r="S1253" i="5" s="1"/>
  <c r="S1254" i="5" s="1"/>
  <c r="S1255" i="5" s="1"/>
  <c r="S1256" i="5" s="1"/>
  <c r="S1257" i="5" s="1"/>
  <c r="S1258" i="5" s="1"/>
  <c r="S1259" i="5" s="1"/>
  <c r="S1260" i="5" s="1"/>
  <c r="S1261" i="5" s="1"/>
  <c r="S1262" i="5" s="1"/>
  <c r="S1263" i="5" s="1"/>
  <c r="S1264" i="5" s="1"/>
  <c r="S1265" i="5" s="1"/>
  <c r="S1266" i="5" s="1"/>
  <c r="S1267" i="5" s="1"/>
  <c r="S1268" i="5" s="1"/>
  <c r="S1269" i="5" s="1"/>
  <c r="S1270" i="5" s="1"/>
  <c r="S1271" i="5" s="1"/>
  <c r="S1272" i="5" s="1"/>
  <c r="S1273" i="5" s="1"/>
  <c r="S1274" i="5" s="1"/>
  <c r="S1275" i="5" s="1"/>
  <c r="S1276" i="5" s="1"/>
  <c r="S1277" i="5" s="1"/>
  <c r="S1278" i="5" s="1"/>
  <c r="S1279" i="5" s="1"/>
  <c r="S1280" i="5" s="1"/>
  <c r="S1281" i="5" s="1"/>
  <c r="S1282" i="5" s="1"/>
  <c r="S1283" i="5" s="1"/>
  <c r="S1284" i="5" s="1"/>
  <c r="S1285" i="5" s="1"/>
  <c r="S1286" i="5" s="1"/>
  <c r="S1287" i="5" s="1"/>
  <c r="S1288" i="5" s="1"/>
  <c r="S1289" i="5" s="1"/>
  <c r="S1290" i="5" s="1"/>
  <c r="S1291" i="5" s="1"/>
  <c r="S1292" i="5" s="1"/>
  <c r="S1293" i="5" s="1"/>
  <c r="S1294" i="5" s="1"/>
  <c r="S1295" i="5" s="1"/>
  <c r="S1296" i="5" s="1"/>
  <c r="S1297" i="5" s="1"/>
  <c r="S1298" i="5" s="1"/>
  <c r="S1299" i="5" s="1"/>
  <c r="S1300" i="5" s="1"/>
  <c r="S1301" i="5" s="1"/>
  <c r="S1302" i="5" s="1"/>
  <c r="S1303" i="5" s="1"/>
  <c r="S1304" i="5" s="1"/>
  <c r="S1305" i="5" s="1"/>
  <c r="S1306" i="5" s="1"/>
  <c r="S1307" i="5" s="1"/>
  <c r="S1308" i="5" s="1"/>
  <c r="S1309" i="5" s="1"/>
  <c r="S1310" i="5" s="1"/>
  <c r="S1311" i="5" s="1"/>
  <c r="S1312" i="5" s="1"/>
  <c r="S1313" i="5" s="1"/>
  <c r="S1314" i="5" s="1"/>
  <c r="S1315" i="5" s="1"/>
  <c r="S1316" i="5" s="1"/>
  <c r="S1317" i="5" s="1"/>
  <c r="S1318" i="5" s="1"/>
  <c r="S1319" i="5" s="1"/>
  <c r="S1320" i="5" s="1"/>
  <c r="S1321" i="5" s="1"/>
  <c r="S1322" i="5" s="1"/>
  <c r="S1323" i="5" s="1"/>
  <c r="S1324" i="5" s="1"/>
  <c r="S1325" i="5" s="1"/>
  <c r="S1326" i="5" s="1"/>
  <c r="S1327" i="5" s="1"/>
  <c r="S1328" i="5" s="1"/>
  <c r="S1329" i="5" s="1"/>
  <c r="S1330" i="5" s="1"/>
  <c r="S1331" i="5" s="1"/>
  <c r="S1332" i="5" s="1"/>
  <c r="S1333" i="5" s="1"/>
  <c r="S1334" i="5" s="1"/>
  <c r="S1335" i="5" s="1"/>
  <c r="S1336" i="5" s="1"/>
  <c r="S1337" i="5" s="1"/>
  <c r="S1338" i="5" s="1"/>
  <c r="S1339" i="5" s="1"/>
  <c r="S1340" i="5" s="1"/>
  <c r="S1341" i="5" s="1"/>
  <c r="S1342" i="5" s="1"/>
  <c r="S1343" i="5" s="1"/>
  <c r="S1344" i="5" s="1"/>
  <c r="S1345" i="5" s="1"/>
  <c r="S1346" i="5" s="1"/>
  <c r="S1347" i="5" s="1"/>
  <c r="S1348" i="5" s="1"/>
  <c r="S1349" i="5" s="1"/>
  <c r="S1350" i="5" s="1"/>
  <c r="S1351" i="5" s="1"/>
  <c r="S1352" i="5" s="1"/>
  <c r="S1353" i="5" s="1"/>
  <c r="S1354" i="5" s="1"/>
  <c r="S1355" i="5" s="1"/>
  <c r="S1356" i="5" s="1"/>
  <c r="S1357" i="5" s="1"/>
  <c r="S1358" i="5" s="1"/>
  <c r="S1359" i="5" s="1"/>
  <c r="S1360" i="5" s="1"/>
  <c r="S1361" i="5" s="1"/>
  <c r="S1362" i="5" s="1"/>
  <c r="S1363" i="5" s="1"/>
  <c r="S1364" i="5" s="1"/>
  <c r="S1365" i="5" s="1"/>
  <c r="S1366" i="5" s="1"/>
  <c r="S1367" i="5" s="1"/>
  <c r="S1368" i="5" s="1"/>
  <c r="S1369" i="5" s="1"/>
  <c r="S1370" i="5" s="1"/>
  <c r="S1371" i="5" s="1"/>
  <c r="S1372" i="5" s="1"/>
  <c r="S1373" i="5" s="1"/>
  <c r="S1374" i="5" s="1"/>
  <c r="S1375" i="5" s="1"/>
  <c r="S1376" i="5" s="1"/>
  <c r="S1377" i="5" s="1"/>
  <c r="S1378" i="5" s="1"/>
  <c r="S1379" i="5" s="1"/>
  <c r="S1380" i="5" s="1"/>
  <c r="S1381" i="5" s="1"/>
  <c r="S1382" i="5" s="1"/>
  <c r="S1383" i="5" s="1"/>
  <c r="S1384" i="5" s="1"/>
  <c r="S1385" i="5" s="1"/>
  <c r="S1386" i="5" s="1"/>
  <c r="S1387" i="5" s="1"/>
  <c r="S1388" i="5" s="1"/>
  <c r="S1389" i="5" s="1"/>
  <c r="S1390" i="5" s="1"/>
  <c r="S1391" i="5" s="1"/>
  <c r="S1392" i="5" s="1"/>
  <c r="S1393" i="5" s="1"/>
  <c r="S1394" i="5" s="1"/>
  <c r="S1395" i="5" s="1"/>
  <c r="S1396" i="5" s="1"/>
  <c r="S1397" i="5" s="1"/>
  <c r="S1398" i="5" s="1"/>
  <c r="S1399" i="5" s="1"/>
  <c r="S1400" i="5" s="1"/>
  <c r="S1401" i="5" s="1"/>
  <c r="S1402" i="5" s="1"/>
  <c r="S1403" i="5" s="1"/>
  <c r="S1404" i="5" s="1"/>
  <c r="S1405" i="5" s="1"/>
  <c r="S1406" i="5" s="1"/>
  <c r="S1407" i="5" s="1"/>
  <c r="S1408" i="5" s="1"/>
  <c r="S1409" i="5" s="1"/>
  <c r="S1410" i="5" s="1"/>
  <c r="S1411" i="5" s="1"/>
  <c r="S1412" i="5" s="1"/>
  <c r="S1413" i="5" s="1"/>
  <c r="S1414" i="5" s="1"/>
  <c r="S1415" i="5" s="1"/>
  <c r="S1416" i="5" s="1"/>
  <c r="S1417" i="5" s="1"/>
  <c r="S1418" i="5" s="1"/>
  <c r="S1419" i="5" s="1"/>
  <c r="S1420" i="5" s="1"/>
  <c r="S1421" i="5" s="1"/>
  <c r="S1422" i="5" s="1"/>
  <c r="S1423" i="5" s="1"/>
  <c r="S1424" i="5" s="1"/>
  <c r="S1425" i="5" s="1"/>
  <c r="S1426" i="5" s="1"/>
  <c r="S1427" i="5" s="1"/>
  <c r="S1428" i="5" s="1"/>
  <c r="S1429" i="5" s="1"/>
  <c r="S1430" i="5" s="1"/>
  <c r="S1431" i="5" s="1"/>
  <c r="S1432" i="5" s="1"/>
  <c r="S1433" i="5" s="1"/>
  <c r="S1434" i="5" s="1"/>
  <c r="S1435" i="5" s="1"/>
  <c r="S1436" i="5" s="1"/>
  <c r="S1437" i="5" s="1"/>
  <c r="S1438" i="5" s="1"/>
  <c r="S1439" i="5" s="1"/>
  <c r="S1440" i="5" s="1"/>
  <c r="S1441" i="5" s="1"/>
  <c r="S1442" i="5" s="1"/>
  <c r="S1443" i="5" s="1"/>
  <c r="S1444" i="5" s="1"/>
  <c r="S1445" i="5" s="1"/>
  <c r="S1446" i="5" s="1"/>
  <c r="S1447" i="5" s="1"/>
  <c r="S1448" i="5" s="1"/>
  <c r="S1449" i="5" s="1"/>
  <c r="S1450" i="5" s="1"/>
  <c r="S1451" i="5" s="1"/>
  <c r="S1452" i="5" s="1"/>
  <c r="S1453" i="5" s="1"/>
  <c r="S1454" i="5" s="1"/>
  <c r="S1455" i="5" s="1"/>
  <c r="S1456" i="5" s="1"/>
  <c r="S1457" i="5" s="1"/>
  <c r="S1458" i="5" s="1"/>
  <c r="S1459" i="5" s="1"/>
  <c r="S1460" i="5" s="1"/>
  <c r="S1461" i="5" s="1"/>
  <c r="S1462" i="5" s="1"/>
  <c r="S1463" i="5" s="1"/>
  <c r="S1464" i="5" s="1"/>
  <c r="S1465" i="5" s="1"/>
  <c r="S1466" i="5" s="1"/>
  <c r="S1467" i="5" s="1"/>
  <c r="S1468" i="5" s="1"/>
  <c r="S1469" i="5" s="1"/>
  <c r="S1470" i="5" s="1"/>
  <c r="S1471" i="5" s="1"/>
  <c r="S1472" i="5" s="1"/>
  <c r="S1473" i="5" s="1"/>
  <c r="S1474" i="5" s="1"/>
  <c r="S1475" i="5" s="1"/>
  <c r="S1476" i="5" s="1"/>
  <c r="S1477" i="5" s="1"/>
  <c r="S1478" i="5" s="1"/>
  <c r="S1479" i="5" s="1"/>
  <c r="S1480" i="5" s="1"/>
  <c r="S1481" i="5" s="1"/>
  <c r="S1482" i="5" s="1"/>
  <c r="S1483" i="5" s="1"/>
  <c r="S1484" i="5" s="1"/>
  <c r="S1485" i="5" s="1"/>
  <c r="S1486" i="5" s="1"/>
  <c r="S1487" i="5" s="1"/>
  <c r="S1488" i="5" s="1"/>
  <c r="S1489" i="5" s="1"/>
  <c r="S1490" i="5" s="1"/>
  <c r="S1491" i="5" s="1"/>
  <c r="S1492" i="5" s="1"/>
  <c r="S1493" i="5" s="1"/>
  <c r="S1494" i="5" s="1"/>
  <c r="S1495" i="5" s="1"/>
  <c r="S1496" i="5" s="1"/>
  <c r="S1497" i="5" s="1"/>
  <c r="S1498" i="5" s="1"/>
  <c r="S1499" i="5" s="1"/>
  <c r="S1500" i="5" s="1"/>
  <c r="S1501" i="5" s="1"/>
  <c r="S1502" i="5" s="1"/>
  <c r="S75" i="5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53" i="5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47" i="5"/>
  <c r="S48" i="5" s="1"/>
  <c r="S49" i="5" s="1"/>
  <c r="S50" i="5" s="1"/>
  <c r="S51" i="5" s="1"/>
  <c r="S52" i="5" s="1"/>
  <c r="S18" i="5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16" i="5"/>
  <c r="S17" i="5" s="1"/>
  <c r="S5" i="5"/>
  <c r="S6" i="5" s="1"/>
  <c r="S7" i="5" s="1"/>
  <c r="S8" i="5" s="1"/>
  <c r="S9" i="5" s="1"/>
  <c r="S10" i="5" s="1"/>
  <c r="S11" i="5" s="1"/>
  <c r="S12" i="5" s="1"/>
  <c r="S13" i="5" s="1"/>
  <c r="S14" i="5" s="1"/>
  <c r="S15" i="5" s="1"/>
  <c r="S4" i="5"/>
  <c r="S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H3" i="5" s="1"/>
  <c r="P17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5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G1321" i="3" s="1"/>
  <c r="G1322" i="3" s="1"/>
  <c r="G1323" i="3" s="1"/>
  <c r="G1324" i="3" s="1"/>
  <c r="G1325" i="3" s="1"/>
  <c r="G1326" i="3" s="1"/>
  <c r="G1327" i="3" s="1"/>
  <c r="G1328" i="3" s="1"/>
  <c r="G1329" i="3" s="1"/>
  <c r="G1330" i="3" s="1"/>
  <c r="G1331" i="3" s="1"/>
  <c r="G1332" i="3" s="1"/>
  <c r="G1333" i="3" s="1"/>
  <c r="G1334" i="3" s="1"/>
  <c r="G1335" i="3" s="1"/>
  <c r="G1336" i="3" s="1"/>
  <c r="G1337" i="3" s="1"/>
  <c r="G1338" i="3" s="1"/>
  <c r="G1339" i="3" s="1"/>
  <c r="G1340" i="3" s="1"/>
  <c r="G1341" i="3" s="1"/>
  <c r="G1342" i="3" s="1"/>
  <c r="G1343" i="3" s="1"/>
  <c r="G1344" i="3" s="1"/>
  <c r="G1345" i="3" s="1"/>
  <c r="G1346" i="3" s="1"/>
  <c r="G1347" i="3" s="1"/>
  <c r="G1348" i="3" s="1"/>
  <c r="G1349" i="3" s="1"/>
  <c r="G1350" i="3" s="1"/>
  <c r="G1351" i="3" s="1"/>
  <c r="G1352" i="3" s="1"/>
  <c r="G1353" i="3" s="1"/>
  <c r="G1354" i="3" s="1"/>
  <c r="G1355" i="3" s="1"/>
  <c r="G1356" i="3" s="1"/>
  <c r="G1357" i="3" s="1"/>
  <c r="G1358" i="3" s="1"/>
  <c r="G1359" i="3" s="1"/>
  <c r="G1360" i="3" s="1"/>
  <c r="G1361" i="3" s="1"/>
  <c r="G1362" i="3" s="1"/>
  <c r="G1363" i="3" s="1"/>
  <c r="G1364" i="3" s="1"/>
  <c r="G1365" i="3" s="1"/>
  <c r="G1366" i="3" s="1"/>
  <c r="G1367" i="3" s="1"/>
  <c r="G1368" i="3" s="1"/>
  <c r="G1369" i="3" s="1"/>
  <c r="G1370" i="3" s="1"/>
  <c r="G1371" i="3" s="1"/>
  <c r="G1372" i="3" s="1"/>
  <c r="G1373" i="3" s="1"/>
  <c r="G1374" i="3" s="1"/>
  <c r="G1375" i="3" s="1"/>
  <c r="G1376" i="3" s="1"/>
  <c r="G1377" i="3" s="1"/>
  <c r="G1378" i="3" s="1"/>
  <c r="G1379" i="3" s="1"/>
  <c r="G1380" i="3" s="1"/>
  <c r="G1381" i="3" s="1"/>
  <c r="G1382" i="3" s="1"/>
  <c r="G1383" i="3" s="1"/>
  <c r="G1384" i="3" s="1"/>
  <c r="G1385" i="3" s="1"/>
  <c r="G1386" i="3" s="1"/>
  <c r="G1387" i="3" s="1"/>
  <c r="G1388" i="3" s="1"/>
  <c r="G1389" i="3" s="1"/>
  <c r="G1390" i="3" s="1"/>
  <c r="G1391" i="3" s="1"/>
  <c r="G1392" i="3" s="1"/>
  <c r="G1393" i="3" s="1"/>
  <c r="G1394" i="3" s="1"/>
  <c r="G1395" i="3" s="1"/>
  <c r="G1396" i="3" s="1"/>
  <c r="G1397" i="3" s="1"/>
  <c r="G1398" i="3" s="1"/>
  <c r="G1399" i="3" s="1"/>
  <c r="G1400" i="3" s="1"/>
  <c r="G1401" i="3" s="1"/>
  <c r="G1402" i="3" s="1"/>
  <c r="G1403" i="3" s="1"/>
  <c r="G1404" i="3" s="1"/>
  <c r="G1405" i="3" s="1"/>
  <c r="G1406" i="3" s="1"/>
  <c r="G1407" i="3" s="1"/>
  <c r="G1408" i="3" s="1"/>
  <c r="G1409" i="3" s="1"/>
  <c r="G1410" i="3" s="1"/>
  <c r="G1411" i="3" s="1"/>
  <c r="G1412" i="3" s="1"/>
  <c r="G1413" i="3" s="1"/>
  <c r="G1414" i="3" s="1"/>
  <c r="G1415" i="3" s="1"/>
  <c r="G1416" i="3" s="1"/>
  <c r="G1417" i="3" s="1"/>
  <c r="G1418" i="3" s="1"/>
  <c r="G1419" i="3" s="1"/>
  <c r="G1420" i="3" s="1"/>
  <c r="G1421" i="3" s="1"/>
  <c r="G1422" i="3" s="1"/>
  <c r="G1423" i="3" s="1"/>
  <c r="G1424" i="3" s="1"/>
  <c r="G1425" i="3" s="1"/>
  <c r="G1426" i="3" s="1"/>
  <c r="G1427" i="3" s="1"/>
  <c r="G1428" i="3" s="1"/>
  <c r="G1429" i="3" s="1"/>
  <c r="G1430" i="3" s="1"/>
  <c r="G1431" i="3" s="1"/>
  <c r="G1432" i="3" s="1"/>
  <c r="G1433" i="3" s="1"/>
  <c r="G1434" i="3" s="1"/>
  <c r="G1435" i="3" s="1"/>
  <c r="G1436" i="3" s="1"/>
  <c r="G1437" i="3" s="1"/>
  <c r="G1438" i="3" s="1"/>
  <c r="G1439" i="3" s="1"/>
  <c r="G1440" i="3" s="1"/>
  <c r="G1441" i="3" s="1"/>
  <c r="G1442" i="3" s="1"/>
  <c r="G1443" i="3" s="1"/>
  <c r="G1444" i="3" s="1"/>
  <c r="G1445" i="3" s="1"/>
  <c r="G1446" i="3" s="1"/>
  <c r="G1447" i="3" s="1"/>
  <c r="G1448" i="3" s="1"/>
  <c r="G1449" i="3" s="1"/>
  <c r="G1450" i="3" s="1"/>
  <c r="G1451" i="3" s="1"/>
  <c r="G1452" i="3" s="1"/>
  <c r="G1453" i="3" s="1"/>
  <c r="G1454" i="3" s="1"/>
  <c r="G1455" i="3" s="1"/>
  <c r="G1456" i="3" s="1"/>
  <c r="G1457" i="3" s="1"/>
  <c r="G1458" i="3" s="1"/>
  <c r="G1459" i="3" s="1"/>
  <c r="G1460" i="3" s="1"/>
  <c r="G1461" i="3" s="1"/>
  <c r="G1462" i="3" s="1"/>
  <c r="G1463" i="3" s="1"/>
  <c r="G1464" i="3" s="1"/>
  <c r="G1465" i="3" s="1"/>
  <c r="G1466" i="3" s="1"/>
  <c r="G1467" i="3" s="1"/>
  <c r="G1468" i="3" s="1"/>
  <c r="G1469" i="3" s="1"/>
  <c r="G1470" i="3" s="1"/>
  <c r="G1471" i="3" s="1"/>
  <c r="G1472" i="3" s="1"/>
  <c r="G1473" i="3" s="1"/>
  <c r="G1474" i="3" s="1"/>
  <c r="G1475" i="3" s="1"/>
  <c r="G1476" i="3" s="1"/>
  <c r="G1477" i="3" s="1"/>
  <c r="G1478" i="3" s="1"/>
  <c r="G1479" i="3" s="1"/>
  <c r="G1480" i="3" s="1"/>
  <c r="G1481" i="3" s="1"/>
  <c r="G1482" i="3" s="1"/>
  <c r="G1483" i="3" s="1"/>
  <c r="G1484" i="3" s="1"/>
  <c r="G1485" i="3" s="1"/>
  <c r="G1486" i="3" s="1"/>
  <c r="G1487" i="3" s="1"/>
  <c r="G1488" i="3" s="1"/>
  <c r="G1489" i="3" s="1"/>
  <c r="G1490" i="3" s="1"/>
  <c r="G1491" i="3" s="1"/>
  <c r="G1492" i="3" s="1"/>
  <c r="G1493" i="3" s="1"/>
  <c r="G1494" i="3" s="1"/>
  <c r="G1495" i="3" s="1"/>
  <c r="G1496" i="3" s="1"/>
  <c r="G1497" i="3" s="1"/>
  <c r="G1498" i="3" s="1"/>
  <c r="G1499" i="3" s="1"/>
  <c r="G1500" i="3" s="1"/>
  <c r="G1501" i="3" s="1"/>
  <c r="G1502" i="3" s="1"/>
  <c r="H4" i="3"/>
  <c r="H3" i="3"/>
  <c r="G4" i="3"/>
  <c r="G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G15" i="2"/>
  <c r="F15" i="2"/>
  <c r="E15" i="2"/>
  <c r="C9" i="1"/>
  <c r="C4" i="1"/>
  <c r="C8" i="1"/>
  <c r="D7" i="1"/>
  <c r="B7" i="1"/>
  <c r="C7" i="1"/>
  <c r="C3" i="1"/>
  <c r="D2" i="1"/>
  <c r="C2" i="1"/>
  <c r="G15" i="6" l="1"/>
  <c r="G55" i="6"/>
  <c r="G95" i="6"/>
  <c r="G142" i="6"/>
  <c r="G174" i="6"/>
  <c r="G276" i="6"/>
  <c r="G300" i="6"/>
  <c r="G332" i="6"/>
  <c r="G380" i="6"/>
  <c r="G420" i="6"/>
  <c r="G524" i="6"/>
  <c r="G556" i="6"/>
  <c r="G588" i="6"/>
  <c r="G628" i="6"/>
  <c r="G668" i="6"/>
  <c r="G692" i="6"/>
  <c r="G732" i="6"/>
  <c r="G780" i="6"/>
  <c r="G844" i="6"/>
  <c r="G8" i="6"/>
  <c r="G16" i="6"/>
  <c r="G24" i="6"/>
  <c r="G32" i="6"/>
  <c r="G40" i="6"/>
  <c r="G48" i="6"/>
  <c r="G56" i="6"/>
  <c r="G64" i="6"/>
  <c r="G72" i="6"/>
  <c r="G80" i="6"/>
  <c r="G88" i="6"/>
  <c r="G96" i="6"/>
  <c r="G104" i="6"/>
  <c r="G112" i="6"/>
  <c r="G119" i="6"/>
  <c r="G127" i="6"/>
  <c r="G135" i="6"/>
  <c r="G143" i="6"/>
  <c r="G151" i="6"/>
  <c r="G159" i="6"/>
  <c r="G167" i="6"/>
  <c r="G175" i="6"/>
  <c r="G181" i="6"/>
  <c r="G189" i="6"/>
  <c r="G197" i="6"/>
  <c r="G205" i="6"/>
  <c r="G213" i="6"/>
  <c r="G229" i="6"/>
  <c r="G237" i="6"/>
  <c r="G245" i="6"/>
  <c r="G253" i="6"/>
  <c r="G261" i="6"/>
  <c r="G269" i="6"/>
  <c r="G277" i="6"/>
  <c r="G285" i="6"/>
  <c r="G293" i="6"/>
  <c r="G301" i="6"/>
  <c r="G309" i="6"/>
  <c r="G317" i="6"/>
  <c r="G333" i="6"/>
  <c r="G341" i="6"/>
  <c r="G349" i="6"/>
  <c r="G357" i="6"/>
  <c r="G365" i="6"/>
  <c r="G373" i="6"/>
  <c r="G381" i="6"/>
  <c r="G389" i="6"/>
  <c r="G397" i="6"/>
  <c r="G405" i="6"/>
  <c r="G413" i="6"/>
  <c r="G421" i="6"/>
  <c r="G429" i="6"/>
  <c r="G437" i="6"/>
  <c r="G445" i="6"/>
  <c r="G453" i="6"/>
  <c r="G461" i="6"/>
  <c r="G469" i="6"/>
  <c r="G477" i="6"/>
  <c r="G485" i="6"/>
  <c r="G493" i="6"/>
  <c r="G501" i="6"/>
  <c r="G509" i="6"/>
  <c r="G533" i="6"/>
  <c r="G549" i="6"/>
  <c r="G565" i="6"/>
  <c r="G573" i="6"/>
  <c r="G589" i="6"/>
  <c r="G597" i="6"/>
  <c r="G605" i="6"/>
  <c r="G613" i="6"/>
  <c r="G621" i="6"/>
  <c r="G629" i="6"/>
  <c r="G637" i="6"/>
  <c r="G645" i="6"/>
  <c r="G653" i="6"/>
  <c r="G661" i="6"/>
  <c r="G669" i="6"/>
  <c r="G677" i="6"/>
  <c r="G685" i="6"/>
  <c r="G693" i="6"/>
  <c r="G701" i="6"/>
  <c r="G709" i="6"/>
  <c r="G717" i="6"/>
  <c r="G725" i="6"/>
  <c r="G733" i="6"/>
  <c r="G741" i="6"/>
  <c r="G749" i="6"/>
  <c r="G757" i="6"/>
  <c r="G765" i="6"/>
  <c r="G781" i="6"/>
  <c r="G789" i="6"/>
  <c r="G797" i="6"/>
  <c r="G805" i="6"/>
  <c r="G813" i="6"/>
  <c r="G821" i="6"/>
  <c r="G829" i="6"/>
  <c r="G837" i="6"/>
  <c r="G845" i="6"/>
  <c r="G853" i="6"/>
  <c r="G861" i="6"/>
  <c r="G39" i="6"/>
  <c r="G79" i="6"/>
  <c r="G111" i="6"/>
  <c r="G150" i="6"/>
  <c r="G180" i="6"/>
  <c r="G220" i="6"/>
  <c r="G260" i="6"/>
  <c r="G284" i="6"/>
  <c r="G316" i="6"/>
  <c r="G348" i="6"/>
  <c r="G372" i="6"/>
  <c r="G404" i="6"/>
  <c r="G436" i="6"/>
  <c r="G508" i="6"/>
  <c r="G540" i="6"/>
  <c r="G564" i="6"/>
  <c r="G596" i="6"/>
  <c r="G636" i="6"/>
  <c r="G660" i="6"/>
  <c r="G676" i="6"/>
  <c r="G708" i="6"/>
  <c r="G740" i="6"/>
  <c r="G756" i="6"/>
  <c r="G788" i="6"/>
  <c r="G812" i="6"/>
  <c r="G836" i="6"/>
  <c r="G876" i="6"/>
  <c r="G9" i="6"/>
  <c r="G33" i="6"/>
  <c r="G41" i="6"/>
  <c r="G49" i="6"/>
  <c r="G57" i="6"/>
  <c r="G65" i="6"/>
  <c r="G73" i="6"/>
  <c r="G81" i="6"/>
  <c r="G97" i="6"/>
  <c r="G105" i="6"/>
  <c r="G120" i="6"/>
  <c r="G128" i="6"/>
  <c r="G136" i="6"/>
  <c r="G144" i="6"/>
  <c r="G152" i="6"/>
  <c r="G160" i="6"/>
  <c r="G168" i="6"/>
  <c r="G182" i="6"/>
  <c r="G190" i="6"/>
  <c r="G198" i="6"/>
  <c r="G206" i="6"/>
  <c r="G214" i="6"/>
  <c r="G222" i="6"/>
  <c r="G238" i="6"/>
  <c r="G246" i="6"/>
  <c r="G254" i="6"/>
  <c r="G262" i="6"/>
  <c r="G270" i="6"/>
  <c r="G278" i="6"/>
  <c r="G286" i="6"/>
  <c r="G294" i="6"/>
  <c r="G310" i="6"/>
  <c r="G318" i="6"/>
  <c r="G326" i="6"/>
  <c r="G334" i="6"/>
  <c r="G342" i="6"/>
  <c r="G350" i="6"/>
  <c r="G358" i="6"/>
  <c r="G366" i="6"/>
  <c r="G374" i="6"/>
  <c r="G382" i="6"/>
  <c r="G390" i="6"/>
  <c r="G406" i="6"/>
  <c r="G414" i="6"/>
  <c r="G422" i="6"/>
  <c r="G430" i="6"/>
  <c r="G438" i="6"/>
  <c r="G446" i="6"/>
  <c r="G454" i="6"/>
  <c r="G462" i="6"/>
  <c r="G470" i="6"/>
  <c r="G478" i="6"/>
  <c r="G486" i="6"/>
  <c r="G494" i="6"/>
  <c r="G502" i="6"/>
  <c r="G510" i="6"/>
  <c r="G518" i="6"/>
  <c r="G534" i="6"/>
  <c r="G542" i="6"/>
  <c r="G550" i="6"/>
  <c r="G558" i="6"/>
  <c r="G566" i="6"/>
  <c r="G574" i="6"/>
  <c r="G582" i="6"/>
  <c r="G590" i="6"/>
  <c r="G598" i="6"/>
  <c r="G606" i="6"/>
  <c r="G614" i="6"/>
  <c r="G622" i="6"/>
  <c r="G630" i="6"/>
  <c r="G638" i="6"/>
  <c r="G646" i="6"/>
  <c r="G662" i="6"/>
  <c r="G670" i="6"/>
  <c r="G678" i="6"/>
  <c r="G686" i="6"/>
  <c r="G694" i="6"/>
  <c r="G702" i="6"/>
  <c r="G710" i="6"/>
  <c r="G718" i="6"/>
  <c r="G726" i="6"/>
  <c r="G734" i="6"/>
  <c r="G742" i="6"/>
  <c r="G750" i="6"/>
  <c r="G758" i="6"/>
  <c r="G766" i="6"/>
  <c r="G774" i="6"/>
  <c r="G790" i="6"/>
  <c r="G798" i="6"/>
  <c r="G806" i="6"/>
  <c r="G814" i="6"/>
  <c r="G822" i="6"/>
  <c r="G830" i="6"/>
  <c r="G838" i="6"/>
  <c r="G846" i="6"/>
  <c r="G854" i="6"/>
  <c r="G862" i="6"/>
  <c r="G870" i="6"/>
  <c r="G878" i="6"/>
  <c r="G886" i="6"/>
  <c r="G63" i="6"/>
  <c r="G134" i="6"/>
  <c r="G188" i="6"/>
  <c r="G252" i="6"/>
  <c r="G340" i="6"/>
  <c r="G460" i="6"/>
  <c r="G604" i="6"/>
  <c r="G860" i="6"/>
  <c r="G18" i="6"/>
  <c r="G26" i="6"/>
  <c r="G34" i="6"/>
  <c r="G42" i="6"/>
  <c r="G50" i="6"/>
  <c r="G58" i="6"/>
  <c r="G66" i="6"/>
  <c r="G74" i="6"/>
  <c r="G82" i="6"/>
  <c r="G90" i="6"/>
  <c r="G98" i="6"/>
  <c r="G106" i="6"/>
  <c r="G113" i="6"/>
  <c r="G121" i="6"/>
  <c r="G129" i="6"/>
  <c r="G137" i="6"/>
  <c r="G145" i="6"/>
  <c r="G153" i="6"/>
  <c r="G161" i="6"/>
  <c r="G169" i="6"/>
  <c r="G183" i="6"/>
  <c r="G191" i="6"/>
  <c r="G199" i="6"/>
  <c r="G207" i="6"/>
  <c r="G215" i="6"/>
  <c r="G223" i="6"/>
  <c r="G231" i="6"/>
  <c r="G239" i="6"/>
  <c r="G247" i="6"/>
  <c r="G255" i="6"/>
  <c r="G263" i="6"/>
  <c r="G271" i="6"/>
  <c r="G279" i="6"/>
  <c r="G287" i="6"/>
  <c r="G295" i="6"/>
  <c r="G303" i="6"/>
  <c r="G311" i="6"/>
  <c r="G319" i="6"/>
  <c r="G327" i="6"/>
  <c r="G335" i="6"/>
  <c r="G343" i="6"/>
  <c r="G351" i="6"/>
  <c r="G367" i="6"/>
  <c r="G375" i="6"/>
  <c r="G383" i="6"/>
  <c r="G391" i="6"/>
  <c r="G399" i="6"/>
  <c r="G407" i="6"/>
  <c r="G415" i="6"/>
  <c r="G423" i="6"/>
  <c r="G431" i="6"/>
  <c r="G439" i="6"/>
  <c r="G447" i="6"/>
  <c r="G455" i="6"/>
  <c r="G463" i="6"/>
  <c r="G471" i="6"/>
  <c r="G479" i="6"/>
  <c r="G495" i="6"/>
  <c r="G503" i="6"/>
  <c r="G511" i="6"/>
  <c r="G519" i="6"/>
  <c r="G527" i="6"/>
  <c r="G535" i="6"/>
  <c r="G543" i="6"/>
  <c r="G551" i="6"/>
  <c r="G559" i="6"/>
  <c r="G567" i="6"/>
  <c r="G575" i="6"/>
  <c r="G583" i="6"/>
  <c r="G591" i="6"/>
  <c r="G599" i="6"/>
  <c r="G607" i="6"/>
  <c r="G623" i="6"/>
  <c r="G631" i="6"/>
  <c r="G639" i="6"/>
  <c r="G647" i="6"/>
  <c r="G655" i="6"/>
  <c r="G663" i="6"/>
  <c r="G671" i="6"/>
  <c r="G679" i="6"/>
  <c r="G687" i="6"/>
  <c r="G695" i="6"/>
  <c r="G703" i="6"/>
  <c r="G711" i="6"/>
  <c r="G719" i="6"/>
  <c r="G727" i="6"/>
  <c r="G735" i="6"/>
  <c r="G743" i="6"/>
  <c r="G751" i="6"/>
  <c r="G759" i="6"/>
  <c r="G767" i="6"/>
  <c r="G775" i="6"/>
  <c r="G783" i="6"/>
  <c r="G791" i="6"/>
  <c r="G799" i="6"/>
  <c r="G807" i="6"/>
  <c r="G815" i="6"/>
  <c r="G823" i="6"/>
  <c r="G831" i="6"/>
  <c r="G839" i="6"/>
  <c r="G847" i="6"/>
  <c r="G855" i="6"/>
  <c r="G863" i="6"/>
  <c r="G871" i="6"/>
  <c r="G879" i="6"/>
  <c r="G887" i="6"/>
  <c r="G895" i="6"/>
  <c r="G903" i="6"/>
  <c r="G911" i="6"/>
  <c r="G919" i="6"/>
  <c r="G927" i="6"/>
  <c r="G943" i="6"/>
  <c r="G951" i="6"/>
  <c r="G959" i="6"/>
  <c r="G967" i="6"/>
  <c r="G975" i="6"/>
  <c r="G983" i="6"/>
  <c r="G991" i="6"/>
  <c r="G999" i="6"/>
  <c r="G1007" i="6"/>
  <c r="G1015" i="6"/>
  <c r="G1023" i="6"/>
  <c r="G1031" i="6"/>
  <c r="G1039" i="6"/>
  <c r="G1047" i="6"/>
  <c r="G1055" i="6"/>
  <c r="G1063" i="6"/>
  <c r="G1071" i="6"/>
  <c r="G1079" i="6"/>
  <c r="G1087" i="6"/>
  <c r="G1095" i="6"/>
  <c r="G1103" i="6"/>
  <c r="G1111" i="6"/>
  <c r="G1119" i="6"/>
  <c r="G1127" i="6"/>
  <c r="G1135" i="6"/>
  <c r="G1143" i="6"/>
  <c r="G1151" i="6"/>
  <c r="G1159" i="6"/>
  <c r="G1167" i="6"/>
  <c r="G1175" i="6"/>
  <c r="G1183" i="6"/>
  <c r="G1191" i="6"/>
  <c r="G1199" i="6"/>
  <c r="G1207" i="6"/>
  <c r="G1215" i="6"/>
  <c r="G1223" i="6"/>
  <c r="G1231" i="6"/>
  <c r="G1239" i="6"/>
  <c r="G1247" i="6"/>
  <c r="G1255" i="6"/>
  <c r="G1263" i="6"/>
  <c r="G1271" i="6"/>
  <c r="G1279" i="6"/>
  <c r="G1287" i="6"/>
  <c r="G1295" i="6"/>
  <c r="G1303" i="6"/>
  <c r="G1311" i="6"/>
  <c r="G1319" i="6"/>
  <c r="G1327" i="6"/>
  <c r="G1335" i="6"/>
  <c r="G1343" i="6"/>
  <c r="G1351" i="6"/>
  <c r="G1359" i="6"/>
  <c r="G1367" i="6"/>
  <c r="G1375" i="6"/>
  <c r="G1383" i="6"/>
  <c r="G1391" i="6"/>
  <c r="G1399" i="6"/>
  <c r="G1407" i="6"/>
  <c r="G1415" i="6"/>
  <c r="G1423" i="6"/>
  <c r="G1431" i="6"/>
  <c r="G1439" i="6"/>
  <c r="G1447" i="6"/>
  <c r="G1455" i="6"/>
  <c r="G1463" i="6"/>
  <c r="G1471" i="6"/>
  <c r="G1479" i="6"/>
  <c r="G1487" i="6"/>
  <c r="G1495" i="6"/>
  <c r="G11" i="6"/>
  <c r="G19" i="6"/>
  <c r="G27" i="6"/>
  <c r="G35" i="6"/>
  <c r="G43" i="6"/>
  <c r="G51" i="6"/>
  <c r="G67" i="6"/>
  <c r="G75" i="6"/>
  <c r="G83" i="6"/>
  <c r="G91" i="6"/>
  <c r="G99" i="6"/>
  <c r="G107" i="6"/>
  <c r="G114" i="6"/>
  <c r="G122" i="6"/>
  <c r="G130" i="6"/>
  <c r="G138" i="6"/>
  <c r="G146" i="6"/>
  <c r="G154" i="6"/>
  <c r="G162" i="6"/>
  <c r="G170" i="6"/>
  <c r="G176" i="6"/>
  <c r="G184" i="6"/>
  <c r="G192" i="6"/>
  <c r="G200" i="6"/>
  <c r="G208" i="6"/>
  <c r="G216" i="6"/>
  <c r="G224" i="6"/>
  <c r="G232" i="6"/>
  <c r="G240" i="6"/>
  <c r="G248" i="6"/>
  <c r="G256" i="6"/>
  <c r="G264" i="6"/>
  <c r="G272" i="6"/>
  <c r="G280" i="6"/>
  <c r="G288" i="6"/>
  <c r="G296" i="6"/>
  <c r="G304" i="6"/>
  <c r="G312" i="6"/>
  <c r="G320" i="6"/>
  <c r="G328" i="6"/>
  <c r="G336" i="6"/>
  <c r="G344" i="6"/>
  <c r="G352" i="6"/>
  <c r="G360" i="6"/>
  <c r="G368" i="6"/>
  <c r="G376" i="6"/>
  <c r="G384" i="6"/>
  <c r="G392" i="6"/>
  <c r="G400" i="6"/>
  <c r="G408" i="6"/>
  <c r="G416" i="6"/>
  <c r="G424" i="6"/>
  <c r="G432" i="6"/>
  <c r="G440" i="6"/>
  <c r="G456" i="6"/>
  <c r="G464" i="6"/>
  <c r="G472" i="6"/>
  <c r="G480" i="6"/>
  <c r="G488" i="6"/>
  <c r="G496" i="6"/>
  <c r="G504" i="6"/>
  <c r="G512" i="6"/>
  <c r="G520" i="6"/>
  <c r="G528" i="6"/>
  <c r="G536" i="6"/>
  <c r="G544" i="6"/>
  <c r="G552" i="6"/>
  <c r="G560" i="6"/>
  <c r="G568" i="6"/>
  <c r="G576" i="6"/>
  <c r="G584" i="6"/>
  <c r="G592" i="6"/>
  <c r="G600" i="6"/>
  <c r="G608" i="6"/>
  <c r="G616" i="6"/>
  <c r="G624" i="6"/>
  <c r="G632" i="6"/>
  <c r="G640" i="6"/>
  <c r="G648" i="6"/>
  <c r="G656" i="6"/>
  <c r="G664" i="6"/>
  <c r="G672" i="6"/>
  <c r="G680" i="6"/>
  <c r="G688" i="6"/>
  <c r="G696" i="6"/>
  <c r="G712" i="6"/>
  <c r="G720" i="6"/>
  <c r="G728" i="6"/>
  <c r="G736" i="6"/>
  <c r="G744" i="6"/>
  <c r="G752" i="6"/>
  <c r="G760" i="6"/>
  <c r="G768" i="6"/>
  <c r="G776" i="6"/>
  <c r="G784" i="6"/>
  <c r="G792" i="6"/>
  <c r="G800" i="6"/>
  <c r="G808" i="6"/>
  <c r="G816" i="6"/>
  <c r="G824" i="6"/>
  <c r="G840" i="6"/>
  <c r="G848" i="6"/>
  <c r="G856" i="6"/>
  <c r="G864" i="6"/>
  <c r="G872" i="6"/>
  <c r="G880" i="6"/>
  <c r="G888" i="6"/>
  <c r="G896" i="6"/>
  <c r="G904" i="6"/>
  <c r="G23" i="6"/>
  <c r="G103" i="6"/>
  <c r="G212" i="6"/>
  <c r="G452" i="6"/>
  <c r="G804" i="6"/>
  <c r="G4" i="6"/>
  <c r="G12" i="6"/>
  <c r="G20" i="6"/>
  <c r="G44" i="6"/>
  <c r="G52" i="6"/>
  <c r="G60" i="6"/>
  <c r="G68" i="6"/>
  <c r="G76" i="6"/>
  <c r="G84" i="6"/>
  <c r="G92" i="6"/>
  <c r="G108" i="6"/>
  <c r="G115" i="6"/>
  <c r="G123" i="6"/>
  <c r="G131" i="6"/>
  <c r="G139" i="6"/>
  <c r="G155" i="6"/>
  <c r="G163" i="6"/>
  <c r="G171" i="6"/>
  <c r="G177" i="6"/>
  <c r="G185" i="6"/>
  <c r="G193" i="6"/>
  <c r="G201" i="6"/>
  <c r="G209" i="6"/>
  <c r="G217" i="6"/>
  <c r="G225" i="6"/>
  <c r="G233" i="6"/>
  <c r="G241" i="6"/>
  <c r="G249" i="6"/>
  <c r="G257" i="6"/>
  <c r="G273" i="6"/>
  <c r="G281" i="6"/>
  <c r="G289" i="6"/>
  <c r="G297" i="6"/>
  <c r="G305" i="6"/>
  <c r="G313" i="6"/>
  <c r="G321" i="6"/>
  <c r="G329" i="6"/>
  <c r="G337" i="6"/>
  <c r="G345" i="6"/>
  <c r="G353" i="6"/>
  <c r="G361" i="6"/>
  <c r="G369" i="6"/>
  <c r="G377" i="6"/>
  <c r="G385" i="6"/>
  <c r="G393" i="6"/>
  <c r="G401" i="6"/>
  <c r="G409" i="6"/>
  <c r="G417" i="6"/>
  <c r="G425" i="6"/>
  <c r="G433" i="6"/>
  <c r="G441" i="6"/>
  <c r="G449" i="6"/>
  <c r="G457" i="6"/>
  <c r="G465" i="6"/>
  <c r="G473" i="6"/>
  <c r="G481" i="6"/>
  <c r="G489" i="6"/>
  <c r="G497" i="6"/>
  <c r="G505" i="6"/>
  <c r="G513" i="6"/>
  <c r="G529" i="6"/>
  <c r="G537" i="6"/>
  <c r="G545" i="6"/>
  <c r="G553" i="6"/>
  <c r="G561" i="6"/>
  <c r="G569" i="6"/>
  <c r="G577" i="6"/>
  <c r="G585" i="6"/>
  <c r="G593" i="6"/>
  <c r="G601" i="6"/>
  <c r="G609" i="6"/>
  <c r="G617" i="6"/>
  <c r="G625" i="6"/>
  <c r="G633" i="6"/>
  <c r="G641" i="6"/>
  <c r="G649" i="6"/>
  <c r="G657" i="6"/>
  <c r="G665" i="6"/>
  <c r="G673" i="6"/>
  <c r="G681" i="6"/>
  <c r="G689" i="6"/>
  <c r="G697" i="6"/>
  <c r="G705" i="6"/>
  <c r="G713" i="6"/>
  <c r="G721" i="6"/>
  <c r="G729" i="6"/>
  <c r="G737" i="6"/>
  <c r="G745" i="6"/>
  <c r="G753" i="6"/>
  <c r="G761" i="6"/>
  <c r="G769" i="6"/>
  <c r="G785" i="6"/>
  <c r="G793" i="6"/>
  <c r="G801" i="6"/>
  <c r="G809" i="6"/>
  <c r="G817" i="6"/>
  <c r="G825" i="6"/>
  <c r="G833" i="6"/>
  <c r="G841" i="6"/>
  <c r="G849" i="6"/>
  <c r="G857" i="6"/>
  <c r="G865" i="6"/>
  <c r="G873" i="6"/>
  <c r="G881" i="6"/>
  <c r="G889" i="6"/>
  <c r="G897" i="6"/>
  <c r="G905" i="6"/>
  <c r="G913" i="6"/>
  <c r="G921" i="6"/>
  <c r="G929" i="6"/>
  <c r="G937" i="6"/>
  <c r="G945" i="6"/>
  <c r="G953" i="6"/>
  <c r="G7" i="6"/>
  <c r="G47" i="6"/>
  <c r="G87" i="6"/>
  <c r="G126" i="6"/>
  <c r="G158" i="6"/>
  <c r="G196" i="6"/>
  <c r="G236" i="6"/>
  <c r="G268" i="6"/>
  <c r="G292" i="6"/>
  <c r="G324" i="6"/>
  <c r="G364" i="6"/>
  <c r="G388" i="6"/>
  <c r="G412" i="6"/>
  <c r="G444" i="6"/>
  <c r="G468" i="6"/>
  <c r="G500" i="6"/>
  <c r="G532" i="6"/>
  <c r="G612" i="6"/>
  <c r="G644" i="6"/>
  <c r="G724" i="6"/>
  <c r="G748" i="6"/>
  <c r="G772" i="6"/>
  <c r="G796" i="6"/>
  <c r="G820" i="6"/>
  <c r="G852" i="6"/>
  <c r="G868" i="6"/>
  <c r="G13" i="6"/>
  <c r="G21" i="6"/>
  <c r="G29" i="6"/>
  <c r="G37" i="6"/>
  <c r="G45" i="6"/>
  <c r="G53" i="6"/>
  <c r="G61" i="6"/>
  <c r="G69" i="6"/>
  <c r="G77" i="6"/>
  <c r="G85" i="6"/>
  <c r="G101" i="6"/>
  <c r="G109" i="6"/>
  <c r="G116" i="6"/>
  <c r="G124" i="6"/>
  <c r="G132" i="6"/>
  <c r="G140" i="6"/>
  <c r="G148" i="6"/>
  <c r="G156" i="6"/>
  <c r="G172" i="6"/>
  <c r="G178" i="6"/>
  <c r="G186" i="6"/>
  <c r="G194" i="6"/>
  <c r="G202" i="6"/>
  <c r="G210" i="6"/>
  <c r="G218" i="6"/>
  <c r="G234" i="6"/>
  <c r="G242" i="6"/>
  <c r="G250" i="6"/>
  <c r="G258" i="6"/>
  <c r="G266" i="6"/>
  <c r="G274" i="6"/>
  <c r="G282" i="6"/>
  <c r="G290" i="6"/>
  <c r="G298" i="6"/>
  <c r="G306" i="6"/>
  <c r="G314" i="6"/>
  <c r="G322" i="6"/>
  <c r="G330" i="6"/>
  <c r="G338" i="6"/>
  <c r="G354" i="6"/>
  <c r="G362" i="6"/>
  <c r="G370" i="6"/>
  <c r="G378" i="6"/>
  <c r="G386" i="6"/>
  <c r="G394" i="6"/>
  <c r="G402" i="6"/>
  <c r="G410" i="6"/>
  <c r="G418" i="6"/>
  <c r="G426" i="6"/>
  <c r="G434" i="6"/>
  <c r="G442" i="6"/>
  <c r="G450" i="6"/>
  <c r="G458" i="6"/>
  <c r="G466" i="6"/>
  <c r="G474" i="6"/>
  <c r="G482" i="6"/>
  <c r="G490" i="6"/>
  <c r="G498" i="6"/>
  <c r="G506" i="6"/>
  <c r="G514" i="6"/>
  <c r="G522" i="6"/>
  <c r="G530" i="6"/>
  <c r="G538" i="6"/>
  <c r="G546" i="6"/>
  <c r="G554" i="6"/>
  <c r="G562" i="6"/>
  <c r="G570" i="6"/>
  <c r="G578" i="6"/>
  <c r="G586" i="6"/>
  <c r="G594" i="6"/>
  <c r="G610" i="6"/>
  <c r="G618" i="6"/>
  <c r="G626" i="6"/>
  <c r="G634" i="6"/>
  <c r="G642" i="6"/>
  <c r="G650" i="6"/>
  <c r="G658" i="6"/>
  <c r="G666" i="6"/>
  <c r="G674" i="6"/>
  <c r="G682" i="6"/>
  <c r="G690" i="6"/>
  <c r="G698" i="6"/>
  <c r="G706" i="6"/>
  <c r="G714" i="6"/>
  <c r="G722" i="6"/>
  <c r="G730" i="6"/>
  <c r="G738" i="6"/>
  <c r="G746" i="6"/>
  <c r="G754" i="6"/>
  <c r="G762" i="6"/>
  <c r="G770" i="6"/>
  <c r="G778" i="6"/>
  <c r="G786" i="6"/>
  <c r="G794" i="6"/>
  <c r="G802" i="6"/>
  <c r="G810" i="6"/>
  <c r="G818" i="6"/>
  <c r="G826" i="6"/>
  <c r="G834" i="6"/>
  <c r="G842" i="6"/>
  <c r="G850" i="6"/>
  <c r="G858" i="6"/>
  <c r="G866" i="6"/>
  <c r="G874" i="6"/>
  <c r="G882" i="6"/>
  <c r="G31" i="6"/>
  <c r="G71" i="6"/>
  <c r="G118" i="6"/>
  <c r="G204" i="6"/>
  <c r="G244" i="6"/>
  <c r="G356" i="6"/>
  <c r="G396" i="6"/>
  <c r="G428" i="6"/>
  <c r="G476" i="6"/>
  <c r="G516" i="6"/>
  <c r="G548" i="6"/>
  <c r="G580" i="6"/>
  <c r="G620" i="6"/>
  <c r="G652" i="6"/>
  <c r="G684" i="6"/>
  <c r="G716" i="6"/>
  <c r="G764" i="6"/>
  <c r="G828" i="6"/>
  <c r="G6" i="6"/>
  <c r="G14" i="6"/>
  <c r="G22" i="6"/>
  <c r="G30" i="6"/>
  <c r="G46" i="6"/>
  <c r="G54" i="6"/>
  <c r="G62" i="6"/>
  <c r="G70" i="6"/>
  <c r="G78" i="6"/>
  <c r="G86" i="6"/>
  <c r="G94" i="6"/>
  <c r="G110" i="6"/>
  <c r="G117" i="6"/>
  <c r="G125" i="6"/>
  <c r="G133" i="6"/>
  <c r="G141" i="6"/>
  <c r="G149" i="6"/>
  <c r="G165" i="6"/>
  <c r="G173" i="6"/>
  <c r="G179" i="6"/>
  <c r="G187" i="6"/>
  <c r="G195" i="6"/>
  <c r="G203" i="6"/>
  <c r="G211" i="6"/>
  <c r="G227" i="6"/>
  <c r="G235" i="6"/>
  <c r="G243" i="6"/>
  <c r="G251" i="6"/>
  <c r="G259" i="6"/>
  <c r="G267" i="6"/>
  <c r="G275" i="6"/>
  <c r="G283" i="6"/>
  <c r="G291" i="6"/>
  <c r="G299" i="6"/>
  <c r="G307" i="6"/>
  <c r="G315" i="6"/>
  <c r="G331" i="6"/>
  <c r="G339" i="6"/>
  <c r="G347" i="6"/>
  <c r="G355" i="6"/>
  <c r="G363" i="6"/>
  <c r="G371" i="6"/>
  <c r="G387" i="6"/>
  <c r="G395" i="6"/>
  <c r="G403" i="6"/>
  <c r="G411" i="6"/>
  <c r="G419" i="6"/>
  <c r="G427" i="6"/>
  <c r="G435" i="6"/>
  <c r="G443" i="6"/>
  <c r="G451" i="6"/>
  <c r="G459" i="6"/>
  <c r="G467" i="6"/>
  <c r="G475" i="6"/>
  <c r="G483" i="6"/>
  <c r="G491" i="6"/>
  <c r="G499" i="6"/>
  <c r="G515" i="6"/>
  <c r="G523" i="6"/>
  <c r="G531" i="6"/>
  <c r="G539" i="6"/>
  <c r="G547" i="6"/>
  <c r="G555" i="6"/>
  <c r="G563" i="6"/>
  <c r="G571" i="6"/>
  <c r="G579" i="6"/>
  <c r="G587" i="6"/>
  <c r="G595" i="6"/>
  <c r="G603" i="6"/>
  <c r="G611" i="6"/>
  <c r="G619" i="6"/>
  <c r="G627" i="6"/>
  <c r="G643" i="6"/>
  <c r="G651" i="6"/>
  <c r="G659" i="6"/>
  <c r="G667" i="6"/>
  <c r="G675" i="6"/>
  <c r="G683" i="6"/>
  <c r="G691" i="6"/>
  <c r="G699" i="6"/>
  <c r="G707" i="6"/>
  <c r="G715" i="6"/>
  <c r="G723" i="6"/>
  <c r="G731" i="6"/>
  <c r="G739" i="6"/>
  <c r="G747" i="6"/>
  <c r="G755" i="6"/>
  <c r="G771" i="6"/>
  <c r="G779" i="6"/>
  <c r="G787" i="6"/>
  <c r="G795" i="6"/>
  <c r="G803" i="6"/>
  <c r="G811" i="6"/>
  <c r="G819" i="6"/>
  <c r="G827" i="6"/>
  <c r="G835" i="6"/>
  <c r="G843" i="6"/>
  <c r="G851" i="6"/>
  <c r="G859" i="6"/>
  <c r="G867" i="6"/>
  <c r="G875" i="6"/>
  <c r="G869" i="6"/>
  <c r="G877" i="6"/>
  <c r="G885" i="6"/>
  <c r="G893" i="6"/>
  <c r="G901" i="6"/>
  <c r="G909" i="6"/>
  <c r="G917" i="6"/>
  <c r="G925" i="6"/>
  <c r="G933" i="6"/>
  <c r="G941" i="6"/>
  <c r="G949" i="6"/>
  <c r="G957" i="6"/>
  <c r="G965" i="6"/>
  <c r="G973" i="6"/>
  <c r="G981" i="6"/>
  <c r="G989" i="6"/>
  <c r="G997" i="6"/>
  <c r="G1005" i="6"/>
  <c r="G1013" i="6"/>
  <c r="G1021" i="6"/>
  <c r="G1029" i="6"/>
  <c r="G1037" i="6"/>
  <c r="G1045" i="6"/>
  <c r="G1053" i="6"/>
  <c r="G1061" i="6"/>
  <c r="G1069" i="6"/>
  <c r="G1077" i="6"/>
  <c r="G1085" i="6"/>
  <c r="G1093" i="6"/>
  <c r="G1101" i="6"/>
  <c r="G1109" i="6"/>
  <c r="G1125" i="6"/>
  <c r="G1133" i="6"/>
  <c r="G1141" i="6"/>
  <c r="G1149" i="6"/>
  <c r="G1157" i="6"/>
  <c r="G1165" i="6"/>
  <c r="G1173" i="6"/>
  <c r="G1189" i="6"/>
  <c r="G1197" i="6"/>
  <c r="G1205" i="6"/>
  <c r="G1213" i="6"/>
  <c r="G1221" i="6"/>
  <c r="G1229" i="6"/>
  <c r="G1237" i="6"/>
  <c r="G1245" i="6"/>
  <c r="G1253" i="6"/>
  <c r="G1261" i="6"/>
  <c r="G1269" i="6"/>
  <c r="G1277" i="6"/>
  <c r="G1285" i="6"/>
  <c r="G1293" i="6"/>
  <c r="G1301" i="6"/>
  <c r="G1309" i="6"/>
  <c r="G1317" i="6"/>
  <c r="G1325" i="6"/>
  <c r="G1333" i="6"/>
  <c r="G1341" i="6"/>
  <c r="G1349" i="6"/>
  <c r="G1357" i="6"/>
  <c r="G1365" i="6"/>
  <c r="G1373" i="6"/>
  <c r="G1381" i="6"/>
  <c r="G1389" i="6"/>
  <c r="G1397" i="6"/>
  <c r="G1405" i="6"/>
  <c r="G1413" i="6"/>
  <c r="G1421" i="6"/>
  <c r="G1429" i="6"/>
  <c r="G1437" i="6"/>
  <c r="G1445" i="6"/>
  <c r="G1453" i="6"/>
  <c r="G1461" i="6"/>
  <c r="G1469" i="6"/>
  <c r="G1477" i="6"/>
  <c r="G1485" i="6"/>
  <c r="G1493" i="6"/>
  <c r="G1501" i="6"/>
  <c r="G894" i="6"/>
  <c r="G902" i="6"/>
  <c r="G910" i="6"/>
  <c r="G918" i="6"/>
  <c r="G926" i="6"/>
  <c r="G934" i="6"/>
  <c r="G942" i="6"/>
  <c r="G958" i="6"/>
  <c r="G966" i="6"/>
  <c r="G974" i="6"/>
  <c r="G982" i="6"/>
  <c r="G990" i="6"/>
  <c r="G998" i="6"/>
  <c r="G1006" i="6"/>
  <c r="G1022" i="6"/>
  <c r="G1030" i="6"/>
  <c r="G1038" i="6"/>
  <c r="G1046" i="6"/>
  <c r="G1054" i="6"/>
  <c r="G1062" i="6"/>
  <c r="G1070" i="6"/>
  <c r="G1078" i="6"/>
  <c r="G1086" i="6"/>
  <c r="G1094" i="6"/>
  <c r="G1102" i="6"/>
  <c r="G1110" i="6"/>
  <c r="G1118" i="6"/>
  <c r="G1126" i="6"/>
  <c r="G1134" i="6"/>
  <c r="G1142" i="6"/>
  <c r="G1150" i="6"/>
  <c r="G1158" i="6"/>
  <c r="G1166" i="6"/>
  <c r="G1174" i="6"/>
  <c r="G1182" i="6"/>
  <c r="G1190" i="6"/>
  <c r="G1198" i="6"/>
  <c r="G1206" i="6"/>
  <c r="G1214" i="6"/>
  <c r="G1222" i="6"/>
  <c r="G1230" i="6"/>
  <c r="G1238" i="6"/>
  <c r="G1246" i="6"/>
  <c r="G1254" i="6"/>
  <c r="G1262" i="6"/>
  <c r="G1270" i="6"/>
  <c r="G1278" i="6"/>
  <c r="G1286" i="6"/>
  <c r="G1294" i="6"/>
  <c r="G1302" i="6"/>
  <c r="G1310" i="6"/>
  <c r="G1318" i="6"/>
  <c r="G1326" i="6"/>
  <c r="G1334" i="6"/>
  <c r="G1342" i="6"/>
  <c r="G1350" i="6"/>
  <c r="G1358" i="6"/>
  <c r="G1366" i="6"/>
  <c r="G1374" i="6"/>
  <c r="G1382" i="6"/>
  <c r="G1390" i="6"/>
  <c r="G1398" i="6"/>
  <c r="G1406" i="6"/>
  <c r="G1414" i="6"/>
  <c r="G1422" i="6"/>
  <c r="G1430" i="6"/>
  <c r="G1438" i="6"/>
  <c r="G1446" i="6"/>
  <c r="G1454" i="6"/>
  <c r="G1470" i="6"/>
  <c r="G1478" i="6"/>
  <c r="G1486" i="6"/>
  <c r="G1494" i="6"/>
  <c r="G1502" i="6"/>
  <c r="G912" i="6"/>
  <c r="G920" i="6"/>
  <c r="G952" i="6"/>
  <c r="G960" i="6"/>
  <c r="G984" i="6"/>
  <c r="G992" i="6"/>
  <c r="G1000" i="6"/>
  <c r="G1008" i="6"/>
  <c r="G1016" i="6"/>
  <c r="G1024" i="6"/>
  <c r="G1032" i="6"/>
  <c r="G1040" i="6"/>
  <c r="G1048" i="6"/>
  <c r="G1056" i="6"/>
  <c r="G1064" i="6"/>
  <c r="G1072" i="6"/>
  <c r="G1080" i="6"/>
  <c r="G1088" i="6"/>
  <c r="G1096" i="6"/>
  <c r="G1104" i="6"/>
  <c r="G1112" i="6"/>
  <c r="G1120" i="6"/>
  <c r="G1128" i="6"/>
  <c r="G1136" i="6"/>
  <c r="G1144" i="6"/>
  <c r="G1152" i="6"/>
  <c r="G1160" i="6"/>
  <c r="G1168" i="6"/>
  <c r="G1176" i="6"/>
  <c r="G1192" i="6"/>
  <c r="G1200" i="6"/>
  <c r="G1208" i="6"/>
  <c r="G1216" i="6"/>
  <c r="G1224" i="6"/>
  <c r="G1232" i="6"/>
  <c r="G1240" i="6"/>
  <c r="G1256" i="6"/>
  <c r="G1264" i="6"/>
  <c r="G1272" i="6"/>
  <c r="G1280" i="6"/>
  <c r="G1288" i="6"/>
  <c r="G1296" i="6"/>
  <c r="G1304" i="6"/>
  <c r="G1312" i="6"/>
  <c r="G1320" i="6"/>
  <c r="G1328" i="6"/>
  <c r="G1336" i="6"/>
  <c r="G1344" i="6"/>
  <c r="G1352" i="6"/>
  <c r="G1360" i="6"/>
  <c r="G1368" i="6"/>
  <c r="G1376" i="6"/>
  <c r="G1384" i="6"/>
  <c r="G1392" i="6"/>
  <c r="G1400" i="6"/>
  <c r="G1408" i="6"/>
  <c r="G1416" i="6"/>
  <c r="G1424" i="6"/>
  <c r="G1432" i="6"/>
  <c r="G1440" i="6"/>
  <c r="G1448" i="6"/>
  <c r="G1456" i="6"/>
  <c r="G1464" i="6"/>
  <c r="G1472" i="6"/>
  <c r="G1480" i="6"/>
  <c r="G1488" i="6"/>
  <c r="G1496" i="6"/>
  <c r="G961" i="6"/>
  <c r="G969" i="6"/>
  <c r="G977" i="6"/>
  <c r="G985" i="6"/>
  <c r="G993" i="6"/>
  <c r="G1001" i="6"/>
  <c r="G1009" i="6"/>
  <c r="G1025" i="6"/>
  <c r="G1033" i="6"/>
  <c r="G1041" i="6"/>
  <c r="G1049" i="6"/>
  <c r="G1073" i="6"/>
  <c r="G1081" i="6"/>
  <c r="G1089" i="6"/>
  <c r="G1105" i="6"/>
  <c r="G1113" i="6"/>
  <c r="G1145" i="6"/>
  <c r="G1153" i="6"/>
  <c r="G1177" i="6"/>
  <c r="G1217" i="6"/>
  <c r="G1225" i="6"/>
  <c r="G1241" i="6"/>
  <c r="G1249" i="6"/>
  <c r="G1257" i="6"/>
  <c r="G1281" i="6"/>
  <c r="G1289" i="6"/>
  <c r="G1297" i="6"/>
  <c r="G1305" i="6"/>
  <c r="G1313" i="6"/>
  <c r="G1321" i="6"/>
  <c r="G1345" i="6"/>
  <c r="G1353" i="6"/>
  <c r="G1361" i="6"/>
  <c r="G1369" i="6"/>
  <c r="G1401" i="6"/>
  <c r="G1417" i="6"/>
  <c r="G1425" i="6"/>
  <c r="G1433" i="6"/>
  <c r="G1441" i="6"/>
  <c r="G1449" i="6"/>
  <c r="G1465" i="6"/>
  <c r="G1481" i="6"/>
  <c r="G1489" i="6"/>
  <c r="G1497" i="6"/>
  <c r="G890" i="6"/>
  <c r="G898" i="6"/>
  <c r="G914" i="6"/>
  <c r="G922" i="6"/>
  <c r="G930" i="6"/>
  <c r="G938" i="6"/>
  <c r="G946" i="6"/>
  <c r="G954" i="6"/>
  <c r="G962" i="6"/>
  <c r="G970" i="6"/>
  <c r="G978" i="6"/>
  <c r="G986" i="6"/>
  <c r="G994" i="6"/>
  <c r="G1002" i="6"/>
  <c r="G1010" i="6"/>
  <c r="G1018" i="6"/>
  <c r="G1026" i="6"/>
  <c r="G1034" i="6"/>
  <c r="G1042" i="6"/>
  <c r="G1050" i="6"/>
  <c r="G1058" i="6"/>
  <c r="G1066" i="6"/>
  <c r="G1074" i="6"/>
  <c r="G1082" i="6"/>
  <c r="G1090" i="6"/>
  <c r="G1098" i="6"/>
  <c r="G1114" i="6"/>
  <c r="G1122" i="6"/>
  <c r="G1130" i="6"/>
  <c r="G1138" i="6"/>
  <c r="G1146" i="6"/>
  <c r="G1154" i="6"/>
  <c r="G1162" i="6"/>
  <c r="G1178" i="6"/>
  <c r="G1186" i="6"/>
  <c r="G1194" i="6"/>
  <c r="G1202" i="6"/>
  <c r="G1210" i="6"/>
  <c r="G1218" i="6"/>
  <c r="G1226" i="6"/>
  <c r="G1234" i="6"/>
  <c r="G1242" i="6"/>
  <c r="G1250" i="6"/>
  <c r="G1258" i="6"/>
  <c r="G1266" i="6"/>
  <c r="G1274" i="6"/>
  <c r="G1282" i="6"/>
  <c r="G1290" i="6"/>
  <c r="G1298" i="6"/>
  <c r="G1306" i="6"/>
  <c r="G1314" i="6"/>
  <c r="G1322" i="6"/>
  <c r="G1330" i="6"/>
  <c r="G1338" i="6"/>
  <c r="G1346" i="6"/>
  <c r="G1354" i="6"/>
  <c r="G1362" i="6"/>
  <c r="G1370" i="6"/>
  <c r="G1378" i="6"/>
  <c r="G1386" i="6"/>
  <c r="G1394" i="6"/>
  <c r="G1402" i="6"/>
  <c r="G1410" i="6"/>
  <c r="G1418" i="6"/>
  <c r="G1426" i="6"/>
  <c r="G1434" i="6"/>
  <c r="G1442" i="6"/>
  <c r="G1450" i="6"/>
  <c r="G1458" i="6"/>
  <c r="G1466" i="6"/>
  <c r="G1474" i="6"/>
  <c r="G1482" i="6"/>
  <c r="G1490" i="6"/>
  <c r="G1498" i="6"/>
  <c r="G883" i="6"/>
  <c r="G891" i="6"/>
  <c r="G899" i="6"/>
  <c r="G907" i="6"/>
  <c r="G915" i="6"/>
  <c r="G923" i="6"/>
  <c r="G931" i="6"/>
  <c r="G947" i="6"/>
  <c r="G955" i="6"/>
  <c r="G963" i="6"/>
  <c r="G971" i="6"/>
  <c r="G979" i="6"/>
  <c r="G987" i="6"/>
  <c r="G995" i="6"/>
  <c r="G1011" i="6"/>
  <c r="G1019" i="6"/>
  <c r="G1027" i="6"/>
  <c r="G1035" i="6"/>
  <c r="G1043" i="6"/>
  <c r="G1051" i="6"/>
  <c r="G1059" i="6"/>
  <c r="G1067" i="6"/>
  <c r="G1075" i="6"/>
  <c r="G1083" i="6"/>
  <c r="G1091" i="6"/>
  <c r="G1099" i="6"/>
  <c r="G1107" i="6"/>
  <c r="G1115" i="6"/>
  <c r="G1123" i="6"/>
  <c r="G1131" i="6"/>
  <c r="G1139" i="6"/>
  <c r="G1147" i="6"/>
  <c r="G1155" i="6"/>
  <c r="G1163" i="6"/>
  <c r="G1171" i="6"/>
  <c r="G1179" i="6"/>
  <c r="G1187" i="6"/>
  <c r="G1195" i="6"/>
  <c r="G1203" i="6"/>
  <c r="G1211" i="6"/>
  <c r="G1219" i="6"/>
  <c r="G1227" i="6"/>
  <c r="G1235" i="6"/>
  <c r="G1243" i="6"/>
  <c r="G1251" i="6"/>
  <c r="G1259" i="6"/>
  <c r="G1267" i="6"/>
  <c r="G1275" i="6"/>
  <c r="G1283" i="6"/>
  <c r="G1291" i="6"/>
  <c r="G1299" i="6"/>
  <c r="G1307" i="6"/>
  <c r="G1315" i="6"/>
  <c r="G1323" i="6"/>
  <c r="G1331" i="6"/>
  <c r="G1339" i="6"/>
  <c r="G1347" i="6"/>
  <c r="G1355" i="6"/>
  <c r="G1363" i="6"/>
  <c r="G1371" i="6"/>
  <c r="G1379" i="6"/>
  <c r="G1387" i="6"/>
  <c r="G1395" i="6"/>
  <c r="G1403" i="6"/>
  <c r="G1411" i="6"/>
  <c r="G1419" i="6"/>
  <c r="G1427" i="6"/>
  <c r="G1435" i="6"/>
  <c r="G1443" i="6"/>
  <c r="G1459" i="6"/>
  <c r="G1467" i="6"/>
  <c r="G1475" i="6"/>
  <c r="G1483" i="6"/>
  <c r="G1491" i="6"/>
  <c r="G1499" i="6"/>
  <c r="G884" i="6"/>
  <c r="G892" i="6"/>
  <c r="G900" i="6"/>
  <c r="G908" i="6"/>
  <c r="G916" i="6"/>
  <c r="G924" i="6"/>
  <c r="G932" i="6"/>
  <c r="G940" i="6"/>
  <c r="G948" i="6"/>
  <c r="G956" i="6"/>
  <c r="G964" i="6"/>
  <c r="G972" i="6"/>
  <c r="G980" i="6"/>
  <c r="G988" i="6"/>
  <c r="G996" i="6"/>
  <c r="G1004" i="6"/>
  <c r="G1012" i="6"/>
  <c r="G1020" i="6"/>
  <c r="G1028" i="6"/>
  <c r="G1036" i="6"/>
  <c r="G1044" i="6"/>
  <c r="G1052" i="6"/>
  <c r="G1060" i="6"/>
  <c r="G1068" i="6"/>
  <c r="G1076" i="6"/>
  <c r="G1084" i="6"/>
  <c r="G1092" i="6"/>
  <c r="G1100" i="6"/>
  <c r="G1108" i="6"/>
  <c r="G1116" i="6"/>
  <c r="G1124" i="6"/>
  <c r="G1132" i="6"/>
  <c r="G1140" i="6"/>
  <c r="G1148" i="6"/>
  <c r="G1156" i="6"/>
  <c r="G1164" i="6"/>
  <c r="G1172" i="6"/>
  <c r="G1180" i="6"/>
  <c r="G1188" i="6"/>
  <c r="G1196" i="6"/>
  <c r="G1204" i="6"/>
  <c r="G1212" i="6"/>
  <c r="G1220" i="6"/>
  <c r="G1228" i="6"/>
  <c r="G1236" i="6"/>
  <c r="G1244" i="6"/>
  <c r="G1252" i="6"/>
  <c r="G1260" i="6"/>
  <c r="G1268" i="6"/>
  <c r="G1276" i="6"/>
  <c r="G1292" i="6"/>
  <c r="G1300" i="6"/>
  <c r="G1308" i="6"/>
  <c r="G1316" i="6"/>
  <c r="G1324" i="6"/>
  <c r="G1332" i="6"/>
  <c r="G1340" i="6"/>
  <c r="G1356" i="6"/>
  <c r="G1364" i="6"/>
  <c r="G1372" i="6"/>
  <c r="G1380" i="6"/>
  <c r="G1388" i="6"/>
  <c r="G1396" i="6"/>
  <c r="G1404" i="6"/>
  <c r="G1412" i="6"/>
  <c r="G1420" i="6"/>
  <c r="G1428" i="6"/>
  <c r="G1436" i="6"/>
  <c r="G1444" i="6"/>
  <c r="G1452" i="6"/>
  <c r="G1460" i="6"/>
  <c r="G1468" i="6"/>
  <c r="G1476" i="6"/>
  <c r="G1484" i="6"/>
  <c r="G1492" i="6"/>
  <c r="G1500" i="6"/>
  <c r="H3" i="6"/>
  <c r="G3" i="6"/>
  <c r="F3" i="6"/>
  <c r="J1503" i="5"/>
  <c r="F3" i="5"/>
  <c r="G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 s="1"/>
  <c r="H1017" i="5" s="1"/>
  <c r="H1018" i="5" s="1"/>
  <c r="H1019" i="5" s="1"/>
  <c r="H1020" i="5" s="1"/>
  <c r="H1021" i="5" s="1"/>
  <c r="H1022" i="5" s="1"/>
  <c r="H1023" i="5" s="1"/>
  <c r="H1024" i="5" s="1"/>
  <c r="H1025" i="5" s="1"/>
  <c r="H1026" i="5" s="1"/>
  <c r="H1027" i="5" s="1"/>
  <c r="H1028" i="5" s="1"/>
  <c r="H1029" i="5" s="1"/>
  <c r="H1030" i="5" s="1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 s="1"/>
  <c r="H1049" i="5" s="1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 s="1"/>
  <c r="H1075" i="5" s="1"/>
  <c r="H1076" i="5" s="1"/>
  <c r="H1077" i="5" s="1"/>
  <c r="H1078" i="5" s="1"/>
  <c r="H1079" i="5" s="1"/>
  <c r="H1080" i="5" s="1"/>
  <c r="H1081" i="5" s="1"/>
  <c r="H1082" i="5" s="1"/>
  <c r="H1083" i="5" s="1"/>
  <c r="H1084" i="5" s="1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100" i="5" s="1"/>
  <c r="H1101" i="5" s="1"/>
  <c r="H1102" i="5" s="1"/>
  <c r="H1103" i="5" s="1"/>
  <c r="H1104" i="5" s="1"/>
  <c r="H1105" i="5" s="1"/>
  <c r="H1106" i="5" s="1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 s="1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H1132" i="5" s="1"/>
  <c r="H1133" i="5" s="1"/>
  <c r="H1134" i="5" s="1"/>
  <c r="H1135" i="5" s="1"/>
  <c r="H1136" i="5" s="1"/>
  <c r="H1137" i="5" s="1"/>
  <c r="H1138" i="5" s="1"/>
  <c r="H1139" i="5" s="1"/>
  <c r="H1140" i="5" s="1"/>
  <c r="H1141" i="5" s="1"/>
  <c r="H1142" i="5" s="1"/>
  <c r="H1143" i="5" s="1"/>
  <c r="H1144" i="5" s="1"/>
  <c r="H1145" i="5" s="1"/>
  <c r="H1146" i="5" s="1"/>
  <c r="H1147" i="5" s="1"/>
  <c r="H1148" i="5" s="1"/>
  <c r="H1149" i="5" s="1"/>
  <c r="H1150" i="5" s="1"/>
  <c r="H1151" i="5" s="1"/>
  <c r="H1152" i="5" s="1"/>
  <c r="H1153" i="5" s="1"/>
  <c r="H1154" i="5" s="1"/>
  <c r="H1155" i="5" s="1"/>
  <c r="H1156" i="5" s="1"/>
  <c r="H1157" i="5" s="1"/>
  <c r="H1158" i="5" s="1"/>
  <c r="H1159" i="5" s="1"/>
  <c r="H1160" i="5" s="1"/>
  <c r="H1161" i="5" s="1"/>
  <c r="H1162" i="5" s="1"/>
  <c r="H1163" i="5" s="1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1180" i="5" s="1"/>
  <c r="H1181" i="5" s="1"/>
  <c r="H1182" i="5" s="1"/>
  <c r="H1183" i="5" s="1"/>
  <c r="H1184" i="5" s="1"/>
  <c r="H1185" i="5" s="1"/>
  <c r="H1186" i="5" s="1"/>
  <c r="H1187" i="5" s="1"/>
  <c r="H1188" i="5" s="1"/>
  <c r="H1189" i="5" s="1"/>
  <c r="H1190" i="5" s="1"/>
  <c r="H1191" i="5" s="1"/>
  <c r="H1192" i="5" s="1"/>
  <c r="H1193" i="5" s="1"/>
  <c r="H1194" i="5" s="1"/>
  <c r="H1195" i="5" s="1"/>
  <c r="H1196" i="5" s="1"/>
  <c r="H1197" i="5" s="1"/>
  <c r="H1198" i="5" s="1"/>
  <c r="H1199" i="5" s="1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H1213" i="5" s="1"/>
  <c r="H1214" i="5" s="1"/>
  <c r="H1215" i="5" s="1"/>
  <c r="H1216" i="5" s="1"/>
  <c r="H1217" i="5" s="1"/>
  <c r="H1218" i="5" s="1"/>
  <c r="H1219" i="5" s="1"/>
  <c r="H1220" i="5" s="1"/>
  <c r="H1221" i="5" s="1"/>
  <c r="H1222" i="5" s="1"/>
  <c r="H1223" i="5" s="1"/>
  <c r="H1224" i="5" s="1"/>
  <c r="H1225" i="5" s="1"/>
  <c r="H1226" i="5" s="1"/>
  <c r="H1227" i="5" s="1"/>
  <c r="H1228" i="5" s="1"/>
  <c r="H1229" i="5" s="1"/>
  <c r="H1230" i="5" s="1"/>
  <c r="H1231" i="5" s="1"/>
  <c r="H1232" i="5" s="1"/>
  <c r="H1233" i="5" s="1"/>
  <c r="H1234" i="5" s="1"/>
  <c r="H1235" i="5" s="1"/>
  <c r="H1236" i="5" s="1"/>
  <c r="H1237" i="5" s="1"/>
  <c r="H1238" i="5" s="1"/>
  <c r="H1239" i="5" s="1"/>
  <c r="H1240" i="5" s="1"/>
  <c r="H1241" i="5" s="1"/>
  <c r="H1242" i="5" s="1"/>
  <c r="H1243" i="5" s="1"/>
  <c r="H1244" i="5" s="1"/>
  <c r="H1245" i="5" s="1"/>
  <c r="H1246" i="5" s="1"/>
  <c r="H1247" i="5" s="1"/>
  <c r="H1248" i="5" s="1"/>
  <c r="H1249" i="5" s="1"/>
  <c r="H1250" i="5" s="1"/>
  <c r="H1251" i="5" s="1"/>
  <c r="H1252" i="5" s="1"/>
  <c r="H1253" i="5" s="1"/>
  <c r="H1254" i="5" s="1"/>
  <c r="H1255" i="5" s="1"/>
  <c r="H1256" i="5" s="1"/>
  <c r="H1257" i="5" s="1"/>
  <c r="H1258" i="5" s="1"/>
  <c r="H1259" i="5" s="1"/>
  <c r="H1260" i="5" s="1"/>
  <c r="H1261" i="5" s="1"/>
  <c r="H1262" i="5" s="1"/>
  <c r="H1263" i="5" s="1"/>
  <c r="H1264" i="5" s="1"/>
  <c r="H1265" i="5" s="1"/>
  <c r="H1266" i="5" s="1"/>
  <c r="H1267" i="5" s="1"/>
  <c r="H1268" i="5" s="1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 s="1"/>
  <c r="H1280" i="5" s="1"/>
  <c r="H1281" i="5" s="1"/>
  <c r="H1282" i="5" s="1"/>
  <c r="H1283" i="5" s="1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H1294" i="5" s="1"/>
  <c r="H1295" i="5" s="1"/>
  <c r="H1296" i="5" s="1"/>
  <c r="H1297" i="5" s="1"/>
  <c r="H1298" i="5" s="1"/>
  <c r="H1299" i="5" s="1"/>
  <c r="H1300" i="5" s="1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H1321" i="5" s="1"/>
  <c r="H1322" i="5" s="1"/>
  <c r="H1323" i="5" s="1"/>
  <c r="H1324" i="5" s="1"/>
  <c r="H1325" i="5" s="1"/>
  <c r="H1326" i="5" s="1"/>
  <c r="H1327" i="5" s="1"/>
  <c r="H1328" i="5" s="1"/>
  <c r="H1329" i="5" s="1"/>
  <c r="H1330" i="5" s="1"/>
  <c r="H1331" i="5" s="1"/>
  <c r="H1332" i="5" s="1"/>
  <c r="H1333" i="5" s="1"/>
  <c r="H1334" i="5" s="1"/>
  <c r="H1335" i="5" s="1"/>
  <c r="H1336" i="5" s="1"/>
  <c r="H1337" i="5" s="1"/>
  <c r="H1338" i="5" s="1"/>
  <c r="H1339" i="5" s="1"/>
  <c r="H1340" i="5" s="1"/>
  <c r="H1341" i="5" s="1"/>
  <c r="H1342" i="5" s="1"/>
  <c r="H1343" i="5" s="1"/>
  <c r="H1344" i="5" s="1"/>
  <c r="H1345" i="5" s="1"/>
  <c r="H1346" i="5" s="1"/>
  <c r="H1347" i="5" s="1"/>
  <c r="H1348" i="5" s="1"/>
  <c r="H1349" i="5" s="1"/>
  <c r="H1350" i="5" s="1"/>
  <c r="H1351" i="5" s="1"/>
  <c r="H1352" i="5" s="1"/>
  <c r="H1353" i="5" s="1"/>
  <c r="H1354" i="5" s="1"/>
  <c r="H1355" i="5" s="1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H1375" i="5" s="1"/>
  <c r="H1376" i="5" s="1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 s="1"/>
  <c r="H1391" i="5" s="1"/>
  <c r="H1392" i="5" s="1"/>
  <c r="H1393" i="5" s="1"/>
  <c r="H1394" i="5" s="1"/>
  <c r="H1395" i="5" s="1"/>
  <c r="H1396" i="5" s="1"/>
  <c r="H1397" i="5" s="1"/>
  <c r="H1398" i="5" s="1"/>
  <c r="H1399" i="5" s="1"/>
  <c r="H1400" i="5" s="1"/>
  <c r="H1401" i="5" s="1"/>
  <c r="H1402" i="5" s="1"/>
  <c r="H1403" i="5" s="1"/>
  <c r="H1404" i="5" s="1"/>
  <c r="H1405" i="5" s="1"/>
  <c r="H1406" i="5" s="1"/>
  <c r="H1407" i="5" s="1"/>
  <c r="H1408" i="5" s="1"/>
  <c r="H1409" i="5" s="1"/>
  <c r="H1410" i="5" s="1"/>
  <c r="H1411" i="5" s="1"/>
  <c r="H1412" i="5" s="1"/>
  <c r="H1413" i="5" s="1"/>
  <c r="H1414" i="5" s="1"/>
  <c r="H1415" i="5" s="1"/>
  <c r="H1416" i="5" s="1"/>
  <c r="H1417" i="5" s="1"/>
  <c r="H1418" i="5" s="1"/>
  <c r="H1419" i="5" s="1"/>
  <c r="H1420" i="5" s="1"/>
  <c r="H1421" i="5" s="1"/>
  <c r="H1422" i="5" s="1"/>
  <c r="H1423" i="5" s="1"/>
  <c r="H1424" i="5" s="1"/>
  <c r="H1425" i="5" s="1"/>
  <c r="H1426" i="5" s="1"/>
  <c r="H1427" i="5" s="1"/>
  <c r="H1428" i="5" s="1"/>
  <c r="H1429" i="5" s="1"/>
  <c r="H1430" i="5" s="1"/>
  <c r="H1431" i="5" s="1"/>
  <c r="H1432" i="5" s="1"/>
  <c r="H1433" i="5" s="1"/>
  <c r="H1434" i="5" s="1"/>
  <c r="H1435" i="5" s="1"/>
  <c r="H1436" i="5" s="1"/>
  <c r="H1437" i="5" s="1"/>
  <c r="H1438" i="5" s="1"/>
  <c r="H1439" i="5" s="1"/>
  <c r="H1440" i="5" s="1"/>
  <c r="H1441" i="5" s="1"/>
  <c r="H1442" i="5" s="1"/>
  <c r="H1443" i="5" s="1"/>
  <c r="H1444" i="5" s="1"/>
  <c r="H1445" i="5" s="1"/>
  <c r="H1446" i="5" s="1"/>
  <c r="H1447" i="5" s="1"/>
  <c r="H1448" i="5" s="1"/>
  <c r="H1449" i="5" s="1"/>
  <c r="H1450" i="5" s="1"/>
  <c r="H1451" i="5" s="1"/>
  <c r="H1452" i="5" s="1"/>
  <c r="H1453" i="5" s="1"/>
  <c r="H1454" i="5" s="1"/>
  <c r="H1455" i="5" s="1"/>
  <c r="H1456" i="5" s="1"/>
  <c r="H1457" i="5" s="1"/>
  <c r="H1458" i="5" s="1"/>
  <c r="H1459" i="5" s="1"/>
  <c r="H1460" i="5" s="1"/>
  <c r="H1461" i="5" s="1"/>
  <c r="H1462" i="5" s="1"/>
  <c r="H1463" i="5" s="1"/>
  <c r="H1464" i="5" s="1"/>
  <c r="H1465" i="5" s="1"/>
  <c r="H1466" i="5" s="1"/>
  <c r="H1467" i="5" s="1"/>
  <c r="H1468" i="5" s="1"/>
  <c r="H1469" i="5" s="1"/>
  <c r="H1470" i="5" s="1"/>
  <c r="H1471" i="5" s="1"/>
  <c r="H1472" i="5" s="1"/>
  <c r="H1473" i="5" s="1"/>
  <c r="H1474" i="5" s="1"/>
  <c r="H1475" i="5" s="1"/>
  <c r="H1476" i="5" s="1"/>
  <c r="H1477" i="5" s="1"/>
  <c r="H1478" i="5" s="1"/>
  <c r="H1479" i="5" s="1"/>
  <c r="H1480" i="5" s="1"/>
  <c r="H1481" i="5" s="1"/>
  <c r="H1482" i="5" s="1"/>
  <c r="H1483" i="5" s="1"/>
  <c r="H1484" i="5" s="1"/>
  <c r="H1485" i="5" s="1"/>
  <c r="H1486" i="5" s="1"/>
  <c r="H1487" i="5" s="1"/>
  <c r="H1488" i="5" s="1"/>
  <c r="H1489" i="5" s="1"/>
  <c r="H1490" i="5" s="1"/>
  <c r="H1491" i="5" s="1"/>
  <c r="H1492" i="5" s="1"/>
  <c r="H1493" i="5" s="1"/>
  <c r="H1494" i="5" s="1"/>
  <c r="H1495" i="5" s="1"/>
  <c r="H1496" i="5" s="1"/>
  <c r="H1497" i="5" s="1"/>
  <c r="H1498" i="5" s="1"/>
  <c r="H1499" i="5" s="1"/>
  <c r="H1500" i="5" s="1"/>
  <c r="H1501" i="5" s="1"/>
  <c r="H1502" i="5" s="1"/>
  <c r="I3" i="5"/>
  <c r="H4" i="6" l="1"/>
  <c r="I3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F1017" i="6" s="1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F1029" i="6" s="1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F1041" i="6" s="1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F1053" i="6" s="1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F1065" i="6" s="1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F1077" i="6" s="1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F1089" i="6" s="1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F1101" i="6" s="1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F1113" i="6" s="1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F1125" i="6" s="1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F1137" i="6" s="1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F1149" i="6" s="1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F1161" i="6" s="1"/>
  <c r="F1162" i="6" s="1"/>
  <c r="F1163" i="6" s="1"/>
  <c r="F1164" i="6" s="1"/>
  <c r="F1165" i="6" s="1"/>
  <c r="F1166" i="6" s="1"/>
  <c r="F1167" i="6" s="1"/>
  <c r="F1168" i="6" s="1"/>
  <c r="F1169" i="6" s="1"/>
  <c r="F1170" i="6" s="1"/>
  <c r="F1171" i="6" s="1"/>
  <c r="F1172" i="6" s="1"/>
  <c r="F1173" i="6" s="1"/>
  <c r="F1174" i="6" s="1"/>
  <c r="F1175" i="6" s="1"/>
  <c r="F1176" i="6" s="1"/>
  <c r="F1177" i="6" s="1"/>
  <c r="F1178" i="6" s="1"/>
  <c r="F1179" i="6" s="1"/>
  <c r="F1180" i="6" s="1"/>
  <c r="F1181" i="6" s="1"/>
  <c r="F1182" i="6" s="1"/>
  <c r="F1183" i="6" s="1"/>
  <c r="F1184" i="6" s="1"/>
  <c r="F1185" i="6" s="1"/>
  <c r="F1186" i="6" s="1"/>
  <c r="F1187" i="6" s="1"/>
  <c r="F1188" i="6" s="1"/>
  <c r="F1189" i="6" s="1"/>
  <c r="F1190" i="6" s="1"/>
  <c r="F1191" i="6" s="1"/>
  <c r="F1192" i="6" s="1"/>
  <c r="F1193" i="6" s="1"/>
  <c r="F1194" i="6" s="1"/>
  <c r="F1195" i="6" s="1"/>
  <c r="F1196" i="6" s="1"/>
  <c r="F1197" i="6" s="1"/>
  <c r="F1198" i="6" s="1"/>
  <c r="F1199" i="6" s="1"/>
  <c r="F1200" i="6" s="1"/>
  <c r="F1201" i="6" s="1"/>
  <c r="F1202" i="6" s="1"/>
  <c r="F1203" i="6" s="1"/>
  <c r="F1204" i="6" s="1"/>
  <c r="F1205" i="6" s="1"/>
  <c r="F1206" i="6" s="1"/>
  <c r="F1207" i="6" s="1"/>
  <c r="F1208" i="6" s="1"/>
  <c r="F1209" i="6" s="1"/>
  <c r="F1210" i="6" s="1"/>
  <c r="F1211" i="6" s="1"/>
  <c r="F1212" i="6" s="1"/>
  <c r="F1213" i="6" s="1"/>
  <c r="F1214" i="6" s="1"/>
  <c r="F1215" i="6" s="1"/>
  <c r="F1216" i="6" s="1"/>
  <c r="F1217" i="6" s="1"/>
  <c r="F1218" i="6" s="1"/>
  <c r="F1219" i="6" s="1"/>
  <c r="F1220" i="6" s="1"/>
  <c r="F1221" i="6" s="1"/>
  <c r="F1222" i="6" s="1"/>
  <c r="F1223" i="6" s="1"/>
  <c r="F1224" i="6" s="1"/>
  <c r="F1225" i="6" s="1"/>
  <c r="F1226" i="6" s="1"/>
  <c r="F1227" i="6" s="1"/>
  <c r="F1228" i="6" s="1"/>
  <c r="F1229" i="6" s="1"/>
  <c r="F1230" i="6" s="1"/>
  <c r="F1231" i="6" s="1"/>
  <c r="F1232" i="6" s="1"/>
  <c r="F1233" i="6" s="1"/>
  <c r="F1234" i="6" s="1"/>
  <c r="F1235" i="6" s="1"/>
  <c r="F1236" i="6" s="1"/>
  <c r="F1237" i="6" s="1"/>
  <c r="F1238" i="6" s="1"/>
  <c r="F1239" i="6" s="1"/>
  <c r="F1240" i="6" s="1"/>
  <c r="F1241" i="6" s="1"/>
  <c r="F1242" i="6" s="1"/>
  <c r="F1243" i="6" s="1"/>
  <c r="F1244" i="6" s="1"/>
  <c r="F1245" i="6" s="1"/>
  <c r="F1246" i="6" s="1"/>
  <c r="F1247" i="6" s="1"/>
  <c r="F1248" i="6" s="1"/>
  <c r="F1249" i="6" s="1"/>
  <c r="F1250" i="6" s="1"/>
  <c r="F1251" i="6" s="1"/>
  <c r="F1252" i="6" s="1"/>
  <c r="F1253" i="6" s="1"/>
  <c r="F1254" i="6" s="1"/>
  <c r="F1255" i="6" s="1"/>
  <c r="F1256" i="6" s="1"/>
  <c r="F1257" i="6" s="1"/>
  <c r="F1258" i="6" s="1"/>
  <c r="F1259" i="6" s="1"/>
  <c r="F1260" i="6" s="1"/>
  <c r="F1261" i="6" s="1"/>
  <c r="F1262" i="6" s="1"/>
  <c r="F1263" i="6" s="1"/>
  <c r="F1264" i="6" s="1"/>
  <c r="F1265" i="6" s="1"/>
  <c r="F1266" i="6" s="1"/>
  <c r="F1267" i="6" s="1"/>
  <c r="F1268" i="6" s="1"/>
  <c r="F1269" i="6" s="1"/>
  <c r="F1270" i="6" s="1"/>
  <c r="F1271" i="6" s="1"/>
  <c r="F1272" i="6" s="1"/>
  <c r="F1273" i="6" s="1"/>
  <c r="F1274" i="6" s="1"/>
  <c r="F1275" i="6" s="1"/>
  <c r="F1276" i="6" s="1"/>
  <c r="F1277" i="6" s="1"/>
  <c r="F1278" i="6" s="1"/>
  <c r="F1279" i="6" s="1"/>
  <c r="F1280" i="6" s="1"/>
  <c r="F1281" i="6" s="1"/>
  <c r="F1282" i="6" s="1"/>
  <c r="F1283" i="6" s="1"/>
  <c r="F1284" i="6" s="1"/>
  <c r="F1285" i="6" s="1"/>
  <c r="F1286" i="6" s="1"/>
  <c r="F1287" i="6" s="1"/>
  <c r="F1288" i="6" s="1"/>
  <c r="F1289" i="6" s="1"/>
  <c r="F1290" i="6" s="1"/>
  <c r="F1291" i="6" s="1"/>
  <c r="F1292" i="6" s="1"/>
  <c r="F1293" i="6" s="1"/>
  <c r="F1294" i="6" s="1"/>
  <c r="F1295" i="6" s="1"/>
  <c r="F1296" i="6" s="1"/>
  <c r="F1297" i="6" s="1"/>
  <c r="F1298" i="6" s="1"/>
  <c r="F1299" i="6" s="1"/>
  <c r="F1300" i="6" s="1"/>
  <c r="F1301" i="6" s="1"/>
  <c r="F1302" i="6" s="1"/>
  <c r="F1303" i="6" s="1"/>
  <c r="F1304" i="6" s="1"/>
  <c r="F1305" i="6" s="1"/>
  <c r="F1306" i="6" s="1"/>
  <c r="F1307" i="6" s="1"/>
  <c r="F1308" i="6" s="1"/>
  <c r="F1309" i="6" s="1"/>
  <c r="F1310" i="6" s="1"/>
  <c r="F1311" i="6" s="1"/>
  <c r="F1312" i="6" s="1"/>
  <c r="F1313" i="6" s="1"/>
  <c r="F1314" i="6" s="1"/>
  <c r="F1315" i="6" s="1"/>
  <c r="F1316" i="6" s="1"/>
  <c r="F1317" i="6" s="1"/>
  <c r="F1318" i="6" s="1"/>
  <c r="F1319" i="6" s="1"/>
  <c r="F1320" i="6" s="1"/>
  <c r="F1321" i="6" s="1"/>
  <c r="F1322" i="6" s="1"/>
  <c r="F1323" i="6" s="1"/>
  <c r="F1324" i="6" s="1"/>
  <c r="F1325" i="6" s="1"/>
  <c r="F1326" i="6" s="1"/>
  <c r="F1327" i="6" s="1"/>
  <c r="F1328" i="6" s="1"/>
  <c r="F1329" i="6" s="1"/>
  <c r="F1330" i="6" s="1"/>
  <c r="F1331" i="6" s="1"/>
  <c r="F1332" i="6" s="1"/>
  <c r="F1333" i="6" s="1"/>
  <c r="F1334" i="6" s="1"/>
  <c r="F1335" i="6" s="1"/>
  <c r="F1336" i="6" s="1"/>
  <c r="F1337" i="6" s="1"/>
  <c r="F1338" i="6" s="1"/>
  <c r="F1339" i="6" s="1"/>
  <c r="F1340" i="6" s="1"/>
  <c r="F1341" i="6" s="1"/>
  <c r="F1342" i="6" s="1"/>
  <c r="F1343" i="6" s="1"/>
  <c r="F1344" i="6" s="1"/>
  <c r="F1345" i="6" s="1"/>
  <c r="F1346" i="6" s="1"/>
  <c r="F1347" i="6" s="1"/>
  <c r="F1348" i="6" s="1"/>
  <c r="F1349" i="6" s="1"/>
  <c r="F1350" i="6" s="1"/>
  <c r="F1351" i="6" s="1"/>
  <c r="F1352" i="6" s="1"/>
  <c r="F1353" i="6" s="1"/>
  <c r="F1354" i="6" s="1"/>
  <c r="F1355" i="6" s="1"/>
  <c r="F1356" i="6" s="1"/>
  <c r="F1357" i="6" s="1"/>
  <c r="F1358" i="6" s="1"/>
  <c r="F1359" i="6" s="1"/>
  <c r="F1360" i="6" s="1"/>
  <c r="F1361" i="6" s="1"/>
  <c r="F1362" i="6" s="1"/>
  <c r="F1363" i="6" s="1"/>
  <c r="F1364" i="6" s="1"/>
  <c r="F1365" i="6" s="1"/>
  <c r="F1366" i="6" s="1"/>
  <c r="F1367" i="6" s="1"/>
  <c r="F1368" i="6" s="1"/>
  <c r="F1369" i="6" s="1"/>
  <c r="F1370" i="6" s="1"/>
  <c r="F1371" i="6" s="1"/>
  <c r="F1372" i="6" s="1"/>
  <c r="F1373" i="6" s="1"/>
  <c r="F1374" i="6" s="1"/>
  <c r="F1375" i="6" s="1"/>
  <c r="F1376" i="6" s="1"/>
  <c r="F1377" i="6" s="1"/>
  <c r="F1378" i="6" s="1"/>
  <c r="F1379" i="6" s="1"/>
  <c r="F1380" i="6" s="1"/>
  <c r="F1381" i="6" s="1"/>
  <c r="F1382" i="6" s="1"/>
  <c r="F1383" i="6" s="1"/>
  <c r="F1384" i="6" s="1"/>
  <c r="F1385" i="6" s="1"/>
  <c r="F1386" i="6" s="1"/>
  <c r="F1387" i="6" s="1"/>
  <c r="F1388" i="6" s="1"/>
  <c r="F1389" i="6" s="1"/>
  <c r="F1390" i="6" s="1"/>
  <c r="F1391" i="6" s="1"/>
  <c r="F1392" i="6" s="1"/>
  <c r="F1393" i="6" s="1"/>
  <c r="F1394" i="6" s="1"/>
  <c r="F1395" i="6" s="1"/>
  <c r="F1396" i="6" s="1"/>
  <c r="F1397" i="6" s="1"/>
  <c r="F1398" i="6" s="1"/>
  <c r="F1399" i="6" s="1"/>
  <c r="F1400" i="6" s="1"/>
  <c r="F1401" i="6" s="1"/>
  <c r="F1402" i="6" s="1"/>
  <c r="F1403" i="6" s="1"/>
  <c r="F1404" i="6" s="1"/>
  <c r="F1405" i="6" s="1"/>
  <c r="F1406" i="6" s="1"/>
  <c r="F1407" i="6" s="1"/>
  <c r="F1408" i="6" s="1"/>
  <c r="F1409" i="6" s="1"/>
  <c r="F1410" i="6" s="1"/>
  <c r="F1411" i="6" s="1"/>
  <c r="F1412" i="6" s="1"/>
  <c r="F1413" i="6" s="1"/>
  <c r="F1414" i="6" s="1"/>
  <c r="F1415" i="6" s="1"/>
  <c r="F1416" i="6" s="1"/>
  <c r="F1417" i="6" s="1"/>
  <c r="F1418" i="6" s="1"/>
  <c r="F1419" i="6" s="1"/>
  <c r="F1420" i="6" s="1"/>
  <c r="F1421" i="6" s="1"/>
  <c r="F1422" i="6" s="1"/>
  <c r="F1423" i="6" s="1"/>
  <c r="F1424" i="6" s="1"/>
  <c r="F1425" i="6" s="1"/>
  <c r="F1426" i="6" s="1"/>
  <c r="F1427" i="6" s="1"/>
  <c r="F1428" i="6" s="1"/>
  <c r="F1429" i="6" s="1"/>
  <c r="F1430" i="6" s="1"/>
  <c r="F1431" i="6" s="1"/>
  <c r="F1432" i="6" s="1"/>
  <c r="F1433" i="6" s="1"/>
  <c r="F1434" i="6" s="1"/>
  <c r="F1435" i="6" s="1"/>
  <c r="F1436" i="6" s="1"/>
  <c r="F1437" i="6" s="1"/>
  <c r="F1438" i="6" s="1"/>
  <c r="F1439" i="6" s="1"/>
  <c r="F1440" i="6" s="1"/>
  <c r="F1441" i="6" s="1"/>
  <c r="F1442" i="6" s="1"/>
  <c r="F1443" i="6" s="1"/>
  <c r="F1444" i="6" s="1"/>
  <c r="F1445" i="6" s="1"/>
  <c r="F1446" i="6" s="1"/>
  <c r="F1447" i="6" s="1"/>
  <c r="F1448" i="6" s="1"/>
  <c r="F1449" i="6" s="1"/>
  <c r="F1450" i="6" s="1"/>
  <c r="F1451" i="6" s="1"/>
  <c r="F1452" i="6" s="1"/>
  <c r="F1453" i="6" s="1"/>
  <c r="F1454" i="6" s="1"/>
  <c r="F1455" i="6" s="1"/>
  <c r="F1456" i="6" s="1"/>
  <c r="F1457" i="6" s="1"/>
  <c r="F1458" i="6" s="1"/>
  <c r="F1459" i="6" s="1"/>
  <c r="F1460" i="6" s="1"/>
  <c r="F1461" i="6" s="1"/>
  <c r="F1462" i="6" s="1"/>
  <c r="F1463" i="6" s="1"/>
  <c r="F1464" i="6" s="1"/>
  <c r="F1465" i="6" s="1"/>
  <c r="F1466" i="6" s="1"/>
  <c r="F1467" i="6" s="1"/>
  <c r="F1468" i="6" s="1"/>
  <c r="F1469" i="6" s="1"/>
  <c r="F1470" i="6" s="1"/>
  <c r="F1471" i="6" s="1"/>
  <c r="F1472" i="6" s="1"/>
  <c r="F1473" i="6" s="1"/>
  <c r="F1474" i="6" s="1"/>
  <c r="F1475" i="6" s="1"/>
  <c r="F1476" i="6" s="1"/>
  <c r="F1477" i="6" s="1"/>
  <c r="F1478" i="6" s="1"/>
  <c r="F1479" i="6" s="1"/>
  <c r="F1480" i="6" s="1"/>
  <c r="F1481" i="6" s="1"/>
  <c r="F1482" i="6" s="1"/>
  <c r="F1483" i="6" s="1"/>
  <c r="F1484" i="6" s="1"/>
  <c r="F1485" i="6" s="1"/>
  <c r="F1486" i="6" s="1"/>
  <c r="F1487" i="6" s="1"/>
  <c r="F1488" i="6" s="1"/>
  <c r="F1489" i="6" s="1"/>
  <c r="F1490" i="6" s="1"/>
  <c r="F1491" i="6" s="1"/>
  <c r="F1492" i="6" s="1"/>
  <c r="F1493" i="6" s="1"/>
  <c r="F1494" i="6" s="1"/>
  <c r="F1495" i="6" s="1"/>
  <c r="F1496" i="6" s="1"/>
  <c r="F1497" i="6" s="1"/>
  <c r="F1498" i="6" s="1"/>
  <c r="F1499" i="6" s="1"/>
  <c r="F1500" i="6" s="1"/>
  <c r="F1501" i="6" s="1"/>
  <c r="F1502" i="6" s="1"/>
  <c r="F4" i="5"/>
  <c r="I4" i="5"/>
  <c r="H5" i="6" l="1"/>
  <c r="I4" i="6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1006" i="5" s="1"/>
  <c r="F1007" i="5" s="1"/>
  <c r="F1008" i="5" s="1"/>
  <c r="F1009" i="5" s="1"/>
  <c r="F1010" i="5" s="1"/>
  <c r="F1011" i="5" s="1"/>
  <c r="F1012" i="5" s="1"/>
  <c r="F1013" i="5" s="1"/>
  <c r="F1014" i="5" s="1"/>
  <c r="F1015" i="5" s="1"/>
  <c r="F1016" i="5" s="1"/>
  <c r="F1017" i="5" s="1"/>
  <c r="F1018" i="5" s="1"/>
  <c r="F1019" i="5" s="1"/>
  <c r="F1020" i="5" s="1"/>
  <c r="F1021" i="5" s="1"/>
  <c r="F1022" i="5" s="1"/>
  <c r="F1023" i="5" s="1"/>
  <c r="F1024" i="5" s="1"/>
  <c r="F1025" i="5" s="1"/>
  <c r="F1026" i="5" s="1"/>
  <c r="F1027" i="5" s="1"/>
  <c r="F1028" i="5" s="1"/>
  <c r="F1029" i="5" s="1"/>
  <c r="F1030" i="5" s="1"/>
  <c r="F1031" i="5" s="1"/>
  <c r="F1032" i="5" s="1"/>
  <c r="F1033" i="5" s="1"/>
  <c r="F1034" i="5" s="1"/>
  <c r="F1035" i="5" s="1"/>
  <c r="F1036" i="5" s="1"/>
  <c r="F1037" i="5" s="1"/>
  <c r="F1038" i="5" s="1"/>
  <c r="F1039" i="5" s="1"/>
  <c r="F1040" i="5" s="1"/>
  <c r="F1041" i="5" s="1"/>
  <c r="F1042" i="5" s="1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F1053" i="5" s="1"/>
  <c r="F1054" i="5" s="1"/>
  <c r="F1055" i="5" s="1"/>
  <c r="F1056" i="5" s="1"/>
  <c r="F1057" i="5" s="1"/>
  <c r="F1058" i="5" s="1"/>
  <c r="F1059" i="5" s="1"/>
  <c r="F1060" i="5" s="1"/>
  <c r="F1061" i="5" s="1"/>
  <c r="F1062" i="5" s="1"/>
  <c r="F1063" i="5" s="1"/>
  <c r="F1064" i="5" s="1"/>
  <c r="F1065" i="5" s="1"/>
  <c r="F1066" i="5" s="1"/>
  <c r="F1067" i="5" s="1"/>
  <c r="F1068" i="5" s="1"/>
  <c r="F1069" i="5" s="1"/>
  <c r="F1070" i="5" s="1"/>
  <c r="F1071" i="5" s="1"/>
  <c r="F1072" i="5" s="1"/>
  <c r="F1073" i="5" s="1"/>
  <c r="F1074" i="5" s="1"/>
  <c r="F1075" i="5" s="1"/>
  <c r="F1076" i="5" s="1"/>
  <c r="F1077" i="5" s="1"/>
  <c r="F1078" i="5" s="1"/>
  <c r="F1079" i="5" s="1"/>
  <c r="F1080" i="5" s="1"/>
  <c r="F1081" i="5" s="1"/>
  <c r="F1082" i="5" s="1"/>
  <c r="F1083" i="5" s="1"/>
  <c r="F1084" i="5" s="1"/>
  <c r="F1085" i="5" s="1"/>
  <c r="F1086" i="5" s="1"/>
  <c r="F1087" i="5" s="1"/>
  <c r="F1088" i="5" s="1"/>
  <c r="F1089" i="5" s="1"/>
  <c r="F1090" i="5" s="1"/>
  <c r="F1091" i="5" s="1"/>
  <c r="F1092" i="5" s="1"/>
  <c r="F1093" i="5" s="1"/>
  <c r="F1094" i="5" s="1"/>
  <c r="F1095" i="5" s="1"/>
  <c r="F1096" i="5" s="1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F1107" i="5" s="1"/>
  <c r="F1108" i="5" s="1"/>
  <c r="F1109" i="5" s="1"/>
  <c r="F1110" i="5" s="1"/>
  <c r="F1111" i="5" s="1"/>
  <c r="F1112" i="5" s="1"/>
  <c r="F1113" i="5" s="1"/>
  <c r="F1114" i="5" s="1"/>
  <c r="F1115" i="5" s="1"/>
  <c r="F1116" i="5" s="1"/>
  <c r="F1117" i="5" s="1"/>
  <c r="F1118" i="5" s="1"/>
  <c r="F1119" i="5" s="1"/>
  <c r="F1120" i="5" s="1"/>
  <c r="F1121" i="5" s="1"/>
  <c r="F1122" i="5" s="1"/>
  <c r="F1123" i="5" s="1"/>
  <c r="F1124" i="5" s="1"/>
  <c r="F1125" i="5" s="1"/>
  <c r="F1126" i="5" s="1"/>
  <c r="F1127" i="5" s="1"/>
  <c r="F1128" i="5" s="1"/>
  <c r="F1129" i="5" s="1"/>
  <c r="F1130" i="5" s="1"/>
  <c r="F1131" i="5" s="1"/>
  <c r="F1132" i="5" s="1"/>
  <c r="F1133" i="5" s="1"/>
  <c r="F1134" i="5" s="1"/>
  <c r="F1135" i="5" s="1"/>
  <c r="F1136" i="5" s="1"/>
  <c r="F1137" i="5" s="1"/>
  <c r="F1138" i="5" s="1"/>
  <c r="F1139" i="5" s="1"/>
  <c r="F1140" i="5" s="1"/>
  <c r="F1141" i="5" s="1"/>
  <c r="F1142" i="5" s="1"/>
  <c r="F1143" i="5" s="1"/>
  <c r="F1144" i="5" s="1"/>
  <c r="F1145" i="5" s="1"/>
  <c r="F1146" i="5" s="1"/>
  <c r="F1147" i="5" s="1"/>
  <c r="F1148" i="5" s="1"/>
  <c r="F1149" i="5" s="1"/>
  <c r="F1150" i="5" s="1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 s="1"/>
  <c r="F1165" i="5" s="1"/>
  <c r="F1166" i="5" s="1"/>
  <c r="F1167" i="5" s="1"/>
  <c r="F1168" i="5" s="1"/>
  <c r="F1169" i="5" s="1"/>
  <c r="F1170" i="5" s="1"/>
  <c r="F1171" i="5" s="1"/>
  <c r="F1172" i="5" s="1"/>
  <c r="F1173" i="5" s="1"/>
  <c r="F1174" i="5" s="1"/>
  <c r="F1175" i="5" s="1"/>
  <c r="F1176" i="5" s="1"/>
  <c r="F1177" i="5" s="1"/>
  <c r="F1178" i="5" s="1"/>
  <c r="F1179" i="5" s="1"/>
  <c r="F1180" i="5" s="1"/>
  <c r="F1181" i="5" s="1"/>
  <c r="F1182" i="5" s="1"/>
  <c r="F1183" i="5" s="1"/>
  <c r="F1184" i="5" s="1"/>
  <c r="F1185" i="5" s="1"/>
  <c r="F1186" i="5" s="1"/>
  <c r="F1187" i="5" s="1"/>
  <c r="F1188" i="5" s="1"/>
  <c r="F1189" i="5" s="1"/>
  <c r="F1190" i="5" s="1"/>
  <c r="F1191" i="5" s="1"/>
  <c r="F1192" i="5" s="1"/>
  <c r="F1193" i="5" s="1"/>
  <c r="F1194" i="5" s="1"/>
  <c r="F1195" i="5" s="1"/>
  <c r="F1196" i="5" s="1"/>
  <c r="F1197" i="5" s="1"/>
  <c r="F1198" i="5" s="1"/>
  <c r="F1199" i="5" s="1"/>
  <c r="F1200" i="5" s="1"/>
  <c r="F1201" i="5" s="1"/>
  <c r="F1202" i="5" s="1"/>
  <c r="F1203" i="5" s="1"/>
  <c r="F1204" i="5" s="1"/>
  <c r="F1205" i="5" s="1"/>
  <c r="F1206" i="5" s="1"/>
  <c r="F1207" i="5" s="1"/>
  <c r="F1208" i="5" s="1"/>
  <c r="F1209" i="5" s="1"/>
  <c r="F1210" i="5" s="1"/>
  <c r="F1211" i="5" s="1"/>
  <c r="F1212" i="5" s="1"/>
  <c r="F1213" i="5" s="1"/>
  <c r="F1214" i="5" s="1"/>
  <c r="F1215" i="5" s="1"/>
  <c r="F1216" i="5" s="1"/>
  <c r="F1217" i="5" s="1"/>
  <c r="F1218" i="5" s="1"/>
  <c r="F1219" i="5" s="1"/>
  <c r="F1220" i="5" s="1"/>
  <c r="F1221" i="5" s="1"/>
  <c r="F1222" i="5" s="1"/>
  <c r="F1223" i="5" s="1"/>
  <c r="F1224" i="5" s="1"/>
  <c r="F1225" i="5" s="1"/>
  <c r="F1226" i="5" s="1"/>
  <c r="F1227" i="5" s="1"/>
  <c r="F1228" i="5" s="1"/>
  <c r="F1229" i="5" s="1"/>
  <c r="F1230" i="5" s="1"/>
  <c r="F1231" i="5" s="1"/>
  <c r="F1232" i="5" s="1"/>
  <c r="F1233" i="5" s="1"/>
  <c r="F1234" i="5" s="1"/>
  <c r="F1235" i="5" s="1"/>
  <c r="F1236" i="5" s="1"/>
  <c r="F1237" i="5" s="1"/>
  <c r="F1238" i="5" s="1"/>
  <c r="F1239" i="5" s="1"/>
  <c r="F1240" i="5" s="1"/>
  <c r="F1241" i="5" s="1"/>
  <c r="F1242" i="5" s="1"/>
  <c r="F1243" i="5" s="1"/>
  <c r="F1244" i="5" s="1"/>
  <c r="F1245" i="5" s="1"/>
  <c r="F1246" i="5" s="1"/>
  <c r="F1247" i="5" s="1"/>
  <c r="F1248" i="5" s="1"/>
  <c r="F1249" i="5" s="1"/>
  <c r="F1250" i="5" s="1"/>
  <c r="F1251" i="5" s="1"/>
  <c r="F1252" i="5" s="1"/>
  <c r="F1253" i="5" s="1"/>
  <c r="F1254" i="5" s="1"/>
  <c r="F1255" i="5" s="1"/>
  <c r="F1256" i="5" s="1"/>
  <c r="F1257" i="5" s="1"/>
  <c r="F1258" i="5" s="1"/>
  <c r="F1259" i="5" s="1"/>
  <c r="F1260" i="5" s="1"/>
  <c r="F1261" i="5" s="1"/>
  <c r="F1262" i="5" s="1"/>
  <c r="F1263" i="5" s="1"/>
  <c r="F1264" i="5" s="1"/>
  <c r="F1265" i="5" s="1"/>
  <c r="F1266" i="5" s="1"/>
  <c r="F1267" i="5" s="1"/>
  <c r="F1268" i="5" s="1"/>
  <c r="F1269" i="5" s="1"/>
  <c r="F1270" i="5" s="1"/>
  <c r="F1271" i="5" s="1"/>
  <c r="F1272" i="5" s="1"/>
  <c r="F1273" i="5" s="1"/>
  <c r="F1274" i="5" s="1"/>
  <c r="F1275" i="5" s="1"/>
  <c r="F1276" i="5" s="1"/>
  <c r="F1277" i="5" s="1"/>
  <c r="F1278" i="5" s="1"/>
  <c r="F1279" i="5" s="1"/>
  <c r="F1280" i="5" s="1"/>
  <c r="F1281" i="5" s="1"/>
  <c r="F1282" i="5" s="1"/>
  <c r="F1283" i="5" s="1"/>
  <c r="F1284" i="5" s="1"/>
  <c r="F1285" i="5" s="1"/>
  <c r="F1286" i="5" s="1"/>
  <c r="F1287" i="5" s="1"/>
  <c r="F1288" i="5" s="1"/>
  <c r="F1289" i="5" s="1"/>
  <c r="F1290" i="5" s="1"/>
  <c r="F1291" i="5" s="1"/>
  <c r="F1292" i="5" s="1"/>
  <c r="F1293" i="5" s="1"/>
  <c r="F1294" i="5" s="1"/>
  <c r="F1295" i="5" s="1"/>
  <c r="F1296" i="5" s="1"/>
  <c r="F1297" i="5" s="1"/>
  <c r="F1298" i="5" s="1"/>
  <c r="F1299" i="5" s="1"/>
  <c r="F1300" i="5" s="1"/>
  <c r="F1301" i="5" s="1"/>
  <c r="F1302" i="5" s="1"/>
  <c r="F1303" i="5" s="1"/>
  <c r="F1304" i="5" s="1"/>
  <c r="F1305" i="5" s="1"/>
  <c r="F1306" i="5" s="1"/>
  <c r="F1307" i="5" s="1"/>
  <c r="F1308" i="5" s="1"/>
  <c r="F1309" i="5" s="1"/>
  <c r="F1310" i="5" s="1"/>
  <c r="F1311" i="5" s="1"/>
  <c r="F1312" i="5" s="1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F1323" i="5" s="1"/>
  <c r="F1324" i="5" s="1"/>
  <c r="F1325" i="5" s="1"/>
  <c r="F1326" i="5" s="1"/>
  <c r="F1327" i="5" s="1"/>
  <c r="F1328" i="5" s="1"/>
  <c r="F1329" i="5" s="1"/>
  <c r="F1330" i="5" s="1"/>
  <c r="F1331" i="5" s="1"/>
  <c r="F1332" i="5" s="1"/>
  <c r="F1333" i="5" s="1"/>
  <c r="F1334" i="5" s="1"/>
  <c r="F1335" i="5" s="1"/>
  <c r="F1336" i="5" s="1"/>
  <c r="F1337" i="5" s="1"/>
  <c r="F1338" i="5" s="1"/>
  <c r="F1339" i="5" s="1"/>
  <c r="F1340" i="5" s="1"/>
  <c r="F1341" i="5" s="1"/>
  <c r="F1342" i="5" s="1"/>
  <c r="F1343" i="5" s="1"/>
  <c r="F1344" i="5" s="1"/>
  <c r="F1345" i="5" s="1"/>
  <c r="F1346" i="5" s="1"/>
  <c r="F1347" i="5" s="1"/>
  <c r="F1348" i="5" s="1"/>
  <c r="F1349" i="5" s="1"/>
  <c r="F1350" i="5" s="1"/>
  <c r="F1351" i="5" s="1"/>
  <c r="F1352" i="5" s="1"/>
  <c r="F1353" i="5" s="1"/>
  <c r="F1354" i="5" s="1"/>
  <c r="F1355" i="5" s="1"/>
  <c r="F1356" i="5" s="1"/>
  <c r="F1357" i="5" s="1"/>
  <c r="F1358" i="5" s="1"/>
  <c r="F1359" i="5" s="1"/>
  <c r="F1360" i="5" s="1"/>
  <c r="F1361" i="5" s="1"/>
  <c r="F1362" i="5" s="1"/>
  <c r="F1363" i="5" s="1"/>
  <c r="F1364" i="5" s="1"/>
  <c r="F1365" i="5" s="1"/>
  <c r="F1366" i="5" s="1"/>
  <c r="F1367" i="5" s="1"/>
  <c r="F1368" i="5" s="1"/>
  <c r="F1369" i="5" s="1"/>
  <c r="F1370" i="5" s="1"/>
  <c r="F1371" i="5" s="1"/>
  <c r="F1372" i="5" s="1"/>
  <c r="F1373" i="5" s="1"/>
  <c r="F1374" i="5" s="1"/>
  <c r="F1375" i="5" s="1"/>
  <c r="F1376" i="5" s="1"/>
  <c r="F1377" i="5" s="1"/>
  <c r="F1378" i="5" s="1"/>
  <c r="F1379" i="5" s="1"/>
  <c r="F1380" i="5" s="1"/>
  <c r="F1381" i="5" s="1"/>
  <c r="F1382" i="5" s="1"/>
  <c r="F1383" i="5" s="1"/>
  <c r="F1384" i="5" s="1"/>
  <c r="F1385" i="5" s="1"/>
  <c r="F1386" i="5" s="1"/>
  <c r="F1387" i="5" s="1"/>
  <c r="F1388" i="5" s="1"/>
  <c r="F1389" i="5" s="1"/>
  <c r="F1390" i="5" s="1"/>
  <c r="F1391" i="5" s="1"/>
  <c r="F1392" i="5" s="1"/>
  <c r="F1393" i="5" s="1"/>
  <c r="F1394" i="5" s="1"/>
  <c r="F1395" i="5" s="1"/>
  <c r="F1396" i="5" s="1"/>
  <c r="F1397" i="5" s="1"/>
  <c r="F1398" i="5" s="1"/>
  <c r="F1399" i="5" s="1"/>
  <c r="F1400" i="5" s="1"/>
  <c r="F1401" i="5" s="1"/>
  <c r="F1402" i="5" s="1"/>
  <c r="F1403" i="5" s="1"/>
  <c r="F1404" i="5" s="1"/>
  <c r="F1405" i="5" s="1"/>
  <c r="F1406" i="5" s="1"/>
  <c r="F1407" i="5" s="1"/>
  <c r="F1408" i="5" s="1"/>
  <c r="F1409" i="5" s="1"/>
  <c r="F1410" i="5" s="1"/>
  <c r="F1411" i="5" s="1"/>
  <c r="F1412" i="5" s="1"/>
  <c r="F1413" i="5" s="1"/>
  <c r="F1414" i="5" s="1"/>
  <c r="F1415" i="5" s="1"/>
  <c r="F1416" i="5" s="1"/>
  <c r="F1417" i="5" s="1"/>
  <c r="F1418" i="5" s="1"/>
  <c r="F1419" i="5" s="1"/>
  <c r="F1420" i="5" s="1"/>
  <c r="F1421" i="5" s="1"/>
  <c r="F1422" i="5" s="1"/>
  <c r="F1423" i="5" s="1"/>
  <c r="F1424" i="5" s="1"/>
  <c r="F1425" i="5" s="1"/>
  <c r="F1426" i="5" s="1"/>
  <c r="F1427" i="5" s="1"/>
  <c r="F1428" i="5" s="1"/>
  <c r="F1429" i="5" s="1"/>
  <c r="F1430" i="5" s="1"/>
  <c r="F1431" i="5" s="1"/>
  <c r="F1432" i="5" s="1"/>
  <c r="F1433" i="5" s="1"/>
  <c r="F1434" i="5" s="1"/>
  <c r="F1435" i="5" s="1"/>
  <c r="F1436" i="5" s="1"/>
  <c r="F1437" i="5" s="1"/>
  <c r="F1438" i="5" s="1"/>
  <c r="F1439" i="5" s="1"/>
  <c r="F1440" i="5" s="1"/>
  <c r="F1441" i="5" s="1"/>
  <c r="F1442" i="5" s="1"/>
  <c r="F1443" i="5" s="1"/>
  <c r="F1444" i="5" s="1"/>
  <c r="F1445" i="5" s="1"/>
  <c r="F1446" i="5" s="1"/>
  <c r="F1447" i="5" s="1"/>
  <c r="F1448" i="5" s="1"/>
  <c r="F1449" i="5" s="1"/>
  <c r="F1450" i="5" s="1"/>
  <c r="F1451" i="5" s="1"/>
  <c r="F1452" i="5" s="1"/>
  <c r="F1453" i="5" s="1"/>
  <c r="F1454" i="5" s="1"/>
  <c r="F1455" i="5" s="1"/>
  <c r="F1456" i="5" s="1"/>
  <c r="F1457" i="5" s="1"/>
  <c r="F1458" i="5" s="1"/>
  <c r="F1459" i="5" s="1"/>
  <c r="F1460" i="5" s="1"/>
  <c r="F1461" i="5" s="1"/>
  <c r="F1462" i="5" s="1"/>
  <c r="F1463" i="5" s="1"/>
  <c r="F1464" i="5" s="1"/>
  <c r="F1465" i="5" s="1"/>
  <c r="F1466" i="5" s="1"/>
  <c r="F1467" i="5" s="1"/>
  <c r="F1468" i="5" s="1"/>
  <c r="F1469" i="5" s="1"/>
  <c r="F1470" i="5" s="1"/>
  <c r="F1471" i="5" s="1"/>
  <c r="F1472" i="5" s="1"/>
  <c r="F1473" i="5" s="1"/>
  <c r="F1474" i="5" s="1"/>
  <c r="F1475" i="5" s="1"/>
  <c r="F1476" i="5" s="1"/>
  <c r="F1477" i="5" s="1"/>
  <c r="F1478" i="5" s="1"/>
  <c r="F1479" i="5" s="1"/>
  <c r="F1480" i="5" s="1"/>
  <c r="F1481" i="5" s="1"/>
  <c r="F1482" i="5" s="1"/>
  <c r="F1483" i="5" s="1"/>
  <c r="F1484" i="5" s="1"/>
  <c r="F1485" i="5" s="1"/>
  <c r="F1486" i="5" s="1"/>
  <c r="F1487" i="5" s="1"/>
  <c r="F1488" i="5" s="1"/>
  <c r="F1489" i="5" s="1"/>
  <c r="F1490" i="5" s="1"/>
  <c r="F1491" i="5" s="1"/>
  <c r="F1492" i="5" s="1"/>
  <c r="F1493" i="5" s="1"/>
  <c r="F1494" i="5" s="1"/>
  <c r="F1495" i="5" s="1"/>
  <c r="F1496" i="5" s="1"/>
  <c r="F1497" i="5" s="1"/>
  <c r="F1498" i="5" s="1"/>
  <c r="F1499" i="5" s="1"/>
  <c r="F1500" i="5" s="1"/>
  <c r="F1501" i="5" s="1"/>
  <c r="F1502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I5" i="5"/>
  <c r="H6" i="6" l="1"/>
  <c r="I5" i="6"/>
  <c r="G60" i="5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I6" i="5"/>
  <c r="H7" i="6" l="1"/>
  <c r="I6" i="6"/>
  <c r="I7" i="5"/>
  <c r="H8" i="6" l="1"/>
  <c r="I7" i="6"/>
  <c r="I8" i="5"/>
  <c r="H9" i="6" l="1"/>
  <c r="I8" i="6"/>
  <c r="I9" i="5"/>
  <c r="H10" i="6" l="1"/>
  <c r="I9" i="6"/>
  <c r="I10" i="5"/>
  <c r="H11" i="6" l="1"/>
  <c r="I10" i="6"/>
  <c r="I11" i="5"/>
  <c r="H12" i="6" l="1"/>
  <c r="I11" i="6"/>
  <c r="I12" i="5"/>
  <c r="H13" i="6" l="1"/>
  <c r="I12" i="6"/>
  <c r="I13" i="5"/>
  <c r="H14" i="6" l="1"/>
  <c r="I13" i="6"/>
  <c r="I14" i="5"/>
  <c r="H15" i="6" l="1"/>
  <c r="I14" i="6"/>
  <c r="I15" i="5"/>
  <c r="H16" i="6" l="1"/>
  <c r="I15" i="6"/>
  <c r="I16" i="5"/>
  <c r="H17" i="6" l="1"/>
  <c r="I16" i="6"/>
  <c r="I17" i="5"/>
  <c r="H18" i="6" l="1"/>
  <c r="I17" i="6"/>
  <c r="I18" i="5"/>
  <c r="H19" i="6" l="1"/>
  <c r="I18" i="6"/>
  <c r="I19" i="5"/>
  <c r="H20" i="6" l="1"/>
  <c r="I19" i="6"/>
  <c r="I20" i="5"/>
  <c r="H21" i="6" l="1"/>
  <c r="I20" i="6"/>
  <c r="I21" i="5"/>
  <c r="H22" i="6" l="1"/>
  <c r="I21" i="6"/>
  <c r="I22" i="5"/>
  <c r="H23" i="6" l="1"/>
  <c r="I22" i="6"/>
  <c r="I23" i="5"/>
  <c r="H24" i="6" l="1"/>
  <c r="I23" i="6"/>
  <c r="I24" i="5"/>
  <c r="H25" i="6" l="1"/>
  <c r="I24" i="6"/>
  <c r="I25" i="5"/>
  <c r="H26" i="6" l="1"/>
  <c r="I25" i="6"/>
  <c r="I26" i="5"/>
  <c r="H27" i="6" l="1"/>
  <c r="I26" i="6"/>
  <c r="I27" i="5"/>
  <c r="H28" i="6" l="1"/>
  <c r="I27" i="6"/>
  <c r="I28" i="5"/>
  <c r="H29" i="6" l="1"/>
  <c r="I28" i="6"/>
  <c r="I29" i="5"/>
  <c r="H30" i="6" l="1"/>
  <c r="I29" i="6"/>
  <c r="I30" i="5"/>
  <c r="H31" i="6" l="1"/>
  <c r="I30" i="6"/>
  <c r="I31" i="5"/>
  <c r="H32" i="6" l="1"/>
  <c r="I31" i="6"/>
  <c r="I32" i="5"/>
  <c r="H33" i="6" l="1"/>
  <c r="I32" i="6"/>
  <c r="I33" i="5"/>
  <c r="H34" i="6" l="1"/>
  <c r="I33" i="6"/>
  <c r="I34" i="5"/>
  <c r="H35" i="6" l="1"/>
  <c r="I34" i="6"/>
  <c r="I35" i="5"/>
  <c r="H36" i="6" l="1"/>
  <c r="I35" i="6"/>
  <c r="I36" i="5"/>
  <c r="H37" i="6" l="1"/>
  <c r="I36" i="6"/>
  <c r="I37" i="5"/>
  <c r="H38" i="6" l="1"/>
  <c r="I37" i="6"/>
  <c r="I38" i="5"/>
  <c r="H39" i="6" l="1"/>
  <c r="I38" i="6"/>
  <c r="I39" i="5"/>
  <c r="H40" i="6" l="1"/>
  <c r="I39" i="6"/>
  <c r="I40" i="5"/>
  <c r="H41" i="6" l="1"/>
  <c r="I40" i="6"/>
  <c r="I41" i="5"/>
  <c r="H42" i="6" l="1"/>
  <c r="I41" i="6"/>
  <c r="I42" i="5"/>
  <c r="H43" i="6" l="1"/>
  <c r="I42" i="6"/>
  <c r="I43" i="5"/>
  <c r="H44" i="6" l="1"/>
  <c r="I43" i="6"/>
  <c r="I44" i="5"/>
  <c r="H45" i="6" l="1"/>
  <c r="I44" i="6"/>
  <c r="I45" i="5"/>
  <c r="H46" i="6" l="1"/>
  <c r="I45" i="6"/>
  <c r="I46" i="5"/>
  <c r="H47" i="6" l="1"/>
  <c r="I46" i="6"/>
  <c r="I47" i="5"/>
  <c r="H48" i="6" l="1"/>
  <c r="I47" i="6"/>
  <c r="I48" i="5"/>
  <c r="H49" i="6" l="1"/>
  <c r="I48" i="6"/>
  <c r="I49" i="5"/>
  <c r="H50" i="6" l="1"/>
  <c r="I49" i="6"/>
  <c r="I50" i="5"/>
  <c r="H51" i="6" l="1"/>
  <c r="I50" i="6"/>
  <c r="I51" i="5"/>
  <c r="H52" i="6" l="1"/>
  <c r="I51" i="6"/>
  <c r="I52" i="5"/>
  <c r="H53" i="6" l="1"/>
  <c r="I52" i="6"/>
  <c r="I53" i="5"/>
  <c r="H54" i="6" l="1"/>
  <c r="I53" i="6"/>
  <c r="I54" i="5"/>
  <c r="H55" i="6" l="1"/>
  <c r="I54" i="6"/>
  <c r="I55" i="5"/>
  <c r="H56" i="6" l="1"/>
  <c r="I55" i="6"/>
  <c r="I56" i="5"/>
  <c r="H57" i="6" l="1"/>
  <c r="I56" i="6"/>
  <c r="I57" i="5"/>
  <c r="H58" i="6" l="1"/>
  <c r="I57" i="6"/>
  <c r="I58" i="5"/>
  <c r="H59" i="6" l="1"/>
  <c r="I58" i="6"/>
  <c r="I59" i="5"/>
  <c r="H60" i="6" l="1"/>
  <c r="I59" i="6"/>
  <c r="I60" i="5"/>
  <c r="H61" i="6" l="1"/>
  <c r="I60" i="6"/>
  <c r="I61" i="5"/>
  <c r="H62" i="6" l="1"/>
  <c r="I61" i="6"/>
  <c r="I62" i="5"/>
  <c r="H63" i="6" l="1"/>
  <c r="I62" i="6"/>
  <c r="I63" i="5"/>
  <c r="H64" i="6" l="1"/>
  <c r="I63" i="6"/>
  <c r="I64" i="5"/>
  <c r="H65" i="6" l="1"/>
  <c r="I64" i="6"/>
  <c r="I65" i="5"/>
  <c r="H66" i="6" l="1"/>
  <c r="I65" i="6"/>
  <c r="I66" i="5"/>
  <c r="H67" i="6" l="1"/>
  <c r="I66" i="6"/>
  <c r="I67" i="5"/>
  <c r="H68" i="6" l="1"/>
  <c r="I67" i="6"/>
  <c r="I68" i="5"/>
  <c r="H69" i="6" l="1"/>
  <c r="I68" i="6"/>
  <c r="I69" i="5"/>
  <c r="H70" i="6" l="1"/>
  <c r="I69" i="6"/>
  <c r="I70" i="5"/>
  <c r="H71" i="6" l="1"/>
  <c r="I70" i="6"/>
  <c r="I71" i="5"/>
  <c r="H72" i="6" l="1"/>
  <c r="I71" i="6"/>
  <c r="I72" i="5"/>
  <c r="H73" i="6" l="1"/>
  <c r="I72" i="6"/>
  <c r="I73" i="5"/>
  <c r="H74" i="6" l="1"/>
  <c r="I73" i="6"/>
  <c r="I74" i="5"/>
  <c r="H75" i="6" l="1"/>
  <c r="I74" i="6"/>
  <c r="I75" i="5"/>
  <c r="H76" i="6" l="1"/>
  <c r="I75" i="6"/>
  <c r="I76" i="5"/>
  <c r="H77" i="6" l="1"/>
  <c r="I76" i="6"/>
  <c r="I77" i="5"/>
  <c r="H78" i="6" l="1"/>
  <c r="I77" i="6"/>
  <c r="I78" i="5"/>
  <c r="H79" i="6" l="1"/>
  <c r="I78" i="6"/>
  <c r="I79" i="5"/>
  <c r="H80" i="6" l="1"/>
  <c r="I79" i="6"/>
  <c r="I80" i="5"/>
  <c r="H81" i="6" l="1"/>
  <c r="I80" i="6"/>
  <c r="I81" i="5"/>
  <c r="H82" i="6" l="1"/>
  <c r="I81" i="6"/>
  <c r="I82" i="5"/>
  <c r="H83" i="6" l="1"/>
  <c r="I82" i="6"/>
  <c r="I83" i="5"/>
  <c r="H84" i="6" l="1"/>
  <c r="I83" i="6"/>
  <c r="I84" i="5"/>
  <c r="H85" i="6" l="1"/>
  <c r="I84" i="6"/>
  <c r="I85" i="5"/>
  <c r="H86" i="6" l="1"/>
  <c r="I85" i="6"/>
  <c r="I86" i="5"/>
  <c r="H87" i="6" l="1"/>
  <c r="I86" i="6"/>
  <c r="I87" i="5"/>
  <c r="H88" i="6" l="1"/>
  <c r="I87" i="6"/>
  <c r="I88" i="5"/>
  <c r="H89" i="6" l="1"/>
  <c r="I88" i="6"/>
  <c r="I89" i="5"/>
  <c r="H90" i="6" l="1"/>
  <c r="I89" i="6"/>
  <c r="I90" i="5"/>
  <c r="H91" i="6" l="1"/>
  <c r="I90" i="6"/>
  <c r="I91" i="5"/>
  <c r="H92" i="6" l="1"/>
  <c r="I91" i="6"/>
  <c r="I92" i="5"/>
  <c r="H93" i="6" l="1"/>
  <c r="I92" i="6"/>
  <c r="I93" i="5"/>
  <c r="H94" i="6" l="1"/>
  <c r="I93" i="6"/>
  <c r="I94" i="5"/>
  <c r="H95" i="6" l="1"/>
  <c r="I94" i="6"/>
  <c r="I95" i="5"/>
  <c r="H96" i="6" l="1"/>
  <c r="I95" i="6"/>
  <c r="I96" i="5"/>
  <c r="H97" i="6" l="1"/>
  <c r="I96" i="6"/>
  <c r="I97" i="5"/>
  <c r="H98" i="6" l="1"/>
  <c r="I97" i="6"/>
  <c r="I98" i="5"/>
  <c r="H99" i="6" l="1"/>
  <c r="I98" i="6"/>
  <c r="I99" i="5"/>
  <c r="H100" i="6" l="1"/>
  <c r="I99" i="6"/>
  <c r="I100" i="5"/>
  <c r="H101" i="6" l="1"/>
  <c r="I100" i="6"/>
  <c r="I101" i="5"/>
  <c r="H102" i="6" l="1"/>
  <c r="I101" i="6"/>
  <c r="I102" i="5"/>
  <c r="H103" i="6" l="1"/>
  <c r="I102" i="6"/>
  <c r="I103" i="5"/>
  <c r="H104" i="6" l="1"/>
  <c r="I103" i="6"/>
  <c r="I104" i="5"/>
  <c r="H105" i="6" l="1"/>
  <c r="I104" i="6"/>
  <c r="I105" i="5"/>
  <c r="H106" i="6" l="1"/>
  <c r="I105" i="6"/>
  <c r="I106" i="5"/>
  <c r="H107" i="6" l="1"/>
  <c r="I106" i="6"/>
  <c r="I107" i="5"/>
  <c r="H108" i="6" l="1"/>
  <c r="I107" i="6"/>
  <c r="I108" i="5"/>
  <c r="H109" i="6" l="1"/>
  <c r="I108" i="6"/>
  <c r="I109" i="5"/>
  <c r="H110" i="6" l="1"/>
  <c r="I109" i="6"/>
  <c r="I110" i="5"/>
  <c r="H111" i="6" l="1"/>
  <c r="I110" i="6"/>
  <c r="I111" i="5"/>
  <c r="H112" i="6" l="1"/>
  <c r="I111" i="6"/>
  <c r="I112" i="5"/>
  <c r="H113" i="6" l="1"/>
  <c r="I112" i="6"/>
  <c r="I113" i="5"/>
  <c r="H114" i="6" l="1"/>
  <c r="I113" i="6"/>
  <c r="I114" i="5"/>
  <c r="H115" i="6" l="1"/>
  <c r="I114" i="6"/>
  <c r="I115" i="5"/>
  <c r="H116" i="6" l="1"/>
  <c r="I115" i="6"/>
  <c r="I116" i="5"/>
  <c r="H117" i="6" l="1"/>
  <c r="I116" i="6"/>
  <c r="I117" i="5"/>
  <c r="H118" i="6" l="1"/>
  <c r="I117" i="6"/>
  <c r="I118" i="5"/>
  <c r="H119" i="6" l="1"/>
  <c r="I118" i="6"/>
  <c r="I119" i="5"/>
  <c r="H120" i="6" l="1"/>
  <c r="I119" i="6"/>
  <c r="I120" i="5"/>
  <c r="H121" i="6" l="1"/>
  <c r="I120" i="6"/>
  <c r="I121" i="5"/>
  <c r="H122" i="6" l="1"/>
  <c r="I121" i="6"/>
  <c r="I122" i="5"/>
  <c r="H123" i="6" l="1"/>
  <c r="I122" i="6"/>
  <c r="I123" i="5"/>
  <c r="H124" i="6" l="1"/>
  <c r="I123" i="6"/>
  <c r="I124" i="5"/>
  <c r="H125" i="6" l="1"/>
  <c r="I124" i="6"/>
  <c r="I125" i="5"/>
  <c r="H126" i="6" l="1"/>
  <c r="I125" i="6"/>
  <c r="I126" i="5"/>
  <c r="H127" i="6" l="1"/>
  <c r="I126" i="6"/>
  <c r="I127" i="5"/>
  <c r="H128" i="6" l="1"/>
  <c r="I127" i="6"/>
  <c r="I128" i="5"/>
  <c r="H129" i="6" l="1"/>
  <c r="I128" i="6"/>
  <c r="I129" i="5"/>
  <c r="H130" i="6" l="1"/>
  <c r="I129" i="6"/>
  <c r="I130" i="5"/>
  <c r="H131" i="6" l="1"/>
  <c r="I130" i="6"/>
  <c r="I131" i="5"/>
  <c r="H132" i="6" l="1"/>
  <c r="I131" i="6"/>
  <c r="I132" i="5"/>
  <c r="H133" i="6" l="1"/>
  <c r="I132" i="6"/>
  <c r="I133" i="5"/>
  <c r="H134" i="6" l="1"/>
  <c r="I133" i="6"/>
  <c r="I134" i="5"/>
  <c r="H135" i="6" l="1"/>
  <c r="I134" i="6"/>
  <c r="I135" i="5"/>
  <c r="H136" i="6" l="1"/>
  <c r="I135" i="6"/>
  <c r="I136" i="5"/>
  <c r="H137" i="6" l="1"/>
  <c r="I136" i="6"/>
  <c r="I137" i="5"/>
  <c r="H138" i="6" l="1"/>
  <c r="I137" i="6"/>
  <c r="I138" i="5"/>
  <c r="H139" i="6" l="1"/>
  <c r="I138" i="6"/>
  <c r="I139" i="5"/>
  <c r="H140" i="6" l="1"/>
  <c r="I139" i="6"/>
  <c r="I140" i="5"/>
  <c r="H141" i="6" l="1"/>
  <c r="I140" i="6"/>
  <c r="I141" i="5"/>
  <c r="H142" i="6" l="1"/>
  <c r="I141" i="6"/>
  <c r="I142" i="5"/>
  <c r="H143" i="6" l="1"/>
  <c r="I142" i="6"/>
  <c r="I143" i="5"/>
  <c r="H144" i="6" l="1"/>
  <c r="I143" i="6"/>
  <c r="I144" i="5"/>
  <c r="H145" i="6" l="1"/>
  <c r="I144" i="6"/>
  <c r="I145" i="5"/>
  <c r="H146" i="6" l="1"/>
  <c r="I145" i="6"/>
  <c r="I146" i="5"/>
  <c r="H147" i="6" l="1"/>
  <c r="I146" i="6"/>
  <c r="I147" i="5"/>
  <c r="H148" i="6" l="1"/>
  <c r="I147" i="6"/>
  <c r="I148" i="5"/>
  <c r="H149" i="6" l="1"/>
  <c r="I148" i="6"/>
  <c r="I149" i="5"/>
  <c r="H150" i="6" l="1"/>
  <c r="I149" i="6"/>
  <c r="I150" i="5"/>
  <c r="H151" i="6" l="1"/>
  <c r="I150" i="6"/>
  <c r="I151" i="5"/>
  <c r="H152" i="6" l="1"/>
  <c r="I151" i="6"/>
  <c r="I152" i="5"/>
  <c r="H153" i="6" l="1"/>
  <c r="I152" i="6"/>
  <c r="I153" i="5"/>
  <c r="H154" i="6" l="1"/>
  <c r="I153" i="6"/>
  <c r="I154" i="5"/>
  <c r="H155" i="6" l="1"/>
  <c r="I154" i="6"/>
  <c r="I155" i="5"/>
  <c r="H156" i="6" l="1"/>
  <c r="I155" i="6"/>
  <c r="I156" i="5"/>
  <c r="H157" i="6" l="1"/>
  <c r="I156" i="6"/>
  <c r="I157" i="5"/>
  <c r="H158" i="6" l="1"/>
  <c r="I157" i="6"/>
  <c r="I158" i="5"/>
  <c r="H159" i="6" l="1"/>
  <c r="I158" i="6"/>
  <c r="I159" i="5"/>
  <c r="H160" i="6" l="1"/>
  <c r="I159" i="6"/>
  <c r="I160" i="5"/>
  <c r="H161" i="6" l="1"/>
  <c r="I160" i="6"/>
  <c r="I161" i="5"/>
  <c r="H162" i="6" l="1"/>
  <c r="I161" i="6"/>
  <c r="I162" i="5"/>
  <c r="H163" i="6" l="1"/>
  <c r="I162" i="6"/>
  <c r="I163" i="5"/>
  <c r="H164" i="6" l="1"/>
  <c r="I163" i="6"/>
  <c r="I164" i="5"/>
  <c r="H165" i="6" l="1"/>
  <c r="I164" i="6"/>
  <c r="I165" i="5"/>
  <c r="H166" i="6" l="1"/>
  <c r="I165" i="6"/>
  <c r="I166" i="5"/>
  <c r="H167" i="6" l="1"/>
  <c r="I166" i="6"/>
  <c r="I167" i="5"/>
  <c r="H168" i="6" l="1"/>
  <c r="I167" i="6"/>
  <c r="I168" i="5"/>
  <c r="H169" i="6" l="1"/>
  <c r="I168" i="6"/>
  <c r="I169" i="5"/>
  <c r="H170" i="6" l="1"/>
  <c r="I169" i="6"/>
  <c r="I170" i="5"/>
  <c r="H171" i="6" l="1"/>
  <c r="I170" i="6"/>
  <c r="I171" i="5"/>
  <c r="H172" i="6" l="1"/>
  <c r="I171" i="6"/>
  <c r="I172" i="5"/>
  <c r="H173" i="6" l="1"/>
  <c r="I172" i="6"/>
  <c r="I173" i="5"/>
  <c r="H174" i="6" l="1"/>
  <c r="I173" i="6"/>
  <c r="I174" i="5"/>
  <c r="H175" i="6" l="1"/>
  <c r="I174" i="6"/>
  <c r="W175" i="6"/>
  <c r="I175" i="5"/>
  <c r="H176" i="6" l="1"/>
  <c r="I175" i="6"/>
  <c r="I176" i="5"/>
  <c r="H177" i="6" l="1"/>
  <c r="I176" i="6"/>
  <c r="I177" i="5"/>
  <c r="H178" i="6" l="1"/>
  <c r="I177" i="6"/>
  <c r="I178" i="5"/>
  <c r="H179" i="6" l="1"/>
  <c r="I178" i="6"/>
  <c r="I179" i="5"/>
  <c r="H180" i="6" l="1"/>
  <c r="I179" i="6"/>
  <c r="I180" i="5"/>
  <c r="H181" i="6" l="1"/>
  <c r="I180" i="6"/>
  <c r="I181" i="5"/>
  <c r="H182" i="6" l="1"/>
  <c r="I181" i="6"/>
  <c r="I182" i="5"/>
  <c r="H183" i="6" l="1"/>
  <c r="I182" i="6"/>
  <c r="I183" i="5"/>
  <c r="H184" i="6" l="1"/>
  <c r="I183" i="6"/>
  <c r="I184" i="5"/>
  <c r="H185" i="6" l="1"/>
  <c r="I184" i="6"/>
  <c r="I185" i="5"/>
  <c r="H186" i="6" l="1"/>
  <c r="I185" i="6"/>
  <c r="I186" i="5"/>
  <c r="H187" i="6" l="1"/>
  <c r="I186" i="6"/>
  <c r="I187" i="5"/>
  <c r="H188" i="6" l="1"/>
  <c r="I187" i="6"/>
  <c r="I188" i="5"/>
  <c r="H189" i="6" l="1"/>
  <c r="I188" i="6"/>
  <c r="I189" i="5"/>
  <c r="H190" i="6" l="1"/>
  <c r="I189" i="6"/>
  <c r="I190" i="5"/>
  <c r="H191" i="6" l="1"/>
  <c r="I190" i="6"/>
  <c r="I191" i="5"/>
  <c r="H192" i="6" l="1"/>
  <c r="I191" i="6"/>
  <c r="I192" i="5"/>
  <c r="H193" i="6" l="1"/>
  <c r="I192" i="6"/>
  <c r="I193" i="5"/>
  <c r="H194" i="6" l="1"/>
  <c r="I193" i="6"/>
  <c r="I194" i="5"/>
  <c r="H195" i="6" l="1"/>
  <c r="I194" i="6"/>
  <c r="I195" i="5"/>
  <c r="H196" i="6" l="1"/>
  <c r="I195" i="6"/>
  <c r="I196" i="5"/>
  <c r="H197" i="6" l="1"/>
  <c r="I196" i="6"/>
  <c r="I197" i="5"/>
  <c r="H198" i="6" l="1"/>
  <c r="I197" i="6"/>
  <c r="I198" i="5"/>
  <c r="H199" i="6" l="1"/>
  <c r="I198" i="6"/>
  <c r="I199" i="5"/>
  <c r="H200" i="6" l="1"/>
  <c r="I199" i="6"/>
  <c r="I200" i="5"/>
  <c r="H201" i="6" l="1"/>
  <c r="I200" i="6"/>
  <c r="I201" i="5"/>
  <c r="H202" i="6" l="1"/>
  <c r="I201" i="6"/>
  <c r="I202" i="5"/>
  <c r="H203" i="6" l="1"/>
  <c r="I202" i="6"/>
  <c r="I203" i="5"/>
  <c r="H204" i="6" l="1"/>
  <c r="I203" i="6"/>
  <c r="I204" i="5"/>
  <c r="H205" i="6" l="1"/>
  <c r="I204" i="6"/>
  <c r="I205" i="5"/>
  <c r="H206" i="6" l="1"/>
  <c r="I205" i="6"/>
  <c r="I206" i="5"/>
  <c r="H207" i="6" l="1"/>
  <c r="I206" i="6"/>
  <c r="I207" i="5"/>
  <c r="H208" i="6" l="1"/>
  <c r="I207" i="6"/>
  <c r="I208" i="5"/>
  <c r="H209" i="6" l="1"/>
  <c r="I208" i="6"/>
  <c r="I209" i="5"/>
  <c r="H210" i="6" l="1"/>
  <c r="I209" i="6"/>
  <c r="I210" i="5"/>
  <c r="H211" i="6" l="1"/>
  <c r="I210" i="6"/>
  <c r="I211" i="5"/>
  <c r="H212" i="6" l="1"/>
  <c r="I211" i="6"/>
  <c r="I212" i="5"/>
  <c r="H213" i="6" l="1"/>
  <c r="I212" i="6"/>
  <c r="I213" i="5"/>
  <c r="H214" i="6" l="1"/>
  <c r="I213" i="6"/>
  <c r="I214" i="5"/>
  <c r="H215" i="6" l="1"/>
  <c r="I214" i="6"/>
  <c r="I215" i="5"/>
  <c r="H216" i="6" l="1"/>
  <c r="I215" i="6"/>
  <c r="I216" i="5"/>
  <c r="H217" i="6" l="1"/>
  <c r="I216" i="6"/>
  <c r="I217" i="5"/>
  <c r="H218" i="6" l="1"/>
  <c r="I217" i="6"/>
  <c r="I218" i="5"/>
  <c r="H219" i="6" l="1"/>
  <c r="I218" i="6"/>
  <c r="I219" i="5"/>
  <c r="H220" i="6" l="1"/>
  <c r="I219" i="6"/>
  <c r="I220" i="5"/>
  <c r="H221" i="6" l="1"/>
  <c r="I220" i="6"/>
  <c r="I221" i="5"/>
  <c r="H222" i="6" l="1"/>
  <c r="I221" i="6"/>
  <c r="I222" i="5"/>
  <c r="H223" i="6" l="1"/>
  <c r="I222" i="6"/>
  <c r="I223" i="5"/>
  <c r="H224" i="6" l="1"/>
  <c r="I223" i="6"/>
  <c r="I224" i="5"/>
  <c r="H225" i="6" l="1"/>
  <c r="I224" i="6"/>
  <c r="I225" i="5"/>
  <c r="H226" i="6" l="1"/>
  <c r="I225" i="6"/>
  <c r="I226" i="5"/>
  <c r="H227" i="6" l="1"/>
  <c r="I226" i="6"/>
  <c r="I227" i="5"/>
  <c r="H228" i="6" l="1"/>
  <c r="I227" i="6"/>
  <c r="I228" i="5"/>
  <c r="H229" i="6" l="1"/>
  <c r="I228" i="6"/>
  <c r="I229" i="5"/>
  <c r="H230" i="6" l="1"/>
  <c r="I229" i="6"/>
  <c r="I230" i="5"/>
  <c r="H231" i="6" l="1"/>
  <c r="I230" i="6"/>
  <c r="I231" i="5"/>
  <c r="H232" i="6" l="1"/>
  <c r="I231" i="6"/>
  <c r="I232" i="5"/>
  <c r="H233" i="6" l="1"/>
  <c r="I232" i="6"/>
  <c r="I233" i="5"/>
  <c r="H234" i="6" l="1"/>
  <c r="I233" i="6"/>
  <c r="I234" i="5"/>
  <c r="H235" i="6" l="1"/>
  <c r="I234" i="6"/>
  <c r="I235" i="5"/>
  <c r="H236" i="6" l="1"/>
  <c r="I235" i="6"/>
  <c r="I236" i="5"/>
  <c r="H237" i="6" l="1"/>
  <c r="I236" i="6"/>
  <c r="I237" i="5"/>
  <c r="H238" i="6" l="1"/>
  <c r="I237" i="6"/>
  <c r="I238" i="5"/>
  <c r="H239" i="6" l="1"/>
  <c r="I238" i="6"/>
  <c r="I239" i="5"/>
  <c r="H240" i="6" l="1"/>
  <c r="I239" i="6"/>
  <c r="I240" i="5"/>
  <c r="H241" i="6" l="1"/>
  <c r="I240" i="6"/>
  <c r="I241" i="5"/>
  <c r="H242" i="6" l="1"/>
  <c r="I241" i="6"/>
  <c r="I242" i="5"/>
  <c r="H243" i="6" l="1"/>
  <c r="I242" i="6"/>
  <c r="I243" i="5"/>
  <c r="H244" i="6" l="1"/>
  <c r="I243" i="6"/>
  <c r="I244" i="5"/>
  <c r="H245" i="6" l="1"/>
  <c r="I244" i="6"/>
  <c r="I245" i="5"/>
  <c r="H246" i="6" l="1"/>
  <c r="I245" i="6"/>
  <c r="I246" i="5"/>
  <c r="H247" i="6" l="1"/>
  <c r="I246" i="6"/>
  <c r="I247" i="5"/>
  <c r="H248" i="6" l="1"/>
  <c r="I247" i="6"/>
  <c r="I248" i="5"/>
  <c r="H249" i="6" l="1"/>
  <c r="I248" i="6"/>
  <c r="I249" i="5"/>
  <c r="H250" i="6" l="1"/>
  <c r="I249" i="6"/>
  <c r="I250" i="5"/>
  <c r="H251" i="6" l="1"/>
  <c r="I250" i="6"/>
  <c r="I251" i="5"/>
  <c r="H252" i="6" l="1"/>
  <c r="I251" i="6"/>
  <c r="I252" i="5"/>
  <c r="H253" i="6" l="1"/>
  <c r="I252" i="6"/>
  <c r="I253" i="5"/>
  <c r="H254" i="6" l="1"/>
  <c r="I253" i="6"/>
  <c r="I254" i="5"/>
  <c r="H255" i="6" l="1"/>
  <c r="I254" i="6"/>
  <c r="I255" i="5"/>
  <c r="H256" i="6" l="1"/>
  <c r="I255" i="6"/>
  <c r="I256" i="5"/>
  <c r="H257" i="6" l="1"/>
  <c r="I256" i="6"/>
  <c r="I257" i="5"/>
  <c r="H258" i="6" l="1"/>
  <c r="I257" i="6"/>
  <c r="I258" i="5"/>
  <c r="H259" i="6" l="1"/>
  <c r="I258" i="6"/>
  <c r="I259" i="5"/>
  <c r="H260" i="6" l="1"/>
  <c r="I259" i="6"/>
  <c r="I260" i="5"/>
  <c r="H261" i="6" l="1"/>
  <c r="I260" i="6"/>
  <c r="I261" i="5"/>
  <c r="H262" i="6" l="1"/>
  <c r="I261" i="6"/>
  <c r="I262" i="5"/>
  <c r="H263" i="6" l="1"/>
  <c r="I262" i="6"/>
  <c r="I263" i="5"/>
  <c r="H264" i="6" l="1"/>
  <c r="I263" i="6"/>
  <c r="I264" i="5"/>
  <c r="H265" i="6" l="1"/>
  <c r="I264" i="6"/>
  <c r="I265" i="5"/>
  <c r="H266" i="6" l="1"/>
  <c r="I265" i="6"/>
  <c r="I266" i="5"/>
  <c r="H267" i="6" l="1"/>
  <c r="I266" i="6"/>
  <c r="I267" i="5"/>
  <c r="H268" i="6" l="1"/>
  <c r="I267" i="6"/>
  <c r="I268" i="5"/>
  <c r="H269" i="6" l="1"/>
  <c r="I268" i="6"/>
  <c r="I269" i="5"/>
  <c r="H270" i="6" l="1"/>
  <c r="I269" i="6"/>
  <c r="I270" i="5"/>
  <c r="H271" i="6" l="1"/>
  <c r="I270" i="6"/>
  <c r="I271" i="5"/>
  <c r="H272" i="6" l="1"/>
  <c r="I271" i="6"/>
  <c r="I272" i="5"/>
  <c r="H273" i="6" l="1"/>
  <c r="I272" i="6"/>
  <c r="I273" i="5"/>
  <c r="H274" i="6" l="1"/>
  <c r="I273" i="6"/>
  <c r="I274" i="5"/>
  <c r="H275" i="6" l="1"/>
  <c r="I274" i="6"/>
  <c r="I275" i="5"/>
  <c r="H276" i="6" l="1"/>
  <c r="I275" i="6"/>
  <c r="I276" i="5"/>
  <c r="H277" i="6" l="1"/>
  <c r="I276" i="6"/>
  <c r="I277" i="5"/>
  <c r="H278" i="6" l="1"/>
  <c r="I277" i="6"/>
  <c r="I278" i="5"/>
  <c r="H279" i="6" l="1"/>
  <c r="I278" i="6"/>
  <c r="I279" i="5"/>
  <c r="H280" i="6" l="1"/>
  <c r="I279" i="6"/>
  <c r="I280" i="5"/>
  <c r="H281" i="6" l="1"/>
  <c r="I280" i="6"/>
  <c r="I281" i="5"/>
  <c r="H282" i="6" l="1"/>
  <c r="I281" i="6"/>
  <c r="I282" i="5"/>
  <c r="H283" i="6" l="1"/>
  <c r="I282" i="6"/>
  <c r="I283" i="5"/>
  <c r="H284" i="6" l="1"/>
  <c r="I283" i="6"/>
  <c r="I284" i="5"/>
  <c r="H285" i="6" l="1"/>
  <c r="I284" i="6"/>
  <c r="I285" i="5"/>
  <c r="H286" i="6" l="1"/>
  <c r="I285" i="6"/>
  <c r="I286" i="5"/>
  <c r="H287" i="6" l="1"/>
  <c r="I286" i="6"/>
  <c r="I287" i="5"/>
  <c r="H288" i="6" l="1"/>
  <c r="I287" i="6"/>
  <c r="I288" i="5"/>
  <c r="H289" i="6" l="1"/>
  <c r="I288" i="6"/>
  <c r="I289" i="5"/>
  <c r="H290" i="6" l="1"/>
  <c r="I289" i="6"/>
  <c r="I290" i="5"/>
  <c r="H291" i="6" l="1"/>
  <c r="I290" i="6"/>
  <c r="I291" i="5"/>
  <c r="H292" i="6" l="1"/>
  <c r="I291" i="6"/>
  <c r="I292" i="5"/>
  <c r="H293" i="6" l="1"/>
  <c r="I292" i="6"/>
  <c r="I293" i="5"/>
  <c r="H294" i="6" l="1"/>
  <c r="I293" i="6"/>
  <c r="I294" i="5"/>
  <c r="H295" i="6" l="1"/>
  <c r="I294" i="6"/>
  <c r="I295" i="5"/>
  <c r="H296" i="6" l="1"/>
  <c r="I295" i="6"/>
  <c r="I296" i="5"/>
  <c r="H297" i="6" l="1"/>
  <c r="I296" i="6"/>
  <c r="I297" i="5"/>
  <c r="H298" i="6" l="1"/>
  <c r="I297" i="6"/>
  <c r="I298" i="5"/>
  <c r="H299" i="6" l="1"/>
  <c r="I298" i="6"/>
  <c r="I299" i="5"/>
  <c r="H300" i="6" l="1"/>
  <c r="I299" i="6"/>
  <c r="I300" i="5"/>
  <c r="H301" i="6" l="1"/>
  <c r="I300" i="6"/>
  <c r="I301" i="5"/>
  <c r="H302" i="6" l="1"/>
  <c r="I301" i="6"/>
  <c r="I302" i="5"/>
  <c r="H303" i="6" l="1"/>
  <c r="I302" i="6"/>
  <c r="I303" i="5"/>
  <c r="H304" i="6" l="1"/>
  <c r="I303" i="6"/>
  <c r="I304" i="5"/>
  <c r="H305" i="6" l="1"/>
  <c r="I304" i="6"/>
  <c r="I305" i="5"/>
  <c r="H306" i="6" l="1"/>
  <c r="I305" i="6"/>
  <c r="I306" i="5"/>
  <c r="H307" i="6" l="1"/>
  <c r="I306" i="6"/>
  <c r="I307" i="5"/>
  <c r="H308" i="6" l="1"/>
  <c r="I307" i="6"/>
  <c r="I308" i="5"/>
  <c r="H309" i="6" l="1"/>
  <c r="I308" i="6"/>
  <c r="I309" i="5"/>
  <c r="H310" i="6" l="1"/>
  <c r="I309" i="6"/>
  <c r="I310" i="5"/>
  <c r="H311" i="6" l="1"/>
  <c r="I310" i="6"/>
  <c r="I311" i="5"/>
  <c r="H312" i="6" l="1"/>
  <c r="I311" i="6"/>
  <c r="I312" i="5"/>
  <c r="H313" i="6" l="1"/>
  <c r="I312" i="6"/>
  <c r="I313" i="5"/>
  <c r="H314" i="6" l="1"/>
  <c r="I313" i="6"/>
  <c r="I314" i="5"/>
  <c r="H315" i="6" l="1"/>
  <c r="I314" i="6"/>
  <c r="I315" i="5"/>
  <c r="H316" i="6" l="1"/>
  <c r="I315" i="6"/>
  <c r="I316" i="5"/>
  <c r="H317" i="6" l="1"/>
  <c r="I316" i="6"/>
  <c r="I317" i="5"/>
  <c r="H318" i="6" l="1"/>
  <c r="I317" i="6"/>
  <c r="I318" i="5"/>
  <c r="H319" i="6" l="1"/>
  <c r="I318" i="6"/>
  <c r="I319" i="5"/>
  <c r="H320" i="6" l="1"/>
  <c r="I319" i="6"/>
  <c r="I320" i="5"/>
  <c r="H321" i="6" l="1"/>
  <c r="I320" i="6"/>
  <c r="I321" i="5"/>
  <c r="H322" i="6" l="1"/>
  <c r="I321" i="6"/>
  <c r="I322" i="5"/>
  <c r="H323" i="6" l="1"/>
  <c r="I322" i="6"/>
  <c r="I323" i="5"/>
  <c r="H324" i="6" l="1"/>
  <c r="I323" i="6"/>
  <c r="I324" i="5"/>
  <c r="H325" i="6" l="1"/>
  <c r="I324" i="6"/>
  <c r="I325" i="5"/>
  <c r="H326" i="6" l="1"/>
  <c r="I325" i="6"/>
  <c r="I326" i="5"/>
  <c r="H327" i="6" l="1"/>
  <c r="I326" i="6"/>
  <c r="I327" i="5"/>
  <c r="H328" i="6" l="1"/>
  <c r="I327" i="6"/>
  <c r="I328" i="5"/>
  <c r="H329" i="6" l="1"/>
  <c r="I328" i="6"/>
  <c r="I329" i="5"/>
  <c r="H330" i="6" l="1"/>
  <c r="I329" i="6"/>
  <c r="I330" i="5"/>
  <c r="H331" i="6" l="1"/>
  <c r="I330" i="6"/>
  <c r="I331" i="5"/>
  <c r="H332" i="6" l="1"/>
  <c r="I331" i="6"/>
  <c r="I332" i="5"/>
  <c r="H333" i="6" l="1"/>
  <c r="I332" i="6"/>
  <c r="I333" i="5"/>
  <c r="H334" i="6" l="1"/>
  <c r="I333" i="6"/>
  <c r="I334" i="5"/>
  <c r="H335" i="6" l="1"/>
  <c r="I334" i="6"/>
  <c r="I335" i="5"/>
  <c r="H336" i="6" l="1"/>
  <c r="I335" i="6"/>
  <c r="I336" i="5"/>
  <c r="H337" i="6" l="1"/>
  <c r="I336" i="6"/>
  <c r="I337" i="5"/>
  <c r="H338" i="6" l="1"/>
  <c r="I337" i="6"/>
  <c r="I338" i="5"/>
  <c r="H339" i="6" l="1"/>
  <c r="I338" i="6"/>
  <c r="I339" i="5"/>
  <c r="H340" i="6" l="1"/>
  <c r="I339" i="6"/>
  <c r="I340" i="5"/>
  <c r="H341" i="6" l="1"/>
  <c r="I340" i="6"/>
  <c r="I341" i="5"/>
  <c r="H342" i="6" l="1"/>
  <c r="I341" i="6"/>
  <c r="I342" i="5"/>
  <c r="H343" i="6" l="1"/>
  <c r="I342" i="6"/>
  <c r="I343" i="5"/>
  <c r="H344" i="6" l="1"/>
  <c r="I343" i="6"/>
  <c r="I344" i="5"/>
  <c r="H345" i="6" l="1"/>
  <c r="I344" i="6"/>
  <c r="I345" i="5"/>
  <c r="H346" i="6" l="1"/>
  <c r="I345" i="6"/>
  <c r="I346" i="5"/>
  <c r="H347" i="6" l="1"/>
  <c r="I346" i="6"/>
  <c r="I347" i="5"/>
  <c r="H348" i="6" l="1"/>
  <c r="I347" i="6"/>
  <c r="I348" i="5"/>
  <c r="H349" i="6" l="1"/>
  <c r="I348" i="6"/>
  <c r="I349" i="5"/>
  <c r="H350" i="6" l="1"/>
  <c r="I349" i="6"/>
  <c r="I350" i="5"/>
  <c r="H351" i="6" l="1"/>
  <c r="I350" i="6"/>
  <c r="I351" i="5"/>
  <c r="H352" i="6" l="1"/>
  <c r="I351" i="6"/>
  <c r="I352" i="5"/>
  <c r="H353" i="6" l="1"/>
  <c r="I352" i="6"/>
  <c r="I353" i="5"/>
  <c r="H354" i="6" l="1"/>
  <c r="I353" i="6"/>
  <c r="I354" i="5"/>
  <c r="H355" i="6" l="1"/>
  <c r="I354" i="6"/>
  <c r="I355" i="5"/>
  <c r="H356" i="6" l="1"/>
  <c r="I355" i="6"/>
  <c r="I356" i="5"/>
  <c r="H357" i="6" l="1"/>
  <c r="I356" i="6"/>
  <c r="I357" i="5"/>
  <c r="H358" i="6" l="1"/>
  <c r="I357" i="6"/>
  <c r="I358" i="5"/>
  <c r="H359" i="6" l="1"/>
  <c r="I358" i="6"/>
  <c r="I359" i="5"/>
  <c r="H360" i="6" l="1"/>
  <c r="I359" i="6"/>
  <c r="I360" i="5"/>
  <c r="H361" i="6" l="1"/>
  <c r="I360" i="6"/>
  <c r="I361" i="5"/>
  <c r="H362" i="6" l="1"/>
  <c r="I361" i="6"/>
  <c r="I362" i="5"/>
  <c r="H363" i="6" l="1"/>
  <c r="I362" i="6"/>
  <c r="I363" i="5"/>
  <c r="H364" i="6" l="1"/>
  <c r="I363" i="6"/>
  <c r="I364" i="5"/>
  <c r="H365" i="6" l="1"/>
  <c r="I364" i="6"/>
  <c r="I365" i="5"/>
  <c r="H366" i="6" l="1"/>
  <c r="I365" i="6"/>
  <c r="I366" i="5"/>
  <c r="H367" i="6" l="1"/>
  <c r="I366" i="6"/>
  <c r="I367" i="5"/>
  <c r="H368" i="6" l="1"/>
  <c r="I367" i="6"/>
  <c r="I368" i="5"/>
  <c r="H369" i="6" l="1"/>
  <c r="I368" i="6"/>
  <c r="I369" i="5"/>
  <c r="H370" i="6" l="1"/>
  <c r="I369" i="6"/>
  <c r="I370" i="5"/>
  <c r="H371" i="6" l="1"/>
  <c r="I370" i="6"/>
  <c r="I371" i="5"/>
  <c r="H372" i="6" l="1"/>
  <c r="I371" i="6"/>
  <c r="I372" i="5"/>
  <c r="H373" i="6" l="1"/>
  <c r="I372" i="6"/>
  <c r="I373" i="5"/>
  <c r="H374" i="6" l="1"/>
  <c r="I373" i="6"/>
  <c r="I374" i="5"/>
  <c r="H375" i="6" l="1"/>
  <c r="I374" i="6"/>
  <c r="I375" i="5"/>
  <c r="H376" i="6" l="1"/>
  <c r="I375" i="6"/>
  <c r="I376" i="5"/>
  <c r="H377" i="6" l="1"/>
  <c r="I376" i="6"/>
  <c r="I377" i="5"/>
  <c r="H378" i="6" l="1"/>
  <c r="I377" i="6"/>
  <c r="I378" i="5"/>
  <c r="H379" i="6" l="1"/>
  <c r="I378" i="6"/>
  <c r="I379" i="5"/>
  <c r="H380" i="6" l="1"/>
  <c r="I379" i="6"/>
  <c r="I380" i="5"/>
  <c r="H381" i="6" l="1"/>
  <c r="I380" i="6"/>
  <c r="I381" i="5"/>
  <c r="H382" i="6" l="1"/>
  <c r="I381" i="6"/>
  <c r="I382" i="5"/>
  <c r="H383" i="6" l="1"/>
  <c r="I382" i="6"/>
  <c r="I383" i="5"/>
  <c r="H384" i="6" l="1"/>
  <c r="I383" i="6"/>
  <c r="I384" i="5"/>
  <c r="H385" i="6" l="1"/>
  <c r="I384" i="6"/>
  <c r="I385" i="5"/>
  <c r="H386" i="6" l="1"/>
  <c r="I385" i="6"/>
  <c r="I386" i="5"/>
  <c r="H387" i="6" l="1"/>
  <c r="I386" i="6"/>
  <c r="I387" i="5"/>
  <c r="H388" i="6" l="1"/>
  <c r="I387" i="6"/>
  <c r="I388" i="5"/>
  <c r="H389" i="6" l="1"/>
  <c r="I388" i="6"/>
  <c r="I389" i="5"/>
  <c r="H390" i="6" l="1"/>
  <c r="I389" i="6"/>
  <c r="I390" i="5"/>
  <c r="H391" i="6" l="1"/>
  <c r="I390" i="6"/>
  <c r="I391" i="5"/>
  <c r="H392" i="6" l="1"/>
  <c r="I391" i="6"/>
  <c r="I392" i="5"/>
  <c r="H393" i="6" l="1"/>
  <c r="I392" i="6"/>
  <c r="I393" i="5"/>
  <c r="H394" i="6" l="1"/>
  <c r="I393" i="6"/>
  <c r="I394" i="5"/>
  <c r="H395" i="6" l="1"/>
  <c r="I394" i="6"/>
  <c r="I395" i="5"/>
  <c r="H396" i="6" l="1"/>
  <c r="I395" i="6"/>
  <c r="I396" i="5"/>
  <c r="H397" i="6" l="1"/>
  <c r="I396" i="6"/>
  <c r="I397" i="5"/>
  <c r="H398" i="6" l="1"/>
  <c r="I397" i="6"/>
  <c r="I398" i="5"/>
  <c r="H399" i="6" l="1"/>
  <c r="I398" i="6"/>
  <c r="I399" i="5"/>
  <c r="H400" i="6" l="1"/>
  <c r="I399" i="6"/>
  <c r="I400" i="5"/>
  <c r="H401" i="6" l="1"/>
  <c r="I400" i="6"/>
  <c r="I401" i="5"/>
  <c r="H402" i="6" l="1"/>
  <c r="I401" i="6"/>
  <c r="I402" i="5"/>
  <c r="H403" i="6" l="1"/>
  <c r="I402" i="6"/>
  <c r="I403" i="5"/>
  <c r="H404" i="6" l="1"/>
  <c r="I403" i="6"/>
  <c r="I404" i="5"/>
  <c r="H405" i="6" l="1"/>
  <c r="I404" i="6"/>
  <c r="I405" i="5"/>
  <c r="H406" i="6" l="1"/>
  <c r="I405" i="6"/>
  <c r="I406" i="5"/>
  <c r="H407" i="6" l="1"/>
  <c r="I406" i="6"/>
  <c r="I407" i="5"/>
  <c r="H408" i="6" l="1"/>
  <c r="I407" i="6"/>
  <c r="I408" i="5"/>
  <c r="H409" i="6" l="1"/>
  <c r="I408" i="6"/>
  <c r="I409" i="5"/>
  <c r="H410" i="6" l="1"/>
  <c r="I409" i="6"/>
  <c r="I410" i="5"/>
  <c r="H411" i="6" l="1"/>
  <c r="I410" i="6"/>
  <c r="I411" i="5"/>
  <c r="H412" i="6" l="1"/>
  <c r="I411" i="6"/>
  <c r="I412" i="5"/>
  <c r="H413" i="6" l="1"/>
  <c r="I412" i="6"/>
  <c r="I413" i="5"/>
  <c r="H414" i="6" l="1"/>
  <c r="I413" i="6"/>
  <c r="I414" i="5"/>
  <c r="H415" i="6" l="1"/>
  <c r="I414" i="6"/>
  <c r="I415" i="5"/>
  <c r="H416" i="6" l="1"/>
  <c r="I415" i="6"/>
  <c r="I416" i="5"/>
  <c r="H417" i="6" l="1"/>
  <c r="I416" i="6"/>
  <c r="I417" i="5"/>
  <c r="H418" i="6" l="1"/>
  <c r="I417" i="6"/>
  <c r="I418" i="5"/>
  <c r="H419" i="6" l="1"/>
  <c r="I418" i="6"/>
  <c r="I419" i="5"/>
  <c r="H420" i="6" l="1"/>
  <c r="I419" i="6"/>
  <c r="I420" i="5"/>
  <c r="H421" i="6" l="1"/>
  <c r="I420" i="6"/>
  <c r="I421" i="5"/>
  <c r="H422" i="6" l="1"/>
  <c r="I421" i="6"/>
  <c r="I422" i="5"/>
  <c r="H423" i="6" l="1"/>
  <c r="I422" i="6"/>
  <c r="I423" i="5"/>
  <c r="H424" i="6" l="1"/>
  <c r="I423" i="6"/>
  <c r="I424" i="5"/>
  <c r="H425" i="6" l="1"/>
  <c r="I424" i="6"/>
  <c r="I425" i="5"/>
  <c r="H426" i="6" l="1"/>
  <c r="I425" i="6"/>
  <c r="I426" i="5"/>
  <c r="H427" i="6" l="1"/>
  <c r="I426" i="6"/>
  <c r="I427" i="5"/>
  <c r="H428" i="6" l="1"/>
  <c r="I427" i="6"/>
  <c r="I428" i="5"/>
  <c r="H429" i="6" l="1"/>
  <c r="I428" i="6"/>
  <c r="I429" i="5"/>
  <c r="H430" i="6" l="1"/>
  <c r="I429" i="6"/>
  <c r="I430" i="5"/>
  <c r="H431" i="6" l="1"/>
  <c r="I430" i="6"/>
  <c r="I431" i="5"/>
  <c r="H432" i="6" l="1"/>
  <c r="I431" i="6"/>
  <c r="I432" i="5"/>
  <c r="H433" i="6" l="1"/>
  <c r="I432" i="6"/>
  <c r="I433" i="5"/>
  <c r="H434" i="6" l="1"/>
  <c r="I433" i="6"/>
  <c r="I434" i="5"/>
  <c r="H435" i="6" l="1"/>
  <c r="I434" i="6"/>
  <c r="I435" i="5"/>
  <c r="H436" i="6" l="1"/>
  <c r="I435" i="6"/>
  <c r="I436" i="5"/>
  <c r="H437" i="6" l="1"/>
  <c r="I436" i="6"/>
  <c r="I437" i="5"/>
  <c r="H438" i="6" l="1"/>
  <c r="I437" i="6"/>
  <c r="I438" i="5"/>
  <c r="H439" i="6" l="1"/>
  <c r="I438" i="6"/>
  <c r="I439" i="5"/>
  <c r="H440" i="6" l="1"/>
  <c r="I439" i="6"/>
  <c r="I440" i="5"/>
  <c r="H441" i="6" l="1"/>
  <c r="I440" i="6"/>
  <c r="I441" i="5"/>
  <c r="H442" i="6" l="1"/>
  <c r="I441" i="6"/>
  <c r="I442" i="5"/>
  <c r="H443" i="6" l="1"/>
  <c r="I442" i="6"/>
  <c r="I443" i="5"/>
  <c r="H444" i="6" l="1"/>
  <c r="I443" i="6"/>
  <c r="I444" i="5"/>
  <c r="H445" i="6" l="1"/>
  <c r="I444" i="6"/>
  <c r="I445" i="5"/>
  <c r="H446" i="6" l="1"/>
  <c r="I445" i="6"/>
  <c r="I446" i="5"/>
  <c r="H447" i="6" l="1"/>
  <c r="I446" i="6"/>
  <c r="I447" i="5"/>
  <c r="H448" i="6" l="1"/>
  <c r="I447" i="6"/>
  <c r="I448" i="5"/>
  <c r="H449" i="6" l="1"/>
  <c r="I448" i="6"/>
  <c r="I449" i="5"/>
  <c r="H450" i="6" l="1"/>
  <c r="I449" i="6"/>
  <c r="I450" i="5"/>
  <c r="H451" i="6" l="1"/>
  <c r="I450" i="6"/>
  <c r="I451" i="5"/>
  <c r="H452" i="6" l="1"/>
  <c r="I451" i="6"/>
  <c r="I452" i="5"/>
  <c r="H453" i="6" l="1"/>
  <c r="I452" i="6"/>
  <c r="I453" i="5"/>
  <c r="H454" i="6" l="1"/>
  <c r="I453" i="6"/>
  <c r="I454" i="5"/>
  <c r="H455" i="6" l="1"/>
  <c r="I454" i="6"/>
  <c r="I455" i="5"/>
  <c r="H456" i="6" l="1"/>
  <c r="I455" i="6"/>
  <c r="I456" i="5"/>
  <c r="H457" i="6" l="1"/>
  <c r="I456" i="6"/>
  <c r="I457" i="5"/>
  <c r="H458" i="6" l="1"/>
  <c r="I457" i="6"/>
  <c r="I458" i="5"/>
  <c r="H459" i="6" l="1"/>
  <c r="I458" i="6"/>
  <c r="I459" i="5"/>
  <c r="H460" i="6" l="1"/>
  <c r="I459" i="6"/>
  <c r="I460" i="5"/>
  <c r="H461" i="6" l="1"/>
  <c r="I460" i="6"/>
  <c r="I461" i="5"/>
  <c r="H462" i="6" l="1"/>
  <c r="I461" i="6"/>
  <c r="I462" i="5"/>
  <c r="H463" i="6" l="1"/>
  <c r="I462" i="6"/>
  <c r="I463" i="5"/>
  <c r="H464" i="6" l="1"/>
  <c r="I463" i="6"/>
  <c r="I464" i="5"/>
  <c r="H465" i="6" l="1"/>
  <c r="I464" i="6"/>
  <c r="I465" i="5"/>
  <c r="H466" i="6" l="1"/>
  <c r="I465" i="6"/>
  <c r="I466" i="5"/>
  <c r="H467" i="6" l="1"/>
  <c r="I466" i="6"/>
  <c r="I467" i="5"/>
  <c r="H468" i="6" l="1"/>
  <c r="I467" i="6"/>
  <c r="I468" i="5"/>
  <c r="H469" i="6" l="1"/>
  <c r="I468" i="6"/>
  <c r="I469" i="5"/>
  <c r="H470" i="6" l="1"/>
  <c r="I469" i="6"/>
  <c r="I470" i="5"/>
  <c r="H471" i="6" l="1"/>
  <c r="I470" i="6"/>
  <c r="I471" i="5"/>
  <c r="H472" i="6" l="1"/>
  <c r="I471" i="6"/>
  <c r="I472" i="5"/>
  <c r="H473" i="6" l="1"/>
  <c r="I472" i="6"/>
  <c r="I473" i="5"/>
  <c r="H474" i="6" l="1"/>
  <c r="I473" i="6"/>
  <c r="I474" i="5"/>
  <c r="H475" i="6" l="1"/>
  <c r="I474" i="6"/>
  <c r="I475" i="5"/>
  <c r="H476" i="6" l="1"/>
  <c r="I475" i="6"/>
  <c r="I476" i="5"/>
  <c r="H477" i="6" l="1"/>
  <c r="I476" i="6"/>
  <c r="I477" i="5"/>
  <c r="H478" i="6" l="1"/>
  <c r="I477" i="6"/>
  <c r="I478" i="5"/>
  <c r="H479" i="6" l="1"/>
  <c r="I478" i="6"/>
  <c r="I479" i="5"/>
  <c r="H480" i="6" l="1"/>
  <c r="I479" i="6"/>
  <c r="I480" i="5"/>
  <c r="H481" i="6" l="1"/>
  <c r="I480" i="6"/>
  <c r="I481" i="5"/>
  <c r="H482" i="6" l="1"/>
  <c r="I481" i="6"/>
  <c r="I482" i="5"/>
  <c r="H483" i="6" l="1"/>
  <c r="I482" i="6"/>
  <c r="I483" i="5"/>
  <c r="H484" i="6" l="1"/>
  <c r="I483" i="6"/>
  <c r="I484" i="5"/>
  <c r="H485" i="6" l="1"/>
  <c r="I484" i="6"/>
  <c r="I485" i="5"/>
  <c r="H486" i="6" l="1"/>
  <c r="I485" i="6"/>
  <c r="I486" i="5"/>
  <c r="H487" i="6" l="1"/>
  <c r="I486" i="6"/>
  <c r="I487" i="5"/>
  <c r="H488" i="6" l="1"/>
  <c r="I487" i="6"/>
  <c r="I488" i="5"/>
  <c r="H489" i="6" l="1"/>
  <c r="I488" i="6"/>
  <c r="I489" i="5"/>
  <c r="H490" i="6" l="1"/>
  <c r="I489" i="6"/>
  <c r="I490" i="5"/>
  <c r="H491" i="6" l="1"/>
  <c r="I490" i="6"/>
  <c r="I491" i="5"/>
  <c r="H492" i="6" l="1"/>
  <c r="I491" i="6"/>
  <c r="I492" i="5"/>
  <c r="H493" i="6" l="1"/>
  <c r="I492" i="6"/>
  <c r="I493" i="5"/>
  <c r="H494" i="6" l="1"/>
  <c r="I493" i="6"/>
  <c r="I494" i="5"/>
  <c r="H495" i="6" l="1"/>
  <c r="I494" i="6"/>
  <c r="I495" i="5"/>
  <c r="H496" i="6" l="1"/>
  <c r="I495" i="6"/>
  <c r="I496" i="5"/>
  <c r="H497" i="6" l="1"/>
  <c r="I496" i="6"/>
  <c r="I497" i="5"/>
  <c r="H498" i="6" l="1"/>
  <c r="I497" i="6"/>
  <c r="I498" i="5"/>
  <c r="H499" i="6" l="1"/>
  <c r="I498" i="6"/>
  <c r="I499" i="5"/>
  <c r="H500" i="6" l="1"/>
  <c r="I499" i="6"/>
  <c r="I500" i="5"/>
  <c r="H501" i="6" l="1"/>
  <c r="I500" i="6"/>
  <c r="I501" i="5"/>
  <c r="H502" i="6" l="1"/>
  <c r="I501" i="6"/>
  <c r="I502" i="5"/>
  <c r="H503" i="6" l="1"/>
  <c r="I502" i="6"/>
  <c r="I503" i="5"/>
  <c r="H504" i="6" l="1"/>
  <c r="I503" i="6"/>
  <c r="I504" i="5"/>
  <c r="H505" i="6" l="1"/>
  <c r="I504" i="6"/>
  <c r="I505" i="5"/>
  <c r="H506" i="6" l="1"/>
  <c r="I505" i="6"/>
  <c r="I506" i="5"/>
  <c r="H507" i="6" l="1"/>
  <c r="I506" i="6"/>
  <c r="I507" i="5"/>
  <c r="H508" i="6" l="1"/>
  <c r="I507" i="6"/>
  <c r="I508" i="5"/>
  <c r="H509" i="6" l="1"/>
  <c r="I508" i="6"/>
  <c r="I509" i="5"/>
  <c r="H510" i="6" l="1"/>
  <c r="I509" i="6"/>
  <c r="I510" i="5"/>
  <c r="H511" i="6" l="1"/>
  <c r="I510" i="6"/>
  <c r="I511" i="5"/>
  <c r="H512" i="6" l="1"/>
  <c r="I511" i="6"/>
  <c r="I512" i="5"/>
  <c r="H513" i="6" l="1"/>
  <c r="I512" i="6"/>
  <c r="I513" i="5"/>
  <c r="H514" i="6" l="1"/>
  <c r="I513" i="6"/>
  <c r="I514" i="5"/>
  <c r="H515" i="6" l="1"/>
  <c r="I514" i="6"/>
  <c r="I515" i="5"/>
  <c r="H516" i="6" l="1"/>
  <c r="I515" i="6"/>
  <c r="I516" i="5"/>
  <c r="H517" i="6" l="1"/>
  <c r="I516" i="6"/>
  <c r="I517" i="5"/>
  <c r="H518" i="6" l="1"/>
  <c r="I517" i="6"/>
  <c r="I518" i="5"/>
  <c r="H519" i="6" l="1"/>
  <c r="I518" i="6"/>
  <c r="I519" i="5"/>
  <c r="H520" i="6" l="1"/>
  <c r="I519" i="6"/>
  <c r="I520" i="5"/>
  <c r="H521" i="6" l="1"/>
  <c r="I520" i="6"/>
  <c r="I521" i="5"/>
  <c r="H522" i="6" l="1"/>
  <c r="I521" i="6"/>
  <c r="I522" i="5"/>
  <c r="H523" i="6" l="1"/>
  <c r="I522" i="6"/>
  <c r="I523" i="5"/>
  <c r="H524" i="6" l="1"/>
  <c r="I523" i="6"/>
  <c r="I524" i="5"/>
  <c r="H525" i="6" l="1"/>
  <c r="I524" i="6"/>
  <c r="I525" i="5"/>
  <c r="H526" i="6" l="1"/>
  <c r="I525" i="6"/>
  <c r="I526" i="5"/>
  <c r="H527" i="6" l="1"/>
  <c r="I526" i="6"/>
  <c r="I527" i="5"/>
  <c r="H528" i="6" l="1"/>
  <c r="I527" i="6"/>
  <c r="I528" i="5"/>
  <c r="H529" i="6" l="1"/>
  <c r="I528" i="6"/>
  <c r="I529" i="5"/>
  <c r="H530" i="6" l="1"/>
  <c r="I529" i="6"/>
  <c r="I530" i="5"/>
  <c r="H531" i="6" l="1"/>
  <c r="I530" i="6"/>
  <c r="I531" i="5"/>
  <c r="H532" i="6" l="1"/>
  <c r="I531" i="6"/>
  <c r="I532" i="5"/>
  <c r="H533" i="6" l="1"/>
  <c r="I532" i="6"/>
  <c r="I533" i="5"/>
  <c r="H534" i="6" l="1"/>
  <c r="I533" i="6"/>
  <c r="I534" i="5"/>
  <c r="H535" i="6" l="1"/>
  <c r="I534" i="6"/>
  <c r="I535" i="5"/>
  <c r="H536" i="6" l="1"/>
  <c r="I535" i="6"/>
  <c r="I536" i="5"/>
  <c r="H537" i="6" l="1"/>
  <c r="I536" i="6"/>
  <c r="I537" i="5"/>
  <c r="H538" i="6" l="1"/>
  <c r="I537" i="6"/>
  <c r="I538" i="5"/>
  <c r="H539" i="6" l="1"/>
  <c r="I538" i="6"/>
  <c r="I539" i="5"/>
  <c r="H540" i="6" l="1"/>
  <c r="I539" i="6"/>
  <c r="I540" i="5"/>
  <c r="H541" i="6" l="1"/>
  <c r="I540" i="6"/>
  <c r="I541" i="5"/>
  <c r="H542" i="6" l="1"/>
  <c r="I541" i="6"/>
  <c r="I542" i="5"/>
  <c r="H543" i="6" l="1"/>
  <c r="I542" i="6"/>
  <c r="I543" i="5"/>
  <c r="H544" i="6" l="1"/>
  <c r="I543" i="6"/>
  <c r="I544" i="5"/>
  <c r="H545" i="6" l="1"/>
  <c r="I544" i="6"/>
  <c r="I545" i="5"/>
  <c r="H546" i="6" l="1"/>
  <c r="I545" i="6"/>
  <c r="I546" i="5"/>
  <c r="H547" i="6" l="1"/>
  <c r="I546" i="6"/>
  <c r="I547" i="5"/>
  <c r="H548" i="6" l="1"/>
  <c r="I547" i="6"/>
  <c r="I548" i="5"/>
  <c r="H549" i="6" l="1"/>
  <c r="I548" i="6"/>
  <c r="I549" i="5"/>
  <c r="H550" i="6" l="1"/>
  <c r="I549" i="6"/>
  <c r="I550" i="5"/>
  <c r="H551" i="6" l="1"/>
  <c r="I550" i="6"/>
  <c r="I551" i="5"/>
  <c r="H552" i="6" l="1"/>
  <c r="I551" i="6"/>
  <c r="I552" i="5"/>
  <c r="H553" i="6" l="1"/>
  <c r="I552" i="6"/>
  <c r="I553" i="5"/>
  <c r="H554" i="6" l="1"/>
  <c r="I553" i="6"/>
  <c r="I554" i="5"/>
  <c r="H555" i="6" l="1"/>
  <c r="I554" i="6"/>
  <c r="I555" i="5"/>
  <c r="H556" i="6" l="1"/>
  <c r="I555" i="6"/>
  <c r="I556" i="5"/>
  <c r="H557" i="6" l="1"/>
  <c r="I556" i="6"/>
  <c r="I557" i="5"/>
  <c r="H558" i="6" l="1"/>
  <c r="I557" i="6"/>
  <c r="I558" i="5"/>
  <c r="H559" i="6" l="1"/>
  <c r="I558" i="6"/>
  <c r="I559" i="5"/>
  <c r="H560" i="6" l="1"/>
  <c r="I559" i="6"/>
  <c r="I560" i="5"/>
  <c r="H561" i="6" l="1"/>
  <c r="I560" i="6"/>
  <c r="I561" i="5"/>
  <c r="H562" i="6" l="1"/>
  <c r="I561" i="6"/>
  <c r="I562" i="5"/>
  <c r="H563" i="6" l="1"/>
  <c r="I562" i="6"/>
  <c r="I563" i="5"/>
  <c r="H564" i="6" l="1"/>
  <c r="I563" i="6"/>
  <c r="I564" i="5"/>
  <c r="H565" i="6" l="1"/>
  <c r="I564" i="6"/>
  <c r="I565" i="5"/>
  <c r="H566" i="6" l="1"/>
  <c r="I565" i="6"/>
  <c r="I566" i="5"/>
  <c r="H567" i="6" l="1"/>
  <c r="I566" i="6"/>
  <c r="I567" i="5"/>
  <c r="H568" i="6" l="1"/>
  <c r="I567" i="6"/>
  <c r="I568" i="5"/>
  <c r="H569" i="6" l="1"/>
  <c r="I568" i="6"/>
  <c r="I569" i="5"/>
  <c r="H570" i="6" l="1"/>
  <c r="I569" i="6"/>
  <c r="I570" i="5"/>
  <c r="H571" i="6" l="1"/>
  <c r="I570" i="6"/>
  <c r="I571" i="5"/>
  <c r="H572" i="6" l="1"/>
  <c r="I571" i="6"/>
  <c r="I572" i="5"/>
  <c r="H573" i="6" l="1"/>
  <c r="I572" i="6"/>
  <c r="I573" i="5"/>
  <c r="H574" i="6" l="1"/>
  <c r="I573" i="6"/>
  <c r="I574" i="5"/>
  <c r="H575" i="6" l="1"/>
  <c r="I574" i="6"/>
  <c r="I575" i="5"/>
  <c r="H576" i="6" l="1"/>
  <c r="I575" i="6"/>
  <c r="I576" i="5"/>
  <c r="H577" i="6" l="1"/>
  <c r="I576" i="6"/>
  <c r="I577" i="5"/>
  <c r="H578" i="6" l="1"/>
  <c r="I577" i="6"/>
  <c r="I578" i="5"/>
  <c r="H579" i="6" l="1"/>
  <c r="I578" i="6"/>
  <c r="I579" i="5"/>
  <c r="H580" i="6" l="1"/>
  <c r="I579" i="6"/>
  <c r="I580" i="5"/>
  <c r="H581" i="6" l="1"/>
  <c r="I580" i="6"/>
  <c r="I581" i="5"/>
  <c r="H582" i="6" l="1"/>
  <c r="I581" i="6"/>
  <c r="I582" i="5"/>
  <c r="H583" i="6" l="1"/>
  <c r="I582" i="6"/>
  <c r="I583" i="5"/>
  <c r="H584" i="6" l="1"/>
  <c r="I583" i="6"/>
  <c r="I584" i="5"/>
  <c r="H585" i="6" l="1"/>
  <c r="I584" i="6"/>
  <c r="I585" i="5"/>
  <c r="H586" i="6" l="1"/>
  <c r="I585" i="6"/>
  <c r="I586" i="5"/>
  <c r="H587" i="6" l="1"/>
  <c r="I586" i="6"/>
  <c r="I587" i="5"/>
  <c r="H588" i="6" l="1"/>
  <c r="I587" i="6"/>
  <c r="I588" i="5"/>
  <c r="H589" i="6" l="1"/>
  <c r="I588" i="6"/>
  <c r="I589" i="5"/>
  <c r="H590" i="6" l="1"/>
  <c r="I589" i="6"/>
  <c r="I590" i="5"/>
  <c r="H591" i="6" l="1"/>
  <c r="I590" i="6"/>
  <c r="I591" i="5"/>
  <c r="H592" i="6" l="1"/>
  <c r="I591" i="6"/>
  <c r="I592" i="5"/>
  <c r="H593" i="6" l="1"/>
  <c r="I592" i="6"/>
  <c r="I593" i="5"/>
  <c r="H594" i="6" l="1"/>
  <c r="I593" i="6"/>
  <c r="I594" i="5"/>
  <c r="H595" i="6" l="1"/>
  <c r="I594" i="6"/>
  <c r="I595" i="5"/>
  <c r="H596" i="6" l="1"/>
  <c r="I595" i="6"/>
  <c r="I596" i="5"/>
  <c r="H597" i="6" l="1"/>
  <c r="I596" i="6"/>
  <c r="I597" i="5"/>
  <c r="H598" i="6" l="1"/>
  <c r="I597" i="6"/>
  <c r="I598" i="5"/>
  <c r="H599" i="6" l="1"/>
  <c r="I598" i="6"/>
  <c r="I599" i="5"/>
  <c r="H600" i="6" l="1"/>
  <c r="I599" i="6"/>
  <c r="I600" i="5"/>
  <c r="H601" i="6" l="1"/>
  <c r="I600" i="6"/>
  <c r="I601" i="5"/>
  <c r="H602" i="6" l="1"/>
  <c r="I601" i="6"/>
  <c r="I602" i="5"/>
  <c r="H603" i="6" l="1"/>
  <c r="I602" i="6"/>
  <c r="I603" i="5"/>
  <c r="H604" i="6" l="1"/>
  <c r="I603" i="6"/>
  <c r="I604" i="5"/>
  <c r="H605" i="6" l="1"/>
  <c r="I604" i="6"/>
  <c r="I605" i="5"/>
  <c r="H606" i="6" l="1"/>
  <c r="I605" i="6"/>
  <c r="I606" i="5"/>
  <c r="H607" i="6" l="1"/>
  <c r="I606" i="6"/>
  <c r="I607" i="5"/>
  <c r="H608" i="6" l="1"/>
  <c r="I607" i="6"/>
  <c r="I608" i="5"/>
  <c r="H609" i="6" l="1"/>
  <c r="I608" i="6"/>
  <c r="I609" i="5"/>
  <c r="H610" i="6" l="1"/>
  <c r="I609" i="6"/>
  <c r="I610" i="5"/>
  <c r="H611" i="6" l="1"/>
  <c r="I610" i="6"/>
  <c r="I611" i="5"/>
  <c r="H612" i="6" l="1"/>
  <c r="I611" i="6"/>
  <c r="I612" i="5"/>
  <c r="H613" i="6" l="1"/>
  <c r="I612" i="6"/>
  <c r="I613" i="5"/>
  <c r="H614" i="6" l="1"/>
  <c r="I613" i="6"/>
  <c r="I614" i="5"/>
  <c r="H615" i="6" l="1"/>
  <c r="I614" i="6"/>
  <c r="I615" i="5"/>
  <c r="H616" i="6" l="1"/>
  <c r="I615" i="6"/>
  <c r="I616" i="5"/>
  <c r="H617" i="6" l="1"/>
  <c r="I616" i="6"/>
  <c r="I617" i="5"/>
  <c r="H618" i="6" l="1"/>
  <c r="I617" i="6"/>
  <c r="I618" i="5"/>
  <c r="H619" i="6" l="1"/>
  <c r="I618" i="6"/>
  <c r="I619" i="5"/>
  <c r="H620" i="6" l="1"/>
  <c r="I619" i="6"/>
  <c r="I620" i="5"/>
  <c r="H621" i="6" l="1"/>
  <c r="I620" i="6"/>
  <c r="I621" i="5"/>
  <c r="H622" i="6" l="1"/>
  <c r="I621" i="6"/>
  <c r="I622" i="5"/>
  <c r="H623" i="6" l="1"/>
  <c r="I622" i="6"/>
  <c r="I623" i="5"/>
  <c r="H624" i="6" l="1"/>
  <c r="I623" i="6"/>
  <c r="I624" i="5"/>
  <c r="H625" i="6" l="1"/>
  <c r="I624" i="6"/>
  <c r="I625" i="5"/>
  <c r="H626" i="6" l="1"/>
  <c r="I625" i="6"/>
  <c r="I626" i="5"/>
  <c r="H627" i="6" l="1"/>
  <c r="I626" i="6"/>
  <c r="I627" i="5"/>
  <c r="H628" i="6" l="1"/>
  <c r="I627" i="6"/>
  <c r="I628" i="5"/>
  <c r="H629" i="6" l="1"/>
  <c r="I628" i="6"/>
  <c r="I629" i="5"/>
  <c r="H630" i="6" l="1"/>
  <c r="I629" i="6"/>
  <c r="I630" i="5"/>
  <c r="H631" i="6" l="1"/>
  <c r="I630" i="6"/>
  <c r="I631" i="5"/>
  <c r="H632" i="6" l="1"/>
  <c r="I631" i="6"/>
  <c r="I632" i="5"/>
  <c r="H633" i="6" l="1"/>
  <c r="I632" i="6"/>
  <c r="I633" i="5"/>
  <c r="H634" i="6" l="1"/>
  <c r="I633" i="6"/>
  <c r="I634" i="5"/>
  <c r="H635" i="6" l="1"/>
  <c r="I634" i="6"/>
  <c r="I635" i="5"/>
  <c r="H636" i="6" l="1"/>
  <c r="I635" i="6"/>
  <c r="I636" i="5"/>
  <c r="H637" i="6" l="1"/>
  <c r="I636" i="6"/>
  <c r="I637" i="5"/>
  <c r="H638" i="6" l="1"/>
  <c r="I637" i="6"/>
  <c r="I638" i="5"/>
  <c r="H639" i="6" l="1"/>
  <c r="I638" i="6"/>
  <c r="I639" i="5"/>
  <c r="H640" i="6" l="1"/>
  <c r="I639" i="6"/>
  <c r="I640" i="5"/>
  <c r="H641" i="6" l="1"/>
  <c r="I640" i="6"/>
  <c r="I641" i="5"/>
  <c r="H642" i="6" l="1"/>
  <c r="I641" i="6"/>
  <c r="I642" i="5"/>
  <c r="H643" i="6" l="1"/>
  <c r="I642" i="6"/>
  <c r="I643" i="5"/>
  <c r="H644" i="6" l="1"/>
  <c r="I643" i="6"/>
  <c r="I644" i="5"/>
  <c r="H645" i="6" l="1"/>
  <c r="I644" i="6"/>
  <c r="I645" i="5"/>
  <c r="H646" i="6" l="1"/>
  <c r="I645" i="6"/>
  <c r="I646" i="5"/>
  <c r="H647" i="6" l="1"/>
  <c r="I646" i="6"/>
  <c r="I647" i="5"/>
  <c r="H648" i="6" l="1"/>
  <c r="I647" i="6"/>
  <c r="I648" i="5"/>
  <c r="H649" i="6" l="1"/>
  <c r="I648" i="6"/>
  <c r="I649" i="5"/>
  <c r="H650" i="6" l="1"/>
  <c r="I649" i="6"/>
  <c r="I650" i="5"/>
  <c r="H651" i="6" l="1"/>
  <c r="I650" i="6"/>
  <c r="I651" i="5"/>
  <c r="H652" i="6" l="1"/>
  <c r="I651" i="6"/>
  <c r="I652" i="5"/>
  <c r="H653" i="6" l="1"/>
  <c r="I652" i="6"/>
  <c r="I653" i="5"/>
  <c r="H654" i="6" l="1"/>
  <c r="I653" i="6"/>
  <c r="I654" i="5"/>
  <c r="H655" i="6" l="1"/>
  <c r="I654" i="6"/>
  <c r="I655" i="5"/>
  <c r="H656" i="6" l="1"/>
  <c r="I655" i="6"/>
  <c r="I656" i="5"/>
  <c r="H657" i="6" l="1"/>
  <c r="I656" i="6"/>
  <c r="I657" i="5"/>
  <c r="H658" i="6" l="1"/>
  <c r="I657" i="6"/>
  <c r="I658" i="5"/>
  <c r="H659" i="6" l="1"/>
  <c r="I658" i="6"/>
  <c r="I659" i="5"/>
  <c r="H660" i="6" l="1"/>
  <c r="I659" i="6"/>
  <c r="I660" i="5"/>
  <c r="H661" i="6" l="1"/>
  <c r="I660" i="6"/>
  <c r="I661" i="5"/>
  <c r="H662" i="6" l="1"/>
  <c r="I661" i="6"/>
  <c r="I662" i="5"/>
  <c r="H663" i="6" l="1"/>
  <c r="I662" i="6"/>
  <c r="I663" i="5"/>
  <c r="H664" i="6" l="1"/>
  <c r="I663" i="6"/>
  <c r="I664" i="5"/>
  <c r="H665" i="6" l="1"/>
  <c r="I664" i="6"/>
  <c r="I665" i="5"/>
  <c r="H666" i="6" l="1"/>
  <c r="I665" i="6"/>
  <c r="I666" i="5"/>
  <c r="H667" i="6" l="1"/>
  <c r="I666" i="6"/>
  <c r="I667" i="5"/>
  <c r="H668" i="6" l="1"/>
  <c r="I667" i="6"/>
  <c r="I668" i="5"/>
  <c r="H669" i="6" l="1"/>
  <c r="I668" i="6"/>
  <c r="I669" i="5"/>
  <c r="H670" i="6" l="1"/>
  <c r="I669" i="6"/>
  <c r="I670" i="5"/>
  <c r="H671" i="6" l="1"/>
  <c r="I670" i="6"/>
  <c r="I671" i="5"/>
  <c r="H672" i="6" l="1"/>
  <c r="I671" i="6"/>
  <c r="I672" i="5"/>
  <c r="H673" i="6" l="1"/>
  <c r="I672" i="6"/>
  <c r="I673" i="5"/>
  <c r="H674" i="6" l="1"/>
  <c r="I673" i="6"/>
  <c r="I674" i="5"/>
  <c r="H675" i="6" l="1"/>
  <c r="I674" i="6"/>
  <c r="I675" i="5"/>
  <c r="H676" i="6" l="1"/>
  <c r="I675" i="6"/>
  <c r="I676" i="5"/>
  <c r="H677" i="6" l="1"/>
  <c r="I676" i="6"/>
  <c r="I677" i="5"/>
  <c r="H678" i="6" l="1"/>
  <c r="I677" i="6"/>
  <c r="I678" i="5"/>
  <c r="H679" i="6" l="1"/>
  <c r="I678" i="6"/>
  <c r="I679" i="5"/>
  <c r="H680" i="6" l="1"/>
  <c r="I679" i="6"/>
  <c r="I680" i="5"/>
  <c r="H681" i="6" l="1"/>
  <c r="I680" i="6"/>
  <c r="I681" i="5"/>
  <c r="H682" i="6" l="1"/>
  <c r="I681" i="6"/>
  <c r="I682" i="5"/>
  <c r="H683" i="6" l="1"/>
  <c r="I682" i="6"/>
  <c r="I683" i="5"/>
  <c r="H684" i="6" l="1"/>
  <c r="I683" i="6"/>
  <c r="I684" i="5"/>
  <c r="H685" i="6" l="1"/>
  <c r="I684" i="6"/>
  <c r="I685" i="5"/>
  <c r="H686" i="6" l="1"/>
  <c r="I685" i="6"/>
  <c r="I686" i="5"/>
  <c r="H687" i="6" l="1"/>
  <c r="I686" i="6"/>
  <c r="I687" i="5"/>
  <c r="H688" i="6" l="1"/>
  <c r="I687" i="6"/>
  <c r="I688" i="5"/>
  <c r="H689" i="6" l="1"/>
  <c r="I688" i="6"/>
  <c r="I689" i="5"/>
  <c r="H690" i="6" l="1"/>
  <c r="I689" i="6"/>
  <c r="I690" i="5"/>
  <c r="H691" i="6" l="1"/>
  <c r="I690" i="6"/>
  <c r="I691" i="5"/>
  <c r="H692" i="6" l="1"/>
  <c r="I691" i="6"/>
  <c r="I692" i="5"/>
  <c r="H693" i="6" l="1"/>
  <c r="I692" i="6"/>
  <c r="I693" i="5"/>
  <c r="H694" i="6" l="1"/>
  <c r="I693" i="6"/>
  <c r="I694" i="5"/>
  <c r="H695" i="6" l="1"/>
  <c r="I694" i="6"/>
  <c r="I695" i="5"/>
  <c r="H696" i="6" l="1"/>
  <c r="I695" i="6"/>
  <c r="I696" i="5"/>
  <c r="H697" i="6" l="1"/>
  <c r="I696" i="6"/>
  <c r="I697" i="5"/>
  <c r="H698" i="6" l="1"/>
  <c r="I697" i="6"/>
  <c r="I698" i="5"/>
  <c r="H699" i="6" l="1"/>
  <c r="I698" i="6"/>
  <c r="I699" i="5"/>
  <c r="H700" i="6" l="1"/>
  <c r="I699" i="6"/>
  <c r="I700" i="5"/>
  <c r="H701" i="6" l="1"/>
  <c r="I700" i="6"/>
  <c r="I701" i="5"/>
  <c r="H702" i="6" l="1"/>
  <c r="I701" i="6"/>
  <c r="I702" i="5"/>
  <c r="H703" i="6" l="1"/>
  <c r="I702" i="6"/>
  <c r="I703" i="5"/>
  <c r="H704" i="6" l="1"/>
  <c r="I703" i="6"/>
  <c r="I704" i="5"/>
  <c r="H705" i="6" l="1"/>
  <c r="I704" i="6"/>
  <c r="I705" i="5"/>
  <c r="H706" i="6" l="1"/>
  <c r="I705" i="6"/>
  <c r="I706" i="5"/>
  <c r="H707" i="6" l="1"/>
  <c r="I706" i="6"/>
  <c r="I707" i="5"/>
  <c r="H708" i="6" l="1"/>
  <c r="I707" i="6"/>
  <c r="I708" i="5"/>
  <c r="H709" i="6" l="1"/>
  <c r="I708" i="6"/>
  <c r="I709" i="5"/>
  <c r="H710" i="6" l="1"/>
  <c r="I709" i="6"/>
  <c r="I710" i="5"/>
  <c r="H711" i="6" l="1"/>
  <c r="I710" i="6"/>
  <c r="I711" i="5"/>
  <c r="H712" i="6" l="1"/>
  <c r="I711" i="6"/>
  <c r="I712" i="5"/>
  <c r="H713" i="6" l="1"/>
  <c r="I712" i="6"/>
  <c r="I713" i="5"/>
  <c r="H714" i="6" l="1"/>
  <c r="I713" i="6"/>
  <c r="I714" i="5"/>
  <c r="H715" i="6" l="1"/>
  <c r="I714" i="6"/>
  <c r="I715" i="5"/>
  <c r="H716" i="6" l="1"/>
  <c r="I715" i="6"/>
  <c r="I716" i="5"/>
  <c r="H717" i="6" l="1"/>
  <c r="I716" i="6"/>
  <c r="I717" i="5"/>
  <c r="H718" i="6" l="1"/>
  <c r="I717" i="6"/>
  <c r="I718" i="5"/>
  <c r="H719" i="6" l="1"/>
  <c r="I718" i="6"/>
  <c r="I719" i="5"/>
  <c r="H720" i="6" l="1"/>
  <c r="I719" i="6"/>
  <c r="I720" i="5"/>
  <c r="H721" i="6" l="1"/>
  <c r="I720" i="6"/>
  <c r="I721" i="5"/>
  <c r="H722" i="6" l="1"/>
  <c r="I721" i="6"/>
  <c r="I722" i="5"/>
  <c r="H723" i="6" l="1"/>
  <c r="I722" i="6"/>
  <c r="I723" i="5"/>
  <c r="H724" i="6" l="1"/>
  <c r="I723" i="6"/>
  <c r="I724" i="5"/>
  <c r="H725" i="6" l="1"/>
  <c r="I724" i="6"/>
  <c r="I725" i="5"/>
  <c r="H726" i="6" l="1"/>
  <c r="I725" i="6"/>
  <c r="I726" i="5"/>
  <c r="H727" i="6" l="1"/>
  <c r="I726" i="6"/>
  <c r="I727" i="5"/>
  <c r="H728" i="6" l="1"/>
  <c r="I727" i="6"/>
  <c r="I728" i="5"/>
  <c r="H729" i="6" l="1"/>
  <c r="I728" i="6"/>
  <c r="I729" i="5"/>
  <c r="H730" i="6" l="1"/>
  <c r="I729" i="6"/>
  <c r="I730" i="5"/>
  <c r="H731" i="6" l="1"/>
  <c r="I730" i="6"/>
  <c r="I731" i="5"/>
  <c r="H732" i="6" l="1"/>
  <c r="I731" i="6"/>
  <c r="I732" i="5"/>
  <c r="H733" i="6" l="1"/>
  <c r="I732" i="6"/>
  <c r="I733" i="5"/>
  <c r="H734" i="6" l="1"/>
  <c r="I733" i="6"/>
  <c r="I734" i="5"/>
  <c r="H735" i="6" l="1"/>
  <c r="I734" i="6"/>
  <c r="I735" i="5"/>
  <c r="H736" i="6" l="1"/>
  <c r="I735" i="6"/>
  <c r="I736" i="5"/>
  <c r="H737" i="6" l="1"/>
  <c r="I736" i="6"/>
  <c r="I737" i="5"/>
  <c r="H738" i="6" l="1"/>
  <c r="I737" i="6"/>
  <c r="I738" i="5"/>
  <c r="H739" i="6" l="1"/>
  <c r="I738" i="6"/>
  <c r="I739" i="5"/>
  <c r="H740" i="6" l="1"/>
  <c r="I739" i="6"/>
  <c r="I740" i="5"/>
  <c r="H741" i="6" l="1"/>
  <c r="I740" i="6"/>
  <c r="I741" i="5"/>
  <c r="H742" i="6" l="1"/>
  <c r="I741" i="6"/>
  <c r="I742" i="5"/>
  <c r="H743" i="6" l="1"/>
  <c r="I742" i="6"/>
  <c r="I743" i="5"/>
  <c r="H744" i="6" l="1"/>
  <c r="I743" i="6"/>
  <c r="I744" i="5"/>
  <c r="H745" i="6" l="1"/>
  <c r="I744" i="6"/>
  <c r="I745" i="5"/>
  <c r="H746" i="6" l="1"/>
  <c r="I745" i="6"/>
  <c r="I746" i="5"/>
  <c r="H747" i="6" l="1"/>
  <c r="I746" i="6"/>
  <c r="I747" i="5"/>
  <c r="H748" i="6" l="1"/>
  <c r="I747" i="6"/>
  <c r="I748" i="5"/>
  <c r="H749" i="6" l="1"/>
  <c r="I748" i="6"/>
  <c r="I749" i="5"/>
  <c r="H750" i="6" l="1"/>
  <c r="I749" i="6"/>
  <c r="I750" i="5"/>
  <c r="H751" i="6" l="1"/>
  <c r="I750" i="6"/>
  <c r="I751" i="5"/>
  <c r="H752" i="6" l="1"/>
  <c r="I751" i="6"/>
  <c r="I752" i="5"/>
  <c r="H753" i="6" l="1"/>
  <c r="I752" i="6"/>
  <c r="I753" i="5"/>
  <c r="H754" i="6" l="1"/>
  <c r="I753" i="6"/>
  <c r="I754" i="5"/>
  <c r="H755" i="6" l="1"/>
  <c r="I754" i="6"/>
  <c r="I755" i="5"/>
  <c r="H756" i="6" l="1"/>
  <c r="I755" i="6"/>
  <c r="I756" i="5"/>
  <c r="H757" i="6" l="1"/>
  <c r="I756" i="6"/>
  <c r="I757" i="5"/>
  <c r="H758" i="6" l="1"/>
  <c r="I757" i="6"/>
  <c r="I758" i="5"/>
  <c r="H759" i="6" l="1"/>
  <c r="I758" i="6"/>
  <c r="I759" i="5"/>
  <c r="H760" i="6" l="1"/>
  <c r="I759" i="6"/>
  <c r="I760" i="5"/>
  <c r="H761" i="6" l="1"/>
  <c r="I760" i="6"/>
  <c r="I761" i="5"/>
  <c r="H762" i="6" l="1"/>
  <c r="I761" i="6"/>
  <c r="I762" i="5"/>
  <c r="H763" i="6" l="1"/>
  <c r="I762" i="6"/>
  <c r="I763" i="5"/>
  <c r="H764" i="6" l="1"/>
  <c r="I763" i="6"/>
  <c r="I764" i="5"/>
  <c r="H765" i="6" l="1"/>
  <c r="I764" i="6"/>
  <c r="I765" i="5"/>
  <c r="H766" i="6" l="1"/>
  <c r="I765" i="6"/>
  <c r="I766" i="5"/>
  <c r="H767" i="6" l="1"/>
  <c r="I766" i="6"/>
  <c r="I767" i="5"/>
  <c r="H768" i="6" l="1"/>
  <c r="I767" i="6"/>
  <c r="I768" i="5"/>
  <c r="H769" i="6" l="1"/>
  <c r="I768" i="6"/>
  <c r="I769" i="5"/>
  <c r="H770" i="6" l="1"/>
  <c r="I769" i="6"/>
  <c r="I770" i="5"/>
  <c r="H771" i="6" l="1"/>
  <c r="I770" i="6"/>
  <c r="I771" i="5"/>
  <c r="H772" i="6" l="1"/>
  <c r="I771" i="6"/>
  <c r="I772" i="5"/>
  <c r="H773" i="6" l="1"/>
  <c r="I772" i="6"/>
  <c r="I773" i="5"/>
  <c r="H774" i="6" l="1"/>
  <c r="I773" i="6"/>
  <c r="I774" i="5"/>
  <c r="H775" i="6" l="1"/>
  <c r="I774" i="6"/>
  <c r="I775" i="5"/>
  <c r="H776" i="6" l="1"/>
  <c r="I775" i="6"/>
  <c r="I776" i="5"/>
  <c r="H777" i="6" l="1"/>
  <c r="I776" i="6"/>
  <c r="I777" i="5"/>
  <c r="H778" i="6" l="1"/>
  <c r="I777" i="6"/>
  <c r="I778" i="5"/>
  <c r="H779" i="6" l="1"/>
  <c r="I778" i="6"/>
  <c r="I779" i="5"/>
  <c r="H780" i="6" l="1"/>
  <c r="I779" i="6"/>
  <c r="I780" i="5"/>
  <c r="H781" i="6" l="1"/>
  <c r="I780" i="6"/>
  <c r="I781" i="5"/>
  <c r="H782" i="6" l="1"/>
  <c r="I781" i="6"/>
  <c r="I782" i="5"/>
  <c r="H783" i="6" l="1"/>
  <c r="I782" i="6"/>
  <c r="I783" i="5"/>
  <c r="H784" i="6" l="1"/>
  <c r="I783" i="6"/>
  <c r="I784" i="5"/>
  <c r="H785" i="6" l="1"/>
  <c r="I784" i="6"/>
  <c r="I785" i="5"/>
  <c r="H786" i="6" l="1"/>
  <c r="I785" i="6"/>
  <c r="I786" i="5"/>
  <c r="H787" i="6" l="1"/>
  <c r="I786" i="6"/>
  <c r="I787" i="5"/>
  <c r="H788" i="6" l="1"/>
  <c r="I787" i="6"/>
  <c r="I788" i="5"/>
  <c r="H789" i="6" l="1"/>
  <c r="I788" i="6"/>
  <c r="I789" i="5"/>
  <c r="H790" i="6" l="1"/>
  <c r="I789" i="6"/>
  <c r="I790" i="5"/>
  <c r="H791" i="6" l="1"/>
  <c r="I790" i="6"/>
  <c r="I791" i="5"/>
  <c r="H792" i="6" l="1"/>
  <c r="I791" i="6"/>
  <c r="I792" i="5"/>
  <c r="H793" i="6" l="1"/>
  <c r="I792" i="6"/>
  <c r="I793" i="5"/>
  <c r="H794" i="6" l="1"/>
  <c r="I793" i="6"/>
  <c r="I794" i="5"/>
  <c r="H795" i="6" l="1"/>
  <c r="I794" i="6"/>
  <c r="I795" i="5"/>
  <c r="H796" i="6" l="1"/>
  <c r="I795" i="6"/>
  <c r="I796" i="5"/>
  <c r="H797" i="6" l="1"/>
  <c r="I796" i="6"/>
  <c r="I797" i="5"/>
  <c r="H798" i="6" l="1"/>
  <c r="I797" i="6"/>
  <c r="I798" i="5"/>
  <c r="H799" i="6" l="1"/>
  <c r="I798" i="6"/>
  <c r="I799" i="5"/>
  <c r="H800" i="6" l="1"/>
  <c r="I799" i="6"/>
  <c r="I800" i="5"/>
  <c r="H801" i="6" l="1"/>
  <c r="I800" i="6"/>
  <c r="I801" i="5"/>
  <c r="H802" i="6" l="1"/>
  <c r="I801" i="6"/>
  <c r="I802" i="5"/>
  <c r="H803" i="6" l="1"/>
  <c r="I802" i="6"/>
  <c r="I803" i="5"/>
  <c r="H804" i="6" l="1"/>
  <c r="I803" i="6"/>
  <c r="I804" i="5"/>
  <c r="H805" i="6" l="1"/>
  <c r="I804" i="6"/>
  <c r="I805" i="5"/>
  <c r="H806" i="6" l="1"/>
  <c r="I805" i="6"/>
  <c r="I806" i="5"/>
  <c r="H807" i="6" l="1"/>
  <c r="I806" i="6"/>
  <c r="I807" i="5"/>
  <c r="H808" i="6" l="1"/>
  <c r="I807" i="6"/>
  <c r="I808" i="5"/>
  <c r="H809" i="6" l="1"/>
  <c r="I808" i="6"/>
  <c r="I809" i="5"/>
  <c r="H810" i="6" l="1"/>
  <c r="I809" i="6"/>
  <c r="I810" i="5"/>
  <c r="H811" i="6" l="1"/>
  <c r="I810" i="6"/>
  <c r="I811" i="5"/>
  <c r="H812" i="6" l="1"/>
  <c r="I811" i="6"/>
  <c r="I812" i="5"/>
  <c r="H813" i="6" l="1"/>
  <c r="I812" i="6"/>
  <c r="I813" i="5"/>
  <c r="H814" i="6" l="1"/>
  <c r="I813" i="6"/>
  <c r="I814" i="5"/>
  <c r="H815" i="6" l="1"/>
  <c r="I814" i="6"/>
  <c r="I815" i="5"/>
  <c r="H816" i="6" l="1"/>
  <c r="I815" i="6"/>
  <c r="I816" i="5"/>
  <c r="H817" i="6" l="1"/>
  <c r="I816" i="6"/>
  <c r="I817" i="5"/>
  <c r="H818" i="6" l="1"/>
  <c r="I817" i="6"/>
  <c r="I818" i="5"/>
  <c r="H819" i="6" l="1"/>
  <c r="I818" i="6"/>
  <c r="I819" i="5"/>
  <c r="H820" i="6" l="1"/>
  <c r="I819" i="6"/>
  <c r="I820" i="5"/>
  <c r="H821" i="6" l="1"/>
  <c r="I820" i="6"/>
  <c r="I821" i="5"/>
  <c r="H822" i="6" l="1"/>
  <c r="I821" i="6"/>
  <c r="I822" i="5"/>
  <c r="H823" i="6" l="1"/>
  <c r="I822" i="6"/>
  <c r="I823" i="5"/>
  <c r="H824" i="6" l="1"/>
  <c r="I823" i="6"/>
  <c r="I824" i="5"/>
  <c r="H825" i="6" l="1"/>
  <c r="I824" i="6"/>
  <c r="I825" i="5"/>
  <c r="H826" i="6" l="1"/>
  <c r="I825" i="6"/>
  <c r="I826" i="5"/>
  <c r="H827" i="6" l="1"/>
  <c r="I826" i="6"/>
  <c r="I827" i="5"/>
  <c r="H828" i="6" l="1"/>
  <c r="I827" i="6"/>
  <c r="I828" i="5"/>
  <c r="H829" i="6" l="1"/>
  <c r="I828" i="6"/>
  <c r="I829" i="5"/>
  <c r="H830" i="6" l="1"/>
  <c r="I829" i="6"/>
  <c r="I830" i="5"/>
  <c r="H831" i="6" l="1"/>
  <c r="I830" i="6"/>
  <c r="I831" i="5"/>
  <c r="H832" i="6" l="1"/>
  <c r="I831" i="6"/>
  <c r="I832" i="5"/>
  <c r="H833" i="6" l="1"/>
  <c r="I832" i="6"/>
  <c r="I833" i="5"/>
  <c r="H834" i="6" l="1"/>
  <c r="I833" i="6"/>
  <c r="I834" i="5"/>
  <c r="H835" i="6" l="1"/>
  <c r="I834" i="6"/>
  <c r="I835" i="5"/>
  <c r="H836" i="6" l="1"/>
  <c r="I835" i="6"/>
  <c r="I836" i="5"/>
  <c r="H837" i="6" l="1"/>
  <c r="I836" i="6"/>
  <c r="I837" i="5"/>
  <c r="H838" i="6" l="1"/>
  <c r="I837" i="6"/>
  <c r="I838" i="5"/>
  <c r="H839" i="6" l="1"/>
  <c r="I838" i="6"/>
  <c r="I839" i="5"/>
  <c r="H840" i="6" l="1"/>
  <c r="I839" i="6"/>
  <c r="I840" i="5"/>
  <c r="H841" i="6" l="1"/>
  <c r="I840" i="6"/>
  <c r="I841" i="5"/>
  <c r="H842" i="6" l="1"/>
  <c r="I841" i="6"/>
  <c r="I842" i="5"/>
  <c r="H843" i="6" l="1"/>
  <c r="I842" i="6"/>
  <c r="I843" i="5"/>
  <c r="H844" i="6" l="1"/>
  <c r="I843" i="6"/>
  <c r="I844" i="5"/>
  <c r="H845" i="6" l="1"/>
  <c r="I844" i="6"/>
  <c r="I845" i="5"/>
  <c r="H846" i="6" l="1"/>
  <c r="I845" i="6"/>
  <c r="I846" i="5"/>
  <c r="H847" i="6" l="1"/>
  <c r="I846" i="6"/>
  <c r="I847" i="5"/>
  <c r="H848" i="6" l="1"/>
  <c r="I847" i="6"/>
  <c r="I848" i="5"/>
  <c r="H849" i="6" l="1"/>
  <c r="I848" i="6"/>
  <c r="I849" i="5"/>
  <c r="H850" i="6" l="1"/>
  <c r="I849" i="6"/>
  <c r="I850" i="5"/>
  <c r="H851" i="6" l="1"/>
  <c r="I850" i="6"/>
  <c r="I851" i="5"/>
  <c r="H852" i="6" l="1"/>
  <c r="I851" i="6"/>
  <c r="I852" i="5"/>
  <c r="H853" i="6" l="1"/>
  <c r="I852" i="6"/>
  <c r="I853" i="5"/>
  <c r="H854" i="6" l="1"/>
  <c r="I853" i="6"/>
  <c r="I854" i="5"/>
  <c r="H855" i="6" l="1"/>
  <c r="I854" i="6"/>
  <c r="I855" i="5"/>
  <c r="H856" i="6" l="1"/>
  <c r="I855" i="6"/>
  <c r="I856" i="5"/>
  <c r="H857" i="6" l="1"/>
  <c r="I856" i="6"/>
  <c r="I857" i="5"/>
  <c r="H858" i="6" l="1"/>
  <c r="I857" i="6"/>
  <c r="I858" i="5"/>
  <c r="H859" i="6" l="1"/>
  <c r="I858" i="6"/>
  <c r="I859" i="5"/>
  <c r="H860" i="6" l="1"/>
  <c r="I859" i="6"/>
  <c r="I860" i="5"/>
  <c r="H861" i="6" l="1"/>
  <c r="I860" i="6"/>
  <c r="I861" i="5"/>
  <c r="H862" i="6" l="1"/>
  <c r="I861" i="6"/>
  <c r="I862" i="5"/>
  <c r="H863" i="6" l="1"/>
  <c r="I862" i="6"/>
  <c r="I863" i="5"/>
  <c r="H864" i="6" l="1"/>
  <c r="I863" i="6"/>
  <c r="I864" i="5"/>
  <c r="H865" i="6" l="1"/>
  <c r="I864" i="6"/>
  <c r="I865" i="5"/>
  <c r="H866" i="6" l="1"/>
  <c r="I865" i="6"/>
  <c r="I866" i="5"/>
  <c r="H867" i="6" l="1"/>
  <c r="I866" i="6"/>
  <c r="I867" i="5"/>
  <c r="H868" i="6" l="1"/>
  <c r="I867" i="6"/>
  <c r="I868" i="5"/>
  <c r="H869" i="6" l="1"/>
  <c r="I868" i="6"/>
  <c r="I869" i="5"/>
  <c r="H870" i="6" l="1"/>
  <c r="I869" i="6"/>
  <c r="I870" i="5"/>
  <c r="H871" i="6" l="1"/>
  <c r="I870" i="6"/>
  <c r="I871" i="5"/>
  <c r="H872" i="6" l="1"/>
  <c r="I871" i="6"/>
  <c r="I872" i="5"/>
  <c r="H873" i="6" l="1"/>
  <c r="I872" i="6"/>
  <c r="I873" i="5"/>
  <c r="H874" i="6" l="1"/>
  <c r="I873" i="6"/>
  <c r="I874" i="5"/>
  <c r="H875" i="6" l="1"/>
  <c r="I874" i="6"/>
  <c r="I875" i="5"/>
  <c r="H876" i="6" l="1"/>
  <c r="I875" i="6"/>
  <c r="I876" i="5"/>
  <c r="H877" i="6" l="1"/>
  <c r="I876" i="6"/>
  <c r="I877" i="5"/>
  <c r="H878" i="6" l="1"/>
  <c r="I877" i="6"/>
  <c r="I878" i="5"/>
  <c r="H879" i="6" l="1"/>
  <c r="I878" i="6"/>
  <c r="I879" i="5"/>
  <c r="H880" i="6" l="1"/>
  <c r="I879" i="6"/>
  <c r="I880" i="5"/>
  <c r="H881" i="6" l="1"/>
  <c r="I880" i="6"/>
  <c r="I881" i="5"/>
  <c r="H882" i="6" l="1"/>
  <c r="I881" i="6"/>
  <c r="I882" i="5"/>
  <c r="H883" i="6" l="1"/>
  <c r="I882" i="6"/>
  <c r="I883" i="5"/>
  <c r="H884" i="6" l="1"/>
  <c r="I883" i="6"/>
  <c r="I884" i="5"/>
  <c r="H885" i="6" l="1"/>
  <c r="I884" i="6"/>
  <c r="I885" i="5"/>
  <c r="H886" i="6" l="1"/>
  <c r="I885" i="6"/>
  <c r="I886" i="5"/>
  <c r="H887" i="6" l="1"/>
  <c r="I886" i="6"/>
  <c r="I887" i="5"/>
  <c r="H888" i="6" l="1"/>
  <c r="I887" i="6"/>
  <c r="I888" i="5"/>
  <c r="H889" i="6" l="1"/>
  <c r="I888" i="6"/>
  <c r="I889" i="5"/>
  <c r="H890" i="6" l="1"/>
  <c r="I889" i="6"/>
  <c r="I890" i="5"/>
  <c r="H891" i="6" l="1"/>
  <c r="I890" i="6"/>
  <c r="I891" i="5"/>
  <c r="H892" i="6" l="1"/>
  <c r="I891" i="6"/>
  <c r="I892" i="5"/>
  <c r="H893" i="6" l="1"/>
  <c r="I892" i="6"/>
  <c r="I893" i="5"/>
  <c r="H894" i="6" l="1"/>
  <c r="I893" i="6"/>
  <c r="I894" i="5"/>
  <c r="H895" i="6" l="1"/>
  <c r="I894" i="6"/>
  <c r="I895" i="5"/>
  <c r="H896" i="6" l="1"/>
  <c r="I895" i="6"/>
  <c r="I896" i="5"/>
  <c r="H897" i="6" l="1"/>
  <c r="I896" i="6"/>
  <c r="I897" i="5"/>
  <c r="H898" i="6" l="1"/>
  <c r="I897" i="6"/>
  <c r="I898" i="5"/>
  <c r="H899" i="6" l="1"/>
  <c r="I898" i="6"/>
  <c r="I899" i="5"/>
  <c r="H900" i="6" l="1"/>
  <c r="I899" i="6"/>
  <c r="I900" i="5"/>
  <c r="H901" i="6" l="1"/>
  <c r="I900" i="6"/>
  <c r="I901" i="5"/>
  <c r="H902" i="6" l="1"/>
  <c r="I901" i="6"/>
  <c r="I902" i="5"/>
  <c r="H903" i="6" l="1"/>
  <c r="I902" i="6"/>
  <c r="I903" i="5"/>
  <c r="H904" i="6" l="1"/>
  <c r="I903" i="6"/>
  <c r="I904" i="5"/>
  <c r="H905" i="6" l="1"/>
  <c r="I904" i="6"/>
  <c r="I905" i="5"/>
  <c r="H906" i="6" l="1"/>
  <c r="I905" i="6"/>
  <c r="I906" i="5"/>
  <c r="H907" i="6" l="1"/>
  <c r="I906" i="6"/>
  <c r="I907" i="5"/>
  <c r="H908" i="6" l="1"/>
  <c r="I907" i="6"/>
  <c r="I908" i="5"/>
  <c r="H909" i="6" l="1"/>
  <c r="I908" i="6"/>
  <c r="I909" i="5"/>
  <c r="H910" i="6" l="1"/>
  <c r="I909" i="6"/>
  <c r="I910" i="5"/>
  <c r="H911" i="6" l="1"/>
  <c r="I910" i="6"/>
  <c r="I911" i="5"/>
  <c r="H912" i="6" l="1"/>
  <c r="I911" i="6"/>
  <c r="I912" i="5"/>
  <c r="H913" i="6" l="1"/>
  <c r="I912" i="6"/>
  <c r="I913" i="5"/>
  <c r="H914" i="6" l="1"/>
  <c r="I913" i="6"/>
  <c r="I914" i="5"/>
  <c r="H915" i="6" l="1"/>
  <c r="I914" i="6"/>
  <c r="I915" i="5"/>
  <c r="H916" i="6" l="1"/>
  <c r="I915" i="6"/>
  <c r="I916" i="5"/>
  <c r="H917" i="6" l="1"/>
  <c r="I916" i="6"/>
  <c r="I917" i="5"/>
  <c r="H918" i="6" l="1"/>
  <c r="I917" i="6"/>
  <c r="I918" i="5"/>
  <c r="H919" i="6" l="1"/>
  <c r="I918" i="6"/>
  <c r="I919" i="5"/>
  <c r="H920" i="6" l="1"/>
  <c r="I919" i="6"/>
  <c r="I920" i="5"/>
  <c r="H921" i="6" l="1"/>
  <c r="I920" i="6"/>
  <c r="I921" i="5"/>
  <c r="H922" i="6" l="1"/>
  <c r="I921" i="6"/>
  <c r="I922" i="5"/>
  <c r="H923" i="6" l="1"/>
  <c r="I922" i="6"/>
  <c r="I923" i="5"/>
  <c r="H924" i="6" l="1"/>
  <c r="I923" i="6"/>
  <c r="I924" i="5"/>
  <c r="H925" i="6" l="1"/>
  <c r="I924" i="6"/>
  <c r="I925" i="5"/>
  <c r="H926" i="6" l="1"/>
  <c r="I925" i="6"/>
  <c r="I926" i="5"/>
  <c r="H927" i="6" l="1"/>
  <c r="I926" i="6"/>
  <c r="I927" i="5"/>
  <c r="H928" i="6" l="1"/>
  <c r="I927" i="6"/>
  <c r="I928" i="5"/>
  <c r="H929" i="6" l="1"/>
  <c r="I928" i="6"/>
  <c r="I929" i="5"/>
  <c r="H930" i="6" l="1"/>
  <c r="I929" i="6"/>
  <c r="I930" i="5"/>
  <c r="H931" i="6" l="1"/>
  <c r="I930" i="6"/>
  <c r="I931" i="5"/>
  <c r="H932" i="6" l="1"/>
  <c r="I931" i="6"/>
  <c r="I932" i="5"/>
  <c r="H933" i="6" l="1"/>
  <c r="I932" i="6"/>
  <c r="I933" i="5"/>
  <c r="H934" i="6" l="1"/>
  <c r="I933" i="6"/>
  <c r="I934" i="5"/>
  <c r="H935" i="6" l="1"/>
  <c r="I934" i="6"/>
  <c r="I935" i="5"/>
  <c r="H936" i="6" l="1"/>
  <c r="I935" i="6"/>
  <c r="I936" i="5"/>
  <c r="H937" i="6" l="1"/>
  <c r="I936" i="6"/>
  <c r="I937" i="5"/>
  <c r="H938" i="6" l="1"/>
  <c r="I937" i="6"/>
  <c r="I938" i="5"/>
  <c r="H939" i="6" l="1"/>
  <c r="I938" i="6"/>
  <c r="I939" i="5"/>
  <c r="H940" i="6" l="1"/>
  <c r="I939" i="6"/>
  <c r="I940" i="5"/>
  <c r="H941" i="6" l="1"/>
  <c r="I940" i="6"/>
  <c r="I941" i="5"/>
  <c r="H942" i="6" l="1"/>
  <c r="I941" i="6"/>
  <c r="I942" i="5"/>
  <c r="H943" i="6" l="1"/>
  <c r="I942" i="6"/>
  <c r="I943" i="5"/>
  <c r="H944" i="6" l="1"/>
  <c r="I943" i="6"/>
  <c r="I944" i="5"/>
  <c r="H945" i="6" l="1"/>
  <c r="I944" i="6"/>
  <c r="I945" i="5"/>
  <c r="H946" i="6" l="1"/>
  <c r="I945" i="6"/>
  <c r="I946" i="5"/>
  <c r="H947" i="6" l="1"/>
  <c r="I946" i="6"/>
  <c r="I947" i="5"/>
  <c r="H948" i="6" l="1"/>
  <c r="I947" i="6"/>
  <c r="I948" i="5"/>
  <c r="H949" i="6" l="1"/>
  <c r="I948" i="6"/>
  <c r="I949" i="5"/>
  <c r="H950" i="6" l="1"/>
  <c r="I949" i="6"/>
  <c r="I950" i="5"/>
  <c r="H951" i="6" l="1"/>
  <c r="I950" i="6"/>
  <c r="I951" i="5"/>
  <c r="H952" i="6" l="1"/>
  <c r="I951" i="6"/>
  <c r="I952" i="5"/>
  <c r="H953" i="6" l="1"/>
  <c r="I952" i="6"/>
  <c r="I953" i="5"/>
  <c r="H954" i="6" l="1"/>
  <c r="I953" i="6"/>
  <c r="I954" i="5"/>
  <c r="H955" i="6" l="1"/>
  <c r="I954" i="6"/>
  <c r="I955" i="5"/>
  <c r="H956" i="6" l="1"/>
  <c r="I955" i="6"/>
  <c r="I956" i="5"/>
  <c r="H957" i="6" l="1"/>
  <c r="I956" i="6"/>
  <c r="I957" i="5"/>
  <c r="H958" i="6" l="1"/>
  <c r="I957" i="6"/>
  <c r="I958" i="5"/>
  <c r="H959" i="6" l="1"/>
  <c r="I958" i="6"/>
  <c r="I959" i="5"/>
  <c r="H960" i="6" l="1"/>
  <c r="I959" i="6"/>
  <c r="I960" i="5"/>
  <c r="H961" i="6" l="1"/>
  <c r="I960" i="6"/>
  <c r="I961" i="5"/>
  <c r="H962" i="6" l="1"/>
  <c r="I961" i="6"/>
  <c r="I962" i="5"/>
  <c r="H963" i="6" l="1"/>
  <c r="I962" i="6"/>
  <c r="I963" i="5"/>
  <c r="H964" i="6" l="1"/>
  <c r="I963" i="6"/>
  <c r="I964" i="5"/>
  <c r="H965" i="6" l="1"/>
  <c r="I964" i="6"/>
  <c r="I965" i="5"/>
  <c r="H966" i="6" l="1"/>
  <c r="I965" i="6"/>
  <c r="I966" i="5"/>
  <c r="H967" i="6" l="1"/>
  <c r="I966" i="6"/>
  <c r="I967" i="5"/>
  <c r="H968" i="6" l="1"/>
  <c r="I967" i="6"/>
  <c r="I968" i="5"/>
  <c r="H969" i="6" l="1"/>
  <c r="I968" i="6"/>
  <c r="I969" i="5"/>
  <c r="H970" i="6" l="1"/>
  <c r="I969" i="6"/>
  <c r="I970" i="5"/>
  <c r="H971" i="6" l="1"/>
  <c r="I970" i="6"/>
  <c r="I971" i="5"/>
  <c r="H972" i="6" l="1"/>
  <c r="I971" i="6"/>
  <c r="I972" i="5"/>
  <c r="H973" i="6" l="1"/>
  <c r="I972" i="6"/>
  <c r="I973" i="5"/>
  <c r="H974" i="6" l="1"/>
  <c r="I973" i="6"/>
  <c r="I974" i="5"/>
  <c r="H975" i="6" l="1"/>
  <c r="I974" i="6"/>
  <c r="I975" i="5"/>
  <c r="H976" i="6" l="1"/>
  <c r="I975" i="6"/>
  <c r="I976" i="5"/>
  <c r="H977" i="6" l="1"/>
  <c r="I976" i="6"/>
  <c r="I977" i="5"/>
  <c r="H978" i="6" l="1"/>
  <c r="I977" i="6"/>
  <c r="I978" i="5"/>
  <c r="H979" i="6" l="1"/>
  <c r="I978" i="6"/>
  <c r="I979" i="5"/>
  <c r="H980" i="6" l="1"/>
  <c r="I979" i="6"/>
  <c r="I980" i="5"/>
  <c r="H981" i="6" l="1"/>
  <c r="I980" i="6"/>
  <c r="I981" i="5"/>
  <c r="H982" i="6" l="1"/>
  <c r="I981" i="6"/>
  <c r="I982" i="5"/>
  <c r="H983" i="6" l="1"/>
  <c r="I982" i="6"/>
  <c r="I983" i="5"/>
  <c r="H984" i="6" l="1"/>
  <c r="I983" i="6"/>
  <c r="I984" i="5"/>
  <c r="H985" i="6" l="1"/>
  <c r="I984" i="6"/>
  <c r="I985" i="5"/>
  <c r="H986" i="6" l="1"/>
  <c r="I985" i="6"/>
  <c r="I986" i="5"/>
  <c r="H987" i="6" l="1"/>
  <c r="I986" i="6"/>
  <c r="I987" i="5"/>
  <c r="H988" i="6" l="1"/>
  <c r="I987" i="6"/>
  <c r="I988" i="5"/>
  <c r="H989" i="6" l="1"/>
  <c r="I988" i="6"/>
  <c r="I989" i="5"/>
  <c r="H990" i="6" l="1"/>
  <c r="I989" i="6"/>
  <c r="I990" i="5"/>
  <c r="H991" i="6" l="1"/>
  <c r="I990" i="6"/>
  <c r="I991" i="5"/>
  <c r="H992" i="6" l="1"/>
  <c r="I991" i="6"/>
  <c r="I992" i="5"/>
  <c r="H993" i="6" l="1"/>
  <c r="I992" i="6"/>
  <c r="I993" i="5"/>
  <c r="H994" i="6" l="1"/>
  <c r="I993" i="6"/>
  <c r="I994" i="5"/>
  <c r="H995" i="6" l="1"/>
  <c r="I994" i="6"/>
  <c r="I995" i="5"/>
  <c r="H996" i="6" l="1"/>
  <c r="I995" i="6"/>
  <c r="I996" i="5"/>
  <c r="H997" i="6" l="1"/>
  <c r="I996" i="6"/>
  <c r="I997" i="5"/>
  <c r="H998" i="6" l="1"/>
  <c r="I997" i="6"/>
  <c r="I998" i="5"/>
  <c r="H999" i="6" l="1"/>
  <c r="I998" i="6"/>
  <c r="I999" i="5"/>
  <c r="H1000" i="6" l="1"/>
  <c r="I999" i="6"/>
  <c r="I1000" i="5"/>
  <c r="H1001" i="6" l="1"/>
  <c r="I1000" i="6"/>
  <c r="I1001" i="5"/>
  <c r="H1002" i="6" l="1"/>
  <c r="I1001" i="6"/>
  <c r="I1002" i="5"/>
  <c r="H1003" i="6" l="1"/>
  <c r="I1002" i="6"/>
  <c r="I1003" i="5"/>
  <c r="H1004" i="6" l="1"/>
  <c r="I1003" i="6"/>
  <c r="I1004" i="5"/>
  <c r="H1005" i="6" l="1"/>
  <c r="I1004" i="6"/>
  <c r="I1005" i="5"/>
  <c r="H1006" i="6" l="1"/>
  <c r="I1005" i="6"/>
  <c r="I1006" i="5"/>
  <c r="H1007" i="6" l="1"/>
  <c r="I1006" i="6"/>
  <c r="I1007" i="5"/>
  <c r="H1008" i="6" l="1"/>
  <c r="I1007" i="6"/>
  <c r="I1008" i="5"/>
  <c r="H1009" i="6" l="1"/>
  <c r="I1008" i="6"/>
  <c r="I1009" i="5"/>
  <c r="H1010" i="6" l="1"/>
  <c r="I1009" i="6"/>
  <c r="I1010" i="5"/>
  <c r="H1011" i="6" l="1"/>
  <c r="I1010" i="6"/>
  <c r="I1011" i="5"/>
  <c r="H1012" i="6" l="1"/>
  <c r="I1011" i="6"/>
  <c r="I1012" i="5"/>
  <c r="H1013" i="6" l="1"/>
  <c r="I1012" i="6"/>
  <c r="I1013" i="5"/>
  <c r="H1014" i="6" l="1"/>
  <c r="I1013" i="6"/>
  <c r="I1014" i="5"/>
  <c r="H1015" i="6" l="1"/>
  <c r="I1014" i="6"/>
  <c r="I1015" i="5"/>
  <c r="H1016" i="6" l="1"/>
  <c r="I1015" i="6"/>
  <c r="I1016" i="5"/>
  <c r="H1017" i="6" l="1"/>
  <c r="I1016" i="6"/>
  <c r="I1017" i="5"/>
  <c r="H1018" i="6" l="1"/>
  <c r="I1017" i="6"/>
  <c r="I1018" i="5"/>
  <c r="H1019" i="6" l="1"/>
  <c r="I1018" i="6"/>
  <c r="I1019" i="5"/>
  <c r="H1020" i="6" l="1"/>
  <c r="I1019" i="6"/>
  <c r="I1020" i="5"/>
  <c r="H1021" i="6" l="1"/>
  <c r="I1020" i="6"/>
  <c r="I1021" i="5"/>
  <c r="H1022" i="6" l="1"/>
  <c r="I1021" i="6"/>
  <c r="I1022" i="5"/>
  <c r="H1023" i="6" l="1"/>
  <c r="I1022" i="6"/>
  <c r="I1023" i="5"/>
  <c r="H1024" i="6" l="1"/>
  <c r="I1023" i="6"/>
  <c r="I1024" i="5"/>
  <c r="H1025" i="6" l="1"/>
  <c r="I1024" i="6"/>
  <c r="I1025" i="5"/>
  <c r="H1026" i="6" l="1"/>
  <c r="I1025" i="6"/>
  <c r="I1026" i="5"/>
  <c r="H1027" i="6" l="1"/>
  <c r="I1026" i="6"/>
  <c r="I1027" i="5"/>
  <c r="H1028" i="6" l="1"/>
  <c r="I1027" i="6"/>
  <c r="I1028" i="5"/>
  <c r="H1029" i="6" l="1"/>
  <c r="I1028" i="6"/>
  <c r="I1029" i="5"/>
  <c r="H1030" i="6" l="1"/>
  <c r="I1029" i="6"/>
  <c r="I1030" i="5"/>
  <c r="H1031" i="6" l="1"/>
  <c r="I1030" i="6"/>
  <c r="I1031" i="5"/>
  <c r="H1032" i="6" l="1"/>
  <c r="I1031" i="6"/>
  <c r="I1032" i="5"/>
  <c r="H1033" i="6" l="1"/>
  <c r="I1032" i="6"/>
  <c r="I1033" i="5"/>
  <c r="H1034" i="6" l="1"/>
  <c r="I1033" i="6"/>
  <c r="I1034" i="5"/>
  <c r="H1035" i="6" l="1"/>
  <c r="I1034" i="6"/>
  <c r="I1035" i="5"/>
  <c r="H1036" i="6" l="1"/>
  <c r="I1035" i="6"/>
  <c r="I1036" i="5"/>
  <c r="H1037" i="6" l="1"/>
  <c r="I1036" i="6"/>
  <c r="I1037" i="5"/>
  <c r="H1038" i="6" l="1"/>
  <c r="I1037" i="6"/>
  <c r="I1038" i="5"/>
  <c r="H1039" i="6" l="1"/>
  <c r="I1038" i="6"/>
  <c r="I1039" i="5"/>
  <c r="H1040" i="6" l="1"/>
  <c r="I1039" i="6"/>
  <c r="I1040" i="5"/>
  <c r="H1041" i="6" l="1"/>
  <c r="I1040" i="6"/>
  <c r="I1041" i="5"/>
  <c r="H1042" i="6" l="1"/>
  <c r="I1041" i="6"/>
  <c r="I1042" i="5"/>
  <c r="H1043" i="6" l="1"/>
  <c r="I1042" i="6"/>
  <c r="I1043" i="5"/>
  <c r="H1044" i="6" l="1"/>
  <c r="I1043" i="6"/>
  <c r="I1044" i="5"/>
  <c r="H1045" i="6" l="1"/>
  <c r="I1044" i="6"/>
  <c r="I1045" i="5"/>
  <c r="H1046" i="6" l="1"/>
  <c r="I1045" i="6"/>
  <c r="I1046" i="5"/>
  <c r="H1047" i="6" l="1"/>
  <c r="I1046" i="6"/>
  <c r="I1047" i="5"/>
  <c r="H1048" i="6" l="1"/>
  <c r="I1047" i="6"/>
  <c r="I1048" i="5"/>
  <c r="H1049" i="6" l="1"/>
  <c r="I1048" i="6"/>
  <c r="I1049" i="5"/>
  <c r="H1050" i="6" l="1"/>
  <c r="I1049" i="6"/>
  <c r="I1050" i="5"/>
  <c r="H1051" i="6" l="1"/>
  <c r="I1050" i="6"/>
  <c r="I1051" i="5"/>
  <c r="H1052" i="6" l="1"/>
  <c r="I1051" i="6"/>
  <c r="I1052" i="5"/>
  <c r="H1053" i="6" l="1"/>
  <c r="I1052" i="6"/>
  <c r="I1053" i="5"/>
  <c r="H1054" i="6" l="1"/>
  <c r="I1053" i="6"/>
  <c r="I1054" i="5"/>
  <c r="H1055" i="6" l="1"/>
  <c r="I1054" i="6"/>
  <c r="I1055" i="5"/>
  <c r="H1056" i="6" l="1"/>
  <c r="I1055" i="6"/>
  <c r="I1056" i="5"/>
  <c r="H1057" i="6" l="1"/>
  <c r="I1056" i="6"/>
  <c r="I1057" i="5"/>
  <c r="H1058" i="6" l="1"/>
  <c r="I1057" i="6"/>
  <c r="I1058" i="5"/>
  <c r="H1059" i="6" l="1"/>
  <c r="I1058" i="6"/>
  <c r="I1059" i="5"/>
  <c r="H1060" i="6" l="1"/>
  <c r="I1059" i="6"/>
  <c r="I1060" i="5"/>
  <c r="H1061" i="6" l="1"/>
  <c r="I1060" i="6"/>
  <c r="I1061" i="5"/>
  <c r="H1062" i="6" l="1"/>
  <c r="I1061" i="6"/>
  <c r="I1062" i="5"/>
  <c r="H1063" i="6" l="1"/>
  <c r="I1062" i="6"/>
  <c r="I1063" i="5"/>
  <c r="H1064" i="6" l="1"/>
  <c r="I1063" i="6"/>
  <c r="I1064" i="5"/>
  <c r="H1065" i="6" l="1"/>
  <c r="I1064" i="6"/>
  <c r="I1065" i="5"/>
  <c r="H1066" i="6" l="1"/>
  <c r="I1065" i="6"/>
  <c r="I1066" i="5"/>
  <c r="H1067" i="6" l="1"/>
  <c r="I1066" i="6"/>
  <c r="I1067" i="5"/>
  <c r="H1068" i="6" l="1"/>
  <c r="I1067" i="6"/>
  <c r="I1068" i="5"/>
  <c r="H1069" i="6" l="1"/>
  <c r="I1068" i="6"/>
  <c r="I1069" i="5"/>
  <c r="H1070" i="6" l="1"/>
  <c r="I1069" i="6"/>
  <c r="I1070" i="5"/>
  <c r="H1071" i="6" l="1"/>
  <c r="I1070" i="6"/>
  <c r="I1071" i="5"/>
  <c r="H1072" i="6" l="1"/>
  <c r="I1071" i="6"/>
  <c r="I1072" i="5"/>
  <c r="H1073" i="6" l="1"/>
  <c r="I1072" i="6"/>
  <c r="I1073" i="5"/>
  <c r="H1074" i="6" l="1"/>
  <c r="I1073" i="6"/>
  <c r="I1074" i="5"/>
  <c r="H1075" i="6" l="1"/>
  <c r="I1074" i="6"/>
  <c r="I1075" i="5"/>
  <c r="H1076" i="6" l="1"/>
  <c r="I1075" i="6"/>
  <c r="I1076" i="5"/>
  <c r="H1077" i="6" l="1"/>
  <c r="I1076" i="6"/>
  <c r="I1077" i="5"/>
  <c r="H1078" i="6" l="1"/>
  <c r="I1077" i="6"/>
  <c r="I1078" i="5"/>
  <c r="H1079" i="6" l="1"/>
  <c r="I1078" i="6"/>
  <c r="I1079" i="5"/>
  <c r="H1080" i="6" l="1"/>
  <c r="I1079" i="6"/>
  <c r="I1080" i="5"/>
  <c r="H1081" i="6" l="1"/>
  <c r="I1080" i="6"/>
  <c r="I1081" i="5"/>
  <c r="H1082" i="6" l="1"/>
  <c r="I1081" i="6"/>
  <c r="I1082" i="5"/>
  <c r="H1083" i="6" l="1"/>
  <c r="I1082" i="6"/>
  <c r="I1083" i="5"/>
  <c r="H1084" i="6" l="1"/>
  <c r="I1083" i="6"/>
  <c r="I1084" i="5"/>
  <c r="H1085" i="6" l="1"/>
  <c r="I1084" i="6"/>
  <c r="I1085" i="5"/>
  <c r="H1086" i="6" l="1"/>
  <c r="I1085" i="6"/>
  <c r="I1086" i="5"/>
  <c r="H1087" i="6" l="1"/>
  <c r="I1086" i="6"/>
  <c r="I1087" i="5"/>
  <c r="H1088" i="6" l="1"/>
  <c r="I1087" i="6"/>
  <c r="I1088" i="5"/>
  <c r="H1089" i="6" l="1"/>
  <c r="I1088" i="6"/>
  <c r="I1089" i="5"/>
  <c r="H1090" i="6" l="1"/>
  <c r="I1089" i="6"/>
  <c r="I1090" i="5"/>
  <c r="H1091" i="6" l="1"/>
  <c r="I1090" i="6"/>
  <c r="I1091" i="5"/>
  <c r="H1092" i="6" l="1"/>
  <c r="I1091" i="6"/>
  <c r="I1092" i="5"/>
  <c r="H1093" i="6" l="1"/>
  <c r="I1092" i="6"/>
  <c r="I1093" i="5"/>
  <c r="H1094" i="6" l="1"/>
  <c r="I1093" i="6"/>
  <c r="I1094" i="5"/>
  <c r="H1095" i="6" l="1"/>
  <c r="I1094" i="6"/>
  <c r="I1095" i="5"/>
  <c r="H1096" i="6" l="1"/>
  <c r="I1095" i="6"/>
  <c r="I1096" i="5"/>
  <c r="H1097" i="6" l="1"/>
  <c r="I1096" i="6"/>
  <c r="I1097" i="5"/>
  <c r="H1098" i="6" l="1"/>
  <c r="I1097" i="6"/>
  <c r="I1098" i="5"/>
  <c r="H1099" i="6" l="1"/>
  <c r="I1098" i="6"/>
  <c r="I1099" i="5"/>
  <c r="H1100" i="6" l="1"/>
  <c r="I1099" i="6"/>
  <c r="I1100" i="5"/>
  <c r="H1101" i="6" l="1"/>
  <c r="I1100" i="6"/>
  <c r="I1101" i="5"/>
  <c r="H1102" i="6" l="1"/>
  <c r="I1101" i="6"/>
  <c r="I1102" i="5"/>
  <c r="H1103" i="6" l="1"/>
  <c r="I1102" i="6"/>
  <c r="I1103" i="5"/>
  <c r="H1104" i="6" l="1"/>
  <c r="I1103" i="6"/>
  <c r="I1104" i="5"/>
  <c r="H1105" i="6" l="1"/>
  <c r="I1104" i="6"/>
  <c r="I1105" i="5"/>
  <c r="H1106" i="6" l="1"/>
  <c r="I1105" i="6"/>
  <c r="I1106" i="5"/>
  <c r="H1107" i="6" l="1"/>
  <c r="I1106" i="6"/>
  <c r="I1107" i="5"/>
  <c r="H1108" i="6" l="1"/>
  <c r="I1107" i="6"/>
  <c r="I1108" i="5"/>
  <c r="H1109" i="6" l="1"/>
  <c r="I1108" i="6"/>
  <c r="I1109" i="5"/>
  <c r="H1110" i="6" l="1"/>
  <c r="I1109" i="6"/>
  <c r="I1110" i="5"/>
  <c r="H1111" i="6" l="1"/>
  <c r="I1110" i="6"/>
  <c r="I1111" i="5"/>
  <c r="H1112" i="6" l="1"/>
  <c r="I1111" i="6"/>
  <c r="I1112" i="5"/>
  <c r="H1113" i="6" l="1"/>
  <c r="I1112" i="6"/>
  <c r="I1113" i="5"/>
  <c r="H1114" i="6" l="1"/>
  <c r="I1113" i="6"/>
  <c r="I1114" i="5"/>
  <c r="H1115" i="6" l="1"/>
  <c r="I1114" i="6"/>
  <c r="I1115" i="5"/>
  <c r="H1116" i="6" l="1"/>
  <c r="I1115" i="6"/>
  <c r="I1116" i="5"/>
  <c r="H1117" i="6" l="1"/>
  <c r="I1116" i="6"/>
  <c r="I1117" i="5"/>
  <c r="H1118" i="6" l="1"/>
  <c r="I1117" i="6"/>
  <c r="I1118" i="5"/>
  <c r="H1119" i="6" l="1"/>
  <c r="I1118" i="6"/>
  <c r="I1119" i="5"/>
  <c r="H1120" i="6" l="1"/>
  <c r="I1119" i="6"/>
  <c r="I1120" i="5"/>
  <c r="H1121" i="6" l="1"/>
  <c r="I1120" i="6"/>
  <c r="I1121" i="5"/>
  <c r="H1122" i="6" l="1"/>
  <c r="I1121" i="6"/>
  <c r="I1122" i="5"/>
  <c r="H1123" i="6" l="1"/>
  <c r="I1122" i="6"/>
  <c r="I1123" i="5"/>
  <c r="H1124" i="6" l="1"/>
  <c r="I1123" i="6"/>
  <c r="I1124" i="5"/>
  <c r="H1125" i="6" l="1"/>
  <c r="I1124" i="6"/>
  <c r="I1125" i="5"/>
  <c r="H1126" i="6" l="1"/>
  <c r="I1125" i="6"/>
  <c r="I1126" i="5"/>
  <c r="H1127" i="6" l="1"/>
  <c r="I1126" i="6"/>
  <c r="I1127" i="5"/>
  <c r="H1128" i="6" l="1"/>
  <c r="I1127" i="6"/>
  <c r="I1128" i="5"/>
  <c r="H1129" i="6" l="1"/>
  <c r="I1128" i="6"/>
  <c r="I1129" i="5"/>
  <c r="H1130" i="6" l="1"/>
  <c r="I1129" i="6"/>
  <c r="I1130" i="5"/>
  <c r="H1131" i="6" l="1"/>
  <c r="I1130" i="6"/>
  <c r="I1131" i="5"/>
  <c r="H1132" i="6" l="1"/>
  <c r="I1131" i="6"/>
  <c r="I1132" i="5"/>
  <c r="H1133" i="6" l="1"/>
  <c r="I1132" i="6"/>
  <c r="I1133" i="5"/>
  <c r="H1134" i="6" l="1"/>
  <c r="I1133" i="6"/>
  <c r="I1134" i="5"/>
  <c r="H1135" i="6" l="1"/>
  <c r="I1134" i="6"/>
  <c r="I1135" i="5"/>
  <c r="H1136" i="6" l="1"/>
  <c r="I1135" i="6"/>
  <c r="I1136" i="5"/>
  <c r="H1137" i="6" l="1"/>
  <c r="I1136" i="6"/>
  <c r="I1137" i="5"/>
  <c r="H1138" i="6" l="1"/>
  <c r="I1137" i="6"/>
  <c r="I1138" i="5"/>
  <c r="H1139" i="6" l="1"/>
  <c r="I1138" i="6"/>
  <c r="I1139" i="5"/>
  <c r="H1140" i="6" l="1"/>
  <c r="I1139" i="6"/>
  <c r="I1140" i="5"/>
  <c r="H1141" i="6" l="1"/>
  <c r="I1140" i="6"/>
  <c r="I1141" i="5"/>
  <c r="H1142" i="6" l="1"/>
  <c r="I1141" i="6"/>
  <c r="I1142" i="5"/>
  <c r="H1143" i="6" l="1"/>
  <c r="I1142" i="6"/>
  <c r="I1143" i="5"/>
  <c r="H1144" i="6" l="1"/>
  <c r="I1143" i="6"/>
  <c r="I1144" i="5"/>
  <c r="H1145" i="6" l="1"/>
  <c r="I1144" i="6"/>
  <c r="I1145" i="5"/>
  <c r="H1146" i="6" l="1"/>
  <c r="I1145" i="6"/>
  <c r="I1146" i="5"/>
  <c r="H1147" i="6" l="1"/>
  <c r="I1146" i="6"/>
  <c r="I1147" i="5"/>
  <c r="H1148" i="6" l="1"/>
  <c r="I1147" i="6"/>
  <c r="I1148" i="5"/>
  <c r="H1149" i="6" l="1"/>
  <c r="I1148" i="6"/>
  <c r="I1149" i="5"/>
  <c r="H1150" i="6" l="1"/>
  <c r="I1149" i="6"/>
  <c r="I1150" i="5"/>
  <c r="H1151" i="6" l="1"/>
  <c r="I1150" i="6"/>
  <c r="I1151" i="5"/>
  <c r="H1152" i="6" l="1"/>
  <c r="I1151" i="6"/>
  <c r="I1152" i="5"/>
  <c r="H1153" i="6" l="1"/>
  <c r="I1152" i="6"/>
  <c r="I1153" i="5"/>
  <c r="H1154" i="6" l="1"/>
  <c r="I1153" i="6"/>
  <c r="I1154" i="5"/>
  <c r="H1155" i="6" l="1"/>
  <c r="I1154" i="6"/>
  <c r="I1155" i="5"/>
  <c r="H1156" i="6" l="1"/>
  <c r="I1155" i="6"/>
  <c r="I1156" i="5"/>
  <c r="H1157" i="6" l="1"/>
  <c r="I1156" i="6"/>
  <c r="I1157" i="5"/>
  <c r="H1158" i="6" l="1"/>
  <c r="I1157" i="6"/>
  <c r="I1158" i="5"/>
  <c r="H1159" i="6" l="1"/>
  <c r="I1158" i="6"/>
  <c r="I1159" i="5"/>
  <c r="H1160" i="6" l="1"/>
  <c r="I1159" i="6"/>
  <c r="I1160" i="5"/>
  <c r="H1161" i="6" l="1"/>
  <c r="I1160" i="6"/>
  <c r="I1161" i="5"/>
  <c r="H1162" i="6" l="1"/>
  <c r="I1161" i="6"/>
  <c r="I1162" i="5"/>
  <c r="H1163" i="6" l="1"/>
  <c r="I1162" i="6"/>
  <c r="I1163" i="5"/>
  <c r="H1164" i="6" l="1"/>
  <c r="I1163" i="6"/>
  <c r="I1164" i="5"/>
  <c r="H1165" i="6" l="1"/>
  <c r="I1164" i="6"/>
  <c r="I1165" i="5"/>
  <c r="H1166" i="6" l="1"/>
  <c r="I1165" i="6"/>
  <c r="I1166" i="5"/>
  <c r="H1167" i="6" l="1"/>
  <c r="I1166" i="6"/>
  <c r="I1167" i="5"/>
  <c r="H1168" i="6" l="1"/>
  <c r="I1167" i="6"/>
  <c r="I1168" i="5"/>
  <c r="H1169" i="6" l="1"/>
  <c r="I1168" i="6"/>
  <c r="I1169" i="5"/>
  <c r="H1170" i="6" l="1"/>
  <c r="I1169" i="6"/>
  <c r="I1170" i="5"/>
  <c r="H1171" i="6" l="1"/>
  <c r="I1170" i="6"/>
  <c r="I1171" i="5"/>
  <c r="H1172" i="6" l="1"/>
  <c r="I1171" i="6"/>
  <c r="I1172" i="5"/>
  <c r="H1173" i="6" l="1"/>
  <c r="I1172" i="6"/>
  <c r="I1173" i="5"/>
  <c r="H1174" i="6" l="1"/>
  <c r="I1173" i="6"/>
  <c r="I1174" i="5"/>
  <c r="H1175" i="6" l="1"/>
  <c r="I1174" i="6"/>
  <c r="I1175" i="5"/>
  <c r="H1176" i="6" l="1"/>
  <c r="I1175" i="6"/>
  <c r="I1176" i="5"/>
  <c r="H1177" i="6" l="1"/>
  <c r="I1176" i="6"/>
  <c r="I1177" i="5"/>
  <c r="H1178" i="6" l="1"/>
  <c r="I1177" i="6"/>
  <c r="I1178" i="5"/>
  <c r="H1179" i="6" l="1"/>
  <c r="I1178" i="6"/>
  <c r="I1179" i="5"/>
  <c r="H1180" i="6" l="1"/>
  <c r="I1179" i="6"/>
  <c r="I1180" i="5"/>
  <c r="H1181" i="6" l="1"/>
  <c r="I1180" i="6"/>
  <c r="I1181" i="5"/>
  <c r="H1182" i="6" l="1"/>
  <c r="I1181" i="6"/>
  <c r="I1182" i="5"/>
  <c r="H1183" i="6" l="1"/>
  <c r="I1182" i="6"/>
  <c r="I1183" i="5"/>
  <c r="H1184" i="6" l="1"/>
  <c r="I1183" i="6"/>
  <c r="I1184" i="5"/>
  <c r="H1185" i="6" l="1"/>
  <c r="I1184" i="6"/>
  <c r="I1185" i="5"/>
  <c r="H1186" i="6" l="1"/>
  <c r="I1185" i="6"/>
  <c r="I1186" i="5"/>
  <c r="H1187" i="6" l="1"/>
  <c r="I1186" i="6"/>
  <c r="I1187" i="5"/>
  <c r="H1188" i="6" l="1"/>
  <c r="I1187" i="6"/>
  <c r="I1188" i="5"/>
  <c r="H1189" i="6" l="1"/>
  <c r="I1188" i="6"/>
  <c r="I1189" i="5"/>
  <c r="H1190" i="6" l="1"/>
  <c r="I1189" i="6"/>
  <c r="I1190" i="5"/>
  <c r="H1191" i="6" l="1"/>
  <c r="I1190" i="6"/>
  <c r="I1191" i="5"/>
  <c r="H1192" i="6" l="1"/>
  <c r="I1191" i="6"/>
  <c r="I1192" i="5"/>
  <c r="H1193" i="6" l="1"/>
  <c r="I1192" i="6"/>
  <c r="I1193" i="5"/>
  <c r="H1194" i="6" l="1"/>
  <c r="I1193" i="6"/>
  <c r="I1194" i="5"/>
  <c r="H1195" i="6" l="1"/>
  <c r="I1194" i="6"/>
  <c r="I1195" i="5"/>
  <c r="H1196" i="6" l="1"/>
  <c r="I1195" i="6"/>
  <c r="I1196" i="5"/>
  <c r="H1197" i="6" l="1"/>
  <c r="I1196" i="6"/>
  <c r="I1197" i="5"/>
  <c r="H1198" i="6" l="1"/>
  <c r="I1197" i="6"/>
  <c r="I1198" i="5"/>
  <c r="H1199" i="6" l="1"/>
  <c r="I1198" i="6"/>
  <c r="I1199" i="5"/>
  <c r="H1200" i="6" l="1"/>
  <c r="I1199" i="6"/>
  <c r="I1200" i="5"/>
  <c r="H1201" i="6" l="1"/>
  <c r="I1200" i="6"/>
  <c r="I1201" i="5"/>
  <c r="H1202" i="6" l="1"/>
  <c r="I1201" i="6"/>
  <c r="I1202" i="5"/>
  <c r="H1203" i="6" l="1"/>
  <c r="I1202" i="6"/>
  <c r="I1203" i="5"/>
  <c r="H1204" i="6" l="1"/>
  <c r="I1203" i="6"/>
  <c r="I1204" i="5"/>
  <c r="H1205" i="6" l="1"/>
  <c r="I1204" i="6"/>
  <c r="I1205" i="5"/>
  <c r="H1206" i="6" l="1"/>
  <c r="I1205" i="6"/>
  <c r="I1206" i="5"/>
  <c r="H1207" i="6" l="1"/>
  <c r="I1206" i="6"/>
  <c r="I1207" i="5"/>
  <c r="H1208" i="6" l="1"/>
  <c r="I1207" i="6"/>
  <c r="I1208" i="5"/>
  <c r="H1209" i="6" l="1"/>
  <c r="I1208" i="6"/>
  <c r="I1209" i="5"/>
  <c r="H1210" i="6" l="1"/>
  <c r="I1209" i="6"/>
  <c r="I1210" i="5"/>
  <c r="H1211" i="6" l="1"/>
  <c r="I1210" i="6"/>
  <c r="I1211" i="5"/>
  <c r="H1212" i="6" l="1"/>
  <c r="I1211" i="6"/>
  <c r="I1212" i="5"/>
  <c r="H1213" i="6" l="1"/>
  <c r="I1212" i="6"/>
  <c r="I1213" i="5"/>
  <c r="H1214" i="6" l="1"/>
  <c r="I1213" i="6"/>
  <c r="I1214" i="5"/>
  <c r="H1215" i="6" l="1"/>
  <c r="I1214" i="6"/>
  <c r="I1215" i="5"/>
  <c r="H1216" i="6" l="1"/>
  <c r="I1215" i="6"/>
  <c r="I1216" i="5"/>
  <c r="H1217" i="6" l="1"/>
  <c r="I1216" i="6"/>
  <c r="I1217" i="5"/>
  <c r="H1218" i="6" l="1"/>
  <c r="I1217" i="6"/>
  <c r="I1218" i="5"/>
  <c r="H1219" i="6" l="1"/>
  <c r="I1218" i="6"/>
  <c r="I1219" i="5"/>
  <c r="H1220" i="6" l="1"/>
  <c r="I1219" i="6"/>
  <c r="I1220" i="5"/>
  <c r="H1221" i="6" l="1"/>
  <c r="I1220" i="6"/>
  <c r="I1221" i="5"/>
  <c r="H1222" i="6" l="1"/>
  <c r="I1221" i="6"/>
  <c r="I1222" i="5"/>
  <c r="H1223" i="6" l="1"/>
  <c r="I1222" i="6"/>
  <c r="I1223" i="5"/>
  <c r="H1224" i="6" l="1"/>
  <c r="I1223" i="6"/>
  <c r="I1224" i="5"/>
  <c r="H1225" i="6" l="1"/>
  <c r="I1224" i="6"/>
  <c r="I1225" i="5"/>
  <c r="H1226" i="6" l="1"/>
  <c r="I1225" i="6"/>
  <c r="I1226" i="5"/>
  <c r="H1227" i="6" l="1"/>
  <c r="I1226" i="6"/>
  <c r="I1227" i="5"/>
  <c r="H1228" i="6" l="1"/>
  <c r="I1227" i="6"/>
  <c r="I1228" i="5"/>
  <c r="H1229" i="6" l="1"/>
  <c r="I1228" i="6"/>
  <c r="I1229" i="5"/>
  <c r="H1230" i="6" l="1"/>
  <c r="I1229" i="6"/>
  <c r="I1230" i="5"/>
  <c r="H1231" i="6" l="1"/>
  <c r="I1230" i="6"/>
  <c r="I1231" i="5"/>
  <c r="H1232" i="6" l="1"/>
  <c r="I1231" i="6"/>
  <c r="I1232" i="5"/>
  <c r="H1233" i="6" l="1"/>
  <c r="I1232" i="6"/>
  <c r="I1233" i="5"/>
  <c r="H1234" i="6" l="1"/>
  <c r="I1233" i="6"/>
  <c r="I1234" i="5"/>
  <c r="H1235" i="6" l="1"/>
  <c r="I1234" i="6"/>
  <c r="I1235" i="5"/>
  <c r="H1236" i="6" l="1"/>
  <c r="I1235" i="6"/>
  <c r="I1236" i="5"/>
  <c r="H1237" i="6" l="1"/>
  <c r="I1236" i="6"/>
  <c r="I1237" i="5"/>
  <c r="H1238" i="6" l="1"/>
  <c r="I1237" i="6"/>
  <c r="I1238" i="5"/>
  <c r="H1239" i="6" l="1"/>
  <c r="I1238" i="6"/>
  <c r="I1239" i="5"/>
  <c r="H1240" i="6" l="1"/>
  <c r="I1239" i="6"/>
  <c r="I1240" i="5"/>
  <c r="H1241" i="6" l="1"/>
  <c r="I1240" i="6"/>
  <c r="I1241" i="5"/>
  <c r="H1242" i="6" l="1"/>
  <c r="I1241" i="6"/>
  <c r="I1242" i="5"/>
  <c r="H1243" i="6" l="1"/>
  <c r="I1242" i="6"/>
  <c r="I1243" i="5"/>
  <c r="H1244" i="6" l="1"/>
  <c r="I1243" i="6"/>
  <c r="I1244" i="5"/>
  <c r="H1245" i="6" l="1"/>
  <c r="I1244" i="6"/>
  <c r="I1245" i="5"/>
  <c r="H1246" i="6" l="1"/>
  <c r="I1245" i="6"/>
  <c r="I1246" i="5"/>
  <c r="H1247" i="6" l="1"/>
  <c r="I1246" i="6"/>
  <c r="I1247" i="5"/>
  <c r="H1248" i="6" l="1"/>
  <c r="I1247" i="6"/>
  <c r="I1248" i="5"/>
  <c r="H1249" i="6" l="1"/>
  <c r="I1248" i="6"/>
  <c r="I1249" i="5"/>
  <c r="H1250" i="6" l="1"/>
  <c r="I1249" i="6"/>
  <c r="I1250" i="5"/>
  <c r="H1251" i="6" l="1"/>
  <c r="I1250" i="6"/>
  <c r="I1251" i="5"/>
  <c r="H1252" i="6" l="1"/>
  <c r="I1251" i="6"/>
  <c r="I1252" i="5"/>
  <c r="H1253" i="6" l="1"/>
  <c r="I1252" i="6"/>
  <c r="I1253" i="5"/>
  <c r="H1254" i="6" l="1"/>
  <c r="I1253" i="6"/>
  <c r="I1254" i="5"/>
  <c r="H1255" i="6" l="1"/>
  <c r="I1254" i="6"/>
  <c r="I1255" i="5"/>
  <c r="H1256" i="6" l="1"/>
  <c r="I1255" i="6"/>
  <c r="I1256" i="5"/>
  <c r="H1257" i="6" l="1"/>
  <c r="I1256" i="6"/>
  <c r="I1257" i="5"/>
  <c r="H1258" i="6" l="1"/>
  <c r="I1257" i="6"/>
  <c r="I1258" i="5"/>
  <c r="H1259" i="6" l="1"/>
  <c r="I1258" i="6"/>
  <c r="I1259" i="5"/>
  <c r="H1260" i="6" l="1"/>
  <c r="I1259" i="6"/>
  <c r="I1260" i="5"/>
  <c r="H1261" i="6" l="1"/>
  <c r="I1260" i="6"/>
  <c r="I1261" i="5"/>
  <c r="H1262" i="6" l="1"/>
  <c r="I1261" i="6"/>
  <c r="I1262" i="5"/>
  <c r="H1263" i="6" l="1"/>
  <c r="I1262" i="6"/>
  <c r="I1263" i="5"/>
  <c r="H1264" i="6" l="1"/>
  <c r="I1263" i="6"/>
  <c r="I1264" i="5"/>
  <c r="H1265" i="6" l="1"/>
  <c r="I1264" i="6"/>
  <c r="I1265" i="5"/>
  <c r="H1266" i="6" l="1"/>
  <c r="I1265" i="6"/>
  <c r="I1266" i="5"/>
  <c r="H1267" i="6" l="1"/>
  <c r="I1266" i="6"/>
  <c r="I1267" i="5"/>
  <c r="H1268" i="6" l="1"/>
  <c r="I1267" i="6"/>
  <c r="I1268" i="5"/>
  <c r="H1269" i="6" l="1"/>
  <c r="I1268" i="6"/>
  <c r="I1269" i="5"/>
  <c r="H1270" i="6" l="1"/>
  <c r="I1269" i="6"/>
  <c r="I1270" i="5"/>
  <c r="H1271" i="6" l="1"/>
  <c r="I1270" i="6"/>
  <c r="I1271" i="5"/>
  <c r="H1272" i="6" l="1"/>
  <c r="I1271" i="6"/>
  <c r="I1272" i="5"/>
  <c r="H1273" i="6" l="1"/>
  <c r="I1272" i="6"/>
  <c r="I1273" i="5"/>
  <c r="H1274" i="6" l="1"/>
  <c r="I1273" i="6"/>
  <c r="I1274" i="5"/>
  <c r="H1275" i="6" l="1"/>
  <c r="I1274" i="6"/>
  <c r="I1275" i="5"/>
  <c r="H1276" i="6" l="1"/>
  <c r="I1275" i="6"/>
  <c r="I1276" i="5"/>
  <c r="H1277" i="6" l="1"/>
  <c r="I1276" i="6"/>
  <c r="I1277" i="5"/>
  <c r="H1278" i="6" l="1"/>
  <c r="I1277" i="6"/>
  <c r="I1278" i="5"/>
  <c r="H1279" i="6" l="1"/>
  <c r="I1278" i="6"/>
  <c r="I1279" i="5"/>
  <c r="H1280" i="6" l="1"/>
  <c r="I1279" i="6"/>
  <c r="I1280" i="5"/>
  <c r="H1281" i="6" l="1"/>
  <c r="I1280" i="6"/>
  <c r="I1281" i="5"/>
  <c r="H1282" i="6" l="1"/>
  <c r="I1281" i="6"/>
  <c r="I1282" i="5"/>
  <c r="H1283" i="6" l="1"/>
  <c r="I1282" i="6"/>
  <c r="I1283" i="5"/>
  <c r="H1284" i="6" l="1"/>
  <c r="I1283" i="6"/>
  <c r="I1284" i="5"/>
  <c r="H1285" i="6" l="1"/>
  <c r="I1284" i="6"/>
  <c r="I1285" i="5"/>
  <c r="H1286" i="6" l="1"/>
  <c r="I1285" i="6"/>
  <c r="I1286" i="5"/>
  <c r="H1287" i="6" l="1"/>
  <c r="I1286" i="6"/>
  <c r="I1287" i="5"/>
  <c r="H1288" i="6" l="1"/>
  <c r="I1287" i="6"/>
  <c r="I1288" i="5"/>
  <c r="H1289" i="6" l="1"/>
  <c r="I1288" i="6"/>
  <c r="I1289" i="5"/>
  <c r="H1290" i="6" l="1"/>
  <c r="I1289" i="6"/>
  <c r="I1290" i="5"/>
  <c r="H1291" i="6" l="1"/>
  <c r="I1290" i="6"/>
  <c r="I1291" i="5"/>
  <c r="H1292" i="6" l="1"/>
  <c r="I1291" i="6"/>
  <c r="I1292" i="5"/>
  <c r="H1293" i="6" l="1"/>
  <c r="I1292" i="6"/>
  <c r="I1293" i="5"/>
  <c r="H1294" i="6" l="1"/>
  <c r="I1293" i="6"/>
  <c r="I1294" i="5"/>
  <c r="H1295" i="6" l="1"/>
  <c r="I1294" i="6"/>
  <c r="I1295" i="5"/>
  <c r="H1296" i="6" l="1"/>
  <c r="I1295" i="6"/>
  <c r="I1296" i="5"/>
  <c r="H1297" i="6" l="1"/>
  <c r="I1296" i="6"/>
  <c r="I1297" i="5"/>
  <c r="H1298" i="6" l="1"/>
  <c r="I1297" i="6"/>
  <c r="I1298" i="5"/>
  <c r="H1299" i="6" l="1"/>
  <c r="I1298" i="6"/>
  <c r="I1299" i="5"/>
  <c r="H1300" i="6" l="1"/>
  <c r="I1299" i="6"/>
  <c r="I1300" i="5"/>
  <c r="H1301" i="6" l="1"/>
  <c r="I1300" i="6"/>
  <c r="I1301" i="5"/>
  <c r="H1302" i="6" l="1"/>
  <c r="I1301" i="6"/>
  <c r="I1302" i="5"/>
  <c r="H1303" i="6" l="1"/>
  <c r="I1302" i="6"/>
  <c r="I1303" i="5"/>
  <c r="H1304" i="6" l="1"/>
  <c r="I1303" i="6"/>
  <c r="I1304" i="5"/>
  <c r="H1305" i="6" l="1"/>
  <c r="I1304" i="6"/>
  <c r="I1305" i="5"/>
  <c r="H1306" i="6" l="1"/>
  <c r="I1305" i="6"/>
  <c r="I1306" i="5"/>
  <c r="H1307" i="6" l="1"/>
  <c r="I1306" i="6"/>
  <c r="I1307" i="5"/>
  <c r="H1308" i="6" l="1"/>
  <c r="I1307" i="6"/>
  <c r="I1308" i="5"/>
  <c r="H1309" i="6" l="1"/>
  <c r="I1308" i="6"/>
  <c r="I1309" i="5"/>
  <c r="H1310" i="6" l="1"/>
  <c r="I1309" i="6"/>
  <c r="I1310" i="5"/>
  <c r="H1311" i="6" l="1"/>
  <c r="I1310" i="6"/>
  <c r="I1311" i="5"/>
  <c r="H1312" i="6" l="1"/>
  <c r="I1311" i="6"/>
  <c r="I1312" i="5"/>
  <c r="H1313" i="6" l="1"/>
  <c r="I1312" i="6"/>
  <c r="I1313" i="5"/>
  <c r="H1314" i="6" l="1"/>
  <c r="I1313" i="6"/>
  <c r="I1314" i="5"/>
  <c r="H1315" i="6" l="1"/>
  <c r="I1314" i="6"/>
  <c r="I1315" i="5"/>
  <c r="H1316" i="6" l="1"/>
  <c r="I1315" i="6"/>
  <c r="I1316" i="5"/>
  <c r="H1317" i="6" l="1"/>
  <c r="I1316" i="6"/>
  <c r="I1317" i="5"/>
  <c r="H1318" i="6" l="1"/>
  <c r="I1317" i="6"/>
  <c r="I1318" i="5"/>
  <c r="H1319" i="6" l="1"/>
  <c r="I1318" i="6"/>
  <c r="I1319" i="5"/>
  <c r="H1320" i="6" l="1"/>
  <c r="I1319" i="6"/>
  <c r="I1320" i="5"/>
  <c r="H1321" i="6" l="1"/>
  <c r="I1320" i="6"/>
  <c r="I1321" i="5"/>
  <c r="H1322" i="6" l="1"/>
  <c r="I1321" i="6"/>
  <c r="I1322" i="5"/>
  <c r="H1323" i="6" l="1"/>
  <c r="I1322" i="6"/>
  <c r="I1323" i="5"/>
  <c r="H1324" i="6" l="1"/>
  <c r="I1323" i="6"/>
  <c r="I1324" i="5"/>
  <c r="H1325" i="6" l="1"/>
  <c r="I1324" i="6"/>
  <c r="I1325" i="5"/>
  <c r="H1326" i="6" l="1"/>
  <c r="I1325" i="6"/>
  <c r="I1326" i="5"/>
  <c r="H1327" i="6" l="1"/>
  <c r="I1326" i="6"/>
  <c r="I1327" i="5"/>
  <c r="H1328" i="6" l="1"/>
  <c r="I1327" i="6"/>
  <c r="I1328" i="5"/>
  <c r="H1329" i="6" l="1"/>
  <c r="I1328" i="6"/>
  <c r="I1329" i="5"/>
  <c r="H1330" i="6" l="1"/>
  <c r="I1329" i="6"/>
  <c r="I1330" i="5"/>
  <c r="H1331" i="6" l="1"/>
  <c r="I1330" i="6"/>
  <c r="I1331" i="5"/>
  <c r="H1332" i="6" l="1"/>
  <c r="I1331" i="6"/>
  <c r="I1332" i="5"/>
  <c r="H1333" i="6" l="1"/>
  <c r="I1332" i="6"/>
  <c r="I1333" i="5"/>
  <c r="H1334" i="6" l="1"/>
  <c r="I1333" i="6"/>
  <c r="I1334" i="5"/>
  <c r="H1335" i="6" l="1"/>
  <c r="I1334" i="6"/>
  <c r="I1335" i="5"/>
  <c r="H1336" i="6" l="1"/>
  <c r="I1335" i="6"/>
  <c r="I1336" i="5"/>
  <c r="H1337" i="6" l="1"/>
  <c r="I1336" i="6"/>
  <c r="I1337" i="5"/>
  <c r="H1338" i="6" l="1"/>
  <c r="I1337" i="6"/>
  <c r="I1338" i="5"/>
  <c r="H1339" i="6" l="1"/>
  <c r="I1338" i="6"/>
  <c r="I1339" i="5"/>
  <c r="H1340" i="6" l="1"/>
  <c r="I1339" i="6"/>
  <c r="I1340" i="5"/>
  <c r="H1341" i="6" l="1"/>
  <c r="I1340" i="6"/>
  <c r="I1341" i="5"/>
  <c r="H1342" i="6" l="1"/>
  <c r="I1341" i="6"/>
  <c r="I1342" i="5"/>
  <c r="H1343" i="6" l="1"/>
  <c r="I1342" i="6"/>
  <c r="I1343" i="5"/>
  <c r="H1344" i="6" l="1"/>
  <c r="I1343" i="6"/>
  <c r="I1344" i="5"/>
  <c r="H1345" i="6" l="1"/>
  <c r="I1344" i="6"/>
  <c r="I1345" i="5"/>
  <c r="H1346" i="6" l="1"/>
  <c r="I1345" i="6"/>
  <c r="I1346" i="5"/>
  <c r="H1347" i="6" l="1"/>
  <c r="I1346" i="6"/>
  <c r="I1347" i="5"/>
  <c r="H1348" i="6" l="1"/>
  <c r="I1347" i="6"/>
  <c r="I1348" i="5"/>
  <c r="H1349" i="6" l="1"/>
  <c r="I1348" i="6"/>
  <c r="I1349" i="5"/>
  <c r="H1350" i="6" l="1"/>
  <c r="I1349" i="6"/>
  <c r="I1350" i="5"/>
  <c r="H1351" i="6" l="1"/>
  <c r="I1350" i="6"/>
  <c r="I1351" i="5"/>
  <c r="H1352" i="6" l="1"/>
  <c r="I1351" i="6"/>
  <c r="I1352" i="5"/>
  <c r="H1353" i="6" l="1"/>
  <c r="I1352" i="6"/>
  <c r="I1353" i="5"/>
  <c r="H1354" i="6" l="1"/>
  <c r="I1353" i="6"/>
  <c r="I1354" i="5"/>
  <c r="H1355" i="6" l="1"/>
  <c r="I1354" i="6"/>
  <c r="I1355" i="5"/>
  <c r="H1356" i="6" l="1"/>
  <c r="I1355" i="6"/>
  <c r="I1356" i="5"/>
  <c r="H1357" i="6" l="1"/>
  <c r="I1356" i="6"/>
  <c r="I1357" i="5"/>
  <c r="H1358" i="6" l="1"/>
  <c r="I1357" i="6"/>
  <c r="I1358" i="5"/>
  <c r="H1359" i="6" l="1"/>
  <c r="I1358" i="6"/>
  <c r="I1359" i="5"/>
  <c r="H1360" i="6" l="1"/>
  <c r="I1359" i="6"/>
  <c r="I1360" i="5"/>
  <c r="H1361" i="6" l="1"/>
  <c r="I1360" i="6"/>
  <c r="I1361" i="5"/>
  <c r="H1362" i="6" l="1"/>
  <c r="I1361" i="6"/>
  <c r="I1362" i="5"/>
  <c r="H1363" i="6" l="1"/>
  <c r="I1362" i="6"/>
  <c r="I1363" i="5"/>
  <c r="H1364" i="6" l="1"/>
  <c r="I1363" i="6"/>
  <c r="I1364" i="5"/>
  <c r="H1365" i="6" l="1"/>
  <c r="I1364" i="6"/>
  <c r="I1365" i="5"/>
  <c r="H1366" i="6" l="1"/>
  <c r="I1365" i="6"/>
  <c r="I1366" i="5"/>
  <c r="H1367" i="6" l="1"/>
  <c r="I1366" i="6"/>
  <c r="I1367" i="5"/>
  <c r="H1368" i="6" l="1"/>
  <c r="I1367" i="6"/>
  <c r="I1368" i="5"/>
  <c r="H1369" i="6" l="1"/>
  <c r="I1368" i="6"/>
  <c r="I1369" i="5"/>
  <c r="H1370" i="6" l="1"/>
  <c r="I1369" i="6"/>
  <c r="I1370" i="5"/>
  <c r="H1371" i="6" l="1"/>
  <c r="I1370" i="6"/>
  <c r="I1371" i="5"/>
  <c r="H1372" i="6" l="1"/>
  <c r="I1371" i="6"/>
  <c r="I1372" i="5"/>
  <c r="H1373" i="6" l="1"/>
  <c r="I1372" i="6"/>
  <c r="I1373" i="5"/>
  <c r="H1374" i="6" l="1"/>
  <c r="I1373" i="6"/>
  <c r="I1374" i="5"/>
  <c r="H1375" i="6" l="1"/>
  <c r="I1374" i="6"/>
  <c r="I1375" i="5"/>
  <c r="H1376" i="6" l="1"/>
  <c r="I1375" i="6"/>
  <c r="I1376" i="5"/>
  <c r="H1377" i="6" l="1"/>
  <c r="I1376" i="6"/>
  <c r="I1377" i="5"/>
  <c r="H1378" i="6" l="1"/>
  <c r="I1377" i="6"/>
  <c r="I1378" i="5"/>
  <c r="H1379" i="6" l="1"/>
  <c r="I1378" i="6"/>
  <c r="I1379" i="5"/>
  <c r="H1380" i="6" l="1"/>
  <c r="I1379" i="6"/>
  <c r="I1380" i="5"/>
  <c r="H1381" i="6" l="1"/>
  <c r="I1380" i="6"/>
  <c r="I1381" i="5"/>
  <c r="H1382" i="6" l="1"/>
  <c r="I1381" i="6"/>
  <c r="I1382" i="5"/>
  <c r="H1383" i="6" l="1"/>
  <c r="I1382" i="6"/>
  <c r="I1383" i="5"/>
  <c r="H1384" i="6" l="1"/>
  <c r="I1383" i="6"/>
  <c r="I1384" i="5"/>
  <c r="H1385" i="6" l="1"/>
  <c r="I1384" i="6"/>
  <c r="I1385" i="5"/>
  <c r="H1386" i="6" l="1"/>
  <c r="I1385" i="6"/>
  <c r="I1386" i="5"/>
  <c r="H1387" i="6" l="1"/>
  <c r="I1386" i="6"/>
  <c r="I1387" i="5"/>
  <c r="H1388" i="6" l="1"/>
  <c r="I1387" i="6"/>
  <c r="I1388" i="5"/>
  <c r="H1389" i="6" l="1"/>
  <c r="I1388" i="6"/>
  <c r="I1389" i="5"/>
  <c r="H1390" i="6" l="1"/>
  <c r="I1389" i="6"/>
  <c r="I1390" i="5"/>
  <c r="H1391" i="6" l="1"/>
  <c r="I1390" i="6"/>
  <c r="I1391" i="5"/>
  <c r="H1392" i="6" l="1"/>
  <c r="I1391" i="6"/>
  <c r="I1392" i="5"/>
  <c r="H1393" i="6" l="1"/>
  <c r="I1392" i="6"/>
  <c r="I1393" i="5"/>
  <c r="H1394" i="6" l="1"/>
  <c r="I1393" i="6"/>
  <c r="I1394" i="5"/>
  <c r="H1395" i="6" l="1"/>
  <c r="I1394" i="6"/>
  <c r="I1395" i="5"/>
  <c r="H1396" i="6" l="1"/>
  <c r="I1395" i="6"/>
  <c r="I1396" i="5"/>
  <c r="H1397" i="6" l="1"/>
  <c r="I1396" i="6"/>
  <c r="I1397" i="5"/>
  <c r="H1398" i="6" l="1"/>
  <c r="I1397" i="6"/>
  <c r="I1398" i="5"/>
  <c r="H1399" i="6" l="1"/>
  <c r="I1398" i="6"/>
  <c r="I1399" i="5"/>
  <c r="H1400" i="6" l="1"/>
  <c r="I1399" i="6"/>
  <c r="I1400" i="5"/>
  <c r="H1401" i="6" l="1"/>
  <c r="I1400" i="6"/>
  <c r="I1401" i="5"/>
  <c r="H1402" i="6" l="1"/>
  <c r="I1401" i="6"/>
  <c r="I1402" i="5"/>
  <c r="H1403" i="6" l="1"/>
  <c r="I1402" i="6"/>
  <c r="I1403" i="5"/>
  <c r="H1404" i="6" l="1"/>
  <c r="I1403" i="6"/>
  <c r="I1404" i="5"/>
  <c r="H1405" i="6" l="1"/>
  <c r="I1404" i="6"/>
  <c r="I1405" i="5"/>
  <c r="H1406" i="6" l="1"/>
  <c r="I1405" i="6"/>
  <c r="I1406" i="5"/>
  <c r="H1407" i="6" l="1"/>
  <c r="I1406" i="6"/>
  <c r="I1407" i="5"/>
  <c r="H1408" i="6" l="1"/>
  <c r="I1407" i="6"/>
  <c r="I1408" i="5"/>
  <c r="H1409" i="6" l="1"/>
  <c r="I1408" i="6"/>
  <c r="I1409" i="5"/>
  <c r="H1410" i="6" l="1"/>
  <c r="I1409" i="6"/>
  <c r="I1410" i="5"/>
  <c r="H1411" i="6" l="1"/>
  <c r="I1410" i="6"/>
  <c r="I1411" i="5"/>
  <c r="H1412" i="6" l="1"/>
  <c r="I1411" i="6"/>
  <c r="I1412" i="5"/>
  <c r="H1413" i="6" l="1"/>
  <c r="I1412" i="6"/>
  <c r="I1413" i="5"/>
  <c r="H1414" i="6" l="1"/>
  <c r="I1413" i="6"/>
  <c r="I1414" i="5"/>
  <c r="H1415" i="6" l="1"/>
  <c r="I1414" i="6"/>
  <c r="I1415" i="5"/>
  <c r="H1416" i="6" l="1"/>
  <c r="I1415" i="6"/>
  <c r="I1416" i="5"/>
  <c r="H1417" i="6" l="1"/>
  <c r="I1416" i="6"/>
  <c r="I1417" i="5"/>
  <c r="H1418" i="6" l="1"/>
  <c r="I1417" i="6"/>
  <c r="I1418" i="5"/>
  <c r="H1419" i="6" l="1"/>
  <c r="I1418" i="6"/>
  <c r="I1419" i="5"/>
  <c r="H1420" i="6" l="1"/>
  <c r="I1419" i="6"/>
  <c r="I1420" i="5"/>
  <c r="H1421" i="6" l="1"/>
  <c r="I1420" i="6"/>
  <c r="I1421" i="5"/>
  <c r="H1422" i="6" l="1"/>
  <c r="I1421" i="6"/>
  <c r="I1422" i="5"/>
  <c r="H1423" i="6" l="1"/>
  <c r="I1422" i="6"/>
  <c r="I1423" i="5"/>
  <c r="H1424" i="6" l="1"/>
  <c r="I1423" i="6"/>
  <c r="I1424" i="5"/>
  <c r="H1425" i="6" l="1"/>
  <c r="I1424" i="6"/>
  <c r="I1425" i="5"/>
  <c r="H1426" i="6" l="1"/>
  <c r="I1425" i="6"/>
  <c r="I1426" i="5"/>
  <c r="H1427" i="6" l="1"/>
  <c r="I1426" i="6"/>
  <c r="I1427" i="5"/>
  <c r="H1428" i="6" l="1"/>
  <c r="I1427" i="6"/>
  <c r="I1428" i="5"/>
  <c r="H1429" i="6" l="1"/>
  <c r="I1428" i="6"/>
  <c r="I1429" i="5"/>
  <c r="H1430" i="6" l="1"/>
  <c r="I1429" i="6"/>
  <c r="I1430" i="5"/>
  <c r="H1431" i="6" l="1"/>
  <c r="I1430" i="6"/>
  <c r="I1431" i="5"/>
  <c r="H1432" i="6" l="1"/>
  <c r="I1431" i="6"/>
  <c r="I1432" i="5"/>
  <c r="H1433" i="6" l="1"/>
  <c r="I1432" i="6"/>
  <c r="I1433" i="5"/>
  <c r="H1434" i="6" l="1"/>
  <c r="I1433" i="6"/>
  <c r="I1434" i="5"/>
  <c r="H1435" i="6" l="1"/>
  <c r="I1434" i="6"/>
  <c r="I1435" i="5"/>
  <c r="H1436" i="6" l="1"/>
  <c r="I1435" i="6"/>
  <c r="I1436" i="5"/>
  <c r="H1437" i="6" l="1"/>
  <c r="I1436" i="6"/>
  <c r="I1437" i="5"/>
  <c r="H1438" i="6" l="1"/>
  <c r="I1437" i="6"/>
  <c r="I1438" i="5"/>
  <c r="H1439" i="6" l="1"/>
  <c r="I1438" i="6"/>
  <c r="I1439" i="5"/>
  <c r="H1440" i="6" l="1"/>
  <c r="I1439" i="6"/>
  <c r="I1440" i="5"/>
  <c r="H1441" i="6" l="1"/>
  <c r="I1440" i="6"/>
  <c r="I1441" i="5"/>
  <c r="H1442" i="6" l="1"/>
  <c r="I1441" i="6"/>
  <c r="I1442" i="5"/>
  <c r="H1443" i="6" l="1"/>
  <c r="I1442" i="6"/>
  <c r="I1443" i="5"/>
  <c r="H1444" i="6" l="1"/>
  <c r="I1443" i="6"/>
  <c r="I1444" i="5"/>
  <c r="H1445" i="6" l="1"/>
  <c r="I1444" i="6"/>
  <c r="I1445" i="5"/>
  <c r="H1446" i="6" l="1"/>
  <c r="I1445" i="6"/>
  <c r="I1446" i="5"/>
  <c r="H1447" i="6" l="1"/>
  <c r="I1446" i="6"/>
  <c r="I1447" i="5"/>
  <c r="H1448" i="6" l="1"/>
  <c r="I1447" i="6"/>
  <c r="I1448" i="5"/>
  <c r="H1449" i="6" l="1"/>
  <c r="I1448" i="6"/>
  <c r="I1449" i="5"/>
  <c r="H1450" i="6" l="1"/>
  <c r="I1449" i="6"/>
  <c r="I1450" i="5"/>
  <c r="H1451" i="6" l="1"/>
  <c r="I1450" i="6"/>
  <c r="I1451" i="5"/>
  <c r="H1452" i="6" l="1"/>
  <c r="I1451" i="6"/>
  <c r="I1452" i="5"/>
  <c r="H1453" i="6" l="1"/>
  <c r="I1452" i="6"/>
  <c r="I1453" i="5"/>
  <c r="H1454" i="6" l="1"/>
  <c r="I1453" i="6"/>
  <c r="I1454" i="5"/>
  <c r="H1455" i="6" l="1"/>
  <c r="I1454" i="6"/>
  <c r="I1455" i="5"/>
  <c r="H1456" i="6" l="1"/>
  <c r="I1455" i="6"/>
  <c r="I1456" i="5"/>
  <c r="H1457" i="6" l="1"/>
  <c r="I1456" i="6"/>
  <c r="I1457" i="5"/>
  <c r="H1458" i="6" l="1"/>
  <c r="I1457" i="6"/>
  <c r="I1458" i="5"/>
  <c r="H1459" i="6" l="1"/>
  <c r="I1458" i="6"/>
  <c r="I1459" i="5"/>
  <c r="H1460" i="6" l="1"/>
  <c r="I1459" i="6"/>
  <c r="I1460" i="5"/>
  <c r="H1461" i="6" l="1"/>
  <c r="I1460" i="6"/>
  <c r="I1461" i="5"/>
  <c r="H1462" i="6" l="1"/>
  <c r="I1461" i="6"/>
  <c r="I1462" i="5"/>
  <c r="H1463" i="6" l="1"/>
  <c r="I1462" i="6"/>
  <c r="I1463" i="5"/>
  <c r="H1464" i="6" l="1"/>
  <c r="I1463" i="6"/>
  <c r="I1464" i="5"/>
  <c r="H1465" i="6" l="1"/>
  <c r="I1464" i="6"/>
  <c r="I1465" i="5"/>
  <c r="H1466" i="6" l="1"/>
  <c r="I1465" i="6"/>
  <c r="I1466" i="5"/>
  <c r="H1467" i="6" l="1"/>
  <c r="I1466" i="6"/>
  <c r="I1467" i="5"/>
  <c r="H1468" i="6" l="1"/>
  <c r="I1467" i="6"/>
  <c r="I1468" i="5"/>
  <c r="H1469" i="6" l="1"/>
  <c r="I1468" i="6"/>
  <c r="I1469" i="5"/>
  <c r="H1470" i="6" l="1"/>
  <c r="I1469" i="6"/>
  <c r="I1470" i="5"/>
  <c r="H1471" i="6" l="1"/>
  <c r="I1470" i="6"/>
  <c r="I1471" i="5"/>
  <c r="H1472" i="6" l="1"/>
  <c r="I1471" i="6"/>
  <c r="I1472" i="5"/>
  <c r="H1473" i="6" l="1"/>
  <c r="I1472" i="6"/>
  <c r="I1473" i="5"/>
  <c r="H1474" i="6" l="1"/>
  <c r="I1473" i="6"/>
  <c r="I1474" i="5"/>
  <c r="H1475" i="6" l="1"/>
  <c r="I1474" i="6"/>
  <c r="I1475" i="5"/>
  <c r="H1476" i="6" l="1"/>
  <c r="I1475" i="6"/>
  <c r="I1476" i="5"/>
  <c r="H1477" i="6" l="1"/>
  <c r="I1476" i="6"/>
  <c r="I1477" i="5"/>
  <c r="H1478" i="6" l="1"/>
  <c r="I1477" i="6"/>
  <c r="I1478" i="5"/>
  <c r="H1479" i="6" l="1"/>
  <c r="I1478" i="6"/>
  <c r="I1479" i="5"/>
  <c r="H1480" i="6" l="1"/>
  <c r="I1479" i="6"/>
  <c r="I1480" i="5"/>
  <c r="H1481" i="6" l="1"/>
  <c r="I1480" i="6"/>
  <c r="I1481" i="5"/>
  <c r="H1482" i="6" l="1"/>
  <c r="I1481" i="6"/>
  <c r="I1482" i="5"/>
  <c r="H1483" i="6" l="1"/>
  <c r="I1482" i="6"/>
  <c r="I1483" i="5"/>
  <c r="H1484" i="6" l="1"/>
  <c r="I1483" i="6"/>
  <c r="I1484" i="5"/>
  <c r="H1485" i="6" l="1"/>
  <c r="I1484" i="6"/>
  <c r="I1485" i="5"/>
  <c r="H1486" i="6" l="1"/>
  <c r="I1485" i="6"/>
  <c r="I1486" i="5"/>
  <c r="H1487" i="6" l="1"/>
  <c r="I1486" i="6"/>
  <c r="I1487" i="5"/>
  <c r="H1488" i="6" l="1"/>
  <c r="I1487" i="6"/>
  <c r="I1488" i="5"/>
  <c r="H1489" i="6" l="1"/>
  <c r="I1488" i="6"/>
  <c r="I1489" i="5"/>
  <c r="H1490" i="6" l="1"/>
  <c r="I1489" i="6"/>
  <c r="I1490" i="5"/>
  <c r="H1491" i="6" l="1"/>
  <c r="I1490" i="6"/>
  <c r="I1491" i="5"/>
  <c r="H1492" i="6" l="1"/>
  <c r="I1491" i="6"/>
  <c r="I1492" i="5"/>
  <c r="H1493" i="6" l="1"/>
  <c r="I1492" i="6"/>
  <c r="I1493" i="5"/>
  <c r="H1494" i="6" l="1"/>
  <c r="I1493" i="6"/>
  <c r="I1494" i="5"/>
  <c r="H1495" i="6" l="1"/>
  <c r="I1494" i="6"/>
  <c r="I1495" i="5"/>
  <c r="H1496" i="6" l="1"/>
  <c r="I1495" i="6"/>
  <c r="I1496" i="5"/>
  <c r="H1497" i="6" l="1"/>
  <c r="I1496" i="6"/>
  <c r="I1497" i="5"/>
  <c r="H1498" i="6" l="1"/>
  <c r="I1497" i="6"/>
  <c r="I1498" i="5"/>
  <c r="H1499" i="6" l="1"/>
  <c r="I1498" i="6"/>
  <c r="I1499" i="5"/>
  <c r="H1500" i="6" l="1"/>
  <c r="I1499" i="6"/>
  <c r="I1500" i="5"/>
  <c r="H1501" i="6" l="1"/>
  <c r="I1500" i="6"/>
  <c r="I1502" i="5"/>
  <c r="I1501" i="5"/>
  <c r="H1502" i="6" l="1"/>
  <c r="I1502" i="6" s="1"/>
  <c r="O3" i="6" s="1"/>
  <c r="I1501" i="6"/>
  <c r="J950" i="6" l="1"/>
  <c r="J265" i="6"/>
  <c r="J939" i="6"/>
  <c r="J782" i="6"/>
  <c r="J944" i="6"/>
  <c r="J763" i="6"/>
  <c r="J102" i="6"/>
  <c r="J157" i="6"/>
  <c r="J147" i="6"/>
  <c r="J1209" i="6"/>
  <c r="J1057" i="6"/>
  <c r="J164" i="6"/>
  <c r="J100" i="6"/>
  <c r="J111" i="6"/>
  <c r="J260" i="6"/>
  <c r="J372" i="6"/>
  <c r="J540" i="6"/>
  <c r="J660" i="6"/>
  <c r="J756" i="6"/>
  <c r="J876" i="6"/>
  <c r="J49" i="6"/>
  <c r="J81" i="6"/>
  <c r="J128" i="6"/>
  <c r="J160" i="6"/>
  <c r="J198" i="6"/>
  <c r="J238" i="6"/>
  <c r="J270" i="6"/>
  <c r="J310" i="6"/>
  <c r="J342" i="6"/>
  <c r="J374" i="6"/>
  <c r="J414" i="6"/>
  <c r="J446" i="6"/>
  <c r="J478" i="6"/>
  <c r="J510" i="6"/>
  <c r="J550" i="6"/>
  <c r="J582" i="6"/>
  <c r="J614" i="6"/>
  <c r="J646" i="6"/>
  <c r="J686" i="6"/>
  <c r="J718" i="6"/>
  <c r="J750" i="6"/>
  <c r="J790" i="6"/>
  <c r="J822" i="6"/>
  <c r="J854" i="6"/>
  <c r="J886" i="6"/>
  <c r="J3" i="6"/>
  <c r="J42" i="6"/>
  <c r="J74" i="6"/>
  <c r="J106" i="6"/>
  <c r="J137" i="6"/>
  <c r="J169" i="6"/>
  <c r="J207" i="6"/>
  <c r="J239" i="6"/>
  <c r="J271" i="6"/>
  <c r="J303" i="6"/>
  <c r="J335" i="6"/>
  <c r="J375" i="6"/>
  <c r="J407" i="6"/>
  <c r="J439" i="6"/>
  <c r="J471" i="6"/>
  <c r="J511" i="6"/>
  <c r="J543" i="6"/>
  <c r="J575" i="6"/>
  <c r="J607" i="6"/>
  <c r="J647" i="6"/>
  <c r="J679" i="6"/>
  <c r="J711" i="6"/>
  <c r="J743" i="6"/>
  <c r="J775" i="6"/>
  <c r="J807" i="6"/>
  <c r="J839" i="6"/>
  <c r="J871" i="6"/>
  <c r="J903" i="6"/>
  <c r="J943" i="6"/>
  <c r="J975" i="6"/>
  <c r="J1007" i="6"/>
  <c r="J1039" i="6"/>
  <c r="J1071" i="6"/>
  <c r="J1103" i="6"/>
  <c r="J1135" i="6"/>
  <c r="J1167" i="6"/>
  <c r="J1199" i="6"/>
  <c r="J1231" i="6"/>
  <c r="J1263" i="6"/>
  <c r="J1295" i="6"/>
  <c r="J1327" i="6"/>
  <c r="J1359" i="6"/>
  <c r="J1391" i="6"/>
  <c r="J1423" i="6"/>
  <c r="J1455" i="6"/>
  <c r="J1487" i="6"/>
  <c r="J487" i="6"/>
  <c r="J226" i="6"/>
  <c r="J325" i="6"/>
  <c r="J7" i="6"/>
  <c r="J158" i="6"/>
  <c r="J292" i="6"/>
  <c r="J412" i="6"/>
  <c r="J532" i="6"/>
  <c r="J748" i="6"/>
  <c r="J852" i="6"/>
  <c r="J29" i="6"/>
  <c r="J61" i="6"/>
  <c r="J101" i="6"/>
  <c r="J132" i="6"/>
  <c r="J172" i="6"/>
  <c r="J202" i="6"/>
  <c r="J242" i="6"/>
  <c r="J274" i="6"/>
  <c r="J306" i="6"/>
  <c r="J338" i="6"/>
  <c r="J378" i="6"/>
  <c r="J410" i="6"/>
  <c r="J442" i="6"/>
  <c r="J474" i="6"/>
  <c r="J506" i="6"/>
  <c r="J538" i="6"/>
  <c r="J570" i="6"/>
  <c r="J610" i="6"/>
  <c r="J642" i="6"/>
  <c r="J674" i="6"/>
  <c r="J706" i="6"/>
  <c r="J738" i="6"/>
  <c r="J770" i="6"/>
  <c r="J802" i="6"/>
  <c r="J834" i="6"/>
  <c r="J866" i="6"/>
  <c r="J302" i="6"/>
  <c r="J704" i="6"/>
  <c r="J893" i="6"/>
  <c r="J925" i="6"/>
  <c r="J957" i="6"/>
  <c r="J989" i="6"/>
  <c r="J1021" i="6"/>
  <c r="J1053" i="6"/>
  <c r="J1085" i="6"/>
  <c r="J1125" i="6"/>
  <c r="J1157" i="6"/>
  <c r="J1197" i="6"/>
  <c r="J1229" i="6"/>
  <c r="J1261" i="6"/>
  <c r="J1293" i="6"/>
  <c r="J1325" i="6"/>
  <c r="J1357" i="6"/>
  <c r="J1389" i="6"/>
  <c r="J1421" i="6"/>
  <c r="J1453" i="6"/>
  <c r="J1485" i="6"/>
  <c r="J1097" i="6"/>
  <c r="J910" i="6"/>
  <c r="J942" i="6"/>
  <c r="J982" i="6"/>
  <c r="J1022" i="6"/>
  <c r="J1054" i="6"/>
  <c r="J1086" i="6"/>
  <c r="J1118" i="6"/>
  <c r="J1150" i="6"/>
  <c r="J1182" i="6"/>
  <c r="J1214" i="6"/>
  <c r="J1246" i="6"/>
  <c r="J1278" i="6"/>
  <c r="J1310" i="6"/>
  <c r="J1342" i="6"/>
  <c r="J1374" i="6"/>
  <c r="J1406" i="6"/>
  <c r="J1438" i="6"/>
  <c r="J1478" i="6"/>
  <c r="J928" i="6"/>
  <c r="J976" i="6"/>
  <c r="J977" i="6"/>
  <c r="J1009" i="6"/>
  <c r="J1049" i="6"/>
  <c r="J1105" i="6"/>
  <c r="J1177" i="6"/>
  <c r="J1249" i="6"/>
  <c r="J1297" i="6"/>
  <c r="J1345" i="6"/>
  <c r="J1401" i="6"/>
  <c r="J1441" i="6"/>
  <c r="J1489" i="6"/>
  <c r="J1409" i="6"/>
  <c r="J914" i="6"/>
  <c r="J15" i="6"/>
  <c r="J174" i="6"/>
  <c r="J380" i="6"/>
  <c r="J588" i="6"/>
  <c r="J732" i="6"/>
  <c r="J16" i="6"/>
  <c r="J48" i="6"/>
  <c r="J80" i="6"/>
  <c r="J112" i="6"/>
  <c r="J143" i="6"/>
  <c r="J175" i="6"/>
  <c r="J205" i="6"/>
  <c r="J245" i="6"/>
  <c r="J277" i="6"/>
  <c r="J309" i="6"/>
  <c r="J349" i="6"/>
  <c r="J381" i="6"/>
  <c r="J413" i="6"/>
  <c r="J445" i="6"/>
  <c r="J477" i="6"/>
  <c r="J509" i="6"/>
  <c r="J573" i="6"/>
  <c r="J613" i="6"/>
  <c r="J645" i="6"/>
  <c r="J677" i="6"/>
  <c r="J709" i="6"/>
  <c r="J741" i="6"/>
  <c r="J781" i="6"/>
  <c r="J813" i="6"/>
  <c r="J845" i="6"/>
  <c r="J59" i="6"/>
  <c r="J28" i="6"/>
  <c r="J63" i="6"/>
  <c r="J340" i="6"/>
  <c r="J346" i="6"/>
  <c r="J35" i="6"/>
  <c r="J75" i="6"/>
  <c r="J107" i="6"/>
  <c r="J138" i="6"/>
  <c r="J170" i="6"/>
  <c r="J200" i="6"/>
  <c r="J232" i="6"/>
  <c r="J264" i="6"/>
  <c r="J296" i="6"/>
  <c r="J328" i="6"/>
  <c r="J360" i="6"/>
  <c r="J392" i="6"/>
  <c r="J424" i="6"/>
  <c r="J464" i="6"/>
  <c r="J496" i="6"/>
  <c r="J528" i="6"/>
  <c r="J560" i="6"/>
  <c r="J592" i="6"/>
  <c r="J624" i="6"/>
  <c r="J656" i="6"/>
  <c r="J688" i="6"/>
  <c r="J728" i="6"/>
  <c r="J760" i="6"/>
  <c r="J792" i="6"/>
  <c r="J824" i="6"/>
  <c r="J864" i="6"/>
  <c r="J896" i="6"/>
  <c r="J832" i="6"/>
  <c r="J212" i="6"/>
  <c r="J12" i="6"/>
  <c r="J60" i="6"/>
  <c r="J92" i="6"/>
  <c r="J131" i="6"/>
  <c r="J171" i="6"/>
  <c r="J201" i="6"/>
  <c r="J233" i="6"/>
  <c r="J273" i="6"/>
  <c r="J305" i="6"/>
  <c r="J337" i="6"/>
  <c r="J369" i="6"/>
  <c r="J401" i="6"/>
  <c r="J433" i="6"/>
  <c r="J465" i="6"/>
  <c r="J497" i="6"/>
  <c r="J537" i="6"/>
  <c r="J569" i="6"/>
  <c r="J601" i="6"/>
  <c r="J633" i="6"/>
  <c r="J665" i="6"/>
  <c r="J697" i="6"/>
  <c r="J729" i="6"/>
  <c r="J761" i="6"/>
  <c r="J801" i="6"/>
  <c r="J833" i="6"/>
  <c r="J865" i="6"/>
  <c r="J897" i="6"/>
  <c r="J929" i="6"/>
  <c r="J492" i="6"/>
  <c r="J507" i="6"/>
  <c r="J118" i="6"/>
  <c r="J396" i="6"/>
  <c r="J548" i="6"/>
  <c r="J684" i="6"/>
  <c r="J6" i="6"/>
  <c r="J46" i="6"/>
  <c r="J78" i="6"/>
  <c r="J117" i="6"/>
  <c r="J149" i="6"/>
  <c r="J187" i="6"/>
  <c r="J227" i="6"/>
  <c r="J259" i="6"/>
  <c r="J291" i="6"/>
  <c r="J331" i="6"/>
  <c r="J363" i="6"/>
  <c r="J403" i="6"/>
  <c r="J435" i="6"/>
  <c r="J467" i="6"/>
  <c r="J499" i="6"/>
  <c r="J539" i="6"/>
  <c r="J571" i="6"/>
  <c r="J603" i="6"/>
  <c r="J643" i="6"/>
  <c r="J675" i="6"/>
  <c r="J707" i="6"/>
  <c r="J739" i="6"/>
  <c r="J779" i="6"/>
  <c r="J811" i="6"/>
  <c r="J843" i="6"/>
  <c r="J875" i="6"/>
  <c r="J1106" i="6"/>
  <c r="J1385" i="6"/>
  <c r="J920" i="6"/>
  <c r="J992" i="6"/>
  <c r="J1024" i="6"/>
  <c r="J1056" i="6"/>
  <c r="J1088" i="6"/>
  <c r="J1120" i="6"/>
  <c r="J1152" i="6"/>
  <c r="J1192" i="6"/>
  <c r="J1224" i="6"/>
  <c r="J1264" i="6"/>
  <c r="J1296" i="6"/>
  <c r="J1328" i="6"/>
  <c r="J521" i="6"/>
  <c r="J150" i="6"/>
  <c r="J284" i="6"/>
  <c r="J404" i="6"/>
  <c r="J564" i="6"/>
  <c r="J676" i="6"/>
  <c r="J788" i="6"/>
  <c r="J9" i="6"/>
  <c r="J57" i="6"/>
  <c r="J97" i="6"/>
  <c r="J136" i="6"/>
  <c r="J168" i="6"/>
  <c r="J206" i="6"/>
  <c r="J246" i="6"/>
  <c r="J278" i="6"/>
  <c r="J318" i="6"/>
  <c r="J350" i="6"/>
  <c r="J382" i="6"/>
  <c r="J422" i="6"/>
  <c r="J454" i="6"/>
  <c r="J486" i="6"/>
  <c r="J518" i="6"/>
  <c r="J558" i="6"/>
  <c r="J590" i="6"/>
  <c r="J622" i="6"/>
  <c r="J662" i="6"/>
  <c r="J694" i="6"/>
  <c r="J726" i="6"/>
  <c r="J758" i="6"/>
  <c r="J798" i="6"/>
  <c r="J830" i="6"/>
  <c r="J862" i="6"/>
  <c r="J5" i="6"/>
  <c r="J18" i="6"/>
  <c r="J50" i="6"/>
  <c r="J82" i="6"/>
  <c r="J113" i="6"/>
  <c r="J145" i="6"/>
  <c r="J183" i="6"/>
  <c r="J215" i="6"/>
  <c r="J247" i="6"/>
  <c r="J279" i="6"/>
  <c r="J311" i="6"/>
  <c r="J343" i="6"/>
  <c r="J383" i="6"/>
  <c r="J415" i="6"/>
  <c r="J447" i="6"/>
  <c r="J479" i="6"/>
  <c r="J519" i="6"/>
  <c r="J551" i="6"/>
  <c r="J583" i="6"/>
  <c r="J623" i="6"/>
  <c r="J655" i="6"/>
  <c r="J687" i="6"/>
  <c r="J719" i="6"/>
  <c r="J751" i="6"/>
  <c r="J783" i="6"/>
  <c r="J815" i="6"/>
  <c r="J847" i="6"/>
  <c r="J879" i="6"/>
  <c r="J911" i="6"/>
  <c r="J951" i="6"/>
  <c r="J983" i="6"/>
  <c r="J1015" i="6"/>
  <c r="J1047" i="6"/>
  <c r="J1079" i="6"/>
  <c r="J1111" i="6"/>
  <c r="J1143" i="6"/>
  <c r="J1175" i="6"/>
  <c r="J1207" i="6"/>
  <c r="J1239" i="6"/>
  <c r="J1271" i="6"/>
  <c r="J1303" i="6"/>
  <c r="J1335" i="6"/>
  <c r="J1367" i="6"/>
  <c r="J1399" i="6"/>
  <c r="J1431" i="6"/>
  <c r="J1463" i="6"/>
  <c r="J1495" i="6"/>
  <c r="J615" i="6"/>
  <c r="J541" i="6"/>
  <c r="J47" i="6"/>
  <c r="J196" i="6"/>
  <c r="J324" i="6"/>
  <c r="J444" i="6"/>
  <c r="J612" i="6"/>
  <c r="J772" i="6"/>
  <c r="J868" i="6"/>
  <c r="J37" i="6"/>
  <c r="J69" i="6"/>
  <c r="J109" i="6"/>
  <c r="J140" i="6"/>
  <c r="J178" i="6"/>
  <c r="J210" i="6"/>
  <c r="J250" i="6"/>
  <c r="J282" i="6"/>
  <c r="J314" i="6"/>
  <c r="J354" i="6"/>
  <c r="J386" i="6"/>
  <c r="J418" i="6"/>
  <c r="J450" i="6"/>
  <c r="J482" i="6"/>
  <c r="J514" i="6"/>
  <c r="J546" i="6"/>
  <c r="J578" i="6"/>
  <c r="J618" i="6"/>
  <c r="J650" i="6"/>
  <c r="J682" i="6"/>
  <c r="J714" i="6"/>
  <c r="J746" i="6"/>
  <c r="J778" i="6"/>
  <c r="J810" i="6"/>
  <c r="J842" i="6"/>
  <c r="J874" i="6"/>
  <c r="J526" i="6"/>
  <c r="J166" i="6"/>
  <c r="J869" i="6"/>
  <c r="J901" i="6"/>
  <c r="J933" i="6"/>
  <c r="J965" i="6"/>
  <c r="J997" i="6"/>
  <c r="J1029" i="6"/>
  <c r="J1061" i="6"/>
  <c r="J1093" i="6"/>
  <c r="J1133" i="6"/>
  <c r="J1165" i="6"/>
  <c r="J1205" i="6"/>
  <c r="J1237" i="6"/>
  <c r="J1269" i="6"/>
  <c r="J1301" i="6"/>
  <c r="J1333" i="6"/>
  <c r="J1365" i="6"/>
  <c r="J1397" i="6"/>
  <c r="J1429" i="6"/>
  <c r="J1461" i="6"/>
  <c r="J1493" i="6"/>
  <c r="J1117" i="6"/>
  <c r="J918" i="6"/>
  <c r="J958" i="6"/>
  <c r="J990" i="6"/>
  <c r="J1030" i="6"/>
  <c r="J1062" i="6"/>
  <c r="J1094" i="6"/>
  <c r="J1126" i="6"/>
  <c r="J1158" i="6"/>
  <c r="J1190" i="6"/>
  <c r="J1222" i="6"/>
  <c r="J1254" i="6"/>
  <c r="J1286" i="6"/>
  <c r="J1318" i="6"/>
  <c r="J1350" i="6"/>
  <c r="J1382" i="6"/>
  <c r="J1414" i="6"/>
  <c r="J1446" i="6"/>
  <c r="J1486" i="6"/>
  <c r="J1017" i="6"/>
  <c r="J55" i="6"/>
  <c r="J276" i="6"/>
  <c r="J420" i="6"/>
  <c r="J628" i="6"/>
  <c r="J780" i="6"/>
  <c r="J24" i="6"/>
  <c r="J56" i="6"/>
  <c r="J88" i="6"/>
  <c r="J119" i="6"/>
  <c r="J151" i="6"/>
  <c r="J181" i="6"/>
  <c r="J213" i="6"/>
  <c r="J253" i="6"/>
  <c r="J285" i="6"/>
  <c r="J317" i="6"/>
  <c r="J357" i="6"/>
  <c r="J389" i="6"/>
  <c r="J421" i="6"/>
  <c r="J453" i="6"/>
  <c r="J485" i="6"/>
  <c r="J533" i="6"/>
  <c r="J589" i="6"/>
  <c r="J621" i="6"/>
  <c r="J653" i="6"/>
  <c r="J685" i="6"/>
  <c r="J717" i="6"/>
  <c r="J749" i="6"/>
  <c r="J789" i="6"/>
  <c r="J821" i="6"/>
  <c r="J853" i="6"/>
  <c r="J36" i="6"/>
  <c r="J134" i="6"/>
  <c r="J460" i="6"/>
  <c r="J581" i="6"/>
  <c r="J11" i="6"/>
  <c r="J43" i="6"/>
  <c r="J83" i="6"/>
  <c r="J114" i="6"/>
  <c r="J146" i="6"/>
  <c r="J176" i="6"/>
  <c r="J208" i="6"/>
  <c r="J240" i="6"/>
  <c r="J272" i="6"/>
  <c r="J304" i="6"/>
  <c r="J336" i="6"/>
  <c r="J368" i="6"/>
  <c r="J400" i="6"/>
  <c r="J432" i="6"/>
  <c r="J472" i="6"/>
  <c r="J504" i="6"/>
  <c r="J536" i="6"/>
  <c r="J568" i="6"/>
  <c r="J600" i="6"/>
  <c r="J632" i="6"/>
  <c r="J664" i="6"/>
  <c r="J696" i="6"/>
  <c r="J736" i="6"/>
  <c r="J768" i="6"/>
  <c r="J800" i="6"/>
  <c r="J840" i="6"/>
  <c r="J872" i="6"/>
  <c r="J904" i="6"/>
  <c r="J602" i="6"/>
  <c r="J452" i="6"/>
  <c r="J20" i="6"/>
  <c r="J68" i="6"/>
  <c r="J108" i="6"/>
  <c r="J139" i="6"/>
  <c r="J177" i="6"/>
  <c r="J209" i="6"/>
  <c r="J241" i="6"/>
  <c r="J281" i="6"/>
  <c r="J313" i="6"/>
  <c r="J345" i="6"/>
  <c r="J377" i="6"/>
  <c r="J409" i="6"/>
  <c r="J441" i="6"/>
  <c r="J473" i="6"/>
  <c r="J505" i="6"/>
  <c r="J545" i="6"/>
  <c r="J577" i="6"/>
  <c r="J609" i="6"/>
  <c r="J641" i="6"/>
  <c r="J673" i="6"/>
  <c r="J705" i="6"/>
  <c r="J737" i="6"/>
  <c r="J769" i="6"/>
  <c r="J809" i="6"/>
  <c r="J841" i="6"/>
  <c r="J873" i="6"/>
  <c r="J905" i="6"/>
  <c r="J937" i="6"/>
  <c r="J484" i="6"/>
  <c r="J448" i="6"/>
  <c r="J204" i="6"/>
  <c r="J428" i="6"/>
  <c r="J580" i="6"/>
  <c r="J716" i="6"/>
  <c r="J14" i="6"/>
  <c r="J54" i="6"/>
  <c r="J86" i="6"/>
  <c r="J125" i="6"/>
  <c r="J165" i="6"/>
  <c r="J195" i="6"/>
  <c r="J235" i="6"/>
  <c r="J267" i="6"/>
  <c r="J299" i="6"/>
  <c r="J339" i="6"/>
  <c r="J371" i="6"/>
  <c r="J411" i="6"/>
  <c r="J443" i="6"/>
  <c r="J475" i="6"/>
  <c r="J515" i="6"/>
  <c r="J547" i="6"/>
  <c r="J579" i="6"/>
  <c r="J611" i="6"/>
  <c r="J651" i="6"/>
  <c r="J683" i="6"/>
  <c r="J715" i="6"/>
  <c r="J747" i="6"/>
  <c r="J787" i="6"/>
  <c r="J819" i="6"/>
  <c r="J851" i="6"/>
  <c r="J221" i="6"/>
  <c r="J1161" i="6"/>
  <c r="J952" i="6"/>
  <c r="J1000" i="6"/>
  <c r="J1032" i="6"/>
  <c r="J1064" i="6"/>
  <c r="J1096" i="6"/>
  <c r="J1128" i="6"/>
  <c r="J1160" i="6"/>
  <c r="J1200" i="6"/>
  <c r="J1232" i="6"/>
  <c r="J1272" i="6"/>
  <c r="J1304" i="6"/>
  <c r="J39" i="6"/>
  <c r="J180" i="6"/>
  <c r="J316" i="6"/>
  <c r="J436" i="6"/>
  <c r="J596" i="6"/>
  <c r="J708" i="6"/>
  <c r="J812" i="6"/>
  <c r="J33" i="6"/>
  <c r="J65" i="6"/>
  <c r="J105" i="6"/>
  <c r="J144" i="6"/>
  <c r="J182" i="6"/>
  <c r="J214" i="6"/>
  <c r="J254" i="6"/>
  <c r="J286" i="6"/>
  <c r="J326" i="6"/>
  <c r="J358" i="6"/>
  <c r="J390" i="6"/>
  <c r="J430" i="6"/>
  <c r="J462" i="6"/>
  <c r="J494" i="6"/>
  <c r="J534" i="6"/>
  <c r="J566" i="6"/>
  <c r="J598" i="6"/>
  <c r="J630" i="6"/>
  <c r="J670" i="6"/>
  <c r="J702" i="6"/>
  <c r="J734" i="6"/>
  <c r="J766" i="6"/>
  <c r="J806" i="6"/>
  <c r="J838" i="6"/>
  <c r="J870" i="6"/>
  <c r="J517" i="6"/>
  <c r="J26" i="6"/>
  <c r="J58" i="6"/>
  <c r="J90" i="6"/>
  <c r="J121" i="6"/>
  <c r="J153" i="6"/>
  <c r="J191" i="6"/>
  <c r="J223" i="6"/>
  <c r="J255" i="6"/>
  <c r="J287" i="6"/>
  <c r="J319" i="6"/>
  <c r="J351" i="6"/>
  <c r="J391" i="6"/>
  <c r="J423" i="6"/>
  <c r="J455" i="6"/>
  <c r="J495" i="6"/>
  <c r="J527" i="6"/>
  <c r="J559" i="6"/>
  <c r="J591" i="6"/>
  <c r="J631" i="6"/>
  <c r="J663" i="6"/>
  <c r="J695" i="6"/>
  <c r="J727" i="6"/>
  <c r="J759" i="6"/>
  <c r="J791" i="6"/>
  <c r="J823" i="6"/>
  <c r="J855" i="6"/>
  <c r="J887" i="6"/>
  <c r="J919" i="6"/>
  <c r="J959" i="6"/>
  <c r="J991" i="6"/>
  <c r="J1023" i="6"/>
  <c r="J1055" i="6"/>
  <c r="J1087" i="6"/>
  <c r="J1119" i="6"/>
  <c r="J1151" i="6"/>
  <c r="J1183" i="6"/>
  <c r="J1215" i="6"/>
  <c r="J1247" i="6"/>
  <c r="J1279" i="6"/>
  <c r="J1311" i="6"/>
  <c r="J1343" i="6"/>
  <c r="J1375" i="6"/>
  <c r="J1407" i="6"/>
  <c r="J1439" i="6"/>
  <c r="J1471" i="6"/>
  <c r="J10" i="6"/>
  <c r="J557" i="6"/>
  <c r="J379" i="6"/>
  <c r="J87" i="6"/>
  <c r="J236" i="6"/>
  <c r="J364" i="6"/>
  <c r="J468" i="6"/>
  <c r="J644" i="6"/>
  <c r="J796" i="6"/>
  <c r="J13" i="6"/>
  <c r="J45" i="6"/>
  <c r="J77" i="6"/>
  <c r="J116" i="6"/>
  <c r="J148" i="6"/>
  <c r="J186" i="6"/>
  <c r="J218" i="6"/>
  <c r="J258" i="6"/>
  <c r="J290" i="6"/>
  <c r="J322" i="6"/>
  <c r="J362" i="6"/>
  <c r="J394" i="6"/>
  <c r="J426" i="6"/>
  <c r="J458" i="6"/>
  <c r="J490" i="6"/>
  <c r="J522" i="6"/>
  <c r="J554" i="6"/>
  <c r="J586" i="6"/>
  <c r="J626" i="6"/>
  <c r="J658" i="6"/>
  <c r="J690" i="6"/>
  <c r="J722" i="6"/>
  <c r="J754" i="6"/>
  <c r="J786" i="6"/>
  <c r="J818" i="6"/>
  <c r="J850" i="6"/>
  <c r="J882" i="6"/>
  <c r="J228" i="6"/>
  <c r="J877" i="6"/>
  <c r="J909" i="6"/>
  <c r="J941" i="6"/>
  <c r="J973" i="6"/>
  <c r="J1005" i="6"/>
  <c r="J1037" i="6"/>
  <c r="J1069" i="6"/>
  <c r="J1101" i="6"/>
  <c r="J1141" i="6"/>
  <c r="J1173" i="6"/>
  <c r="J1213" i="6"/>
  <c r="J1245" i="6"/>
  <c r="J1277" i="6"/>
  <c r="J1309" i="6"/>
  <c r="J1341" i="6"/>
  <c r="J1373" i="6"/>
  <c r="J1405" i="6"/>
  <c r="J1437" i="6"/>
  <c r="J1469" i="6"/>
  <c r="J1501" i="6"/>
  <c r="J894" i="6"/>
  <c r="J926" i="6"/>
  <c r="J966" i="6"/>
  <c r="J998" i="6"/>
  <c r="J1038" i="6"/>
  <c r="J1070" i="6"/>
  <c r="J1102" i="6"/>
  <c r="J1134" i="6"/>
  <c r="J1166" i="6"/>
  <c r="J1198" i="6"/>
  <c r="J1230" i="6"/>
  <c r="J1262" i="6"/>
  <c r="J1294" i="6"/>
  <c r="J1326" i="6"/>
  <c r="J1358" i="6"/>
  <c r="J1390" i="6"/>
  <c r="J1422" i="6"/>
  <c r="J1454" i="6"/>
  <c r="J1494" i="6"/>
  <c r="J1170" i="6"/>
  <c r="J38" i="6"/>
  <c r="J79" i="6"/>
  <c r="J220" i="6"/>
  <c r="J348" i="6"/>
  <c r="J508" i="6"/>
  <c r="J636" i="6"/>
  <c r="J740" i="6"/>
  <c r="J836" i="6"/>
  <c r="J41" i="6"/>
  <c r="J73" i="6"/>
  <c r="J120" i="6"/>
  <c r="J152" i="6"/>
  <c r="J190" i="6"/>
  <c r="J222" i="6"/>
  <c r="J262" i="6"/>
  <c r="J294" i="6"/>
  <c r="J334" i="6"/>
  <c r="J366" i="6"/>
  <c r="J406" i="6"/>
  <c r="J438" i="6"/>
  <c r="J470" i="6"/>
  <c r="J502" i="6"/>
  <c r="J542" i="6"/>
  <c r="J574" i="6"/>
  <c r="J606" i="6"/>
  <c r="J638" i="6"/>
  <c r="J678" i="6"/>
  <c r="J710" i="6"/>
  <c r="J742" i="6"/>
  <c r="J774" i="6"/>
  <c r="J814" i="6"/>
  <c r="J846" i="6"/>
  <c r="J878" i="6"/>
  <c r="J359" i="6"/>
  <c r="J34" i="6"/>
  <c r="J66" i="6"/>
  <c r="J98" i="6"/>
  <c r="J129" i="6"/>
  <c r="J161" i="6"/>
  <c r="J199" i="6"/>
  <c r="J231" i="6"/>
  <c r="J263" i="6"/>
  <c r="J295" i="6"/>
  <c r="J327" i="6"/>
  <c r="J367" i="6"/>
  <c r="J399" i="6"/>
  <c r="J431" i="6"/>
  <c r="J463" i="6"/>
  <c r="J503" i="6"/>
  <c r="J535" i="6"/>
  <c r="J567" i="6"/>
  <c r="J599" i="6"/>
  <c r="J639" i="6"/>
  <c r="J671" i="6"/>
  <c r="J703" i="6"/>
  <c r="J735" i="6"/>
  <c r="J767" i="6"/>
  <c r="J799" i="6"/>
  <c r="J831" i="6"/>
  <c r="J863" i="6"/>
  <c r="J895" i="6"/>
  <c r="J927" i="6"/>
  <c r="J967" i="6"/>
  <c r="J999" i="6"/>
  <c r="J1031" i="6"/>
  <c r="J1063" i="6"/>
  <c r="J1095" i="6"/>
  <c r="J1127" i="6"/>
  <c r="J1159" i="6"/>
  <c r="J1191" i="6"/>
  <c r="J1223" i="6"/>
  <c r="J1255" i="6"/>
  <c r="J1287" i="6"/>
  <c r="J1319" i="6"/>
  <c r="J1351" i="6"/>
  <c r="J1383" i="6"/>
  <c r="J1415" i="6"/>
  <c r="J1447" i="6"/>
  <c r="J1479" i="6"/>
  <c r="J525" i="6"/>
  <c r="J89" i="6"/>
  <c r="J935" i="6"/>
  <c r="J126" i="6"/>
  <c r="J268" i="6"/>
  <c r="J388" i="6"/>
  <c r="J500" i="6"/>
  <c r="J724" i="6"/>
  <c r="J820" i="6"/>
  <c r="J21" i="6"/>
  <c r="J53" i="6"/>
  <c r="J85" i="6"/>
  <c r="J124" i="6"/>
  <c r="J156" i="6"/>
  <c r="J194" i="6"/>
  <c r="J234" i="6"/>
  <c r="J266" i="6"/>
  <c r="J298" i="6"/>
  <c r="J330" i="6"/>
  <c r="J370" i="6"/>
  <c r="J402" i="6"/>
  <c r="J434" i="6"/>
  <c r="J466" i="6"/>
  <c r="J498" i="6"/>
  <c r="J530" i="6"/>
  <c r="J562" i="6"/>
  <c r="J594" i="6"/>
  <c r="J634" i="6"/>
  <c r="J666" i="6"/>
  <c r="J698" i="6"/>
  <c r="J730" i="6"/>
  <c r="J762" i="6"/>
  <c r="J794" i="6"/>
  <c r="J826" i="6"/>
  <c r="J858" i="6"/>
  <c r="J308" i="6"/>
  <c r="J635" i="6"/>
  <c r="J885" i="6"/>
  <c r="J917" i="6"/>
  <c r="J949" i="6"/>
  <c r="J981" i="6"/>
  <c r="J1013" i="6"/>
  <c r="J1045" i="6"/>
  <c r="J1077" i="6"/>
  <c r="J1109" i="6"/>
  <c r="J1149" i="6"/>
  <c r="J1189" i="6"/>
  <c r="J1221" i="6"/>
  <c r="J1253" i="6"/>
  <c r="J1285" i="6"/>
  <c r="J1317" i="6"/>
  <c r="J1349" i="6"/>
  <c r="J1381" i="6"/>
  <c r="J1413" i="6"/>
  <c r="J1445" i="6"/>
  <c r="J1477" i="6"/>
  <c r="J1193" i="6"/>
  <c r="J902" i="6"/>
  <c r="J934" i="6"/>
  <c r="J974" i="6"/>
  <c r="J1006" i="6"/>
  <c r="J1046" i="6"/>
  <c r="J1078" i="6"/>
  <c r="J1110" i="6"/>
  <c r="J1142" i="6"/>
  <c r="J1174" i="6"/>
  <c r="J1206" i="6"/>
  <c r="J1238" i="6"/>
  <c r="J1270" i="6"/>
  <c r="J1302" i="6"/>
  <c r="J1334" i="6"/>
  <c r="J1366" i="6"/>
  <c r="J1398" i="6"/>
  <c r="J1430" i="6"/>
  <c r="J1470" i="6"/>
  <c r="J1502" i="6"/>
  <c r="J142" i="6"/>
  <c r="J332" i="6"/>
  <c r="J556" i="6"/>
  <c r="J692" i="6"/>
  <c r="J8" i="6"/>
  <c r="J40" i="6"/>
  <c r="J72" i="6"/>
  <c r="J104" i="6"/>
  <c r="J135" i="6"/>
  <c r="J167" i="6"/>
  <c r="J197" i="6"/>
  <c r="J237" i="6"/>
  <c r="J269" i="6"/>
  <c r="J301" i="6"/>
  <c r="J341" i="6"/>
  <c r="J373" i="6"/>
  <c r="J405" i="6"/>
  <c r="J437" i="6"/>
  <c r="J469" i="6"/>
  <c r="J501" i="6"/>
  <c r="J565" i="6"/>
  <c r="J605" i="6"/>
  <c r="J637" i="6"/>
  <c r="J669" i="6"/>
  <c r="J701" i="6"/>
  <c r="J733" i="6"/>
  <c r="J765" i="6"/>
  <c r="J805" i="6"/>
  <c r="J837" i="6"/>
  <c r="J93" i="6"/>
  <c r="J777" i="6"/>
  <c r="J252" i="6"/>
  <c r="J860" i="6"/>
  <c r="J700" i="6"/>
  <c r="J27" i="6"/>
  <c r="J67" i="6"/>
  <c r="J99" i="6"/>
  <c r="J130" i="6"/>
  <c r="J162" i="6"/>
  <c r="J192" i="6"/>
  <c r="J224" i="6"/>
  <c r="J256" i="6"/>
  <c r="J288" i="6"/>
  <c r="J320" i="6"/>
  <c r="J352" i="6"/>
  <c r="J384" i="6"/>
  <c r="J416" i="6"/>
  <c r="J456" i="6"/>
  <c r="J488" i="6"/>
  <c r="J520" i="6"/>
  <c r="J552" i="6"/>
  <c r="J584" i="6"/>
  <c r="J616" i="6"/>
  <c r="J648" i="6"/>
  <c r="J680" i="6"/>
  <c r="J720" i="6"/>
  <c r="J752" i="6"/>
  <c r="J784" i="6"/>
  <c r="J816" i="6"/>
  <c r="J856" i="6"/>
  <c r="J888" i="6"/>
  <c r="J17" i="6"/>
  <c r="J103" i="6"/>
  <c r="J4" i="6"/>
  <c r="J52" i="6"/>
  <c r="J84" i="6"/>
  <c r="J123" i="6"/>
  <c r="J163" i="6"/>
  <c r="J193" i="6"/>
  <c r="J225" i="6"/>
  <c r="J257" i="6"/>
  <c r="J297" i="6"/>
  <c r="J329" i="6"/>
  <c r="J361" i="6"/>
  <c r="J393" i="6"/>
  <c r="J425" i="6"/>
  <c r="J457" i="6"/>
  <c r="J489" i="6"/>
  <c r="J529" i="6"/>
  <c r="J561" i="6"/>
  <c r="J593" i="6"/>
  <c r="J625" i="6"/>
  <c r="J657" i="6"/>
  <c r="J689" i="6"/>
  <c r="J721" i="6"/>
  <c r="J753" i="6"/>
  <c r="J793" i="6"/>
  <c r="J825" i="6"/>
  <c r="J857" i="6"/>
  <c r="J889" i="6"/>
  <c r="J921" i="6"/>
  <c r="J953" i="6"/>
  <c r="J323" i="6"/>
  <c r="J71" i="6"/>
  <c r="J356" i="6"/>
  <c r="J516" i="6"/>
  <c r="J652" i="6"/>
  <c r="J828" i="6"/>
  <c r="J30" i="6"/>
  <c r="J70" i="6"/>
  <c r="J110" i="6"/>
  <c r="J141" i="6"/>
  <c r="J179" i="6"/>
  <c r="J211" i="6"/>
  <c r="J251" i="6"/>
  <c r="J283" i="6"/>
  <c r="J315" i="6"/>
  <c r="J355" i="6"/>
  <c r="J395" i="6"/>
  <c r="J427" i="6"/>
  <c r="J459" i="6"/>
  <c r="J491" i="6"/>
  <c r="J531" i="6"/>
  <c r="J563" i="6"/>
  <c r="J595" i="6"/>
  <c r="J627" i="6"/>
  <c r="J667" i="6"/>
  <c r="J699" i="6"/>
  <c r="J731" i="6"/>
  <c r="J771" i="6"/>
  <c r="J803" i="6"/>
  <c r="J835" i="6"/>
  <c r="J867" i="6"/>
  <c r="J654" i="6"/>
  <c r="J906" i="6"/>
  <c r="J1137" i="6"/>
  <c r="J912" i="6"/>
  <c r="J984" i="6"/>
  <c r="J1016" i="6"/>
  <c r="J1048" i="6"/>
  <c r="J1080" i="6"/>
  <c r="J1112" i="6"/>
  <c r="J1144" i="6"/>
  <c r="J1176" i="6"/>
  <c r="J1216" i="6"/>
  <c r="J1256" i="6"/>
  <c r="J1288" i="6"/>
  <c r="J1320" i="6"/>
  <c r="J1352" i="6"/>
  <c r="J1384" i="6"/>
  <c r="J1416" i="6"/>
  <c r="J1448" i="6"/>
  <c r="J1480" i="6"/>
  <c r="J1273" i="6"/>
  <c r="J1337" i="6"/>
  <c r="J300" i="6"/>
  <c r="J159" i="6"/>
  <c r="J429" i="6"/>
  <c r="J725" i="6"/>
  <c r="J188" i="6"/>
  <c r="J184" i="6"/>
  <c r="J440" i="6"/>
  <c r="J712" i="6"/>
  <c r="J155" i="6"/>
  <c r="J417" i="6"/>
  <c r="J681" i="6"/>
  <c r="J945" i="6"/>
  <c r="J31" i="6"/>
  <c r="J133" i="6"/>
  <c r="J419" i="6"/>
  <c r="J691" i="6"/>
  <c r="J1008" i="6"/>
  <c r="J1280" i="6"/>
  <c r="J1368" i="6"/>
  <c r="J1440" i="6"/>
  <c r="J1003" i="6"/>
  <c r="J985" i="6"/>
  <c r="J1081" i="6"/>
  <c r="J1241" i="6"/>
  <c r="J1417" i="6"/>
  <c r="J936" i="6"/>
  <c r="J898" i="6"/>
  <c r="J968" i="6"/>
  <c r="J899" i="6"/>
  <c r="J931" i="6"/>
  <c r="J971" i="6"/>
  <c r="J1011" i="6"/>
  <c r="J1043" i="6"/>
  <c r="J1075" i="6"/>
  <c r="J1107" i="6"/>
  <c r="J1139" i="6"/>
  <c r="J1171" i="6"/>
  <c r="J1203" i="6"/>
  <c r="J1235" i="6"/>
  <c r="J1267" i="6"/>
  <c r="J1299" i="6"/>
  <c r="J1331" i="6"/>
  <c r="J1363" i="6"/>
  <c r="J1395" i="6"/>
  <c r="J1427" i="6"/>
  <c r="J1467" i="6"/>
  <c r="J1499" i="6"/>
  <c r="J892" i="6"/>
  <c r="J924" i="6"/>
  <c r="J956" i="6"/>
  <c r="J988" i="6"/>
  <c r="J1020" i="6"/>
  <c r="J1052" i="6"/>
  <c r="J1084" i="6"/>
  <c r="J1116" i="6"/>
  <c r="J1148" i="6"/>
  <c r="J1180" i="6"/>
  <c r="J1212" i="6"/>
  <c r="J1244" i="6"/>
  <c r="J1276" i="6"/>
  <c r="J1316" i="6"/>
  <c r="J1356" i="6"/>
  <c r="J1388" i="6"/>
  <c r="J1420" i="6"/>
  <c r="J1452" i="6"/>
  <c r="J1484" i="6"/>
  <c r="J1348" i="6"/>
  <c r="J1364" i="6"/>
  <c r="J1460" i="6"/>
  <c r="J524" i="6"/>
  <c r="J757" i="6"/>
  <c r="J480" i="6"/>
  <c r="J185" i="6"/>
  <c r="J173" i="6"/>
  <c r="J723" i="6"/>
  <c r="J1393" i="6"/>
  <c r="J994" i="6"/>
  <c r="J1090" i="6"/>
  <c r="J1266" i="6"/>
  <c r="J1394" i="6"/>
  <c r="J64" i="6"/>
  <c r="J333" i="6"/>
  <c r="J629" i="6"/>
  <c r="J91" i="6"/>
  <c r="J344" i="6"/>
  <c r="J608" i="6"/>
  <c r="J880" i="6"/>
  <c r="J44" i="6"/>
  <c r="J321" i="6"/>
  <c r="J585" i="6"/>
  <c r="J849" i="6"/>
  <c r="J22" i="6"/>
  <c r="J307" i="6"/>
  <c r="J587" i="6"/>
  <c r="J859" i="6"/>
  <c r="J1168" i="6"/>
  <c r="J1336" i="6"/>
  <c r="J1408" i="6"/>
  <c r="J1014" i="6"/>
  <c r="J1033" i="6"/>
  <c r="J1153" i="6"/>
  <c r="J1353" i="6"/>
  <c r="J1465" i="6"/>
  <c r="J1329" i="6"/>
  <c r="J946" i="6"/>
  <c r="J978" i="6"/>
  <c r="J1010" i="6"/>
  <c r="J1042" i="6"/>
  <c r="J1074" i="6"/>
  <c r="J1114" i="6"/>
  <c r="J1146" i="6"/>
  <c r="J1186" i="6"/>
  <c r="J1218" i="6"/>
  <c r="J1250" i="6"/>
  <c r="J1282" i="6"/>
  <c r="J1314" i="6"/>
  <c r="J1346" i="6"/>
  <c r="J1378" i="6"/>
  <c r="J1410" i="6"/>
  <c r="J1442" i="6"/>
  <c r="J1474" i="6"/>
  <c r="J1377" i="6"/>
  <c r="J1065" i="6"/>
  <c r="J668" i="6"/>
  <c r="J229" i="6"/>
  <c r="J493" i="6"/>
  <c r="J797" i="6"/>
  <c r="J248" i="6"/>
  <c r="J512" i="6"/>
  <c r="J776" i="6"/>
  <c r="J217" i="6"/>
  <c r="J481" i="6"/>
  <c r="J745" i="6"/>
  <c r="J398" i="6"/>
  <c r="J476" i="6"/>
  <c r="J203" i="6"/>
  <c r="J483" i="6"/>
  <c r="J755" i="6"/>
  <c r="J1072" i="6"/>
  <c r="J1376" i="6"/>
  <c r="J1488" i="6"/>
  <c r="J993" i="6"/>
  <c r="J1089" i="6"/>
  <c r="J1305" i="6"/>
  <c r="J1425" i="6"/>
  <c r="J1185" i="6"/>
  <c r="J1473" i="6"/>
  <c r="J907" i="6"/>
  <c r="J947" i="6"/>
  <c r="J979" i="6"/>
  <c r="J1019" i="6"/>
  <c r="J1051" i="6"/>
  <c r="J1083" i="6"/>
  <c r="J1115" i="6"/>
  <c r="J1147" i="6"/>
  <c r="J1179" i="6"/>
  <c r="J1211" i="6"/>
  <c r="J1243" i="6"/>
  <c r="J1275" i="6"/>
  <c r="J1307" i="6"/>
  <c r="J1339" i="6"/>
  <c r="J1371" i="6"/>
  <c r="J1403" i="6"/>
  <c r="J1435" i="6"/>
  <c r="J1475" i="6"/>
  <c r="J1169" i="6"/>
  <c r="J900" i="6"/>
  <c r="J932" i="6"/>
  <c r="J964" i="6"/>
  <c r="J996" i="6"/>
  <c r="J1028" i="6"/>
  <c r="J1060" i="6"/>
  <c r="J1092" i="6"/>
  <c r="J1124" i="6"/>
  <c r="J1156" i="6"/>
  <c r="J1188" i="6"/>
  <c r="J1220" i="6"/>
  <c r="J1252" i="6"/>
  <c r="J1292" i="6"/>
  <c r="J1324" i="6"/>
  <c r="J1428" i="6"/>
  <c r="J461" i="6"/>
  <c r="J744" i="6"/>
  <c r="J1040" i="6"/>
  <c r="J1312" i="6"/>
  <c r="J969" i="6"/>
  <c r="J1281" i="6"/>
  <c r="J1026" i="6"/>
  <c r="J1202" i="6"/>
  <c r="J1362" i="6"/>
  <c r="J95" i="6"/>
  <c r="J127" i="6"/>
  <c r="J397" i="6"/>
  <c r="J693" i="6"/>
  <c r="J154" i="6"/>
  <c r="J408" i="6"/>
  <c r="J672" i="6"/>
  <c r="J115" i="6"/>
  <c r="J385" i="6"/>
  <c r="J649" i="6"/>
  <c r="J913" i="6"/>
  <c r="J94" i="6"/>
  <c r="J387" i="6"/>
  <c r="J659" i="6"/>
  <c r="J1201" i="6"/>
  <c r="J960" i="6"/>
  <c r="J1240" i="6"/>
  <c r="J1344" i="6"/>
  <c r="J1456" i="6"/>
  <c r="J961" i="6"/>
  <c r="J1041" i="6"/>
  <c r="J1257" i="6"/>
  <c r="J1361" i="6"/>
  <c r="J1481" i="6"/>
  <c r="J1451" i="6"/>
  <c r="J922" i="6"/>
  <c r="J954" i="6"/>
  <c r="J986" i="6"/>
  <c r="J1018" i="6"/>
  <c r="J1050" i="6"/>
  <c r="J1082" i="6"/>
  <c r="J1122" i="6"/>
  <c r="J1154" i="6"/>
  <c r="J1194" i="6"/>
  <c r="J1226" i="6"/>
  <c r="J1258" i="6"/>
  <c r="J1290" i="6"/>
  <c r="J1322" i="6"/>
  <c r="J1354" i="6"/>
  <c r="J1386" i="6"/>
  <c r="J1418" i="6"/>
  <c r="J1450" i="6"/>
  <c r="J1482" i="6"/>
  <c r="J1184" i="6"/>
  <c r="J32" i="6"/>
  <c r="J293" i="6"/>
  <c r="J597" i="6"/>
  <c r="J861" i="6"/>
  <c r="J572" i="6"/>
  <c r="J773" i="6"/>
  <c r="J51" i="6"/>
  <c r="J312" i="6"/>
  <c r="J576" i="6"/>
  <c r="J848" i="6"/>
  <c r="J804" i="6"/>
  <c r="J289" i="6"/>
  <c r="J553" i="6"/>
  <c r="J817" i="6"/>
  <c r="J764" i="6"/>
  <c r="J275" i="6"/>
  <c r="J555" i="6"/>
  <c r="J827" i="6"/>
  <c r="J219" i="6"/>
  <c r="J1136" i="6"/>
  <c r="J1424" i="6"/>
  <c r="J1496" i="6"/>
  <c r="J1001" i="6"/>
  <c r="J1217" i="6"/>
  <c r="J1313" i="6"/>
  <c r="J1433" i="6"/>
  <c r="J1462" i="6"/>
  <c r="J883" i="6"/>
  <c r="J915" i="6"/>
  <c r="J955" i="6"/>
  <c r="J987" i="6"/>
  <c r="J1027" i="6"/>
  <c r="J1059" i="6"/>
  <c r="J1091" i="6"/>
  <c r="J1123" i="6"/>
  <c r="J1155" i="6"/>
  <c r="J1187" i="6"/>
  <c r="J1219" i="6"/>
  <c r="J1251" i="6"/>
  <c r="J1283" i="6"/>
  <c r="J1315" i="6"/>
  <c r="J1347" i="6"/>
  <c r="J1379" i="6"/>
  <c r="J1411" i="6"/>
  <c r="J1443" i="6"/>
  <c r="J1483" i="6"/>
  <c r="J1284" i="6"/>
  <c r="J908" i="6"/>
  <c r="J940" i="6"/>
  <c r="J972" i="6"/>
  <c r="J1004" i="6"/>
  <c r="J1036" i="6"/>
  <c r="J1068" i="6"/>
  <c r="J1100" i="6"/>
  <c r="J1132" i="6"/>
  <c r="J1164" i="6"/>
  <c r="J1196" i="6"/>
  <c r="J1228" i="6"/>
  <c r="J1260" i="6"/>
  <c r="J1300" i="6"/>
  <c r="J1332" i="6"/>
  <c r="J1372" i="6"/>
  <c r="J1404" i="6"/>
  <c r="J1436" i="6"/>
  <c r="J1468" i="6"/>
  <c r="J1500" i="6"/>
  <c r="J604" i="6"/>
  <c r="J449" i="6"/>
  <c r="J1464" i="6"/>
  <c r="J1369" i="6"/>
  <c r="J1162" i="6"/>
  <c r="J1458" i="6"/>
  <c r="J96" i="6"/>
  <c r="J365" i="6"/>
  <c r="J661" i="6"/>
  <c r="J122" i="6"/>
  <c r="J376" i="6"/>
  <c r="J640" i="6"/>
  <c r="J76" i="6"/>
  <c r="J353" i="6"/>
  <c r="J617" i="6"/>
  <c r="J881" i="6"/>
  <c r="J230" i="6"/>
  <c r="J62" i="6"/>
  <c r="J347" i="6"/>
  <c r="J619" i="6"/>
  <c r="J1181" i="6"/>
  <c r="J1208" i="6"/>
  <c r="J1360" i="6"/>
  <c r="J1432" i="6"/>
  <c r="J1265" i="6"/>
  <c r="J1073" i="6"/>
  <c r="J1225" i="6"/>
  <c r="J1321" i="6"/>
  <c r="J1497" i="6"/>
  <c r="J890" i="6"/>
  <c r="J891" i="6"/>
  <c r="J923" i="6"/>
  <c r="J963" i="6"/>
  <c r="J995" i="6"/>
  <c r="J1035" i="6"/>
  <c r="J1067" i="6"/>
  <c r="J1099" i="6"/>
  <c r="J1131" i="6"/>
  <c r="J1163" i="6"/>
  <c r="J1195" i="6"/>
  <c r="J1227" i="6"/>
  <c r="J1259" i="6"/>
  <c r="J1291" i="6"/>
  <c r="J1323" i="6"/>
  <c r="J1355" i="6"/>
  <c r="J1387" i="6"/>
  <c r="J1419" i="6"/>
  <c r="J1459" i="6"/>
  <c r="J1491" i="6"/>
  <c r="J884" i="6"/>
  <c r="J916" i="6"/>
  <c r="J948" i="6"/>
  <c r="J980" i="6"/>
  <c r="J1012" i="6"/>
  <c r="J1044" i="6"/>
  <c r="J1076" i="6"/>
  <c r="J1108" i="6"/>
  <c r="J1140" i="6"/>
  <c r="J1172" i="6"/>
  <c r="J1204" i="6"/>
  <c r="J1236" i="6"/>
  <c r="J1268" i="6"/>
  <c r="J1308" i="6"/>
  <c r="J1340" i="6"/>
  <c r="J1380" i="6"/>
  <c r="J1412" i="6"/>
  <c r="J1444" i="6"/>
  <c r="J1476" i="6"/>
  <c r="J1233" i="6"/>
  <c r="J25" i="6"/>
  <c r="J244" i="6"/>
  <c r="J1113" i="6"/>
  <c r="J930" i="6"/>
  <c r="J1058" i="6"/>
  <c r="J1234" i="6"/>
  <c r="J1330" i="6"/>
  <c r="J1490" i="6"/>
  <c r="J844" i="6"/>
  <c r="J261" i="6"/>
  <c r="J549" i="6"/>
  <c r="J829" i="6"/>
  <c r="J19" i="6"/>
  <c r="J280" i="6"/>
  <c r="J544" i="6"/>
  <c r="J808" i="6"/>
  <c r="J23" i="6"/>
  <c r="J249" i="6"/>
  <c r="J513" i="6"/>
  <c r="J785" i="6"/>
  <c r="J620" i="6"/>
  <c r="J243" i="6"/>
  <c r="J523" i="6"/>
  <c r="J795" i="6"/>
  <c r="J1104" i="6"/>
  <c r="J1400" i="6"/>
  <c r="J1472" i="6"/>
  <c r="J1121" i="6"/>
  <c r="J1025" i="6"/>
  <c r="J1145" i="6"/>
  <c r="J1289" i="6"/>
  <c r="J1449" i="6"/>
  <c r="J1457" i="6"/>
  <c r="J938" i="6"/>
  <c r="J970" i="6"/>
  <c r="J1002" i="6"/>
  <c r="J1034" i="6"/>
  <c r="J1066" i="6"/>
  <c r="J1098" i="6"/>
  <c r="J1138" i="6"/>
  <c r="J1178" i="6"/>
  <c r="J1210" i="6"/>
  <c r="J1242" i="6"/>
  <c r="J1274" i="6"/>
  <c r="J1306" i="6"/>
  <c r="J1338" i="6"/>
  <c r="J1370" i="6"/>
  <c r="J1402" i="6"/>
  <c r="J1434" i="6"/>
  <c r="J1466" i="6"/>
  <c r="J1498" i="6"/>
  <c r="J1248" i="6"/>
  <c r="J1396" i="6"/>
  <c r="J1492" i="6"/>
  <c r="J189" i="6"/>
  <c r="J216" i="6"/>
  <c r="J713" i="6"/>
  <c r="J451" i="6"/>
  <c r="J1392" i="6"/>
  <c r="J962" i="6"/>
  <c r="J1130" i="6"/>
  <c r="J1298" i="6"/>
  <c r="J1426" i="6"/>
  <c r="J1129" i="6"/>
</calcChain>
</file>

<file path=xl/sharedStrings.xml><?xml version="1.0" encoding="utf-8"?>
<sst xmlns="http://schemas.openxmlformats.org/spreadsheetml/2006/main" count="220" uniqueCount="95">
  <si>
    <t>year</t>
    <phoneticPr fontId="2"/>
  </si>
  <si>
    <t>PC1</t>
    <phoneticPr fontId="2"/>
  </si>
  <si>
    <t>yeild change
(bps)</t>
    <phoneticPr fontId="2"/>
  </si>
  <si>
    <t>PC2</t>
    <phoneticPr fontId="2"/>
  </si>
  <si>
    <t>PC3</t>
    <phoneticPr fontId="2"/>
  </si>
  <si>
    <t>Date</t>
  </si>
  <si>
    <t>NASDAQ Close</t>
  </si>
  <si>
    <t>return</t>
    <phoneticPr fontId="2"/>
  </si>
  <si>
    <t>Index levels</t>
    <phoneticPr fontId="2"/>
  </si>
  <si>
    <t>Positions</t>
    <phoneticPr fontId="2"/>
  </si>
  <si>
    <t>daily Loss</t>
    <phoneticPr fontId="2"/>
  </si>
  <si>
    <t>daily loss</t>
    <phoneticPr fontId="2"/>
  </si>
  <si>
    <t>Scenario number</t>
    <phoneticPr fontId="2"/>
  </si>
  <si>
    <t>Scnario number</t>
    <phoneticPr fontId="2"/>
  </si>
  <si>
    <t>order</t>
    <phoneticPr fontId="2"/>
  </si>
  <si>
    <t>99%-VaR</t>
    <phoneticPr fontId="2"/>
  </si>
  <si>
    <t>99%-ES</t>
    <phoneticPr fontId="2"/>
  </si>
  <si>
    <t>15th worst loss out of the 1,500</t>
    <phoneticPr fontId="2"/>
  </si>
  <si>
    <t>Weight</t>
    <phoneticPr fontId="2"/>
  </si>
  <si>
    <t>lambda</t>
    <phoneticPr fontId="2"/>
  </si>
  <si>
    <t>n</t>
    <phoneticPr fontId="2"/>
  </si>
  <si>
    <t>order</t>
    <phoneticPr fontId="2"/>
  </si>
  <si>
    <t>weight</t>
    <phoneticPr fontId="2"/>
  </si>
  <si>
    <t>scenario</t>
    <phoneticPr fontId="2"/>
  </si>
  <si>
    <t>loss</t>
    <phoneticPr fontId="2"/>
  </si>
  <si>
    <t>cum weight</t>
    <phoneticPr fontId="2"/>
  </si>
  <si>
    <t>mio</t>
    <phoneticPr fontId="2"/>
  </si>
  <si>
    <t>99%-CVaR</t>
    <phoneticPr fontId="2"/>
  </si>
  <si>
    <t>equally weighted</t>
    <phoneticPr fontId="2"/>
  </si>
  <si>
    <t>return(u)</t>
    <phoneticPr fontId="2"/>
  </si>
  <si>
    <t>u^2</t>
    <phoneticPr fontId="2"/>
  </si>
  <si>
    <t>Variance</t>
    <phoneticPr fontId="2"/>
  </si>
  <si>
    <t>volatility</t>
    <phoneticPr fontId="2"/>
  </si>
  <si>
    <t>simulation</t>
    <phoneticPr fontId="2"/>
  </si>
  <si>
    <t>volatility at n=1500</t>
    <phoneticPr fontId="2"/>
  </si>
  <si>
    <t>vol adj loss</t>
    <phoneticPr fontId="2"/>
  </si>
  <si>
    <t>position</t>
    <phoneticPr fontId="2"/>
  </si>
  <si>
    <t>13.17a</t>
    <phoneticPr fontId="2"/>
  </si>
  <si>
    <t>13.17b</t>
    <phoneticPr fontId="2"/>
  </si>
  <si>
    <t>13.17c</t>
    <phoneticPr fontId="2"/>
  </si>
  <si>
    <t>99%VaR</t>
    <phoneticPr fontId="2"/>
  </si>
  <si>
    <t>99%CVaR</t>
    <phoneticPr fontId="2"/>
  </si>
  <si>
    <t>Exponential weighting scheme</t>
    <phoneticPr fontId="2"/>
  </si>
  <si>
    <t>Volatility-updating procedures</t>
    <phoneticPr fontId="2"/>
  </si>
  <si>
    <t>Historical simulation approach</t>
    <phoneticPr fontId="2"/>
  </si>
  <si>
    <t>sigma</t>
    <phoneticPr fontId="2"/>
  </si>
  <si>
    <t>Variance</t>
    <phoneticPr fontId="2"/>
  </si>
  <si>
    <t>delta</t>
    <phoneticPr fontId="2"/>
  </si>
  <si>
    <t>S</t>
    <phoneticPr fontId="2"/>
  </si>
  <si>
    <t>$</t>
    <phoneticPr fontId="2"/>
  </si>
  <si>
    <t>95%VaR</t>
    <phoneticPr fontId="2"/>
  </si>
  <si>
    <t>Norminv(0.95)</t>
    <phoneticPr fontId="2"/>
  </si>
  <si>
    <t>T</t>
    <phoneticPr fontId="2"/>
  </si>
  <si>
    <t>gamma</t>
    <phoneticPr fontId="2"/>
  </si>
  <si>
    <t>gamma</t>
    <phoneticPr fontId="2"/>
  </si>
  <si>
    <t>1st moment</t>
    <phoneticPr fontId="2"/>
  </si>
  <si>
    <t>2nd moment</t>
    <phoneticPr fontId="2"/>
  </si>
  <si>
    <t>3rd moment</t>
    <phoneticPr fontId="2"/>
  </si>
  <si>
    <t>sigma_p</t>
    <phoneticPr fontId="2"/>
  </si>
  <si>
    <t>95%VaR</t>
    <phoneticPr fontId="2"/>
  </si>
  <si>
    <t>5%ile</t>
    <phoneticPr fontId="2"/>
  </si>
  <si>
    <t>Norminv(0.05)</t>
    <phoneticPr fontId="2"/>
  </si>
  <si>
    <t>(a)</t>
    <phoneticPr fontId="2"/>
  </si>
  <si>
    <t>(b)</t>
    <phoneticPr fontId="2"/>
  </si>
  <si>
    <t>( c)</t>
    <phoneticPr fontId="2"/>
  </si>
  <si>
    <t>K</t>
    <phoneticPr fontId="2"/>
  </si>
  <si>
    <t>European Call</t>
    <phoneticPr fontId="2"/>
  </si>
  <si>
    <t>sigma</t>
    <phoneticPr fontId="2"/>
  </si>
  <si>
    <t>tau</t>
    <phoneticPr fontId="2"/>
  </si>
  <si>
    <t>d</t>
    <phoneticPr fontId="2"/>
  </si>
  <si>
    <t>rf</t>
    <phoneticPr fontId="2"/>
  </si>
  <si>
    <t>rho</t>
    <phoneticPr fontId="2"/>
  </si>
  <si>
    <t>European Put</t>
    <phoneticPr fontId="2"/>
  </si>
  <si>
    <t>Option style</t>
  </si>
  <si>
    <t>Nb periods</t>
  </si>
  <si>
    <t>合計</t>
    <phoneticPr fontId="2"/>
  </si>
  <si>
    <t>平均</t>
    <phoneticPr fontId="2"/>
  </si>
  <si>
    <t>累計</t>
    <phoneticPr fontId="2"/>
  </si>
  <si>
    <t>データの個数</t>
    <phoneticPr fontId="2"/>
  </si>
  <si>
    <t>Binomial Call</t>
    <phoneticPr fontId="2"/>
  </si>
  <si>
    <t>Delta</t>
    <phoneticPr fontId="2"/>
  </si>
  <si>
    <t>d1</t>
    <phoneticPr fontId="2"/>
  </si>
  <si>
    <t>d2</t>
    <phoneticPr fontId="2"/>
  </si>
  <si>
    <t>Delta</t>
    <phoneticPr fontId="2"/>
  </si>
  <si>
    <t>Gamma</t>
    <phoneticPr fontId="2"/>
  </si>
  <si>
    <t>BSCall Delta</t>
    <phoneticPr fontId="2"/>
  </si>
  <si>
    <t>assumption</t>
    <phoneticPr fontId="2"/>
  </si>
  <si>
    <t>NORMINV(0.05)</t>
    <phoneticPr fontId="2"/>
  </si>
  <si>
    <t>std</t>
    <phoneticPr fontId="2"/>
  </si>
  <si>
    <t>std</t>
    <phoneticPr fontId="2"/>
  </si>
  <si>
    <t>95%-VaR</t>
    <phoneticPr fontId="2"/>
  </si>
  <si>
    <t>The 5%-ile</t>
    <phoneticPr fontId="2"/>
  </si>
  <si>
    <t>Variance_port</t>
    <phoneticPr fontId="2"/>
  </si>
  <si>
    <t>1day-95%VaR</t>
    <phoneticPr fontId="2"/>
  </si>
  <si>
    <t>10day-95%VaR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</si>
</sst>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7" formatCode="#,##0.000;[Red]\-#,##0.000"/>
    <numFmt numFmtId="178" formatCode="0_);[Red]\(0\)"/>
    <numFmt numFmtId="179" formatCode="0.0_);[Red]\(0.0\)"/>
    <numFmt numFmtId="180" formatCode="0.00_);[Red]\(0.00\)"/>
    <numFmt numFmtId="181" formatCode="0.000_);[Red]\(0.000\)"/>
    <numFmt numFmtId="185" formatCode="0.000_ "/>
    <numFmt numFmtId="188" formatCode="0.0000"/>
    <numFmt numFmtId="189" formatCode="0.000"/>
    <numFmt numFmtId="207" formatCode="#,##0.000_ ;[Red]\-#,##0.000\ "/>
    <numFmt numFmtId="209" formatCode="0.0000_);[Red]\(0.0000\)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38" fontId="0" fillId="0" borderId="0" xfId="1" applyFont="1">
      <alignment vertical="center"/>
    </xf>
    <xf numFmtId="40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5" fontId="0" fillId="0" borderId="0" xfId="0" applyNumberFormat="1" applyAlignment="1"/>
    <xf numFmtId="185" fontId="0" fillId="0" borderId="0" xfId="1" applyNumberFormat="1" applyFon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2" fontId="0" fillId="0" borderId="0" xfId="0" applyNumberFormat="1">
      <alignment vertical="center"/>
    </xf>
    <xf numFmtId="40" fontId="0" fillId="0" borderId="0" xfId="1" applyNumberFormat="1" applyFont="1" applyAlignment="1"/>
    <xf numFmtId="177" fontId="0" fillId="0" borderId="0" xfId="1" applyNumberFormat="1" applyFont="1" applyAlignment="1"/>
    <xf numFmtId="40" fontId="0" fillId="2" borderId="0" xfId="1" applyNumberFormat="1" applyFont="1" applyFill="1" applyAlignment="1"/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0" fontId="0" fillId="3" borderId="0" xfId="0" applyFill="1">
      <alignment vertical="center"/>
    </xf>
    <xf numFmtId="189" fontId="0" fillId="3" borderId="0" xfId="0" applyNumberFormat="1" applyFill="1">
      <alignment vertical="center"/>
    </xf>
    <xf numFmtId="0" fontId="0" fillId="4" borderId="0" xfId="0" applyFill="1">
      <alignment vertical="center"/>
    </xf>
    <xf numFmtId="189" fontId="0" fillId="4" borderId="0" xfId="0" applyNumberFormat="1" applyFill="1">
      <alignment vertical="center"/>
    </xf>
    <xf numFmtId="10" fontId="0" fillId="0" borderId="0" xfId="2" applyNumberFormat="1" applyFont="1">
      <alignment vertical="center"/>
    </xf>
    <xf numFmtId="10" fontId="0" fillId="3" borderId="0" xfId="2" applyNumberFormat="1" applyFont="1" applyFill="1">
      <alignment vertical="center"/>
    </xf>
    <xf numFmtId="189" fontId="0" fillId="3" borderId="1" xfId="0" applyNumberFormat="1" applyFill="1" applyBorder="1">
      <alignment vertical="center"/>
    </xf>
    <xf numFmtId="189" fontId="0" fillId="0" borderId="0" xfId="0" applyNumberFormat="1" applyFill="1">
      <alignment vertical="center"/>
    </xf>
    <xf numFmtId="40" fontId="0" fillId="0" borderId="0" xfId="0" applyNumberFormat="1">
      <alignment vertical="center"/>
    </xf>
    <xf numFmtId="40" fontId="0" fillId="2" borderId="0" xfId="0" applyNumberFormat="1" applyFill="1">
      <alignment vertical="center"/>
    </xf>
    <xf numFmtId="207" fontId="0" fillId="0" borderId="0" xfId="0" applyNumberFormat="1">
      <alignment vertical="center"/>
    </xf>
    <xf numFmtId="2" fontId="0" fillId="3" borderId="0" xfId="0" applyNumberFormat="1" applyFill="1">
      <alignment vertical="center"/>
    </xf>
    <xf numFmtId="2" fontId="0" fillId="4" borderId="0" xfId="0" applyNumberFormat="1" applyFill="1">
      <alignment vertical="center"/>
    </xf>
    <xf numFmtId="2" fontId="0" fillId="3" borderId="1" xfId="0" applyNumberFormat="1" applyFill="1" applyBorder="1">
      <alignment vertical="center"/>
    </xf>
    <xf numFmtId="0" fontId="0" fillId="0" borderId="0" xfId="0" applyFill="1">
      <alignment vertical="center"/>
    </xf>
    <xf numFmtId="10" fontId="0" fillId="0" borderId="0" xfId="2" applyNumberFormat="1" applyFont="1" applyFill="1">
      <alignment vertical="center"/>
    </xf>
    <xf numFmtId="0" fontId="0" fillId="0" borderId="0" xfId="0" applyAlignment="1">
      <alignment horizontal="right" vertical="center"/>
    </xf>
    <xf numFmtId="207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177" fontId="0" fillId="4" borderId="0" xfId="1" applyNumberFormat="1" applyFont="1" applyFill="1" applyAlignment="1">
      <alignment horizontal="right" vertical="center"/>
    </xf>
    <xf numFmtId="189" fontId="0" fillId="4" borderId="0" xfId="0" applyNumberFormat="1" applyFill="1" applyAlignment="1">
      <alignment horizontal="right" vertical="center"/>
    </xf>
    <xf numFmtId="181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5" fontId="0" fillId="0" borderId="0" xfId="0" applyNumberFormat="1">
      <alignment vertical="center"/>
    </xf>
    <xf numFmtId="185" fontId="0" fillId="4" borderId="0" xfId="0" applyNumberFormat="1" applyFill="1">
      <alignment vertical="center"/>
    </xf>
    <xf numFmtId="0" fontId="3" fillId="0" borderId="0" xfId="3"/>
    <xf numFmtId="0" fontId="3" fillId="2" borderId="0" xfId="3" applyFill="1"/>
    <xf numFmtId="0" fontId="3" fillId="0" borderId="0" xfId="3" applyFill="1"/>
    <xf numFmtId="0" fontId="3" fillId="0" borderId="0" xfId="3" applyFont="1" applyFill="1" applyAlignment="1">
      <alignment horizontal="right"/>
    </xf>
    <xf numFmtId="178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209" fontId="0" fillId="2" borderId="0" xfId="0" applyNumberFormat="1" applyFill="1">
      <alignment vertical="center"/>
    </xf>
  </cellXfs>
  <cellStyles count="4">
    <cellStyle name="Normal 2" xfId="3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sushi/AppData/Roaming/Microsoft/AddIns/optall3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"/>
      <sheetName val="M_BS"/>
      <sheetName val="Binom"/>
      <sheetName val="M_Barriers"/>
      <sheetName val="M_Probs"/>
      <sheetName val="M_Asian"/>
      <sheetName val="Interest Rate"/>
      <sheetName val="Perpetual"/>
      <sheetName val="Asian"/>
      <sheetName val="Power"/>
      <sheetName val="Binaries"/>
      <sheetName val="Barriers"/>
      <sheetName val="Rainbow"/>
      <sheetName val="Exchange"/>
      <sheetName val="parameters"/>
      <sheetName val="Compound"/>
      <sheetName val="Merton Jump"/>
      <sheetName val="CEV"/>
      <sheetName val="Fixed Dividends"/>
      <sheetName val="Black Formula"/>
      <sheetName val="Black-Scholes+Binomial"/>
      <sheetName val="Output"/>
      <sheetName val="To-Dos"/>
      <sheetName val="Revisions"/>
      <sheetName val="Copyright"/>
      <sheetName val="Exchange1"/>
      <sheetName val="M_Power"/>
      <sheetName val="M_Perpetual"/>
      <sheetName val="Sheet1"/>
    </sheetNames>
    <definedNames>
      <definedName name="BinomCall"/>
      <definedName name="BSCallDelta"/>
    </definedNames>
    <sheetDataSet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5"/>
  <sheetViews>
    <sheetView workbookViewId="0">
      <selection activeCell="K41" sqref="K41"/>
    </sheetView>
  </sheetViews>
  <sheetFormatPr defaultRowHeight="13.5" x14ac:dyDescent="0.15"/>
  <cols>
    <col min="3" max="3" width="10.875" customWidth="1"/>
    <col min="4" max="4" width="11.5" bestFit="1" customWidth="1"/>
  </cols>
  <sheetData>
    <row r="6" spans="3:7" ht="27" x14ac:dyDescent="0.15">
      <c r="C6" t="s">
        <v>0</v>
      </c>
      <c r="D6" s="4" t="s">
        <v>2</v>
      </c>
      <c r="E6" t="s">
        <v>1</v>
      </c>
      <c r="F6" t="s">
        <v>3</v>
      </c>
      <c r="G6" t="s">
        <v>4</v>
      </c>
    </row>
    <row r="7" spans="3:7" x14ac:dyDescent="0.15">
      <c r="C7">
        <v>1</v>
      </c>
      <c r="D7">
        <v>5</v>
      </c>
      <c r="E7">
        <v>0.216</v>
      </c>
      <c r="F7">
        <v>-0.501</v>
      </c>
      <c r="G7">
        <v>0.627</v>
      </c>
    </row>
    <row r="8" spans="3:7" x14ac:dyDescent="0.15">
      <c r="C8">
        <v>2</v>
      </c>
      <c r="D8">
        <v>-3</v>
      </c>
      <c r="E8">
        <v>0.33100000000000002</v>
      </c>
      <c r="F8">
        <v>-0.42899999999999999</v>
      </c>
      <c r="G8">
        <v>0.129</v>
      </c>
    </row>
    <row r="9" spans="3:7" x14ac:dyDescent="0.15">
      <c r="C9">
        <v>3</v>
      </c>
      <c r="D9">
        <v>-1</v>
      </c>
      <c r="E9">
        <v>0.372</v>
      </c>
      <c r="F9">
        <v>-0.26700000000000002</v>
      </c>
      <c r="G9">
        <v>-0.157</v>
      </c>
    </row>
    <row r="10" spans="3:7" x14ac:dyDescent="0.15">
      <c r="C10">
        <v>4</v>
      </c>
      <c r="D10">
        <v>2</v>
      </c>
      <c r="E10">
        <v>0.39200000000000002</v>
      </c>
      <c r="F10">
        <v>-0.11</v>
      </c>
      <c r="G10">
        <v>-0.25600000000000001</v>
      </c>
    </row>
    <row r="11" spans="3:7" x14ac:dyDescent="0.15">
      <c r="C11">
        <v>6</v>
      </c>
      <c r="D11">
        <v>5</v>
      </c>
      <c r="E11">
        <v>0.40400000000000003</v>
      </c>
      <c r="F11">
        <v>1.9E-2</v>
      </c>
      <c r="G11">
        <v>-0.35499999999999998</v>
      </c>
    </row>
    <row r="12" spans="3:7" x14ac:dyDescent="0.15">
      <c r="C12">
        <v>7</v>
      </c>
      <c r="D12">
        <v>7</v>
      </c>
      <c r="E12">
        <v>0.39400000000000002</v>
      </c>
      <c r="F12">
        <v>0.19400000000000001</v>
      </c>
      <c r="G12">
        <v>-0.19500000000000001</v>
      </c>
    </row>
    <row r="13" spans="3:7" x14ac:dyDescent="0.15">
      <c r="C13">
        <v>10</v>
      </c>
      <c r="D13">
        <v>8</v>
      </c>
      <c r="E13">
        <v>0.376</v>
      </c>
      <c r="F13">
        <v>0.371</v>
      </c>
      <c r="G13">
        <v>6.8000000000000005E-2</v>
      </c>
    </row>
    <row r="14" spans="3:7" x14ac:dyDescent="0.15">
      <c r="C14">
        <v>30</v>
      </c>
      <c r="D14">
        <v>2</v>
      </c>
      <c r="E14">
        <v>0.30499999999999999</v>
      </c>
      <c r="F14">
        <v>0.55400000000000005</v>
      </c>
      <c r="G14">
        <v>0.57499999999999996</v>
      </c>
    </row>
    <row r="15" spans="3:7" x14ac:dyDescent="0.15">
      <c r="E15">
        <f>SUMPRODUCT($D$7:$D$14,E7:E14)</f>
        <v>8.8949999999999996</v>
      </c>
      <c r="F15">
        <f t="shared" ref="F15:G15" si="0">SUMPRODUCT($D$7:$D$14,F7:F14)</f>
        <v>4.3580000000000005</v>
      </c>
      <c r="G15">
        <f t="shared" si="0"/>
        <v>0.94699999999999984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J23" sqref="J23"/>
    </sheetView>
  </sheetViews>
  <sheetFormatPr defaultRowHeight="13.5" x14ac:dyDescent="0.15"/>
  <cols>
    <col min="3" max="3" width="9.25" bestFit="1" customWidth="1"/>
  </cols>
  <sheetData>
    <row r="2" spans="2:5" x14ac:dyDescent="0.15">
      <c r="B2">
        <v>-1.645</v>
      </c>
      <c r="C2">
        <f>1/6</f>
        <v>0.16666666666666666</v>
      </c>
      <c r="D2">
        <f>1.645^2-1</f>
        <v>1.7060249999999999</v>
      </c>
      <c r="E2">
        <v>-2.8170000000000002</v>
      </c>
    </row>
    <row r="3" spans="2:5" x14ac:dyDescent="0.15">
      <c r="C3">
        <f>C2*D2*E2</f>
        <v>-0.80097873749999993</v>
      </c>
    </row>
    <row r="4" spans="2:5" x14ac:dyDescent="0.15">
      <c r="C4" s="3">
        <f>B2+C3</f>
        <v>-2.4459787374999999</v>
      </c>
    </row>
    <row r="7" spans="2:5" x14ac:dyDescent="0.15">
      <c r="B7">
        <f>SQRT(225)*(-1.645)</f>
        <v>-24.675000000000001</v>
      </c>
      <c r="C7">
        <f>1/6</f>
        <v>0.16666666666666666</v>
      </c>
      <c r="D7">
        <f>(SQRT(225)*1.645)^2-1</f>
        <v>607.85562500000003</v>
      </c>
      <c r="E7">
        <v>-2.8170000000000002</v>
      </c>
    </row>
    <row r="8" spans="2:5" x14ac:dyDescent="0.15">
      <c r="C8">
        <f>C7*D7*E7</f>
        <v>-285.38821593749998</v>
      </c>
    </row>
    <row r="9" spans="2:5" x14ac:dyDescent="0.15">
      <c r="C9" s="1">
        <f>B7+C8</f>
        <v>-310.06321593749999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2"/>
  <sheetViews>
    <sheetView zoomScale="85" zoomScaleNormal="85" workbookViewId="0">
      <selection activeCell="N18" sqref="N18"/>
    </sheetView>
  </sheetViews>
  <sheetFormatPr defaultRowHeight="13.5" x14ac:dyDescent="0.15"/>
  <cols>
    <col min="1" max="1" width="10.875" bestFit="1" customWidth="1"/>
    <col min="2" max="2" width="14.25" style="2" bestFit="1" customWidth="1"/>
    <col min="3" max="3" width="9" style="7"/>
    <col min="5" max="5" width="15.5" bestFit="1" customWidth="1"/>
    <col min="6" max="6" width="11" style="2" bestFit="1" customWidth="1"/>
    <col min="7" max="7" width="11" bestFit="1" customWidth="1"/>
    <col min="12" max="12" width="14.375" bestFit="1" customWidth="1"/>
  </cols>
  <sheetData>
    <row r="1" spans="1:16" x14ac:dyDescent="0.15">
      <c r="A1" s="5" t="s">
        <v>5</v>
      </c>
      <c r="B1" s="11" t="s">
        <v>6</v>
      </c>
      <c r="C1" s="7" t="s">
        <v>7</v>
      </c>
      <c r="E1" t="s">
        <v>12</v>
      </c>
      <c r="F1" s="2" t="s">
        <v>8</v>
      </c>
      <c r="G1" t="s">
        <v>9</v>
      </c>
      <c r="I1" t="s">
        <v>10</v>
      </c>
      <c r="K1" t="s">
        <v>14</v>
      </c>
      <c r="L1" t="s">
        <v>13</v>
      </c>
      <c r="M1" t="s">
        <v>11</v>
      </c>
    </row>
    <row r="2" spans="1:16" x14ac:dyDescent="0.15">
      <c r="A2" s="6">
        <v>36606</v>
      </c>
      <c r="B2" s="11">
        <v>4711.68</v>
      </c>
      <c r="F2" s="13">
        <v>2262.04</v>
      </c>
      <c r="G2" s="15">
        <v>10</v>
      </c>
      <c r="H2" s="9">
        <v>10</v>
      </c>
    </row>
    <row r="3" spans="1:16" x14ac:dyDescent="0.15">
      <c r="A3" s="6">
        <v>36607</v>
      </c>
      <c r="B3" s="11">
        <v>4864.75</v>
      </c>
      <c r="C3" s="7">
        <f>B3/B2-1</f>
        <v>3.2487350584080366E-2</v>
      </c>
      <c r="E3">
        <v>1</v>
      </c>
      <c r="F3" s="2">
        <f>F2*(1+C3)</f>
        <v>2335.5276865152132</v>
      </c>
      <c r="G3" s="10">
        <f>G2*F3/F2</f>
        <v>10.324873505840804</v>
      </c>
      <c r="H3" s="9">
        <f>H2*(1+C3)</f>
        <v>10.324873505840804</v>
      </c>
      <c r="I3" s="9">
        <f>-(H3-H2)</f>
        <v>-0.3248735058408041</v>
      </c>
      <c r="K3">
        <v>1</v>
      </c>
      <c r="L3">
        <v>18</v>
      </c>
      <c r="M3" s="9">
        <v>0.75448672235805514</v>
      </c>
    </row>
    <row r="4" spans="1:16" x14ac:dyDescent="0.15">
      <c r="A4" s="6">
        <v>36608</v>
      </c>
      <c r="B4" s="11">
        <v>4940.6099999999997</v>
      </c>
      <c r="C4" s="7">
        <f t="shared" ref="C4:C67" si="0">B4/B3-1</f>
        <v>1.5593812631687021E-2</v>
      </c>
      <c r="E4">
        <v>2</v>
      </c>
      <c r="F4" s="2">
        <f t="shared" ref="F4:F67" si="1">F3*(1+C4)</f>
        <v>2371.9474676548489</v>
      </c>
      <c r="G4" s="10">
        <f>G3*F4/F3</f>
        <v>10.485877648736754</v>
      </c>
      <c r="H4" s="9">
        <f>H3*(1+C4)</f>
        <v>10.485877648736755</v>
      </c>
      <c r="I4" s="9">
        <f t="shared" ref="I4:I67" si="2">-(H4-H3)</f>
        <v>-0.16100414289595122</v>
      </c>
      <c r="K4">
        <v>2</v>
      </c>
      <c r="L4">
        <v>9</v>
      </c>
      <c r="M4" s="9">
        <v>0.74103080005433242</v>
      </c>
    </row>
    <row r="5" spans="1:16" x14ac:dyDescent="0.15">
      <c r="A5" s="6">
        <v>36609</v>
      </c>
      <c r="B5" s="11">
        <v>4963.03</v>
      </c>
      <c r="C5" s="7">
        <f t="shared" si="0"/>
        <v>4.5379011903388111E-3</v>
      </c>
      <c r="E5">
        <v>3</v>
      </c>
      <c r="F5" s="2">
        <f t="shared" si="1"/>
        <v>2382.711130891741</v>
      </c>
      <c r="G5" s="10">
        <f t="shared" ref="G5:G68" si="3">G4*F5/F4</f>
        <v>10.533461525400703</v>
      </c>
      <c r="H5" s="9">
        <f t="shared" ref="H5:H68" si="4">H4*(1+C5)</f>
        <v>10.533461525400705</v>
      </c>
      <c r="I5" s="9">
        <f t="shared" si="2"/>
        <v>-4.7583876663949809E-2</v>
      </c>
      <c r="K5">
        <v>3</v>
      </c>
      <c r="L5">
        <v>16</v>
      </c>
      <c r="M5" s="9">
        <v>0.60757521733224706</v>
      </c>
    </row>
    <row r="6" spans="1:16" x14ac:dyDescent="0.15">
      <c r="A6" s="6">
        <v>36612</v>
      </c>
      <c r="B6" s="11">
        <v>4958.5600000000004</v>
      </c>
      <c r="C6" s="7">
        <f t="shared" si="0"/>
        <v>-9.0065947616668751E-4</v>
      </c>
      <c r="E6">
        <v>4</v>
      </c>
      <c r="F6" s="2">
        <f t="shared" si="1"/>
        <v>2380.5651195327355</v>
      </c>
      <c r="G6" s="10">
        <f t="shared" si="3"/>
        <v>10.523974463461013</v>
      </c>
      <c r="H6" s="9">
        <f t="shared" si="4"/>
        <v>10.523974463461016</v>
      </c>
      <c r="I6" s="9">
        <f t="shared" si="2"/>
        <v>9.4870619396889566E-3</v>
      </c>
      <c r="K6">
        <v>4</v>
      </c>
      <c r="L6">
        <v>14</v>
      </c>
      <c r="M6" s="9">
        <v>0.54810598342841743</v>
      </c>
    </row>
    <row r="7" spans="1:16" x14ac:dyDescent="0.15">
      <c r="A7" s="6">
        <v>36613</v>
      </c>
      <c r="B7" s="11">
        <v>4833.8900000000003</v>
      </c>
      <c r="C7" s="7">
        <f t="shared" si="0"/>
        <v>-2.5142380045819812E-2</v>
      </c>
      <c r="E7">
        <v>5</v>
      </c>
      <c r="F7" s="2">
        <f t="shared" si="1"/>
        <v>2320.7120465736211</v>
      </c>
      <c r="G7" s="10">
        <f t="shared" si="3"/>
        <v>10.259376697908174</v>
      </c>
      <c r="H7" s="9">
        <f t="shared" si="4"/>
        <v>10.259376697908177</v>
      </c>
      <c r="I7" s="9">
        <f t="shared" si="2"/>
        <v>0.26459776555283909</v>
      </c>
      <c r="K7">
        <v>5</v>
      </c>
      <c r="L7">
        <v>35</v>
      </c>
      <c r="M7" s="9">
        <v>0.42507131214343907</v>
      </c>
    </row>
    <row r="8" spans="1:16" x14ac:dyDescent="0.15">
      <c r="A8" s="6">
        <v>36614</v>
      </c>
      <c r="B8" s="11">
        <v>4644.67</v>
      </c>
      <c r="C8" s="7">
        <f t="shared" si="0"/>
        <v>-3.9144457155624202E-2</v>
      </c>
      <c r="E8">
        <v>6</v>
      </c>
      <c r="F8" s="2">
        <f t="shared" si="1"/>
        <v>2229.8690332959791</v>
      </c>
      <c r="G8" s="10">
        <f t="shared" si="3"/>
        <v>9.8577789663134983</v>
      </c>
      <c r="H8" s="9">
        <f t="shared" si="4"/>
        <v>9.8577789663135018</v>
      </c>
      <c r="I8" s="9">
        <f t="shared" si="2"/>
        <v>0.40159773159467527</v>
      </c>
      <c r="K8">
        <v>6</v>
      </c>
      <c r="L8">
        <v>44</v>
      </c>
      <c r="M8" s="9">
        <v>0.42375543330616594</v>
      </c>
    </row>
    <row r="9" spans="1:16" x14ac:dyDescent="0.15">
      <c r="A9" s="6">
        <v>36615</v>
      </c>
      <c r="B9" s="11">
        <v>4457.8900000000003</v>
      </c>
      <c r="C9" s="7">
        <f t="shared" si="0"/>
        <v>-4.0213836505069156E-2</v>
      </c>
      <c r="E9">
        <v>7</v>
      </c>
      <c r="F9" s="2">
        <f t="shared" si="1"/>
        <v>2140.1974445632982</v>
      </c>
      <c r="G9" s="10">
        <f t="shared" si="3"/>
        <v>9.461359854659058</v>
      </c>
      <c r="H9" s="9">
        <f t="shared" si="4"/>
        <v>9.4613598546590616</v>
      </c>
      <c r="I9" s="9">
        <f t="shared" si="2"/>
        <v>0.39641911165444021</v>
      </c>
      <c r="K9">
        <v>7</v>
      </c>
      <c r="L9">
        <v>152</v>
      </c>
      <c r="M9" s="9">
        <v>0.403720116816082</v>
      </c>
    </row>
    <row r="10" spans="1:16" x14ac:dyDescent="0.15">
      <c r="A10" s="6">
        <v>36616</v>
      </c>
      <c r="B10" s="11">
        <v>4572.83</v>
      </c>
      <c r="C10" s="7">
        <f t="shared" si="0"/>
        <v>2.5783498471249722E-2</v>
      </c>
      <c r="E10">
        <v>8</v>
      </c>
      <c r="F10" s="2">
        <f t="shared" si="1"/>
        <v>2195.3792221033686</v>
      </c>
      <c r="G10" s="10">
        <f t="shared" si="3"/>
        <v>9.7053068120076045</v>
      </c>
      <c r="H10" s="9">
        <f t="shared" si="4"/>
        <v>9.7053068120076063</v>
      </c>
      <c r="I10" s="9">
        <f t="shared" si="2"/>
        <v>-0.24394695734854466</v>
      </c>
      <c r="K10">
        <v>8</v>
      </c>
      <c r="L10">
        <v>6</v>
      </c>
      <c r="M10" s="9">
        <v>0.40159773159467527</v>
      </c>
    </row>
    <row r="11" spans="1:16" x14ac:dyDescent="0.15">
      <c r="A11" s="6">
        <v>36619</v>
      </c>
      <c r="B11" s="11">
        <v>4223.68</v>
      </c>
      <c r="C11" s="7">
        <f t="shared" si="0"/>
        <v>-7.6353155485771262E-2</v>
      </c>
      <c r="E11">
        <v>9</v>
      </c>
      <c r="F11" s="2">
        <f t="shared" si="1"/>
        <v>2027.7550910078785</v>
      </c>
      <c r="G11" s="10">
        <f t="shared" si="3"/>
        <v>8.9642760119532721</v>
      </c>
      <c r="H11" s="9">
        <f t="shared" si="4"/>
        <v>8.9642760119532738</v>
      </c>
      <c r="I11" s="9">
        <f t="shared" si="2"/>
        <v>0.74103080005433242</v>
      </c>
      <c r="K11">
        <v>9</v>
      </c>
      <c r="L11">
        <v>7</v>
      </c>
      <c r="M11" s="9">
        <v>0.39641911165444021</v>
      </c>
    </row>
    <row r="12" spans="1:16" x14ac:dyDescent="0.15">
      <c r="A12" s="6">
        <v>36620</v>
      </c>
      <c r="B12" s="11">
        <v>4148.8900000000003</v>
      </c>
      <c r="C12" s="7">
        <f t="shared" si="0"/>
        <v>-1.770730737177062E-2</v>
      </c>
      <c r="E12">
        <v>10</v>
      </c>
      <c r="F12" s="2">
        <f t="shared" si="1"/>
        <v>1991.8490083367292</v>
      </c>
      <c r="G12" s="10">
        <f t="shared" si="3"/>
        <v>8.8055428212442255</v>
      </c>
      <c r="H12" s="9">
        <f t="shared" si="4"/>
        <v>8.8055428212442273</v>
      </c>
      <c r="I12" s="9">
        <f t="shared" si="2"/>
        <v>0.15873319070904657</v>
      </c>
      <c r="K12">
        <v>10</v>
      </c>
      <c r="L12">
        <v>162</v>
      </c>
      <c r="M12" s="9">
        <v>0.39070989540885659</v>
      </c>
    </row>
    <row r="13" spans="1:16" x14ac:dyDescent="0.15">
      <c r="A13" s="6">
        <v>36621</v>
      </c>
      <c r="B13" s="11">
        <v>4169.22</v>
      </c>
      <c r="C13" s="7">
        <f t="shared" si="0"/>
        <v>4.9001058114339635E-3</v>
      </c>
      <c r="E13">
        <v>11</v>
      </c>
      <c r="F13" s="2">
        <f t="shared" si="1"/>
        <v>2001.6092792379791</v>
      </c>
      <c r="G13" s="10">
        <f t="shared" si="3"/>
        <v>8.8486909127954352</v>
      </c>
      <c r="H13" s="9">
        <f t="shared" si="4"/>
        <v>8.848690912795437</v>
      </c>
      <c r="I13" s="9">
        <f t="shared" si="2"/>
        <v>-4.3148091551209689E-2</v>
      </c>
      <c r="K13">
        <v>11</v>
      </c>
      <c r="L13">
        <v>90</v>
      </c>
      <c r="M13" s="9">
        <v>0.38039510323281789</v>
      </c>
    </row>
    <row r="14" spans="1:16" x14ac:dyDescent="0.15">
      <c r="A14" s="6">
        <v>36622</v>
      </c>
      <c r="B14" s="11">
        <v>4267.5600000000004</v>
      </c>
      <c r="C14" s="7">
        <f t="shared" si="0"/>
        <v>2.3587145797055564E-2</v>
      </c>
      <c r="E14">
        <v>12</v>
      </c>
      <c r="F14" s="2">
        <f t="shared" si="1"/>
        <v>2048.8215291361048</v>
      </c>
      <c r="G14" s="10">
        <f t="shared" si="3"/>
        <v>9.0574062754686224</v>
      </c>
      <c r="H14" s="9">
        <f t="shared" si="4"/>
        <v>9.0574062754686242</v>
      </c>
      <c r="I14" s="9">
        <f t="shared" si="2"/>
        <v>-0.20871536267318724</v>
      </c>
      <c r="K14">
        <v>12</v>
      </c>
      <c r="L14">
        <v>191</v>
      </c>
      <c r="M14" s="9">
        <v>0.37975838766639569</v>
      </c>
    </row>
    <row r="15" spans="1:16" x14ac:dyDescent="0.15">
      <c r="A15" s="6">
        <v>36623</v>
      </c>
      <c r="B15" s="11">
        <v>4446.45</v>
      </c>
      <c r="C15" s="7">
        <f t="shared" si="0"/>
        <v>4.1918567050023725E-2</v>
      </c>
      <c r="E15">
        <v>13</v>
      </c>
      <c r="F15" s="2">
        <f t="shared" si="1"/>
        <v>2134.7051917787289</v>
      </c>
      <c r="G15" s="10">
        <f t="shared" si="3"/>
        <v>9.4370797677261606</v>
      </c>
      <c r="H15" s="9">
        <f t="shared" si="4"/>
        <v>9.4370797677261606</v>
      </c>
      <c r="I15" s="9">
        <f t="shared" si="2"/>
        <v>-0.37967349225753644</v>
      </c>
      <c r="K15">
        <v>13</v>
      </c>
      <c r="L15">
        <v>198</v>
      </c>
      <c r="M15" s="9">
        <v>0.37918534365661483</v>
      </c>
      <c r="N15" t="s">
        <v>17</v>
      </c>
    </row>
    <row r="16" spans="1:16" ht="14.25" thickBot="1" x14ac:dyDescent="0.2">
      <c r="A16" s="6">
        <v>36626</v>
      </c>
      <c r="B16" s="11">
        <v>4188.2</v>
      </c>
      <c r="C16" s="7">
        <f t="shared" si="0"/>
        <v>-5.8080041381326719E-2</v>
      </c>
      <c r="E16">
        <v>14</v>
      </c>
      <c r="F16" s="2">
        <f t="shared" si="1"/>
        <v>2010.7214259032874</v>
      </c>
      <c r="G16" s="10">
        <f t="shared" si="3"/>
        <v>8.8889737842977432</v>
      </c>
      <c r="H16" s="9">
        <f t="shared" si="4"/>
        <v>8.8889737842977432</v>
      </c>
      <c r="I16" s="9">
        <f t="shared" si="2"/>
        <v>0.54810598342841743</v>
      </c>
      <c r="K16">
        <v>14</v>
      </c>
      <c r="L16">
        <v>29</v>
      </c>
      <c r="M16" s="9">
        <v>0.36638736077152956</v>
      </c>
      <c r="N16" t="s">
        <v>15</v>
      </c>
      <c r="P16" t="s">
        <v>16</v>
      </c>
    </row>
    <row r="17" spans="1:17" ht="14.25" thickBot="1" x14ac:dyDescent="0.2">
      <c r="A17" s="6">
        <v>36627</v>
      </c>
      <c r="B17" s="11">
        <v>4055.9</v>
      </c>
      <c r="C17" s="7">
        <f t="shared" si="0"/>
        <v>-3.1588749343393285E-2</v>
      </c>
      <c r="E17">
        <v>15</v>
      </c>
      <c r="F17" s="2">
        <f t="shared" si="1"/>
        <v>1947.2052507810381</v>
      </c>
      <c r="G17" s="10">
        <f t="shared" si="3"/>
        <v>8.6081822195055668</v>
      </c>
      <c r="H17" s="9">
        <f t="shared" si="4"/>
        <v>8.6081822195055686</v>
      </c>
      <c r="I17" s="9">
        <f t="shared" si="2"/>
        <v>0.2807915647921746</v>
      </c>
      <c r="K17" s="16">
        <v>15</v>
      </c>
      <c r="L17" s="16">
        <v>164</v>
      </c>
      <c r="M17" s="17">
        <v>0.36369193154034285</v>
      </c>
      <c r="N17" s="22">
        <f>M17</f>
        <v>0.36369193154034285</v>
      </c>
      <c r="O17" t="s">
        <v>26</v>
      </c>
      <c r="P17" s="22">
        <f>AVERAGE(M3:M17)</f>
        <v>0.46412603006429415</v>
      </c>
      <c r="Q17" t="s">
        <v>26</v>
      </c>
    </row>
    <row r="18" spans="1:17" x14ac:dyDescent="0.15">
      <c r="A18" s="6">
        <v>36628</v>
      </c>
      <c r="B18" s="11">
        <v>3769.63</v>
      </c>
      <c r="C18" s="7">
        <f t="shared" si="0"/>
        <v>-7.0581128726053377E-2</v>
      </c>
      <c r="E18">
        <v>16</v>
      </c>
      <c r="F18" s="2">
        <f t="shared" si="1"/>
        <v>1809.7693063196145</v>
      </c>
      <c r="G18" s="10">
        <f t="shared" si="3"/>
        <v>8.0006070021733198</v>
      </c>
      <c r="H18" s="9">
        <f t="shared" si="4"/>
        <v>8.0006070021733215</v>
      </c>
      <c r="I18" s="9">
        <f t="shared" si="2"/>
        <v>0.60757521733224706</v>
      </c>
      <c r="K18">
        <v>16</v>
      </c>
      <c r="L18">
        <v>23</v>
      </c>
      <c r="M18" s="9">
        <v>0.3425529747351268</v>
      </c>
    </row>
    <row r="19" spans="1:17" x14ac:dyDescent="0.15">
      <c r="A19" s="6">
        <v>36629</v>
      </c>
      <c r="B19" s="11">
        <v>3676.78</v>
      </c>
      <c r="C19" s="7">
        <f t="shared" si="0"/>
        <v>-2.4631064587240625E-2</v>
      </c>
      <c r="E19">
        <v>17</v>
      </c>
      <c r="F19" s="2">
        <f t="shared" si="1"/>
        <v>1765.1927616476505</v>
      </c>
      <c r="G19" s="10">
        <f t="shared" si="3"/>
        <v>7.8035435343656596</v>
      </c>
      <c r="H19" s="9">
        <f t="shared" si="4"/>
        <v>7.8035435343656605</v>
      </c>
      <c r="I19" s="9">
        <f t="shared" si="2"/>
        <v>0.19706346780766104</v>
      </c>
      <c r="K19">
        <v>17</v>
      </c>
      <c r="L19">
        <v>201</v>
      </c>
      <c r="M19" s="9">
        <v>0.33784127954360255</v>
      </c>
    </row>
    <row r="20" spans="1:17" x14ac:dyDescent="0.15">
      <c r="A20" s="6">
        <v>36630</v>
      </c>
      <c r="B20" s="11">
        <v>3321.29</v>
      </c>
      <c r="C20" s="7">
        <f t="shared" si="0"/>
        <v>-9.6685142978366945E-2</v>
      </c>
      <c r="E20">
        <v>18</v>
      </c>
      <c r="F20" s="2">
        <f t="shared" si="1"/>
        <v>1594.524847103369</v>
      </c>
      <c r="G20" s="10">
        <f t="shared" si="3"/>
        <v>7.0490568120076045</v>
      </c>
      <c r="H20" s="9">
        <f t="shared" si="4"/>
        <v>7.0490568120076054</v>
      </c>
      <c r="I20" s="9">
        <f t="shared" si="2"/>
        <v>0.75448672235805514</v>
      </c>
      <c r="K20">
        <v>18</v>
      </c>
      <c r="L20">
        <v>170</v>
      </c>
      <c r="M20" s="9">
        <v>0.32164748030426527</v>
      </c>
    </row>
    <row r="21" spans="1:17" x14ac:dyDescent="0.15">
      <c r="A21" s="6">
        <v>36633</v>
      </c>
      <c r="B21" s="11">
        <v>3539.16</v>
      </c>
      <c r="C21" s="7">
        <f t="shared" si="0"/>
        <v>6.5598005594211806E-2</v>
      </c>
      <c r="E21">
        <v>19</v>
      </c>
      <c r="F21" s="2">
        <f t="shared" si="1"/>
        <v>1699.1224969437656</v>
      </c>
      <c r="G21" s="10">
        <f t="shared" si="3"/>
        <v>7.5114608801955969</v>
      </c>
      <c r="H21" s="9">
        <f t="shared" si="4"/>
        <v>7.5114608801955969</v>
      </c>
      <c r="I21" s="9">
        <f t="shared" si="2"/>
        <v>-0.46240406818799151</v>
      </c>
      <c r="K21">
        <v>19</v>
      </c>
      <c r="L21">
        <v>42</v>
      </c>
      <c r="M21" s="9">
        <v>0.31477095218690554</v>
      </c>
    </row>
    <row r="22" spans="1:17" x14ac:dyDescent="0.15">
      <c r="A22" s="6">
        <v>36634</v>
      </c>
      <c r="B22" s="11">
        <v>3793.57</v>
      </c>
      <c r="C22" s="7">
        <f t="shared" si="0"/>
        <v>7.1884288927316131E-2</v>
      </c>
      <c r="E22">
        <v>20</v>
      </c>
      <c r="F22" s="2">
        <f t="shared" si="1"/>
        <v>1821.2627094369741</v>
      </c>
      <c r="G22" s="10">
        <f t="shared" si="3"/>
        <v>8.0514169043738093</v>
      </c>
      <c r="H22" s="9">
        <f t="shared" si="4"/>
        <v>8.0514169043738093</v>
      </c>
      <c r="I22" s="9">
        <f t="shared" si="2"/>
        <v>-0.53995602417821242</v>
      </c>
      <c r="K22">
        <v>20</v>
      </c>
      <c r="L22">
        <v>33</v>
      </c>
      <c r="M22" s="9">
        <v>0.31292447704428117</v>
      </c>
    </row>
    <row r="23" spans="1:17" x14ac:dyDescent="0.15">
      <c r="A23" s="6">
        <v>36635</v>
      </c>
      <c r="B23" s="11">
        <v>3706.41</v>
      </c>
      <c r="C23" s="7">
        <f t="shared" si="0"/>
        <v>-2.2975719441054254E-2</v>
      </c>
      <c r="E23">
        <v>21</v>
      </c>
      <c r="F23" s="2">
        <f t="shared" si="1"/>
        <v>1779.4178883964958</v>
      </c>
      <c r="G23" s="10">
        <f t="shared" si="3"/>
        <v>7.8664298084759547</v>
      </c>
      <c r="H23" s="9">
        <f t="shared" si="4"/>
        <v>7.8664298084759547</v>
      </c>
      <c r="I23" s="9">
        <f t="shared" si="2"/>
        <v>0.18498709589785456</v>
      </c>
      <c r="K23">
        <v>21</v>
      </c>
      <c r="L23">
        <v>175</v>
      </c>
      <c r="M23" s="9">
        <v>0.30882827356696474</v>
      </c>
    </row>
    <row r="24" spans="1:17" x14ac:dyDescent="0.15">
      <c r="A24" s="6">
        <v>36636</v>
      </c>
      <c r="B24" s="11">
        <v>3643.88</v>
      </c>
      <c r="C24" s="7">
        <f t="shared" si="0"/>
        <v>-1.687077252651481E-2</v>
      </c>
      <c r="E24">
        <v>22</v>
      </c>
      <c r="F24" s="2">
        <f t="shared" si="1"/>
        <v>1749.3977339717471</v>
      </c>
      <c r="G24" s="10">
        <f t="shared" si="3"/>
        <v>7.7337170605813608</v>
      </c>
      <c r="H24" s="9">
        <f t="shared" si="4"/>
        <v>7.7337170605813617</v>
      </c>
      <c r="I24" s="9">
        <f t="shared" si="2"/>
        <v>0.13271274789459309</v>
      </c>
      <c r="K24">
        <v>22</v>
      </c>
      <c r="L24">
        <v>89</v>
      </c>
      <c r="M24" s="9">
        <v>0.308785825862536</v>
      </c>
    </row>
    <row r="25" spans="1:17" x14ac:dyDescent="0.15">
      <c r="A25" s="6">
        <v>36640</v>
      </c>
      <c r="B25" s="11">
        <v>3482.48</v>
      </c>
      <c r="C25" s="7">
        <f t="shared" si="0"/>
        <v>-4.4293445448258528E-2</v>
      </c>
      <c r="E25">
        <v>23</v>
      </c>
      <c r="F25" s="2">
        <f t="shared" si="1"/>
        <v>1671.9108808747624</v>
      </c>
      <c r="G25" s="10">
        <f t="shared" si="3"/>
        <v>7.3911640858462331</v>
      </c>
      <c r="H25" s="9">
        <f t="shared" si="4"/>
        <v>7.3911640858462349</v>
      </c>
      <c r="I25" s="9">
        <f t="shared" si="2"/>
        <v>0.3425529747351268</v>
      </c>
      <c r="K25">
        <v>23</v>
      </c>
      <c r="L25">
        <v>168</v>
      </c>
      <c r="M25" s="9">
        <v>0.28357188943221878</v>
      </c>
    </row>
    <row r="26" spans="1:17" x14ac:dyDescent="0.15">
      <c r="A26" s="6">
        <v>36641</v>
      </c>
      <c r="B26" s="11">
        <v>3711.23</v>
      </c>
      <c r="C26" s="7">
        <f t="shared" si="0"/>
        <v>6.5685947945142598E-2</v>
      </c>
      <c r="E26">
        <v>24</v>
      </c>
      <c r="F26" s="2">
        <f t="shared" si="1"/>
        <v>1781.7319319648195</v>
      </c>
      <c r="G26" s="10">
        <f t="shared" si="3"/>
        <v>7.876659705243136</v>
      </c>
      <c r="H26" s="9">
        <f t="shared" si="4"/>
        <v>7.8766597052431377</v>
      </c>
      <c r="I26" s="9">
        <f t="shared" si="2"/>
        <v>-0.48549561939690289</v>
      </c>
      <c r="K26">
        <v>24</v>
      </c>
      <c r="L26">
        <v>15</v>
      </c>
      <c r="M26" s="9">
        <v>0.2807915647921746</v>
      </c>
    </row>
    <row r="27" spans="1:17" x14ac:dyDescent="0.15">
      <c r="A27" s="6">
        <v>36642</v>
      </c>
      <c r="B27" s="11">
        <v>3630.09</v>
      </c>
      <c r="C27" s="7">
        <f t="shared" si="0"/>
        <v>-2.1863371442890855E-2</v>
      </c>
      <c r="E27">
        <v>25</v>
      </c>
      <c r="F27" s="2">
        <f t="shared" si="1"/>
        <v>1742.7772649246131</v>
      </c>
      <c r="G27" s="10">
        <f t="shared" si="3"/>
        <v>7.7044493683781541</v>
      </c>
      <c r="H27" s="9">
        <f t="shared" si="4"/>
        <v>7.7044493683781559</v>
      </c>
      <c r="I27" s="9">
        <f t="shared" si="2"/>
        <v>0.17221033686498188</v>
      </c>
      <c r="K27">
        <v>25</v>
      </c>
      <c r="L27">
        <v>117</v>
      </c>
      <c r="M27" s="9">
        <v>0.27557049714751436</v>
      </c>
    </row>
    <row r="28" spans="1:17" x14ac:dyDescent="0.15">
      <c r="A28" s="6">
        <v>36643</v>
      </c>
      <c r="B28" s="11">
        <v>3774.03</v>
      </c>
      <c r="C28" s="7">
        <f t="shared" si="0"/>
        <v>3.9651909456790424E-2</v>
      </c>
      <c r="E28">
        <v>26</v>
      </c>
      <c r="F28" s="2">
        <f t="shared" si="1"/>
        <v>1811.8817112367567</v>
      </c>
      <c r="G28" s="10">
        <f t="shared" si="3"/>
        <v>8.0099454971475108</v>
      </c>
      <c r="H28" s="9">
        <f t="shared" si="4"/>
        <v>8.0099454971475126</v>
      </c>
      <c r="I28" s="9">
        <f t="shared" si="2"/>
        <v>-0.30549612876935672</v>
      </c>
      <c r="K28">
        <v>26</v>
      </c>
      <c r="L28">
        <v>245</v>
      </c>
      <c r="M28" s="9">
        <v>0.27463664765009543</v>
      </c>
    </row>
    <row r="29" spans="1:17" x14ac:dyDescent="0.15">
      <c r="A29" s="6">
        <v>36644</v>
      </c>
      <c r="B29" s="11">
        <v>3860.66</v>
      </c>
      <c r="C29" s="7">
        <f t="shared" si="0"/>
        <v>2.2954242547091441E-2</v>
      </c>
      <c r="E29">
        <v>27</v>
      </c>
      <c r="F29" s="2">
        <f t="shared" si="1"/>
        <v>1853.4720835031244</v>
      </c>
      <c r="G29" s="10">
        <f t="shared" si="3"/>
        <v>8.1938077288780171</v>
      </c>
      <c r="H29" s="9">
        <f t="shared" si="4"/>
        <v>8.1938077288780189</v>
      </c>
      <c r="I29" s="9">
        <f t="shared" si="2"/>
        <v>-0.18386223173050631</v>
      </c>
      <c r="K29">
        <v>27</v>
      </c>
      <c r="L29">
        <v>73</v>
      </c>
      <c r="M29" s="9">
        <v>0.27342688807389237</v>
      </c>
    </row>
    <row r="30" spans="1:17" x14ac:dyDescent="0.15">
      <c r="A30" s="6">
        <v>36647</v>
      </c>
      <c r="B30" s="11">
        <v>3958.08</v>
      </c>
      <c r="C30" s="7">
        <f t="shared" si="0"/>
        <v>2.5234027342475152E-2</v>
      </c>
      <c r="E30">
        <v>28</v>
      </c>
      <c r="F30" s="2">
        <f t="shared" si="1"/>
        <v>1900.2426487367566</v>
      </c>
      <c r="G30" s="10">
        <f t="shared" si="3"/>
        <v>8.400570497147509</v>
      </c>
      <c r="H30" s="9">
        <f t="shared" si="4"/>
        <v>8.4005704971475108</v>
      </c>
      <c r="I30" s="9">
        <f t="shared" si="2"/>
        <v>-0.20676276826949191</v>
      </c>
      <c r="K30">
        <v>28</v>
      </c>
      <c r="L30">
        <v>230</v>
      </c>
      <c r="M30" s="9">
        <v>0.27066778728606344</v>
      </c>
    </row>
    <row r="31" spans="1:17" x14ac:dyDescent="0.15">
      <c r="A31" s="6">
        <v>36648</v>
      </c>
      <c r="B31" s="11">
        <v>3785.45</v>
      </c>
      <c r="C31" s="7">
        <f t="shared" si="0"/>
        <v>-4.3614580806855874E-2</v>
      </c>
      <c r="E31">
        <v>29</v>
      </c>
      <c r="F31" s="2">
        <f t="shared" si="1"/>
        <v>1817.3643621807935</v>
      </c>
      <c r="G31" s="10">
        <f t="shared" si="3"/>
        <v>8.0341831363759795</v>
      </c>
      <c r="H31" s="9">
        <f t="shared" si="4"/>
        <v>8.0341831363759812</v>
      </c>
      <c r="I31" s="9">
        <f t="shared" si="2"/>
        <v>0.36638736077152956</v>
      </c>
      <c r="K31">
        <v>29</v>
      </c>
      <c r="L31">
        <v>65</v>
      </c>
      <c r="M31" s="9">
        <v>0.26990372860635681</v>
      </c>
    </row>
    <row r="32" spans="1:17" x14ac:dyDescent="0.15">
      <c r="A32" s="6">
        <v>36649</v>
      </c>
      <c r="B32" s="11">
        <v>3707.31</v>
      </c>
      <c r="C32" s="7">
        <f t="shared" si="0"/>
        <v>-2.0642195775931516E-2</v>
      </c>
      <c r="E32">
        <v>30</v>
      </c>
      <c r="F32" s="2">
        <f t="shared" si="1"/>
        <v>1779.8499712204566</v>
      </c>
      <c r="G32" s="10">
        <f t="shared" si="3"/>
        <v>7.8683399551752196</v>
      </c>
      <c r="H32" s="9">
        <f t="shared" si="4"/>
        <v>7.8683399551752204</v>
      </c>
      <c r="I32" s="9">
        <f t="shared" si="2"/>
        <v>0.1658431812007608</v>
      </c>
      <c r="K32">
        <v>30</v>
      </c>
      <c r="L32">
        <v>5</v>
      </c>
      <c r="M32" s="9">
        <v>0.26459776555283909</v>
      </c>
    </row>
    <row r="33" spans="1:13" x14ac:dyDescent="0.15">
      <c r="A33" s="6">
        <v>36650</v>
      </c>
      <c r="B33" s="11">
        <v>3720.24</v>
      </c>
      <c r="C33" s="7">
        <f t="shared" si="0"/>
        <v>3.4877040225931299E-3</v>
      </c>
      <c r="E33">
        <v>31</v>
      </c>
      <c r="F33" s="2">
        <f t="shared" si="1"/>
        <v>1786.0575611246945</v>
      </c>
      <c r="G33" s="10">
        <f t="shared" si="3"/>
        <v>7.8957823960880145</v>
      </c>
      <c r="H33" s="9">
        <f t="shared" si="4"/>
        <v>7.8957823960880154</v>
      </c>
      <c r="I33" s="9">
        <f t="shared" si="2"/>
        <v>-2.7442440912794908E-2</v>
      </c>
      <c r="K33">
        <v>31</v>
      </c>
      <c r="L33">
        <v>220</v>
      </c>
      <c r="M33" s="9">
        <v>0.25954648872589026</v>
      </c>
    </row>
    <row r="34" spans="1:13" x14ac:dyDescent="0.15">
      <c r="A34" s="6">
        <v>36651</v>
      </c>
      <c r="B34" s="11">
        <v>3816.82</v>
      </c>
      <c r="C34" s="7">
        <f t="shared" si="0"/>
        <v>2.5960690708126455E-2</v>
      </c>
      <c r="E34">
        <v>32</v>
      </c>
      <c r="F34" s="2">
        <f t="shared" si="1"/>
        <v>1832.4248490559635</v>
      </c>
      <c r="G34" s="10">
        <f t="shared" si="3"/>
        <v>8.100762360771526</v>
      </c>
      <c r="H34" s="9">
        <f t="shared" si="4"/>
        <v>8.100762360771526</v>
      </c>
      <c r="I34" s="9">
        <f t="shared" si="2"/>
        <v>-0.20497996468351065</v>
      </c>
      <c r="K34">
        <v>32</v>
      </c>
      <c r="L34">
        <v>83</v>
      </c>
      <c r="M34" s="9">
        <v>0.25795469980983476</v>
      </c>
    </row>
    <row r="35" spans="1:13" x14ac:dyDescent="0.15">
      <c r="A35" s="6">
        <v>36654</v>
      </c>
      <c r="B35" s="11">
        <v>3669.38</v>
      </c>
      <c r="C35" s="7">
        <f t="shared" si="0"/>
        <v>-3.8629015777532083E-2</v>
      </c>
      <c r="E35">
        <v>33</v>
      </c>
      <c r="F35" s="2">
        <f t="shared" si="1"/>
        <v>1761.6400806506388</v>
      </c>
      <c r="G35" s="10">
        <f t="shared" si="3"/>
        <v>7.7878378837272448</v>
      </c>
      <c r="H35" s="9">
        <f t="shared" si="4"/>
        <v>7.7878378837272448</v>
      </c>
      <c r="I35" s="9">
        <f t="shared" si="2"/>
        <v>0.31292447704428117</v>
      </c>
      <c r="K35">
        <v>33</v>
      </c>
      <c r="L35">
        <v>119</v>
      </c>
      <c r="M35" s="9">
        <v>0.25455888345558364</v>
      </c>
    </row>
    <row r="36" spans="1:13" x14ac:dyDescent="0.15">
      <c r="A36" s="6">
        <v>36655</v>
      </c>
      <c r="B36" s="11">
        <v>3585.01</v>
      </c>
      <c r="C36" s="7">
        <f t="shared" si="0"/>
        <v>-2.2992985190958715E-2</v>
      </c>
      <c r="E36">
        <v>34</v>
      </c>
      <c r="F36" s="2">
        <f t="shared" si="1"/>
        <v>1721.1347163644393</v>
      </c>
      <c r="G36" s="10">
        <f t="shared" si="3"/>
        <v>7.6087722425971167</v>
      </c>
      <c r="H36" s="9">
        <f t="shared" si="4"/>
        <v>7.6087722425971167</v>
      </c>
      <c r="I36" s="9">
        <f t="shared" si="2"/>
        <v>0.17906564113012813</v>
      </c>
      <c r="K36">
        <v>34</v>
      </c>
      <c r="L36">
        <v>257</v>
      </c>
      <c r="M36" s="9">
        <v>0.25065369464819343</v>
      </c>
    </row>
    <row r="37" spans="1:13" x14ac:dyDescent="0.15">
      <c r="A37" s="6">
        <v>36656</v>
      </c>
      <c r="B37" s="11">
        <v>3384.73</v>
      </c>
      <c r="C37" s="7">
        <f t="shared" si="0"/>
        <v>-5.5865952954106124E-2</v>
      </c>
      <c r="E37">
        <v>35</v>
      </c>
      <c r="F37" s="2">
        <f t="shared" si="1"/>
        <v>1624.9818852723447</v>
      </c>
      <c r="G37" s="10">
        <f t="shared" si="3"/>
        <v>7.1837009304536767</v>
      </c>
      <c r="H37" s="9">
        <f t="shared" si="4"/>
        <v>7.1837009304536776</v>
      </c>
      <c r="I37" s="9">
        <f t="shared" si="2"/>
        <v>0.42507131214343907</v>
      </c>
      <c r="K37">
        <v>35</v>
      </c>
      <c r="L37">
        <v>172</v>
      </c>
      <c r="M37" s="9">
        <v>0.246430148057593</v>
      </c>
    </row>
    <row r="38" spans="1:13" x14ac:dyDescent="0.15">
      <c r="A38" s="6">
        <v>36657</v>
      </c>
      <c r="B38" s="11">
        <v>3499.58</v>
      </c>
      <c r="C38" s="7">
        <f t="shared" si="0"/>
        <v>3.3931805491132172E-2</v>
      </c>
      <c r="E38">
        <v>36</v>
      </c>
      <c r="F38" s="2">
        <f t="shared" si="1"/>
        <v>1680.1204545300191</v>
      </c>
      <c r="G38" s="10">
        <f t="shared" si="3"/>
        <v>7.4274568731322956</v>
      </c>
      <c r="H38" s="9">
        <f t="shared" si="4"/>
        <v>7.4274568731322974</v>
      </c>
      <c r="I38" s="9">
        <f t="shared" si="2"/>
        <v>-0.24375594267861977</v>
      </c>
      <c r="K38">
        <v>36</v>
      </c>
      <c r="L38">
        <v>244</v>
      </c>
      <c r="M38" s="9">
        <v>0.24609056642216753</v>
      </c>
    </row>
    <row r="39" spans="1:13" x14ac:dyDescent="0.15">
      <c r="A39" s="6">
        <v>36658</v>
      </c>
      <c r="B39" s="11">
        <v>3529.06</v>
      </c>
      <c r="C39" s="7">
        <f t="shared" si="0"/>
        <v>8.4238680070178873E-3</v>
      </c>
      <c r="E39">
        <v>37</v>
      </c>
      <c r="F39" s="2">
        <f t="shared" si="1"/>
        <v>1694.2735674748708</v>
      </c>
      <c r="G39" s="10">
        <f t="shared" si="3"/>
        <v>7.4900247894593797</v>
      </c>
      <c r="H39" s="9">
        <f t="shared" si="4"/>
        <v>7.4900247894593814</v>
      </c>
      <c r="I39" s="9">
        <f t="shared" si="2"/>
        <v>-6.2567916327084028E-2</v>
      </c>
      <c r="K39">
        <v>37</v>
      </c>
      <c r="L39">
        <v>372</v>
      </c>
      <c r="M39" s="9">
        <v>0.24583588019559954</v>
      </c>
    </row>
    <row r="40" spans="1:13" x14ac:dyDescent="0.15">
      <c r="A40" s="6">
        <v>36661</v>
      </c>
      <c r="B40" s="11">
        <v>3607.65</v>
      </c>
      <c r="C40" s="7">
        <f t="shared" si="0"/>
        <v>2.2269386182156126E-2</v>
      </c>
      <c r="E40">
        <v>38</v>
      </c>
      <c r="F40" s="2">
        <f t="shared" si="1"/>
        <v>1732.003999847188</v>
      </c>
      <c r="G40" s="10">
        <f t="shared" si="3"/>
        <v>7.6568230440097729</v>
      </c>
      <c r="H40" s="9">
        <f t="shared" si="4"/>
        <v>7.6568230440097746</v>
      </c>
      <c r="I40" s="9">
        <f t="shared" si="2"/>
        <v>-0.16679825455039321</v>
      </c>
      <c r="K40">
        <v>38</v>
      </c>
      <c r="L40">
        <v>141</v>
      </c>
      <c r="M40" s="9">
        <v>0.24411674816625961</v>
      </c>
    </row>
    <row r="41" spans="1:13" x14ac:dyDescent="0.15">
      <c r="A41" s="6">
        <v>36662</v>
      </c>
      <c r="B41" s="11">
        <v>3717.57</v>
      </c>
      <c r="C41" s="7">
        <f t="shared" si="0"/>
        <v>3.0468587584715934E-2</v>
      </c>
      <c r="E41">
        <v>39</v>
      </c>
      <c r="F41" s="2">
        <f t="shared" si="1"/>
        <v>1784.7757154136104</v>
      </c>
      <c r="G41" s="10">
        <f t="shared" si="3"/>
        <v>7.890115627546856</v>
      </c>
      <c r="H41" s="9">
        <f t="shared" si="4"/>
        <v>7.8901156275468578</v>
      </c>
      <c r="I41" s="9">
        <f t="shared" si="2"/>
        <v>-0.23329258353708315</v>
      </c>
      <c r="K41">
        <v>39</v>
      </c>
      <c r="L41">
        <v>136</v>
      </c>
      <c r="M41" s="9">
        <v>0.23997809698451533</v>
      </c>
    </row>
    <row r="42" spans="1:13" x14ac:dyDescent="0.15">
      <c r="A42" s="6">
        <v>36663</v>
      </c>
      <c r="B42" s="11">
        <v>3644.96</v>
      </c>
      <c r="C42" s="7">
        <f t="shared" si="0"/>
        <v>-1.9531575733610973E-2</v>
      </c>
      <c r="E42">
        <v>40</v>
      </c>
      <c r="F42" s="2">
        <f t="shared" si="1"/>
        <v>1749.9162333604997</v>
      </c>
      <c r="G42" s="10">
        <f t="shared" si="3"/>
        <v>7.7360092366204762</v>
      </c>
      <c r="H42" s="9">
        <f t="shared" si="4"/>
        <v>7.7360092366204789</v>
      </c>
      <c r="I42" s="9">
        <f t="shared" si="2"/>
        <v>0.1541063909263789</v>
      </c>
      <c r="K42">
        <v>40</v>
      </c>
      <c r="L42">
        <v>86</v>
      </c>
      <c r="M42" s="9">
        <v>0.23957484379244676</v>
      </c>
    </row>
    <row r="43" spans="1:13" x14ac:dyDescent="0.15">
      <c r="A43" s="6">
        <v>36664</v>
      </c>
      <c r="B43" s="11">
        <v>3538.71</v>
      </c>
      <c r="C43" s="7">
        <f t="shared" si="0"/>
        <v>-2.9149839778762954E-2</v>
      </c>
      <c r="E43">
        <v>41</v>
      </c>
      <c r="F43" s="2">
        <f t="shared" si="1"/>
        <v>1698.9064555317848</v>
      </c>
      <c r="G43" s="10">
        <f t="shared" si="3"/>
        <v>7.5105058068459591</v>
      </c>
      <c r="H43" s="9">
        <f t="shared" si="4"/>
        <v>7.5105058068459618</v>
      </c>
      <c r="I43" s="9">
        <f t="shared" si="2"/>
        <v>0.22550342977451709</v>
      </c>
      <c r="K43">
        <v>41</v>
      </c>
      <c r="L43">
        <v>190</v>
      </c>
      <c r="M43" s="9">
        <v>0.23942627682694884</v>
      </c>
    </row>
    <row r="44" spans="1:13" x14ac:dyDescent="0.15">
      <c r="A44" s="6">
        <v>36665</v>
      </c>
      <c r="B44" s="11">
        <v>3390.4</v>
      </c>
      <c r="C44" s="7">
        <f t="shared" si="0"/>
        <v>-4.1910752788445471E-2</v>
      </c>
      <c r="E44">
        <v>42</v>
      </c>
      <c r="F44" s="2">
        <f t="shared" si="1"/>
        <v>1627.7040070632979</v>
      </c>
      <c r="G44" s="10">
        <f t="shared" si="3"/>
        <v>7.1957348546590527</v>
      </c>
      <c r="H44" s="9">
        <f t="shared" si="4"/>
        <v>7.1957348546590563</v>
      </c>
      <c r="I44" s="9">
        <f t="shared" si="2"/>
        <v>0.31477095218690554</v>
      </c>
      <c r="K44">
        <v>42</v>
      </c>
      <c r="L44">
        <v>139</v>
      </c>
      <c r="M44" s="9">
        <v>0.23577577424612883</v>
      </c>
    </row>
    <row r="45" spans="1:13" x14ac:dyDescent="0.15">
      <c r="A45" s="6">
        <v>36668</v>
      </c>
      <c r="B45" s="11">
        <v>3364.21</v>
      </c>
      <c r="C45" s="7">
        <f t="shared" si="0"/>
        <v>-7.7247522416233894E-3</v>
      </c>
      <c r="E45">
        <v>43</v>
      </c>
      <c r="F45" s="2">
        <f t="shared" si="1"/>
        <v>1615.1303968860364</v>
      </c>
      <c r="G45" s="10">
        <f t="shared" si="3"/>
        <v>7.1401495857103976</v>
      </c>
      <c r="H45" s="9">
        <f t="shared" si="4"/>
        <v>7.1401495857104011</v>
      </c>
      <c r="I45" s="9">
        <f t="shared" si="2"/>
        <v>5.558526894865512E-2</v>
      </c>
      <c r="K45">
        <v>43</v>
      </c>
      <c r="L45">
        <v>261</v>
      </c>
      <c r="M45" s="9">
        <v>0.23339870279815278</v>
      </c>
    </row>
    <row r="46" spans="1:13" x14ac:dyDescent="0.15">
      <c r="A46" s="6">
        <v>36669</v>
      </c>
      <c r="B46" s="11">
        <v>3164.55</v>
      </c>
      <c r="C46" s="7">
        <f t="shared" si="0"/>
        <v>-5.9348257094533285E-2</v>
      </c>
      <c r="E46">
        <v>44</v>
      </c>
      <c r="F46" s="2">
        <f t="shared" si="1"/>
        <v>1519.2752228504482</v>
      </c>
      <c r="G46" s="10">
        <f t="shared" si="3"/>
        <v>6.7163941524042317</v>
      </c>
      <c r="H46" s="9">
        <f t="shared" si="4"/>
        <v>6.7163941524042352</v>
      </c>
      <c r="I46" s="9">
        <f t="shared" si="2"/>
        <v>0.42375543330616594</v>
      </c>
      <c r="K46">
        <v>44</v>
      </c>
      <c r="L46">
        <v>177</v>
      </c>
      <c r="M46" s="9">
        <v>0.23133998913338782</v>
      </c>
    </row>
    <row r="47" spans="1:13" x14ac:dyDescent="0.15">
      <c r="A47" s="6">
        <v>36670</v>
      </c>
      <c r="B47" s="11">
        <v>3270.61</v>
      </c>
      <c r="C47" s="7">
        <f t="shared" si="0"/>
        <v>3.3515033733074295E-2</v>
      </c>
      <c r="E47">
        <v>45</v>
      </c>
      <c r="F47" s="2">
        <f t="shared" si="1"/>
        <v>1570.193783194105</v>
      </c>
      <c r="G47" s="10">
        <f t="shared" si="3"/>
        <v>6.9414943289866819</v>
      </c>
      <c r="H47" s="9">
        <f t="shared" si="4"/>
        <v>6.9414943289866864</v>
      </c>
      <c r="I47" s="9">
        <f t="shared" si="2"/>
        <v>-0.22510017658245118</v>
      </c>
      <c r="K47">
        <v>45</v>
      </c>
      <c r="L47">
        <v>186</v>
      </c>
      <c r="M47" s="9">
        <v>0.23133998913338782</v>
      </c>
    </row>
    <row r="48" spans="1:13" x14ac:dyDescent="0.15">
      <c r="A48" s="6">
        <v>36671</v>
      </c>
      <c r="B48" s="11">
        <v>3205.35</v>
      </c>
      <c r="C48" s="7">
        <f t="shared" si="0"/>
        <v>-1.9953464338456794E-2</v>
      </c>
      <c r="E48">
        <v>46</v>
      </c>
      <c r="F48" s="2">
        <f t="shared" si="1"/>
        <v>1538.8629775366749</v>
      </c>
      <c r="G48" s="10">
        <f t="shared" si="3"/>
        <v>6.802987469437646</v>
      </c>
      <c r="H48" s="9">
        <f t="shared" si="4"/>
        <v>6.8029874694376504</v>
      </c>
      <c r="I48" s="9">
        <f t="shared" si="2"/>
        <v>0.13850685954903597</v>
      </c>
      <c r="K48">
        <v>46</v>
      </c>
      <c r="L48">
        <v>125</v>
      </c>
      <c r="M48" s="9">
        <v>0.23072449741918</v>
      </c>
    </row>
    <row r="49" spans="1:13" x14ac:dyDescent="0.15">
      <c r="A49" s="6">
        <v>36672</v>
      </c>
      <c r="B49" s="11">
        <v>3205.11</v>
      </c>
      <c r="C49" s="7">
        <f t="shared" si="0"/>
        <v>-7.4874818662529208E-5</v>
      </c>
      <c r="E49">
        <v>47</v>
      </c>
      <c r="F49" s="2">
        <f t="shared" si="1"/>
        <v>1538.7477554502852</v>
      </c>
      <c r="G49" s="10">
        <f t="shared" si="3"/>
        <v>6.8024780969845082</v>
      </c>
      <c r="H49" s="9">
        <f t="shared" si="4"/>
        <v>6.8024780969845127</v>
      </c>
      <c r="I49" s="9">
        <f t="shared" si="2"/>
        <v>5.0937245313775747E-4</v>
      </c>
      <c r="K49">
        <v>47</v>
      </c>
      <c r="L49">
        <v>231</v>
      </c>
      <c r="M49" s="9">
        <v>0.22715889024721569</v>
      </c>
    </row>
    <row r="50" spans="1:13" x14ac:dyDescent="0.15">
      <c r="A50" s="6">
        <v>36676</v>
      </c>
      <c r="B50" s="11">
        <v>3459.48</v>
      </c>
      <c r="C50" s="7">
        <f t="shared" si="0"/>
        <v>7.9363890786899649E-2</v>
      </c>
      <c r="E50">
        <v>48</v>
      </c>
      <c r="F50" s="2">
        <f t="shared" si="1"/>
        <v>1660.8687642624286</v>
      </c>
      <c r="G50" s="10">
        <f t="shared" si="3"/>
        <v>7.3423492257538632</v>
      </c>
      <c r="H50" s="9">
        <f t="shared" si="4"/>
        <v>7.3423492257538685</v>
      </c>
      <c r="I50" s="9">
        <f t="shared" si="2"/>
        <v>-0.53987112876935583</v>
      </c>
      <c r="K50">
        <v>48</v>
      </c>
      <c r="L50">
        <v>57</v>
      </c>
      <c r="M50" s="9">
        <v>0.22694665172507467</v>
      </c>
    </row>
    <row r="51" spans="1:13" x14ac:dyDescent="0.15">
      <c r="A51" s="6">
        <v>36677</v>
      </c>
      <c r="B51" s="11">
        <v>3400.91</v>
      </c>
      <c r="C51" s="7">
        <f t="shared" si="0"/>
        <v>-1.6930290101402568E-2</v>
      </c>
      <c r="E51">
        <v>49</v>
      </c>
      <c r="F51" s="2">
        <f t="shared" si="1"/>
        <v>1632.7497742631076</v>
      </c>
      <c r="G51" s="10">
        <f t="shared" si="3"/>
        <v>7.2180411233360413</v>
      </c>
      <c r="H51" s="9">
        <f t="shared" si="4"/>
        <v>7.2180411233360466</v>
      </c>
      <c r="I51" s="9">
        <f t="shared" si="2"/>
        <v>0.12430810241782186</v>
      </c>
      <c r="K51">
        <v>49</v>
      </c>
      <c r="L51">
        <v>41</v>
      </c>
      <c r="M51" s="9">
        <v>0.22550342977451709</v>
      </c>
    </row>
    <row r="52" spans="1:13" x14ac:dyDescent="0.15">
      <c r="A52" s="6">
        <v>36678</v>
      </c>
      <c r="B52" s="11">
        <v>3582.5</v>
      </c>
      <c r="C52" s="7">
        <f t="shared" si="0"/>
        <v>5.3394532639793546E-2</v>
      </c>
      <c r="E52">
        <v>50</v>
      </c>
      <c r="F52" s="2">
        <f t="shared" si="1"/>
        <v>1719.9296853776148</v>
      </c>
      <c r="G52" s="10">
        <f t="shared" si="3"/>
        <v>7.6034450556913802</v>
      </c>
      <c r="H52" s="9">
        <f t="shared" si="4"/>
        <v>7.6034450556913855</v>
      </c>
      <c r="I52" s="9">
        <f t="shared" si="2"/>
        <v>-0.38540393235533887</v>
      </c>
      <c r="K52">
        <v>50</v>
      </c>
      <c r="L52">
        <v>134</v>
      </c>
      <c r="M52" s="9">
        <v>0.22391164085846249</v>
      </c>
    </row>
    <row r="53" spans="1:13" x14ac:dyDescent="0.15">
      <c r="A53" s="6">
        <v>36679</v>
      </c>
      <c r="B53" s="11">
        <v>3813.38</v>
      </c>
      <c r="C53" s="7">
        <f t="shared" si="0"/>
        <v>6.4446615491974946E-2</v>
      </c>
      <c r="E53">
        <v>51</v>
      </c>
      <c r="F53" s="2">
        <f t="shared" si="1"/>
        <v>1830.7733324843794</v>
      </c>
      <c r="G53" s="10">
        <f t="shared" si="3"/>
        <v>8.0934613556098807</v>
      </c>
      <c r="H53" s="9">
        <f t="shared" si="4"/>
        <v>8.093461355609886</v>
      </c>
      <c r="I53" s="9">
        <f t="shared" si="2"/>
        <v>-0.49001629991850049</v>
      </c>
      <c r="K53">
        <v>51</v>
      </c>
      <c r="L53">
        <v>214</v>
      </c>
      <c r="M53" s="9">
        <v>0.22257453816897588</v>
      </c>
    </row>
    <row r="54" spans="1:13" x14ac:dyDescent="0.15">
      <c r="A54" s="6">
        <v>36682</v>
      </c>
      <c r="B54" s="11">
        <v>3821.76</v>
      </c>
      <c r="C54" s="7">
        <f t="shared" si="0"/>
        <v>2.1975255547572736E-3</v>
      </c>
      <c r="E54">
        <v>52</v>
      </c>
      <c r="F54" s="2">
        <f t="shared" si="1"/>
        <v>1834.7965036674818</v>
      </c>
      <c r="G54" s="10">
        <f t="shared" si="3"/>
        <v>8.1112469437652734</v>
      </c>
      <c r="H54" s="9">
        <f t="shared" si="4"/>
        <v>8.1112469437652788</v>
      </c>
      <c r="I54" s="9">
        <f t="shared" si="2"/>
        <v>-1.7785588155392773E-2</v>
      </c>
      <c r="K54">
        <v>52</v>
      </c>
      <c r="L54">
        <v>274</v>
      </c>
      <c r="M54" s="9">
        <v>0.22091907769627817</v>
      </c>
    </row>
    <row r="55" spans="1:13" x14ac:dyDescent="0.15">
      <c r="A55" s="6">
        <v>36683</v>
      </c>
      <c r="B55" s="11">
        <v>3756.37</v>
      </c>
      <c r="C55" s="7">
        <f t="shared" si="0"/>
        <v>-1.7109917943565311E-2</v>
      </c>
      <c r="E55">
        <v>53</v>
      </c>
      <c r="F55" s="2">
        <f t="shared" si="1"/>
        <v>1803.4032860465907</v>
      </c>
      <c r="G55" s="10">
        <f t="shared" si="3"/>
        <v>7.9724641741374542</v>
      </c>
      <c r="H55" s="9">
        <f t="shared" si="4"/>
        <v>7.9724641741374596</v>
      </c>
      <c r="I55" s="9">
        <f t="shared" si="2"/>
        <v>0.13878276962781921</v>
      </c>
      <c r="K55">
        <v>53</v>
      </c>
      <c r="L55">
        <v>135</v>
      </c>
      <c r="M55" s="9">
        <v>0.22055827220863922</v>
      </c>
    </row>
    <row r="56" spans="1:13" x14ac:dyDescent="0.15">
      <c r="A56" s="6">
        <v>36684</v>
      </c>
      <c r="B56" s="11">
        <v>3839.26</v>
      </c>
      <c r="C56" s="7">
        <f t="shared" si="0"/>
        <v>2.206651634423662E-2</v>
      </c>
      <c r="E56">
        <v>54</v>
      </c>
      <c r="F56" s="2">
        <f t="shared" si="1"/>
        <v>1843.1981141333879</v>
      </c>
      <c r="G56" s="10">
        <f t="shared" si="3"/>
        <v>8.1483886851398992</v>
      </c>
      <c r="H56" s="9">
        <f t="shared" si="4"/>
        <v>8.1483886851399046</v>
      </c>
      <c r="I56" s="9">
        <f t="shared" si="2"/>
        <v>-0.17592451100244499</v>
      </c>
      <c r="K56">
        <v>54</v>
      </c>
      <c r="L56">
        <v>236</v>
      </c>
      <c r="M56" s="9">
        <v>0.21368174409127949</v>
      </c>
    </row>
    <row r="57" spans="1:13" x14ac:dyDescent="0.15">
      <c r="A57" s="6">
        <v>36685</v>
      </c>
      <c r="B57" s="11">
        <v>3825.56</v>
      </c>
      <c r="C57" s="7">
        <f t="shared" si="0"/>
        <v>-3.5683959929778686E-3</v>
      </c>
      <c r="E57">
        <v>55</v>
      </c>
      <c r="F57" s="2">
        <f t="shared" si="1"/>
        <v>1836.6208533686499</v>
      </c>
      <c r="G57" s="10">
        <f t="shared" si="3"/>
        <v>8.1193120076066201</v>
      </c>
      <c r="H57" s="9">
        <f t="shared" si="4"/>
        <v>8.1193120076066254</v>
      </c>
      <c r="I57" s="9">
        <f t="shared" si="2"/>
        <v>2.9076677533279138E-2</v>
      </c>
      <c r="K57">
        <v>55</v>
      </c>
      <c r="L57">
        <v>82</v>
      </c>
      <c r="M57" s="9">
        <v>0.20693255908720509</v>
      </c>
    </row>
    <row r="58" spans="1:13" x14ac:dyDescent="0.15">
      <c r="A58" s="6">
        <v>36686</v>
      </c>
      <c r="B58" s="11">
        <v>3874.84</v>
      </c>
      <c r="C58" s="7">
        <f t="shared" si="0"/>
        <v>1.2881774171624505E-2</v>
      </c>
      <c r="E58">
        <v>56</v>
      </c>
      <c r="F58" s="2">
        <f t="shared" si="1"/>
        <v>1860.2797884406411</v>
      </c>
      <c r="G58" s="10">
        <f t="shared" si="3"/>
        <v>8.2239031513175682</v>
      </c>
      <c r="H58" s="9">
        <f t="shared" si="4"/>
        <v>8.2239031513175735</v>
      </c>
      <c r="I58" s="9">
        <f t="shared" si="2"/>
        <v>-0.10459114371094813</v>
      </c>
      <c r="K58">
        <v>56</v>
      </c>
      <c r="L58">
        <v>187</v>
      </c>
      <c r="M58" s="9">
        <v>0.20005603096984537</v>
      </c>
    </row>
    <row r="59" spans="1:13" x14ac:dyDescent="0.15">
      <c r="A59" s="6">
        <v>36689</v>
      </c>
      <c r="B59" s="11">
        <v>3767.91</v>
      </c>
      <c r="C59" s="7">
        <f t="shared" si="0"/>
        <v>-2.7595978156517487E-2</v>
      </c>
      <c r="E59">
        <v>57</v>
      </c>
      <c r="F59" s="2">
        <f t="shared" si="1"/>
        <v>1808.9435480338223</v>
      </c>
      <c r="G59" s="10">
        <f t="shared" si="3"/>
        <v>7.9969564995924936</v>
      </c>
      <c r="H59" s="9">
        <f t="shared" si="4"/>
        <v>7.9969564995924989</v>
      </c>
      <c r="I59" s="9">
        <f t="shared" si="2"/>
        <v>0.22694665172507467</v>
      </c>
      <c r="K59">
        <v>57</v>
      </c>
      <c r="L59">
        <v>143</v>
      </c>
      <c r="M59" s="9">
        <v>0.19910095762021207</v>
      </c>
    </row>
    <row r="60" spans="1:13" x14ac:dyDescent="0.15">
      <c r="A60" s="6">
        <v>36690</v>
      </c>
      <c r="B60" s="11">
        <v>3851.06</v>
      </c>
      <c r="C60" s="7">
        <f t="shared" si="0"/>
        <v>2.2067936866857263E-2</v>
      </c>
      <c r="E60">
        <v>58</v>
      </c>
      <c r="F60" s="2">
        <f t="shared" si="1"/>
        <v>1848.8632000475413</v>
      </c>
      <c r="G60" s="10">
        <f t="shared" si="3"/>
        <v>8.173432830752505</v>
      </c>
      <c r="H60" s="9">
        <f t="shared" si="4"/>
        <v>8.1734328307525104</v>
      </c>
      <c r="I60" s="9">
        <f t="shared" si="2"/>
        <v>-0.17647633116001149</v>
      </c>
      <c r="K60">
        <v>58</v>
      </c>
      <c r="L60">
        <v>251</v>
      </c>
      <c r="M60" s="9">
        <v>0.19895239065471371</v>
      </c>
    </row>
    <row r="61" spans="1:13" x14ac:dyDescent="0.15">
      <c r="A61" s="6">
        <v>36691</v>
      </c>
      <c r="B61" s="11">
        <v>3797.41</v>
      </c>
      <c r="C61" s="7">
        <f t="shared" si="0"/>
        <v>-1.3931229323874472E-2</v>
      </c>
      <c r="E61">
        <v>59</v>
      </c>
      <c r="F61" s="2">
        <f t="shared" si="1"/>
        <v>1823.1062628192067</v>
      </c>
      <c r="G61" s="10">
        <f t="shared" si="3"/>
        <v>8.0595668636240081</v>
      </c>
      <c r="H61" s="9">
        <f t="shared" si="4"/>
        <v>8.0595668636240134</v>
      </c>
      <c r="I61" s="9">
        <f t="shared" si="2"/>
        <v>0.11386596712849695</v>
      </c>
      <c r="K61">
        <v>59</v>
      </c>
      <c r="L61">
        <v>99</v>
      </c>
      <c r="M61" s="9">
        <v>0.19846424205378987</v>
      </c>
    </row>
    <row r="62" spans="1:13" x14ac:dyDescent="0.15">
      <c r="A62" s="6">
        <v>36692</v>
      </c>
      <c r="B62" s="11">
        <v>3845.74</v>
      </c>
      <c r="C62" s="7">
        <f t="shared" si="0"/>
        <v>1.2727095573035196E-2</v>
      </c>
      <c r="E62">
        <v>60</v>
      </c>
      <c r="F62" s="2">
        <f t="shared" si="1"/>
        <v>1846.3091104659056</v>
      </c>
      <c r="G62" s="10">
        <f t="shared" si="3"/>
        <v>8.1621417413746169</v>
      </c>
      <c r="H62" s="9">
        <f t="shared" si="4"/>
        <v>8.162141741374624</v>
      </c>
      <c r="I62" s="9">
        <f t="shared" si="2"/>
        <v>-0.10257487775061058</v>
      </c>
      <c r="K62">
        <v>60</v>
      </c>
      <c r="L62">
        <v>181</v>
      </c>
      <c r="M62" s="9">
        <v>0.19801854115729434</v>
      </c>
    </row>
    <row r="63" spans="1:13" x14ac:dyDescent="0.15">
      <c r="A63" s="6">
        <v>36693</v>
      </c>
      <c r="B63" s="11">
        <v>3860.56</v>
      </c>
      <c r="C63" s="7">
        <f t="shared" si="0"/>
        <v>3.8536146489362988E-3</v>
      </c>
      <c r="E63">
        <v>61</v>
      </c>
      <c r="F63" s="2">
        <f t="shared" si="1"/>
        <v>1853.4240743004616</v>
      </c>
      <c r="G63" s="10">
        <f t="shared" si="3"/>
        <v>8.1935954903558716</v>
      </c>
      <c r="H63" s="9">
        <f t="shared" si="4"/>
        <v>8.1935954903558805</v>
      </c>
      <c r="I63" s="9">
        <f t="shared" si="2"/>
        <v>-3.1453748981256524E-2</v>
      </c>
      <c r="K63">
        <v>61</v>
      </c>
      <c r="L63">
        <v>17</v>
      </c>
      <c r="M63" s="9">
        <v>0.19706346780766104</v>
      </c>
    </row>
    <row r="64" spans="1:13" x14ac:dyDescent="0.15">
      <c r="A64" s="6">
        <v>36696</v>
      </c>
      <c r="B64" s="11">
        <v>3989.83</v>
      </c>
      <c r="C64" s="7">
        <f t="shared" si="0"/>
        <v>3.3484779410241083E-2</v>
      </c>
      <c r="E64">
        <v>62</v>
      </c>
      <c r="F64" s="2">
        <f t="shared" si="1"/>
        <v>1915.4855705820428</v>
      </c>
      <c r="G64" s="10">
        <f t="shared" si="3"/>
        <v>8.4679562279271838</v>
      </c>
      <c r="H64" s="9">
        <f t="shared" si="4"/>
        <v>8.4679562279271927</v>
      </c>
      <c r="I64" s="9">
        <f t="shared" si="2"/>
        <v>-0.27436073757131219</v>
      </c>
      <c r="K64">
        <v>62</v>
      </c>
      <c r="L64">
        <v>66</v>
      </c>
      <c r="M64" s="9">
        <v>0.19419824775876116</v>
      </c>
    </row>
    <row r="65" spans="1:13" x14ac:dyDescent="0.15">
      <c r="A65" s="6">
        <v>36697</v>
      </c>
      <c r="B65" s="11">
        <v>4013.36</v>
      </c>
      <c r="C65" s="7">
        <f t="shared" si="0"/>
        <v>5.8974943794598556E-3</v>
      </c>
      <c r="E65">
        <v>63</v>
      </c>
      <c r="F65" s="2">
        <f t="shared" si="1"/>
        <v>1926.7821359684867</v>
      </c>
      <c r="G65" s="10">
        <f t="shared" si="3"/>
        <v>8.5178959521868958</v>
      </c>
      <c r="H65" s="9">
        <f t="shared" si="4"/>
        <v>8.5178959521869047</v>
      </c>
      <c r="I65" s="9">
        <f t="shared" si="2"/>
        <v>-4.9939724259711937E-2</v>
      </c>
      <c r="K65">
        <v>63</v>
      </c>
      <c r="L65">
        <v>116</v>
      </c>
      <c r="M65" s="9">
        <v>0.193455412931268</v>
      </c>
    </row>
    <row r="66" spans="1:13" x14ac:dyDescent="0.15">
      <c r="A66" s="6">
        <v>36698</v>
      </c>
      <c r="B66" s="11">
        <v>4064.01</v>
      </c>
      <c r="C66" s="7">
        <f t="shared" si="0"/>
        <v>1.262034803755463E-2</v>
      </c>
      <c r="E66">
        <v>64</v>
      </c>
      <c r="F66" s="2">
        <f t="shared" si="1"/>
        <v>1951.098797116952</v>
      </c>
      <c r="G66" s="10">
        <f t="shared" si="3"/>
        <v>8.6253947636511725</v>
      </c>
      <c r="H66" s="9">
        <f t="shared" si="4"/>
        <v>8.6253947636511814</v>
      </c>
      <c r="I66" s="9">
        <f t="shared" si="2"/>
        <v>-0.10749881146427676</v>
      </c>
      <c r="K66">
        <v>64</v>
      </c>
      <c r="L66">
        <v>225</v>
      </c>
      <c r="M66" s="9">
        <v>0.19332806981798445</v>
      </c>
    </row>
    <row r="67" spans="1:13" x14ac:dyDescent="0.15">
      <c r="A67" s="6">
        <v>36699</v>
      </c>
      <c r="B67" s="11">
        <v>3936.84</v>
      </c>
      <c r="C67" s="7">
        <f t="shared" si="0"/>
        <v>-3.1291753711235937E-2</v>
      </c>
      <c r="E67">
        <v>65</v>
      </c>
      <c r="F67" s="2">
        <f t="shared" si="1"/>
        <v>1890.0454940912796</v>
      </c>
      <c r="G67" s="10">
        <f t="shared" si="3"/>
        <v>8.3554910350448157</v>
      </c>
      <c r="H67" s="9">
        <f t="shared" si="4"/>
        <v>8.3554910350448246</v>
      </c>
      <c r="I67" s="9">
        <f t="shared" si="2"/>
        <v>0.26990372860635681</v>
      </c>
      <c r="K67">
        <v>65</v>
      </c>
      <c r="L67">
        <v>300</v>
      </c>
      <c r="M67" s="9">
        <v>0.19322195055691438</v>
      </c>
    </row>
    <row r="68" spans="1:13" x14ac:dyDescent="0.15">
      <c r="A68" s="6">
        <v>36700</v>
      </c>
      <c r="B68" s="11">
        <v>3845.34</v>
      </c>
      <c r="C68" s="7">
        <f t="shared" ref="C68:C131" si="5">B68/B67-1</f>
        <v>-2.3241991038497889E-2</v>
      </c>
      <c r="E68">
        <v>66</v>
      </c>
      <c r="F68" s="2">
        <f t="shared" ref="F68:F131" si="6">F67*(1+C68)</f>
        <v>1846.1170736552567</v>
      </c>
      <c r="G68" s="10">
        <f t="shared" si="3"/>
        <v>8.1612927872860546</v>
      </c>
      <c r="H68" s="9">
        <f t="shared" si="4"/>
        <v>8.1612927872860634</v>
      </c>
      <c r="I68" s="9">
        <f t="shared" ref="I68:I131" si="7">-(H68-H67)</f>
        <v>0.19419824775876116</v>
      </c>
      <c r="K68">
        <v>66</v>
      </c>
      <c r="L68">
        <v>85</v>
      </c>
      <c r="M68" s="9">
        <v>0.19124813230100735</v>
      </c>
    </row>
    <row r="69" spans="1:13" x14ac:dyDescent="0.15">
      <c r="A69" s="6">
        <v>36703</v>
      </c>
      <c r="B69" s="11">
        <v>3912.12</v>
      </c>
      <c r="C69" s="7">
        <f t="shared" si="5"/>
        <v>1.7366474746056237E-2</v>
      </c>
      <c r="E69">
        <v>67</v>
      </c>
      <c r="F69" s="2">
        <f t="shared" si="6"/>
        <v>1878.177619193154</v>
      </c>
      <c r="G69" s="10">
        <f t="shared" ref="G69:G132" si="8">G68*F69/F68</f>
        <v>8.3030256723716285</v>
      </c>
      <c r="H69" s="9">
        <f t="shared" ref="H69:H132" si="9">H68*(1+C69)</f>
        <v>8.3030256723716374</v>
      </c>
      <c r="I69" s="9">
        <f t="shared" si="7"/>
        <v>-0.14173288508557391</v>
      </c>
      <c r="K69">
        <v>67</v>
      </c>
      <c r="L69">
        <v>197</v>
      </c>
      <c r="M69" s="9">
        <v>0.18515688671556685</v>
      </c>
    </row>
    <row r="70" spans="1:13" x14ac:dyDescent="0.15">
      <c r="A70" s="6">
        <v>36704</v>
      </c>
      <c r="B70" s="11">
        <v>3858.96</v>
      </c>
      <c r="C70" s="7">
        <f t="shared" si="5"/>
        <v>-1.3588540228827273E-2</v>
      </c>
      <c r="E70">
        <v>68</v>
      </c>
      <c r="F70" s="2">
        <f t="shared" si="6"/>
        <v>1852.6559270578648</v>
      </c>
      <c r="G70" s="10">
        <f t="shared" si="8"/>
        <v>8.1901996740016205</v>
      </c>
      <c r="H70" s="9">
        <f t="shared" si="9"/>
        <v>8.1901996740016294</v>
      </c>
      <c r="I70" s="9">
        <f t="shared" si="7"/>
        <v>0.11282599837000795</v>
      </c>
      <c r="K70">
        <v>68</v>
      </c>
      <c r="L70">
        <v>21</v>
      </c>
      <c r="M70" s="9">
        <v>0.18498709589785456</v>
      </c>
    </row>
    <row r="71" spans="1:13" x14ac:dyDescent="0.15">
      <c r="A71" s="6">
        <v>36705</v>
      </c>
      <c r="B71" s="11">
        <v>3940.34</v>
      </c>
      <c r="C71" s="7">
        <f t="shared" si="5"/>
        <v>2.1088583452536502E-2</v>
      </c>
      <c r="E71">
        <v>69</v>
      </c>
      <c r="F71" s="2">
        <f t="shared" si="6"/>
        <v>1891.7258161844609</v>
      </c>
      <c r="G71" s="10">
        <f t="shared" si="8"/>
        <v>8.3629193833197402</v>
      </c>
      <c r="H71" s="9">
        <f t="shared" si="9"/>
        <v>8.3629193833197508</v>
      </c>
      <c r="I71" s="9">
        <f t="shared" si="7"/>
        <v>-0.17271970931812142</v>
      </c>
      <c r="K71">
        <v>69</v>
      </c>
      <c r="L71">
        <v>155</v>
      </c>
      <c r="M71" s="9">
        <v>0.1845626188535725</v>
      </c>
    </row>
    <row r="72" spans="1:13" x14ac:dyDescent="0.15">
      <c r="A72" s="6">
        <v>36706</v>
      </c>
      <c r="B72" s="11">
        <v>3877.23</v>
      </c>
      <c r="C72" s="7">
        <f t="shared" si="5"/>
        <v>-1.6016384372922188E-2</v>
      </c>
      <c r="E72">
        <v>70</v>
      </c>
      <c r="F72" s="2">
        <f t="shared" si="6"/>
        <v>1861.4272083842707</v>
      </c>
      <c r="G72" s="10">
        <f t="shared" si="8"/>
        <v>8.2289756519967305</v>
      </c>
      <c r="H72" s="9">
        <f t="shared" si="9"/>
        <v>8.2289756519967412</v>
      </c>
      <c r="I72" s="9">
        <f t="shared" si="7"/>
        <v>0.13394373132300963</v>
      </c>
      <c r="K72">
        <v>70</v>
      </c>
      <c r="L72">
        <v>34</v>
      </c>
      <c r="M72" s="9">
        <v>0.17906564113012813</v>
      </c>
    </row>
    <row r="73" spans="1:13" x14ac:dyDescent="0.15">
      <c r="A73" s="6">
        <v>36707</v>
      </c>
      <c r="B73" s="11">
        <v>3966.11</v>
      </c>
      <c r="C73" s="7">
        <f t="shared" si="5"/>
        <v>2.2923582041818547E-2</v>
      </c>
      <c r="E73">
        <v>71</v>
      </c>
      <c r="F73" s="2">
        <f t="shared" si="6"/>
        <v>1904.0977877105408</v>
      </c>
      <c r="G73" s="10">
        <f t="shared" si="8"/>
        <v>8.4176132504754051</v>
      </c>
      <c r="H73" s="9">
        <f t="shared" si="9"/>
        <v>8.4176132504754158</v>
      </c>
      <c r="I73" s="9">
        <f t="shared" si="7"/>
        <v>-0.18863759847867456</v>
      </c>
      <c r="K73">
        <v>71</v>
      </c>
      <c r="L73">
        <v>185</v>
      </c>
      <c r="M73" s="9">
        <v>0.17685836049986392</v>
      </c>
    </row>
    <row r="74" spans="1:13" x14ac:dyDescent="0.15">
      <c r="A74" s="6">
        <v>36710</v>
      </c>
      <c r="B74" s="11">
        <v>3991.93</v>
      </c>
      <c r="C74" s="7">
        <f t="shared" si="5"/>
        <v>6.5101573077901431E-3</v>
      </c>
      <c r="E74">
        <v>72</v>
      </c>
      <c r="F74" s="2">
        <f t="shared" si="6"/>
        <v>1916.4937638379517</v>
      </c>
      <c r="G74" s="10">
        <f t="shared" si="8"/>
        <v>8.4724132368921392</v>
      </c>
      <c r="H74" s="9">
        <f t="shared" si="9"/>
        <v>8.4724132368921499</v>
      </c>
      <c r="I74" s="9">
        <f t="shared" si="7"/>
        <v>-5.4799986416734114E-2</v>
      </c>
      <c r="K74">
        <v>72</v>
      </c>
      <c r="L74">
        <v>120</v>
      </c>
      <c r="M74" s="9">
        <v>0.17416293126867721</v>
      </c>
    </row>
    <row r="75" spans="1:13" x14ac:dyDescent="0.15">
      <c r="A75" s="6">
        <v>36712</v>
      </c>
      <c r="B75" s="11">
        <v>3863.1</v>
      </c>
      <c r="C75" s="7">
        <f t="shared" si="5"/>
        <v>-3.2272609990656176E-2</v>
      </c>
      <c r="E75">
        <v>73</v>
      </c>
      <c r="F75" s="2">
        <f t="shared" si="6"/>
        <v>1854.6435080480849</v>
      </c>
      <c r="G75" s="10">
        <f t="shared" si="8"/>
        <v>8.1989863488182468</v>
      </c>
      <c r="H75" s="9">
        <f t="shared" si="9"/>
        <v>8.1989863488182575</v>
      </c>
      <c r="I75" s="9">
        <f t="shared" si="7"/>
        <v>0.27342688807389237</v>
      </c>
      <c r="K75">
        <v>73</v>
      </c>
      <c r="L75">
        <v>92</v>
      </c>
      <c r="M75" s="9">
        <v>0.1729107239880463</v>
      </c>
    </row>
    <row r="76" spans="1:13" x14ac:dyDescent="0.15">
      <c r="A76" s="6">
        <v>36713</v>
      </c>
      <c r="B76" s="11">
        <v>3960.57</v>
      </c>
      <c r="C76" s="7">
        <f t="shared" si="5"/>
        <v>2.5231032072687842E-2</v>
      </c>
      <c r="E76">
        <v>74</v>
      </c>
      <c r="F76" s="2">
        <f t="shared" si="6"/>
        <v>1901.4380778830484</v>
      </c>
      <c r="G76" s="10">
        <f t="shared" si="8"/>
        <v>8.4058552363488097</v>
      </c>
      <c r="H76" s="9">
        <f t="shared" si="9"/>
        <v>8.4058552363488204</v>
      </c>
      <c r="I76" s="9">
        <f t="shared" si="7"/>
        <v>-0.20686888753056287</v>
      </c>
      <c r="K76">
        <v>74</v>
      </c>
      <c r="L76">
        <v>25</v>
      </c>
      <c r="M76" s="9">
        <v>0.17221033686498188</v>
      </c>
    </row>
    <row r="77" spans="1:13" x14ac:dyDescent="0.15">
      <c r="A77" s="6">
        <v>36714</v>
      </c>
      <c r="B77" s="11">
        <v>4023.2</v>
      </c>
      <c r="C77" s="7">
        <f t="shared" si="5"/>
        <v>1.5813380397265986E-2</v>
      </c>
      <c r="E77">
        <v>75</v>
      </c>
      <c r="F77" s="2">
        <f t="shared" si="6"/>
        <v>1931.5062415104594</v>
      </c>
      <c r="G77" s="10">
        <f t="shared" si="8"/>
        <v>8.5387802227655438</v>
      </c>
      <c r="H77" s="9">
        <f t="shared" si="9"/>
        <v>8.5387802227655545</v>
      </c>
      <c r="I77" s="9">
        <f t="shared" si="7"/>
        <v>-0.13292498641673411</v>
      </c>
      <c r="K77">
        <v>75</v>
      </c>
      <c r="L77">
        <v>124</v>
      </c>
      <c r="M77" s="9">
        <v>0.16688314995925069</v>
      </c>
    </row>
    <row r="78" spans="1:13" x14ac:dyDescent="0.15">
      <c r="A78" s="6">
        <v>36717</v>
      </c>
      <c r="B78" s="11">
        <v>3980.29</v>
      </c>
      <c r="C78" s="7">
        <f t="shared" si="5"/>
        <v>-1.0665639292105733E-2</v>
      </c>
      <c r="E78">
        <v>76</v>
      </c>
      <c r="F78" s="2">
        <f t="shared" si="6"/>
        <v>1910.905492648058</v>
      </c>
      <c r="G78" s="10">
        <f t="shared" si="8"/>
        <v>8.4477086729149597</v>
      </c>
      <c r="H78" s="9">
        <f t="shared" si="9"/>
        <v>8.4477086729149704</v>
      </c>
      <c r="I78" s="9">
        <f t="shared" si="7"/>
        <v>9.1071549850584077E-2</v>
      </c>
      <c r="K78">
        <v>76</v>
      </c>
      <c r="L78">
        <v>30</v>
      </c>
      <c r="M78" s="9">
        <v>0.1658431812007608</v>
      </c>
    </row>
    <row r="79" spans="1:13" x14ac:dyDescent="0.15">
      <c r="A79" s="6">
        <v>36718</v>
      </c>
      <c r="B79" s="11">
        <v>3956.42</v>
      </c>
      <c r="C79" s="7">
        <f t="shared" si="5"/>
        <v>-5.9970504661720492E-3</v>
      </c>
      <c r="E79">
        <v>77</v>
      </c>
      <c r="F79" s="2">
        <f t="shared" si="6"/>
        <v>1899.4456959725624</v>
      </c>
      <c r="G79" s="10">
        <f t="shared" si="8"/>
        <v>8.3970473376799699</v>
      </c>
      <c r="H79" s="9">
        <f t="shared" si="9"/>
        <v>8.3970473376799806</v>
      </c>
      <c r="I79" s="9">
        <f t="shared" si="7"/>
        <v>5.0661335234989835E-2</v>
      </c>
      <c r="K79">
        <v>77</v>
      </c>
      <c r="L79">
        <v>311</v>
      </c>
      <c r="M79" s="9">
        <v>0.16467586932898648</v>
      </c>
    </row>
    <row r="80" spans="1:13" x14ac:dyDescent="0.15">
      <c r="A80" s="6">
        <v>36719</v>
      </c>
      <c r="B80" s="11">
        <v>4099.59</v>
      </c>
      <c r="C80" s="7">
        <f t="shared" si="5"/>
        <v>3.6186754692373535E-2</v>
      </c>
      <c r="E80">
        <v>78</v>
      </c>
      <c r="F80" s="2">
        <f t="shared" si="6"/>
        <v>1968.1804714242062</v>
      </c>
      <c r="G80" s="10">
        <f t="shared" si="8"/>
        <v>8.7009092298288433</v>
      </c>
      <c r="H80" s="9">
        <f t="shared" si="9"/>
        <v>8.700909229828854</v>
      </c>
      <c r="I80" s="9">
        <f t="shared" si="7"/>
        <v>-0.30386189214887338</v>
      </c>
      <c r="K80">
        <v>78</v>
      </c>
      <c r="L80">
        <v>146</v>
      </c>
      <c r="M80" s="9">
        <v>0.16198044009779977</v>
      </c>
    </row>
    <row r="81" spans="1:13" x14ac:dyDescent="0.15">
      <c r="A81" s="6">
        <v>36720</v>
      </c>
      <c r="B81" s="11">
        <v>4174.8599999999997</v>
      </c>
      <c r="C81" s="7">
        <f t="shared" si="5"/>
        <v>1.8360372622628018E-2</v>
      </c>
      <c r="E81">
        <v>79</v>
      </c>
      <c r="F81" s="2">
        <f t="shared" si="6"/>
        <v>2004.3169982681343</v>
      </c>
      <c r="G81" s="10">
        <f t="shared" si="8"/>
        <v>8.8606611654441636</v>
      </c>
      <c r="H81" s="9">
        <f t="shared" si="9"/>
        <v>8.8606611654441743</v>
      </c>
      <c r="I81" s="9">
        <f t="shared" si="7"/>
        <v>-0.15975193561532031</v>
      </c>
      <c r="K81">
        <v>79</v>
      </c>
      <c r="L81">
        <v>326</v>
      </c>
      <c r="M81" s="9">
        <v>0.16119515756587877</v>
      </c>
    </row>
    <row r="82" spans="1:13" x14ac:dyDescent="0.15">
      <c r="A82" s="6">
        <v>36721</v>
      </c>
      <c r="B82" s="11">
        <v>4246.18</v>
      </c>
      <c r="C82" s="7">
        <f t="shared" si="5"/>
        <v>1.7083207580613546E-2</v>
      </c>
      <c r="E82">
        <v>80</v>
      </c>
      <c r="F82" s="2">
        <f t="shared" si="6"/>
        <v>2038.557161606901</v>
      </c>
      <c r="G82" s="10">
        <f t="shared" si="8"/>
        <v>9.0120296794349262</v>
      </c>
      <c r="H82" s="9">
        <f t="shared" si="9"/>
        <v>9.0120296794349386</v>
      </c>
      <c r="I82" s="9">
        <f t="shared" si="7"/>
        <v>-0.15136851399076434</v>
      </c>
      <c r="K82">
        <v>80</v>
      </c>
      <c r="L82">
        <v>394</v>
      </c>
      <c r="M82" s="9">
        <v>0.1607282328171693</v>
      </c>
    </row>
    <row r="83" spans="1:13" x14ac:dyDescent="0.15">
      <c r="A83" s="6">
        <v>36724</v>
      </c>
      <c r="B83" s="11">
        <v>4274.67</v>
      </c>
      <c r="C83" s="7">
        <f t="shared" si="5"/>
        <v>6.7095601222746382E-3</v>
      </c>
      <c r="E83">
        <v>81</v>
      </c>
      <c r="F83" s="2">
        <f t="shared" si="6"/>
        <v>2052.2349834453962</v>
      </c>
      <c r="G83" s="10">
        <f t="shared" si="8"/>
        <v>9.0724964343928196</v>
      </c>
      <c r="H83" s="9">
        <f t="shared" si="9"/>
        <v>9.0724964343928303</v>
      </c>
      <c r="I83" s="9">
        <f t="shared" si="7"/>
        <v>-6.0466754957891666E-2</v>
      </c>
      <c r="K83">
        <v>81</v>
      </c>
      <c r="L83">
        <v>299</v>
      </c>
      <c r="M83" s="9">
        <v>0.16021886036403288</v>
      </c>
    </row>
    <row r="84" spans="1:13" x14ac:dyDescent="0.15">
      <c r="A84" s="6">
        <v>36725</v>
      </c>
      <c r="B84" s="11">
        <v>4177.17</v>
      </c>
      <c r="C84" s="7">
        <f t="shared" si="5"/>
        <v>-2.2808778221476755E-2</v>
      </c>
      <c r="E84">
        <v>82</v>
      </c>
      <c r="F84" s="2">
        <f t="shared" si="6"/>
        <v>2005.4260108496342</v>
      </c>
      <c r="G84" s="10">
        <f t="shared" si="8"/>
        <v>8.8655638753056163</v>
      </c>
      <c r="H84" s="9">
        <f t="shared" si="9"/>
        <v>8.8655638753056252</v>
      </c>
      <c r="I84" s="9">
        <f t="shared" si="7"/>
        <v>0.20693255908720509</v>
      </c>
      <c r="K84">
        <v>82</v>
      </c>
      <c r="L84">
        <v>188</v>
      </c>
      <c r="M84" s="9">
        <v>0.15968826405867986</v>
      </c>
    </row>
    <row r="85" spans="1:13" x14ac:dyDescent="0.15">
      <c r="A85" s="6">
        <v>36726</v>
      </c>
      <c r="B85" s="11">
        <v>4055.63</v>
      </c>
      <c r="C85" s="7">
        <f t="shared" si="5"/>
        <v>-2.9096254162507162E-2</v>
      </c>
      <c r="E85">
        <v>83</v>
      </c>
      <c r="F85" s="2">
        <f t="shared" si="6"/>
        <v>1947.0756259338505</v>
      </c>
      <c r="G85" s="10">
        <f t="shared" si="8"/>
        <v>8.6076091754957815</v>
      </c>
      <c r="H85" s="9">
        <f t="shared" si="9"/>
        <v>8.6076091754957904</v>
      </c>
      <c r="I85" s="9">
        <f t="shared" si="7"/>
        <v>0.25795469980983476</v>
      </c>
      <c r="K85">
        <v>83</v>
      </c>
      <c r="L85">
        <v>10</v>
      </c>
      <c r="M85" s="9">
        <v>0.15873319070904657</v>
      </c>
    </row>
    <row r="86" spans="1:13" x14ac:dyDescent="0.15">
      <c r="A86" s="6">
        <v>36727</v>
      </c>
      <c r="B86" s="11">
        <v>4184.5600000000004</v>
      </c>
      <c r="C86" s="7">
        <f t="shared" si="5"/>
        <v>3.179037535475393E-2</v>
      </c>
      <c r="E86">
        <v>84</v>
      </c>
      <c r="F86" s="2">
        <f t="shared" si="6"/>
        <v>2008.9738909263801</v>
      </c>
      <c r="G86" s="10">
        <f t="shared" si="8"/>
        <v>8.8812483020918176</v>
      </c>
      <c r="H86" s="9">
        <f t="shared" si="9"/>
        <v>8.8812483020918247</v>
      </c>
      <c r="I86" s="9">
        <f t="shared" si="7"/>
        <v>-0.27363912659603429</v>
      </c>
      <c r="K86">
        <v>84</v>
      </c>
      <c r="L86">
        <v>282</v>
      </c>
      <c r="M86" s="9">
        <v>0.1579054604726986</v>
      </c>
    </row>
    <row r="87" spans="1:13" x14ac:dyDescent="0.15">
      <c r="A87" s="6">
        <v>36728</v>
      </c>
      <c r="B87" s="11">
        <v>4094.45</v>
      </c>
      <c r="C87" s="7">
        <f t="shared" si="5"/>
        <v>-2.1533924713709629E-2</v>
      </c>
      <c r="E87">
        <v>85</v>
      </c>
      <c r="F87" s="2">
        <f t="shared" si="6"/>
        <v>1965.7127984073632</v>
      </c>
      <c r="G87" s="10">
        <f t="shared" si="8"/>
        <v>8.690000169790812</v>
      </c>
      <c r="H87" s="9">
        <f t="shared" si="9"/>
        <v>8.6900001697908174</v>
      </c>
      <c r="I87" s="9">
        <f t="shared" si="7"/>
        <v>0.19124813230100735</v>
      </c>
      <c r="K87">
        <v>85</v>
      </c>
      <c r="L87">
        <v>40</v>
      </c>
      <c r="M87" s="9">
        <v>0.1541063909263789</v>
      </c>
    </row>
    <row r="88" spans="1:13" x14ac:dyDescent="0.15">
      <c r="A88" s="6">
        <v>36731</v>
      </c>
      <c r="B88" s="11">
        <v>3981.57</v>
      </c>
      <c r="C88" s="7">
        <f t="shared" si="5"/>
        <v>-2.7569026364957394E-2</v>
      </c>
      <c r="E88">
        <v>86</v>
      </c>
      <c r="F88" s="2">
        <f t="shared" si="6"/>
        <v>1911.5200104421365</v>
      </c>
      <c r="G88" s="10">
        <f t="shared" si="8"/>
        <v>8.4504253259983653</v>
      </c>
      <c r="H88" s="9">
        <f t="shared" si="9"/>
        <v>8.4504253259983706</v>
      </c>
      <c r="I88" s="9">
        <f t="shared" si="7"/>
        <v>0.23957484379244676</v>
      </c>
      <c r="K88">
        <v>86</v>
      </c>
      <c r="L88">
        <v>142</v>
      </c>
      <c r="M88" s="9">
        <v>0.1529178552023911</v>
      </c>
    </row>
    <row r="89" spans="1:13" x14ac:dyDescent="0.15">
      <c r="A89" s="6">
        <v>36732</v>
      </c>
      <c r="B89" s="11">
        <v>4029.57</v>
      </c>
      <c r="C89" s="7">
        <f t="shared" si="5"/>
        <v>1.2055545927862621E-2</v>
      </c>
      <c r="E89">
        <v>87</v>
      </c>
      <c r="F89" s="2">
        <f t="shared" si="6"/>
        <v>1934.5644277200502</v>
      </c>
      <c r="G89" s="10">
        <f t="shared" si="8"/>
        <v>8.5522998166259114</v>
      </c>
      <c r="H89" s="9">
        <f t="shared" si="9"/>
        <v>8.5522998166259168</v>
      </c>
      <c r="I89" s="9">
        <f t="shared" si="7"/>
        <v>-0.10187449062754617</v>
      </c>
      <c r="K89">
        <v>87</v>
      </c>
      <c r="L89">
        <v>296</v>
      </c>
      <c r="M89" s="9">
        <v>0.1493522480304259</v>
      </c>
    </row>
    <row r="90" spans="1:13" x14ac:dyDescent="0.15">
      <c r="A90" s="6">
        <v>36733</v>
      </c>
      <c r="B90" s="11">
        <v>3987.72</v>
      </c>
      <c r="C90" s="7">
        <f t="shared" si="5"/>
        <v>-1.038572353874001E-2</v>
      </c>
      <c r="E90">
        <v>88</v>
      </c>
      <c r="F90" s="2">
        <f t="shared" si="6"/>
        <v>1914.4725764058689</v>
      </c>
      <c r="G90" s="10">
        <f t="shared" si="8"/>
        <v>8.4634779951100185</v>
      </c>
      <c r="H90" s="9">
        <f t="shared" si="9"/>
        <v>8.4634779951100239</v>
      </c>
      <c r="I90" s="9">
        <f t="shared" si="7"/>
        <v>8.8821821515892907E-2</v>
      </c>
      <c r="K90">
        <v>88</v>
      </c>
      <c r="L90">
        <v>402</v>
      </c>
      <c r="M90" s="9">
        <v>0.14737842977451798</v>
      </c>
    </row>
    <row r="91" spans="1:13" x14ac:dyDescent="0.15">
      <c r="A91" s="6">
        <v>36734</v>
      </c>
      <c r="B91" s="11">
        <v>3842.23</v>
      </c>
      <c r="C91" s="7">
        <f t="shared" si="5"/>
        <v>-3.6484507437834046E-2</v>
      </c>
      <c r="E91">
        <v>89</v>
      </c>
      <c r="F91" s="2">
        <f t="shared" si="6"/>
        <v>1844.6239874524597</v>
      </c>
      <c r="G91" s="10">
        <f t="shared" si="8"/>
        <v>8.1546921692474825</v>
      </c>
      <c r="H91" s="9">
        <f t="shared" si="9"/>
        <v>8.1546921692474879</v>
      </c>
      <c r="I91" s="9">
        <f t="shared" si="7"/>
        <v>0.308785825862536</v>
      </c>
      <c r="K91">
        <v>89</v>
      </c>
      <c r="L91">
        <v>128</v>
      </c>
      <c r="M91" s="9">
        <v>0.14553195463189361</v>
      </c>
    </row>
    <row r="92" spans="1:13" x14ac:dyDescent="0.15">
      <c r="A92" s="6">
        <v>36735</v>
      </c>
      <c r="B92" s="11">
        <v>3663</v>
      </c>
      <c r="C92" s="7">
        <f t="shared" si="5"/>
        <v>-4.6647389666938266E-2</v>
      </c>
      <c r="E92">
        <v>90</v>
      </c>
      <c r="F92" s="2">
        <f t="shared" si="6"/>
        <v>1758.5770935207834</v>
      </c>
      <c r="G92" s="10">
        <f t="shared" si="8"/>
        <v>7.7742970660146655</v>
      </c>
      <c r="H92" s="9">
        <f t="shared" si="9"/>
        <v>7.77429706601467</v>
      </c>
      <c r="I92" s="9">
        <f t="shared" si="7"/>
        <v>0.38039510323281789</v>
      </c>
      <c r="K92">
        <v>90</v>
      </c>
      <c r="L92">
        <v>239</v>
      </c>
      <c r="M92" s="9">
        <v>0.13952560445531059</v>
      </c>
    </row>
    <row r="93" spans="1:13" x14ac:dyDescent="0.15">
      <c r="A93" s="6">
        <v>36738</v>
      </c>
      <c r="B93" s="11">
        <v>3766.99</v>
      </c>
      <c r="C93" s="7">
        <f t="shared" si="5"/>
        <v>2.8389298389298379E-2</v>
      </c>
      <c r="E93">
        <v>91</v>
      </c>
      <c r="F93" s="2">
        <f t="shared" si="6"/>
        <v>1808.5018633693301</v>
      </c>
      <c r="G93" s="10">
        <f t="shared" si="8"/>
        <v>7.9950039051888027</v>
      </c>
      <c r="H93" s="9">
        <f t="shared" si="9"/>
        <v>7.9950039051888071</v>
      </c>
      <c r="I93" s="9">
        <f t="shared" si="7"/>
        <v>-0.22070683917413714</v>
      </c>
      <c r="K93">
        <v>91</v>
      </c>
      <c r="L93">
        <v>218</v>
      </c>
      <c r="M93" s="9">
        <v>0.1392709182287426</v>
      </c>
    </row>
    <row r="94" spans="1:13" x14ac:dyDescent="0.15">
      <c r="A94" s="6">
        <v>36739</v>
      </c>
      <c r="B94" s="11">
        <v>3685.52</v>
      </c>
      <c r="C94" s="7">
        <f t="shared" si="5"/>
        <v>-2.1627347033042255E-2</v>
      </c>
      <c r="E94">
        <v>92</v>
      </c>
      <c r="F94" s="2">
        <f t="shared" si="6"/>
        <v>1769.3887659603381</v>
      </c>
      <c r="G94" s="10">
        <f t="shared" si="8"/>
        <v>7.8220931812007564</v>
      </c>
      <c r="H94" s="9">
        <f t="shared" si="9"/>
        <v>7.8220931812007608</v>
      </c>
      <c r="I94" s="9">
        <f t="shared" si="7"/>
        <v>0.1729107239880463</v>
      </c>
      <c r="K94">
        <v>92</v>
      </c>
      <c r="L94">
        <v>53</v>
      </c>
      <c r="M94" s="9">
        <v>0.13878276962781921</v>
      </c>
    </row>
    <row r="95" spans="1:13" x14ac:dyDescent="0.15">
      <c r="A95" s="6">
        <v>36740</v>
      </c>
      <c r="B95" s="11">
        <v>3658.46</v>
      </c>
      <c r="C95" s="7">
        <f t="shared" si="5"/>
        <v>-7.3422474983176889E-3</v>
      </c>
      <c r="E95">
        <v>93</v>
      </c>
      <c r="F95" s="2">
        <f t="shared" si="6"/>
        <v>1756.3974757199144</v>
      </c>
      <c r="G95" s="10">
        <f t="shared" si="8"/>
        <v>7.7646614371094769</v>
      </c>
      <c r="H95" s="9">
        <f t="shared" si="9"/>
        <v>7.7646614371094813</v>
      </c>
      <c r="I95" s="9">
        <f t="shared" si="7"/>
        <v>5.7431744091279491E-2</v>
      </c>
      <c r="K95">
        <v>93</v>
      </c>
      <c r="L95">
        <v>46</v>
      </c>
      <c r="M95" s="9">
        <v>0.13850685954903597</v>
      </c>
    </row>
    <row r="96" spans="1:13" x14ac:dyDescent="0.15">
      <c r="A96" s="6">
        <v>36741</v>
      </c>
      <c r="B96" s="11">
        <v>3759.88</v>
      </c>
      <c r="C96" s="7">
        <f t="shared" si="5"/>
        <v>2.7722046981516923E-2</v>
      </c>
      <c r="E96">
        <v>94</v>
      </c>
      <c r="F96" s="2">
        <f t="shared" si="6"/>
        <v>1805.0884090600396</v>
      </c>
      <c r="G96" s="10">
        <f t="shared" si="8"/>
        <v>7.9799137462645984</v>
      </c>
      <c r="H96" s="9">
        <f t="shared" si="9"/>
        <v>7.9799137462646028</v>
      </c>
      <c r="I96" s="9">
        <f t="shared" si="7"/>
        <v>-0.2152523091551215</v>
      </c>
      <c r="K96">
        <v>94</v>
      </c>
      <c r="L96">
        <v>434</v>
      </c>
      <c r="M96" s="9">
        <v>0.13767912931268711</v>
      </c>
    </row>
    <row r="97" spans="1:13" x14ac:dyDescent="0.15">
      <c r="A97" s="6">
        <v>36742</v>
      </c>
      <c r="B97" s="11">
        <v>3787.36</v>
      </c>
      <c r="C97" s="7">
        <f t="shared" si="5"/>
        <v>7.3087438960817153E-3</v>
      </c>
      <c r="E97">
        <v>95</v>
      </c>
      <c r="F97" s="2">
        <f t="shared" si="6"/>
        <v>1818.2813379516449</v>
      </c>
      <c r="G97" s="10">
        <f t="shared" si="8"/>
        <v>8.0382368921488681</v>
      </c>
      <c r="H97" s="9">
        <f t="shared" si="9"/>
        <v>8.0382368921488734</v>
      </c>
      <c r="I97" s="9">
        <f t="shared" si="7"/>
        <v>-5.8323145884270566E-2</v>
      </c>
      <c r="K97">
        <v>95</v>
      </c>
      <c r="L97">
        <v>264</v>
      </c>
      <c r="M97" s="9">
        <v>0.13719098071176372</v>
      </c>
    </row>
    <row r="98" spans="1:13" x14ac:dyDescent="0.15">
      <c r="A98" s="6">
        <v>36745</v>
      </c>
      <c r="B98" s="11">
        <v>3862.99</v>
      </c>
      <c r="C98" s="7">
        <f t="shared" si="5"/>
        <v>1.9969054961767485E-2</v>
      </c>
      <c r="E98">
        <v>96</v>
      </c>
      <c r="F98" s="2">
        <f t="shared" si="6"/>
        <v>1854.5906979251574</v>
      </c>
      <c r="G98" s="10">
        <f t="shared" si="8"/>
        <v>8.1987528864438968</v>
      </c>
      <c r="H98" s="9">
        <f t="shared" si="9"/>
        <v>8.1987528864439021</v>
      </c>
      <c r="I98" s="9">
        <f t="shared" si="7"/>
        <v>-0.16051599429502872</v>
      </c>
      <c r="K98">
        <v>96</v>
      </c>
      <c r="L98">
        <v>439</v>
      </c>
      <c r="M98" s="9">
        <v>0.13657548899755589</v>
      </c>
    </row>
    <row r="99" spans="1:13" x14ac:dyDescent="0.15">
      <c r="A99" s="6">
        <v>36746</v>
      </c>
      <c r="B99" s="11">
        <v>3848.55</v>
      </c>
      <c r="C99" s="7">
        <f t="shared" si="5"/>
        <v>-3.7380371163269199E-3</v>
      </c>
      <c r="E99">
        <v>97</v>
      </c>
      <c r="F99" s="2">
        <f t="shared" si="6"/>
        <v>1847.6581690607186</v>
      </c>
      <c r="G99" s="10">
        <f t="shared" si="8"/>
        <v>8.1681056438467774</v>
      </c>
      <c r="H99" s="9">
        <f t="shared" si="9"/>
        <v>8.1681056438467827</v>
      </c>
      <c r="I99" s="9">
        <f t="shared" si="7"/>
        <v>3.0647242597119373E-2</v>
      </c>
      <c r="K99">
        <v>97</v>
      </c>
      <c r="L99">
        <v>328</v>
      </c>
      <c r="M99" s="9">
        <v>0.13566286335235045</v>
      </c>
    </row>
    <row r="100" spans="1:13" x14ac:dyDescent="0.15">
      <c r="A100" s="6">
        <v>36747</v>
      </c>
      <c r="B100" s="11">
        <v>3853.5</v>
      </c>
      <c r="C100" s="7">
        <f t="shared" si="5"/>
        <v>1.2861986982108942E-3</v>
      </c>
      <c r="E100">
        <v>98</v>
      </c>
      <c r="F100" s="2">
        <f t="shared" si="6"/>
        <v>1850.0346245925032</v>
      </c>
      <c r="G100" s="10">
        <f t="shared" si="8"/>
        <v>8.1786114506927419</v>
      </c>
      <c r="H100" s="9">
        <f t="shared" si="9"/>
        <v>8.1786114506927472</v>
      </c>
      <c r="I100" s="9">
        <f t="shared" si="7"/>
        <v>-1.0505806845964472E-2</v>
      </c>
      <c r="K100">
        <v>98</v>
      </c>
      <c r="L100">
        <v>356</v>
      </c>
      <c r="M100" s="9">
        <v>0.13436820836729124</v>
      </c>
    </row>
    <row r="101" spans="1:13" x14ac:dyDescent="0.15">
      <c r="A101" s="6">
        <v>36748</v>
      </c>
      <c r="B101" s="11">
        <v>3759.99</v>
      </c>
      <c r="C101" s="7">
        <f t="shared" si="5"/>
        <v>-2.4266251459711952E-2</v>
      </c>
      <c r="E101">
        <v>99</v>
      </c>
      <c r="F101" s="2">
        <f t="shared" si="6"/>
        <v>1805.1412191829677</v>
      </c>
      <c r="G101" s="10">
        <f t="shared" si="8"/>
        <v>7.9801472086389529</v>
      </c>
      <c r="H101" s="9">
        <f t="shared" si="9"/>
        <v>7.9801472086389573</v>
      </c>
      <c r="I101" s="9">
        <f t="shared" si="7"/>
        <v>0.19846424205378987</v>
      </c>
      <c r="K101">
        <v>99</v>
      </c>
      <c r="L101">
        <v>70</v>
      </c>
      <c r="M101" s="9">
        <v>0.13394373132300963</v>
      </c>
    </row>
    <row r="102" spans="1:13" x14ac:dyDescent="0.15">
      <c r="A102" s="6">
        <v>36749</v>
      </c>
      <c r="B102" s="11">
        <v>3789.47</v>
      </c>
      <c r="C102" s="7">
        <f t="shared" si="5"/>
        <v>7.8404463841659222E-3</v>
      </c>
      <c r="E102">
        <v>100</v>
      </c>
      <c r="F102" s="2">
        <f t="shared" si="6"/>
        <v>1819.2943321278196</v>
      </c>
      <c r="G102" s="10">
        <f t="shared" si="8"/>
        <v>8.0427151249660387</v>
      </c>
      <c r="H102" s="9">
        <f t="shared" si="9"/>
        <v>8.0427151249660422</v>
      </c>
      <c r="I102" s="9">
        <f t="shared" si="7"/>
        <v>-6.2567916327084916E-2</v>
      </c>
      <c r="K102">
        <v>100</v>
      </c>
      <c r="L102">
        <v>130</v>
      </c>
      <c r="M102" s="9">
        <v>0.13273397174680923</v>
      </c>
    </row>
    <row r="103" spans="1:13" x14ac:dyDescent="0.15">
      <c r="A103" s="6">
        <v>36752</v>
      </c>
      <c r="B103" s="11">
        <v>3849.69</v>
      </c>
      <c r="C103" s="7">
        <f t="shared" si="5"/>
        <v>1.5891404338865378E-2</v>
      </c>
      <c r="E103">
        <v>101</v>
      </c>
      <c r="F103" s="2">
        <f t="shared" si="6"/>
        <v>1848.2054739710688</v>
      </c>
      <c r="G103" s="10">
        <f t="shared" si="8"/>
        <v>8.1705251629991817</v>
      </c>
      <c r="H103" s="9">
        <f t="shared" si="9"/>
        <v>8.1705251629991853</v>
      </c>
      <c r="I103" s="9">
        <f t="shared" si="7"/>
        <v>-0.12781003803314306</v>
      </c>
      <c r="K103">
        <v>101</v>
      </c>
      <c r="L103">
        <v>22</v>
      </c>
      <c r="M103" s="9">
        <v>0.13271274789459309</v>
      </c>
    </row>
    <row r="104" spans="1:13" x14ac:dyDescent="0.15">
      <c r="A104" s="6">
        <v>36753</v>
      </c>
      <c r="B104" s="11">
        <v>3851.66</v>
      </c>
      <c r="C104" s="7">
        <f t="shared" si="5"/>
        <v>5.1172951588296378E-4</v>
      </c>
      <c r="E104">
        <v>102</v>
      </c>
      <c r="F104" s="2">
        <f t="shared" si="6"/>
        <v>1849.1512552635163</v>
      </c>
      <c r="G104" s="10">
        <f t="shared" si="8"/>
        <v>8.174706261885353</v>
      </c>
      <c r="H104" s="9">
        <f t="shared" si="9"/>
        <v>8.1747062618853565</v>
      </c>
      <c r="I104" s="9">
        <f t="shared" si="7"/>
        <v>-4.1810988861712417E-3</v>
      </c>
      <c r="K104">
        <v>102</v>
      </c>
      <c r="L104">
        <v>165</v>
      </c>
      <c r="M104" s="9">
        <v>0.13216092773702837</v>
      </c>
    </row>
    <row r="105" spans="1:13" x14ac:dyDescent="0.15">
      <c r="A105" s="6">
        <v>36754</v>
      </c>
      <c r="B105" s="11">
        <v>3861.2</v>
      </c>
      <c r="C105" s="7">
        <f t="shared" si="5"/>
        <v>2.4768541356194884E-3</v>
      </c>
      <c r="E105">
        <v>103</v>
      </c>
      <c r="F105" s="2">
        <f t="shared" si="6"/>
        <v>1853.7313331975017</v>
      </c>
      <c r="G105" s="10">
        <f t="shared" si="8"/>
        <v>8.1949538168975788</v>
      </c>
      <c r="H105" s="9">
        <f t="shared" si="9"/>
        <v>8.1949538168975824</v>
      </c>
      <c r="I105" s="9">
        <f t="shared" si="7"/>
        <v>-2.024755501222586E-2</v>
      </c>
      <c r="K105">
        <v>103</v>
      </c>
      <c r="L105">
        <v>227</v>
      </c>
      <c r="M105" s="9">
        <v>0.13146054061396395</v>
      </c>
    </row>
    <row r="106" spans="1:13" x14ac:dyDescent="0.15">
      <c r="A106" s="6">
        <v>36755</v>
      </c>
      <c r="B106" s="11">
        <v>3940.87</v>
      </c>
      <c r="C106" s="7">
        <f t="shared" si="5"/>
        <v>2.0633481819123611E-2</v>
      </c>
      <c r="E106">
        <v>104</v>
      </c>
      <c r="F106" s="2">
        <f t="shared" si="6"/>
        <v>1891.9802649585722</v>
      </c>
      <c r="G106" s="10">
        <f t="shared" si="8"/>
        <v>8.364044247487092</v>
      </c>
      <c r="H106" s="9">
        <f t="shared" si="9"/>
        <v>8.3640442474870955</v>
      </c>
      <c r="I106" s="9">
        <f t="shared" si="7"/>
        <v>-0.16909043058951312</v>
      </c>
      <c r="K106">
        <v>104</v>
      </c>
      <c r="L106">
        <v>349</v>
      </c>
      <c r="M106" s="9">
        <v>0.13037812415104622</v>
      </c>
    </row>
    <row r="107" spans="1:13" x14ac:dyDescent="0.15">
      <c r="A107" s="6">
        <v>36756</v>
      </c>
      <c r="B107" s="11">
        <v>3930.34</v>
      </c>
      <c r="C107" s="7">
        <f t="shared" si="5"/>
        <v>-2.6719988225949454E-3</v>
      </c>
      <c r="E107">
        <v>105</v>
      </c>
      <c r="F107" s="2">
        <f t="shared" si="6"/>
        <v>1886.92489591823</v>
      </c>
      <c r="G107" s="10">
        <f t="shared" si="8"/>
        <v>8.3416955311056746</v>
      </c>
      <c r="H107" s="9">
        <f t="shared" si="9"/>
        <v>8.3416955311056782</v>
      </c>
      <c r="I107" s="9">
        <f t="shared" si="7"/>
        <v>2.2348716381417333E-2</v>
      </c>
      <c r="K107">
        <v>105</v>
      </c>
      <c r="L107">
        <v>325</v>
      </c>
      <c r="M107" s="9">
        <v>0.12880755908720509</v>
      </c>
    </row>
    <row r="108" spans="1:13" x14ac:dyDescent="0.15">
      <c r="A108" s="6">
        <v>36759</v>
      </c>
      <c r="B108" s="11">
        <v>3953.15</v>
      </c>
      <c r="C108" s="7">
        <f t="shared" si="5"/>
        <v>5.8035691568667502E-3</v>
      </c>
      <c r="E108">
        <v>106</v>
      </c>
      <c r="F108" s="2">
        <f t="shared" si="6"/>
        <v>1897.8757950455051</v>
      </c>
      <c r="G108" s="10">
        <f t="shared" si="8"/>
        <v>8.3901071380059733</v>
      </c>
      <c r="H108" s="9">
        <f t="shared" si="9"/>
        <v>8.3901071380059769</v>
      </c>
      <c r="I108" s="9">
        <f t="shared" si="7"/>
        <v>-4.8411606900298665E-2</v>
      </c>
      <c r="K108">
        <v>106</v>
      </c>
      <c r="L108">
        <v>570</v>
      </c>
      <c r="M108" s="9">
        <v>0.12609090600380313</v>
      </c>
    </row>
    <row r="109" spans="1:13" x14ac:dyDescent="0.15">
      <c r="A109" s="6">
        <v>36760</v>
      </c>
      <c r="B109" s="11">
        <v>3958.21</v>
      </c>
      <c r="C109" s="7">
        <f t="shared" si="5"/>
        <v>1.2799919051895703E-3</v>
      </c>
      <c r="E109">
        <v>107</v>
      </c>
      <c r="F109" s="2">
        <f t="shared" si="6"/>
        <v>1900.3050607002185</v>
      </c>
      <c r="G109" s="10">
        <f t="shared" si="8"/>
        <v>8.4008464072262932</v>
      </c>
      <c r="H109" s="9">
        <f t="shared" si="9"/>
        <v>8.4008464072262985</v>
      </c>
      <c r="I109" s="9">
        <f t="shared" si="7"/>
        <v>-1.0739269220321646E-2</v>
      </c>
      <c r="K109">
        <v>107</v>
      </c>
      <c r="L109">
        <v>480</v>
      </c>
      <c r="M109" s="9">
        <v>0.12592111518609084</v>
      </c>
    </row>
    <row r="110" spans="1:13" x14ac:dyDescent="0.15">
      <c r="A110" s="6">
        <v>36761</v>
      </c>
      <c r="B110" s="11">
        <v>4011.01</v>
      </c>
      <c r="C110" s="7">
        <f t="shared" si="5"/>
        <v>1.3339362994889248E-2</v>
      </c>
      <c r="E110">
        <v>108</v>
      </c>
      <c r="F110" s="2">
        <f t="shared" si="6"/>
        <v>1925.6539197059237</v>
      </c>
      <c r="G110" s="10">
        <f t="shared" si="8"/>
        <v>8.5129083469165963</v>
      </c>
      <c r="H110" s="9">
        <f t="shared" si="9"/>
        <v>8.5129083469166016</v>
      </c>
      <c r="I110" s="9">
        <f t="shared" si="7"/>
        <v>-0.11206193969030309</v>
      </c>
      <c r="K110">
        <v>108</v>
      </c>
      <c r="L110">
        <v>49</v>
      </c>
      <c r="M110" s="9">
        <v>0.12430810241782186</v>
      </c>
    </row>
    <row r="111" spans="1:13" x14ac:dyDescent="0.15">
      <c r="A111" s="6">
        <v>36762</v>
      </c>
      <c r="B111" s="11">
        <v>4053.28</v>
      </c>
      <c r="C111" s="7">
        <f t="shared" si="5"/>
        <v>1.0538492798571886E-2</v>
      </c>
      <c r="E111">
        <v>109</v>
      </c>
      <c r="F111" s="2">
        <f t="shared" si="6"/>
        <v>1945.9474096712863</v>
      </c>
      <c r="G111" s="10">
        <f t="shared" si="8"/>
        <v>8.6026215702254785</v>
      </c>
      <c r="H111" s="9">
        <f t="shared" si="9"/>
        <v>8.6026215702254856</v>
      </c>
      <c r="I111" s="9">
        <f t="shared" si="7"/>
        <v>-8.9713223308883983E-2</v>
      </c>
      <c r="K111">
        <v>109</v>
      </c>
      <c r="L111">
        <v>507</v>
      </c>
      <c r="M111" s="9">
        <v>0.12356526759032826</v>
      </c>
    </row>
    <row r="112" spans="1:13" x14ac:dyDescent="0.15">
      <c r="A112" s="6">
        <v>36763</v>
      </c>
      <c r="B112" s="11">
        <v>4042.68</v>
      </c>
      <c r="C112" s="7">
        <f t="shared" si="5"/>
        <v>-2.6151659890262247E-3</v>
      </c>
      <c r="E112">
        <v>110</v>
      </c>
      <c r="F112" s="2">
        <f t="shared" si="6"/>
        <v>1940.8584341890803</v>
      </c>
      <c r="G112" s="10">
        <f t="shared" si="8"/>
        <v>8.5801242868785614</v>
      </c>
      <c r="H112" s="9">
        <f t="shared" si="9"/>
        <v>8.5801242868785685</v>
      </c>
      <c r="I112" s="9">
        <f t="shared" si="7"/>
        <v>2.249728334691703E-2</v>
      </c>
      <c r="K112">
        <v>110</v>
      </c>
      <c r="L112">
        <v>881</v>
      </c>
      <c r="M112" s="9">
        <v>0.12314079054604665</v>
      </c>
    </row>
    <row r="113" spans="1:13" x14ac:dyDescent="0.15">
      <c r="A113" s="6">
        <v>36766</v>
      </c>
      <c r="B113" s="11">
        <v>4070.59</v>
      </c>
      <c r="C113" s="7">
        <f t="shared" si="5"/>
        <v>6.903836069142244E-3</v>
      </c>
      <c r="E113">
        <v>111</v>
      </c>
      <c r="F113" s="2">
        <f t="shared" si="6"/>
        <v>1954.2578026521337</v>
      </c>
      <c r="G113" s="10">
        <f t="shared" si="8"/>
        <v>8.6393600584080374</v>
      </c>
      <c r="H113" s="9">
        <f t="shared" si="9"/>
        <v>8.6393600584080446</v>
      </c>
      <c r="I113" s="9">
        <f t="shared" si="7"/>
        <v>-5.9235771529476011E-2</v>
      </c>
      <c r="K113">
        <v>111</v>
      </c>
      <c r="L113">
        <v>260</v>
      </c>
      <c r="M113" s="9">
        <v>0.1215914493344199</v>
      </c>
    </row>
    <row r="114" spans="1:13" x14ac:dyDescent="0.15">
      <c r="A114" s="6">
        <v>36767</v>
      </c>
      <c r="B114" s="11">
        <v>4082.17</v>
      </c>
      <c r="C114" s="7">
        <f t="shared" si="5"/>
        <v>2.8447964545679216E-3</v>
      </c>
      <c r="E114">
        <v>112</v>
      </c>
      <c r="F114" s="2">
        <f t="shared" si="6"/>
        <v>1959.8172683204302</v>
      </c>
      <c r="G114" s="10">
        <f t="shared" si="8"/>
        <v>8.6639372792719325</v>
      </c>
      <c r="H114" s="9">
        <f t="shared" si="9"/>
        <v>8.6639372792719396</v>
      </c>
      <c r="I114" s="9">
        <f t="shared" si="7"/>
        <v>-2.4577220863895022E-2</v>
      </c>
      <c r="K114">
        <v>112</v>
      </c>
      <c r="L114">
        <v>375</v>
      </c>
      <c r="M114" s="9">
        <v>0.12070004754142882</v>
      </c>
    </row>
    <row r="115" spans="1:13" x14ac:dyDescent="0.15">
      <c r="A115" s="6">
        <v>36768</v>
      </c>
      <c r="B115" s="11">
        <v>4103.8100000000004</v>
      </c>
      <c r="C115" s="7">
        <f t="shared" si="5"/>
        <v>5.3011021099074185E-3</v>
      </c>
      <c r="E115">
        <v>113</v>
      </c>
      <c r="F115" s="2">
        <f t="shared" si="6"/>
        <v>1970.2064597765566</v>
      </c>
      <c r="G115" s="10">
        <f t="shared" si="8"/>
        <v>8.7098656954631863</v>
      </c>
      <c r="H115" s="9">
        <f t="shared" si="9"/>
        <v>8.7098656954631934</v>
      </c>
      <c r="I115" s="9">
        <f t="shared" si="7"/>
        <v>-4.5928416191253874E-2</v>
      </c>
      <c r="K115">
        <v>113</v>
      </c>
      <c r="L115">
        <v>223</v>
      </c>
      <c r="M115" s="9">
        <v>0.12027557049714677</v>
      </c>
    </row>
    <row r="116" spans="1:13" x14ac:dyDescent="0.15">
      <c r="A116" s="6">
        <v>36769</v>
      </c>
      <c r="B116" s="11">
        <v>4206.3500000000004</v>
      </c>
      <c r="C116" s="7">
        <f t="shared" si="5"/>
        <v>2.4986536901074885E-2</v>
      </c>
      <c r="E116">
        <v>114</v>
      </c>
      <c r="F116" s="2">
        <f t="shared" si="6"/>
        <v>2019.4350961864995</v>
      </c>
      <c r="G116" s="10">
        <f t="shared" si="8"/>
        <v>8.9274950760662826</v>
      </c>
      <c r="H116" s="9">
        <f t="shared" si="9"/>
        <v>8.9274950760662914</v>
      </c>
      <c r="I116" s="9">
        <f t="shared" si="7"/>
        <v>-0.217629380603098</v>
      </c>
      <c r="K116">
        <v>114</v>
      </c>
      <c r="L116">
        <v>456</v>
      </c>
      <c r="M116" s="9">
        <v>0.11985109345286649</v>
      </c>
    </row>
    <row r="117" spans="1:13" x14ac:dyDescent="0.15">
      <c r="A117" s="6">
        <v>36770</v>
      </c>
      <c r="B117" s="11">
        <v>4234.33</v>
      </c>
      <c r="C117" s="7">
        <f t="shared" si="5"/>
        <v>6.6518478015380467E-3</v>
      </c>
      <c r="E117">
        <v>115</v>
      </c>
      <c r="F117" s="2">
        <f t="shared" si="6"/>
        <v>2032.8680710914166</v>
      </c>
      <c r="G117" s="10">
        <f t="shared" si="8"/>
        <v>8.9868794145612565</v>
      </c>
      <c r="H117" s="9">
        <f t="shared" si="9"/>
        <v>8.9868794145612654</v>
      </c>
      <c r="I117" s="9">
        <f t="shared" si="7"/>
        <v>-5.9384338494973932E-2</v>
      </c>
      <c r="K117">
        <v>115</v>
      </c>
      <c r="L117">
        <v>237</v>
      </c>
      <c r="M117" s="9">
        <v>0.11883234854659097</v>
      </c>
    </row>
    <row r="118" spans="1:13" x14ac:dyDescent="0.15">
      <c r="A118" s="6">
        <v>36774</v>
      </c>
      <c r="B118" s="11">
        <v>4143.18</v>
      </c>
      <c r="C118" s="7">
        <f t="shared" si="5"/>
        <v>-2.1526428029936207E-2</v>
      </c>
      <c r="E118">
        <v>116</v>
      </c>
      <c r="F118" s="2">
        <f t="shared" si="6"/>
        <v>1989.1076828647119</v>
      </c>
      <c r="G118" s="10">
        <f t="shared" si="8"/>
        <v>8.7934240016299885</v>
      </c>
      <c r="H118" s="9">
        <f t="shared" si="9"/>
        <v>8.7934240016299974</v>
      </c>
      <c r="I118" s="9">
        <f t="shared" si="7"/>
        <v>0.193455412931268</v>
      </c>
      <c r="K118">
        <v>116</v>
      </c>
      <c r="L118">
        <v>468</v>
      </c>
      <c r="M118" s="9">
        <v>0.11823808068459662</v>
      </c>
    </row>
    <row r="119" spans="1:13" x14ac:dyDescent="0.15">
      <c r="A119" s="6">
        <v>36775</v>
      </c>
      <c r="B119" s="11">
        <v>4013.34</v>
      </c>
      <c r="C119" s="7">
        <f t="shared" si="5"/>
        <v>-3.1338247433131072E-2</v>
      </c>
      <c r="E119">
        <v>117</v>
      </c>
      <c r="F119" s="2">
        <f t="shared" si="6"/>
        <v>1926.7725341279556</v>
      </c>
      <c r="G119" s="10">
        <f t="shared" si="8"/>
        <v>8.5178535044824741</v>
      </c>
      <c r="H119" s="9">
        <f t="shared" si="9"/>
        <v>8.517853504482483</v>
      </c>
      <c r="I119" s="9">
        <f t="shared" si="7"/>
        <v>0.27557049714751436</v>
      </c>
      <c r="K119">
        <v>117</v>
      </c>
      <c r="L119">
        <v>332</v>
      </c>
      <c r="M119" s="9">
        <v>0.11815318527574004</v>
      </c>
    </row>
    <row r="120" spans="1:13" x14ac:dyDescent="0.15">
      <c r="A120" s="6">
        <v>36776</v>
      </c>
      <c r="B120" s="11">
        <v>4098.3500000000004</v>
      </c>
      <c r="C120" s="7">
        <f t="shared" si="5"/>
        <v>2.1181858501896134E-2</v>
      </c>
      <c r="E120">
        <v>118</v>
      </c>
      <c r="F120" s="2">
        <f t="shared" si="6"/>
        <v>1967.5851573111938</v>
      </c>
      <c r="G120" s="10">
        <f t="shared" si="8"/>
        <v>8.6982774721543024</v>
      </c>
      <c r="H120" s="9">
        <f t="shared" si="9"/>
        <v>8.6982774721543112</v>
      </c>
      <c r="I120" s="9">
        <f t="shared" si="7"/>
        <v>-0.18042396767182822</v>
      </c>
      <c r="K120">
        <v>118</v>
      </c>
      <c r="L120">
        <v>458</v>
      </c>
      <c r="M120" s="9">
        <v>0.11774993208367324</v>
      </c>
    </row>
    <row r="121" spans="1:13" x14ac:dyDescent="0.15">
      <c r="A121" s="6">
        <v>36777</v>
      </c>
      <c r="B121" s="11">
        <v>3978.41</v>
      </c>
      <c r="C121" s="7">
        <f t="shared" si="5"/>
        <v>-2.9265436090133989E-2</v>
      </c>
      <c r="E121">
        <v>119</v>
      </c>
      <c r="F121" s="2">
        <f t="shared" si="6"/>
        <v>1910.0029196380069</v>
      </c>
      <c r="G121" s="10">
        <f t="shared" si="8"/>
        <v>8.4437185886987169</v>
      </c>
      <c r="H121" s="9">
        <f t="shared" si="9"/>
        <v>8.4437185886987276</v>
      </c>
      <c r="I121" s="9">
        <f t="shared" si="7"/>
        <v>0.25455888345558364</v>
      </c>
      <c r="K121">
        <v>119</v>
      </c>
      <c r="L121">
        <v>682</v>
      </c>
      <c r="M121" s="9">
        <v>0.11736790274381947</v>
      </c>
    </row>
    <row r="122" spans="1:13" x14ac:dyDescent="0.15">
      <c r="A122" s="6">
        <v>36780</v>
      </c>
      <c r="B122" s="11">
        <v>3896.35</v>
      </c>
      <c r="C122" s="7">
        <f t="shared" si="5"/>
        <v>-2.0626330619518796E-2</v>
      </c>
      <c r="E122">
        <v>120</v>
      </c>
      <c r="F122" s="2">
        <f t="shared" si="6"/>
        <v>1870.6065679333071</v>
      </c>
      <c r="G122" s="10">
        <f t="shared" si="8"/>
        <v>8.2695556574300397</v>
      </c>
      <c r="H122" s="9">
        <f t="shared" si="9"/>
        <v>8.2695556574300504</v>
      </c>
      <c r="I122" s="9">
        <f t="shared" si="7"/>
        <v>0.17416293126867721</v>
      </c>
      <c r="K122">
        <v>120</v>
      </c>
      <c r="L122">
        <v>243</v>
      </c>
      <c r="M122" s="9">
        <v>0.11713444036946541</v>
      </c>
    </row>
    <row r="123" spans="1:13" x14ac:dyDescent="0.15">
      <c r="A123" s="6">
        <v>36781</v>
      </c>
      <c r="B123" s="11">
        <v>3849.51</v>
      </c>
      <c r="C123" s="7">
        <f t="shared" si="5"/>
        <v>-1.2021507308121571E-2</v>
      </c>
      <c r="E123">
        <v>121</v>
      </c>
      <c r="F123" s="2">
        <f t="shared" si="6"/>
        <v>1848.1190574062766</v>
      </c>
      <c r="G123" s="10">
        <f t="shared" si="8"/>
        <v>8.1701431336593267</v>
      </c>
      <c r="H123" s="9">
        <f t="shared" si="9"/>
        <v>8.1701431336593373</v>
      </c>
      <c r="I123" s="9">
        <f t="shared" si="7"/>
        <v>9.9412523770713079E-2</v>
      </c>
      <c r="K123">
        <v>121</v>
      </c>
      <c r="L123">
        <v>478</v>
      </c>
      <c r="M123" s="9">
        <v>0.11586100923662057</v>
      </c>
    </row>
    <row r="124" spans="1:13" x14ac:dyDescent="0.15">
      <c r="A124" s="6">
        <v>36782</v>
      </c>
      <c r="B124" s="11">
        <v>3893.89</v>
      </c>
      <c r="C124" s="7">
        <f t="shared" si="5"/>
        <v>1.1528740021457207E-2</v>
      </c>
      <c r="E124">
        <v>122</v>
      </c>
      <c r="F124" s="2">
        <f t="shared" si="6"/>
        <v>1869.4255415478142</v>
      </c>
      <c r="G124" s="10">
        <f t="shared" si="8"/>
        <v>8.2643345897853795</v>
      </c>
      <c r="H124" s="9">
        <f t="shared" si="9"/>
        <v>8.2643345897853902</v>
      </c>
      <c r="I124" s="9">
        <f t="shared" si="7"/>
        <v>-9.4191456126052842E-2</v>
      </c>
      <c r="K124">
        <v>122</v>
      </c>
      <c r="L124">
        <v>1466</v>
      </c>
      <c r="M124" s="9">
        <v>0.11484226433034461</v>
      </c>
    </row>
    <row r="125" spans="1:13" x14ac:dyDescent="0.15">
      <c r="A125" s="6">
        <v>36783</v>
      </c>
      <c r="B125" s="11">
        <v>3913.86</v>
      </c>
      <c r="C125" s="7">
        <f t="shared" si="5"/>
        <v>5.1285475450000284E-3</v>
      </c>
      <c r="E125">
        <v>123</v>
      </c>
      <c r="F125" s="2">
        <f t="shared" si="6"/>
        <v>1879.0129793194797</v>
      </c>
      <c r="G125" s="10">
        <f t="shared" si="8"/>
        <v>8.3067186226568825</v>
      </c>
      <c r="H125" s="9">
        <f t="shared" si="9"/>
        <v>8.3067186226568932</v>
      </c>
      <c r="I125" s="9">
        <f t="shared" si="7"/>
        <v>-4.2384032871503052E-2</v>
      </c>
      <c r="K125">
        <v>123</v>
      </c>
      <c r="L125">
        <v>418</v>
      </c>
      <c r="M125" s="9">
        <v>0.11441778728606389</v>
      </c>
    </row>
    <row r="126" spans="1:13" x14ac:dyDescent="0.15">
      <c r="A126" s="6">
        <v>36784</v>
      </c>
      <c r="B126" s="11">
        <v>3835.23</v>
      </c>
      <c r="C126" s="7">
        <f t="shared" si="5"/>
        <v>-2.0090141190538313E-2</v>
      </c>
      <c r="E126">
        <v>124</v>
      </c>
      <c r="F126" s="2">
        <f t="shared" si="6"/>
        <v>1841.2633432660973</v>
      </c>
      <c r="G126" s="10">
        <f t="shared" si="8"/>
        <v>8.1398354726976319</v>
      </c>
      <c r="H126" s="9">
        <f t="shared" si="9"/>
        <v>8.1398354726976425</v>
      </c>
      <c r="I126" s="9">
        <f t="shared" si="7"/>
        <v>0.16688314995925069</v>
      </c>
      <c r="K126">
        <v>124</v>
      </c>
      <c r="L126">
        <v>59</v>
      </c>
      <c r="M126" s="9">
        <v>0.11386596712849695</v>
      </c>
    </row>
    <row r="127" spans="1:13" x14ac:dyDescent="0.15">
      <c r="A127" s="6">
        <v>36787</v>
      </c>
      <c r="B127" s="11">
        <v>3726.52</v>
      </c>
      <c r="C127" s="7">
        <f t="shared" si="5"/>
        <v>-2.8345105769406298E-2</v>
      </c>
      <c r="E127">
        <v>125</v>
      </c>
      <c r="F127" s="2">
        <f t="shared" si="6"/>
        <v>1789.0725390518892</v>
      </c>
      <c r="G127" s="10">
        <f t="shared" si="8"/>
        <v>7.9091109752784527</v>
      </c>
      <c r="H127" s="9">
        <f t="shared" si="9"/>
        <v>7.9091109752784625</v>
      </c>
      <c r="I127" s="9">
        <f t="shared" si="7"/>
        <v>0.23072449741918</v>
      </c>
      <c r="K127">
        <v>125</v>
      </c>
      <c r="L127">
        <v>585</v>
      </c>
      <c r="M127" s="9">
        <v>0.11375984786742777</v>
      </c>
    </row>
    <row r="128" spans="1:13" x14ac:dyDescent="0.15">
      <c r="A128" s="6">
        <v>36788</v>
      </c>
      <c r="B128" s="11">
        <v>3865.64</v>
      </c>
      <c r="C128" s="7">
        <f t="shared" si="5"/>
        <v>3.7332417375996796E-2</v>
      </c>
      <c r="E128">
        <v>126</v>
      </c>
      <c r="F128" s="2">
        <f t="shared" si="6"/>
        <v>1855.8629417957086</v>
      </c>
      <c r="G128" s="10">
        <f t="shared" si="8"/>
        <v>8.2043772072806238</v>
      </c>
      <c r="H128" s="9">
        <f t="shared" si="9"/>
        <v>8.2043772072806345</v>
      </c>
      <c r="I128" s="9">
        <f t="shared" si="7"/>
        <v>-0.29526623200217195</v>
      </c>
      <c r="K128">
        <v>126</v>
      </c>
      <c r="L128">
        <v>369</v>
      </c>
      <c r="M128" s="9">
        <v>0.11327169926650393</v>
      </c>
    </row>
    <row r="129" spans="1:13" x14ac:dyDescent="0.15">
      <c r="A129" s="6">
        <v>36789</v>
      </c>
      <c r="B129" s="11">
        <v>3897.44</v>
      </c>
      <c r="C129" s="7">
        <f t="shared" si="5"/>
        <v>8.2263221614016224E-3</v>
      </c>
      <c r="E129">
        <v>127</v>
      </c>
      <c r="F129" s="2">
        <f t="shared" si="6"/>
        <v>1871.1298682423267</v>
      </c>
      <c r="G129" s="10">
        <f t="shared" si="8"/>
        <v>8.2718690573213749</v>
      </c>
      <c r="H129" s="9">
        <f t="shared" si="9"/>
        <v>8.2718690573213856</v>
      </c>
      <c r="I129" s="9">
        <f t="shared" si="7"/>
        <v>-6.7491850040751089E-2</v>
      </c>
      <c r="K129">
        <v>127</v>
      </c>
      <c r="L129">
        <v>550</v>
      </c>
      <c r="M129" s="9">
        <v>0.11284722222222232</v>
      </c>
    </row>
    <row r="130" spans="1:13" x14ac:dyDescent="0.15">
      <c r="A130" s="6">
        <v>36790</v>
      </c>
      <c r="B130" s="11">
        <v>3828.87</v>
      </c>
      <c r="C130" s="7">
        <f t="shared" si="5"/>
        <v>-1.75935999014738E-2</v>
      </c>
      <c r="E130">
        <v>128</v>
      </c>
      <c r="F130" s="2">
        <f t="shared" si="6"/>
        <v>1838.2099579767737</v>
      </c>
      <c r="G130" s="10">
        <f t="shared" si="8"/>
        <v>8.1263371026894813</v>
      </c>
      <c r="H130" s="9">
        <f t="shared" si="9"/>
        <v>8.1263371026894919</v>
      </c>
      <c r="I130" s="9">
        <f t="shared" si="7"/>
        <v>0.14553195463189361</v>
      </c>
      <c r="K130">
        <v>128</v>
      </c>
      <c r="L130">
        <v>68</v>
      </c>
      <c r="M130" s="9">
        <v>0.11282599837000795</v>
      </c>
    </row>
    <row r="131" spans="1:13" x14ac:dyDescent="0.15">
      <c r="A131" s="6">
        <v>36791</v>
      </c>
      <c r="B131" s="11">
        <v>3803.76</v>
      </c>
      <c r="C131" s="7">
        <f t="shared" si="5"/>
        <v>-6.5580706579224657E-3</v>
      </c>
      <c r="E131">
        <v>129</v>
      </c>
      <c r="F131" s="2">
        <f t="shared" si="6"/>
        <v>1826.1548471882654</v>
      </c>
      <c r="G131" s="10">
        <f t="shared" si="8"/>
        <v>8.073044009779947</v>
      </c>
      <c r="H131" s="9">
        <f t="shared" si="9"/>
        <v>8.0730440097799576</v>
      </c>
      <c r="I131" s="9">
        <f t="shared" si="7"/>
        <v>5.3293092909534323E-2</v>
      </c>
      <c r="K131">
        <v>129</v>
      </c>
      <c r="L131">
        <v>131</v>
      </c>
      <c r="M131" s="9">
        <v>0.11061871773974463</v>
      </c>
    </row>
    <row r="132" spans="1:13" x14ac:dyDescent="0.15">
      <c r="A132" s="6">
        <v>36794</v>
      </c>
      <c r="B132" s="11">
        <v>3741.22</v>
      </c>
      <c r="C132" s="7">
        <f t="shared" ref="C132:C195" si="10">B132/B131-1</f>
        <v>-1.6441626180411117E-2</v>
      </c>
      <c r="E132">
        <v>130</v>
      </c>
      <c r="F132" s="2">
        <f t="shared" ref="F132:F195" si="11">F131*(1+C132)</f>
        <v>1796.1298918432501</v>
      </c>
      <c r="G132" s="10">
        <f t="shared" si="8"/>
        <v>7.9403100380331377</v>
      </c>
      <c r="H132" s="9">
        <f t="shared" si="9"/>
        <v>7.9403100380331484</v>
      </c>
      <c r="I132" s="9">
        <f t="shared" ref="I132:I195" si="12">-(H132-H131)</f>
        <v>0.13273397174680923</v>
      </c>
      <c r="K132">
        <v>130</v>
      </c>
      <c r="L132">
        <v>972</v>
      </c>
      <c r="M132" s="9">
        <v>0.11051259847867367</v>
      </c>
    </row>
    <row r="133" spans="1:13" x14ac:dyDescent="0.15">
      <c r="A133" s="6">
        <v>36795</v>
      </c>
      <c r="B133" s="11">
        <v>3689.1</v>
      </c>
      <c r="C133" s="7">
        <f t="shared" si="10"/>
        <v>-1.3931284447319281E-2</v>
      </c>
      <c r="E133">
        <v>131</v>
      </c>
      <c r="F133" s="2">
        <f t="shared" si="11"/>
        <v>1771.1074954156491</v>
      </c>
      <c r="G133" s="10">
        <f t="shared" ref="G133:G196" si="13">G132*F133/F132</f>
        <v>7.829691320293394</v>
      </c>
      <c r="H133" s="9">
        <f t="shared" ref="H133:H196" si="14">H132*(1+C133)</f>
        <v>7.8296913202934038</v>
      </c>
      <c r="I133" s="9">
        <f t="shared" si="12"/>
        <v>0.11061871773974463</v>
      </c>
      <c r="K133">
        <v>131</v>
      </c>
      <c r="L133">
        <v>753</v>
      </c>
      <c r="M133" s="9">
        <v>0.11049137462646019</v>
      </c>
    </row>
    <row r="134" spans="1:13" x14ac:dyDescent="0.15">
      <c r="A134" s="6">
        <v>36796</v>
      </c>
      <c r="B134" s="11">
        <v>3656.3</v>
      </c>
      <c r="C134" s="7">
        <f t="shared" si="10"/>
        <v>-8.8910574394838182E-3</v>
      </c>
      <c r="E134">
        <v>132</v>
      </c>
      <c r="F134" s="2">
        <f t="shared" si="11"/>
        <v>1755.3604769424082</v>
      </c>
      <c r="G134" s="10">
        <f t="shared" si="13"/>
        <v>7.7600770850312379</v>
      </c>
      <c r="H134" s="9">
        <f t="shared" si="14"/>
        <v>7.7600770850312468</v>
      </c>
      <c r="I134" s="9">
        <f t="shared" si="12"/>
        <v>6.9614235262156932E-2</v>
      </c>
      <c r="K134">
        <v>132</v>
      </c>
      <c r="L134">
        <v>269</v>
      </c>
      <c r="M134" s="9">
        <v>0.11006689758217902</v>
      </c>
    </row>
    <row r="135" spans="1:13" x14ac:dyDescent="0.15">
      <c r="A135" s="6">
        <v>36797</v>
      </c>
      <c r="B135" s="11">
        <v>3778.32</v>
      </c>
      <c r="C135" s="7">
        <f t="shared" si="10"/>
        <v>3.3372535076443333E-2</v>
      </c>
      <c r="E135">
        <v>133</v>
      </c>
      <c r="F135" s="2">
        <f t="shared" si="11"/>
        <v>1813.941306030971</v>
      </c>
      <c r="G135" s="10">
        <f t="shared" si="13"/>
        <v>8.0190505297473464</v>
      </c>
      <c r="H135" s="9">
        <f t="shared" si="14"/>
        <v>8.0190505297473571</v>
      </c>
      <c r="I135" s="9">
        <f t="shared" si="12"/>
        <v>-0.25897344471611028</v>
      </c>
      <c r="K135">
        <v>133</v>
      </c>
      <c r="L135">
        <v>365</v>
      </c>
      <c r="M135" s="9">
        <v>0.10928161505025846</v>
      </c>
    </row>
    <row r="136" spans="1:13" x14ac:dyDescent="0.15">
      <c r="A136" s="6">
        <v>36798</v>
      </c>
      <c r="B136" s="11">
        <v>3672.82</v>
      </c>
      <c r="C136" s="7">
        <f t="shared" si="10"/>
        <v>-2.7922462893561151E-2</v>
      </c>
      <c r="E136">
        <v>134</v>
      </c>
      <c r="F136" s="2">
        <f t="shared" si="11"/>
        <v>1763.2915972222233</v>
      </c>
      <c r="G136" s="10">
        <f t="shared" si="13"/>
        <v>7.7951388888888848</v>
      </c>
      <c r="H136" s="9">
        <f t="shared" si="14"/>
        <v>7.7951388888888946</v>
      </c>
      <c r="I136" s="9">
        <f t="shared" si="12"/>
        <v>0.22391164085846249</v>
      </c>
      <c r="K136">
        <v>134</v>
      </c>
      <c r="L136">
        <v>334</v>
      </c>
      <c r="M136" s="9">
        <v>0.10856000407498012</v>
      </c>
    </row>
    <row r="137" spans="1:13" x14ac:dyDescent="0.15">
      <c r="A137" s="6">
        <v>36801</v>
      </c>
      <c r="B137" s="11">
        <v>3568.9</v>
      </c>
      <c r="C137" s="7">
        <f t="shared" si="10"/>
        <v>-2.8294335143023597E-2</v>
      </c>
      <c r="E137">
        <v>135</v>
      </c>
      <c r="F137" s="2">
        <f t="shared" si="11"/>
        <v>1713.4004338155403</v>
      </c>
      <c r="G137" s="10">
        <f t="shared" si="13"/>
        <v>7.5745806166802456</v>
      </c>
      <c r="H137" s="9">
        <f t="shared" si="14"/>
        <v>7.5745806166802554</v>
      </c>
      <c r="I137" s="9">
        <f t="shared" si="12"/>
        <v>0.22055827220863922</v>
      </c>
      <c r="K137">
        <v>135</v>
      </c>
      <c r="L137">
        <v>614</v>
      </c>
      <c r="M137" s="9">
        <v>0.1082628701439825</v>
      </c>
    </row>
    <row r="138" spans="1:13" x14ac:dyDescent="0.15">
      <c r="A138" s="6">
        <v>36802</v>
      </c>
      <c r="B138" s="11">
        <v>3455.83</v>
      </c>
      <c r="C138" s="7">
        <f t="shared" si="10"/>
        <v>-3.1682030877861589E-2</v>
      </c>
      <c r="E138">
        <v>136</v>
      </c>
      <c r="F138" s="2">
        <f t="shared" si="11"/>
        <v>1659.1164283652549</v>
      </c>
      <c r="G138" s="10">
        <f t="shared" si="13"/>
        <v>7.3346025196957303</v>
      </c>
      <c r="H138" s="9">
        <f t="shared" si="14"/>
        <v>7.3346025196957401</v>
      </c>
      <c r="I138" s="9">
        <f t="shared" si="12"/>
        <v>0.23997809698451533</v>
      </c>
      <c r="K138">
        <v>136</v>
      </c>
      <c r="L138">
        <v>138</v>
      </c>
      <c r="M138" s="9">
        <v>0.10824164629176902</v>
      </c>
    </row>
    <row r="139" spans="1:13" x14ac:dyDescent="0.15">
      <c r="A139" s="6">
        <v>36803</v>
      </c>
      <c r="B139" s="11">
        <v>3523.1</v>
      </c>
      <c r="C139" s="7">
        <f t="shared" si="10"/>
        <v>1.9465656586116875E-2</v>
      </c>
      <c r="E139">
        <v>137</v>
      </c>
      <c r="F139" s="2">
        <f t="shared" si="11"/>
        <v>1691.4122189961977</v>
      </c>
      <c r="G139" s="10">
        <f t="shared" si="13"/>
        <v>7.4773753735397941</v>
      </c>
      <c r="H139" s="9">
        <f t="shared" si="14"/>
        <v>7.4773753735398047</v>
      </c>
      <c r="I139" s="9">
        <f t="shared" si="12"/>
        <v>-0.14277285384406468</v>
      </c>
      <c r="K139">
        <v>137</v>
      </c>
      <c r="L139">
        <v>464</v>
      </c>
      <c r="M139" s="9">
        <v>0.10807185547405673</v>
      </c>
    </row>
    <row r="140" spans="1:13" x14ac:dyDescent="0.15">
      <c r="A140" s="6">
        <v>36804</v>
      </c>
      <c r="B140" s="11">
        <v>3472.1</v>
      </c>
      <c r="C140" s="7">
        <f t="shared" si="10"/>
        <v>-1.4475887712525948E-2</v>
      </c>
      <c r="E140">
        <v>138</v>
      </c>
      <c r="F140" s="2">
        <f t="shared" si="11"/>
        <v>1666.9275256384144</v>
      </c>
      <c r="G140" s="10">
        <f t="shared" si="13"/>
        <v>7.369133727248026</v>
      </c>
      <c r="H140" s="9">
        <f t="shared" si="14"/>
        <v>7.3691337272480357</v>
      </c>
      <c r="I140" s="9">
        <f t="shared" si="12"/>
        <v>0.10824164629176902</v>
      </c>
      <c r="K140">
        <v>138</v>
      </c>
      <c r="L140">
        <v>587</v>
      </c>
      <c r="M140" s="9">
        <v>0.1064376188535725</v>
      </c>
    </row>
    <row r="141" spans="1:13" x14ac:dyDescent="0.15">
      <c r="A141" s="6">
        <v>36805</v>
      </c>
      <c r="B141" s="11">
        <v>3361.01</v>
      </c>
      <c r="C141" s="7">
        <f t="shared" si="10"/>
        <v>-3.19950462256271E-2</v>
      </c>
      <c r="E141">
        <v>139</v>
      </c>
      <c r="F141" s="2">
        <f t="shared" si="11"/>
        <v>1613.5941024008432</v>
      </c>
      <c r="G141" s="10">
        <f t="shared" si="13"/>
        <v>7.133357953001898</v>
      </c>
      <c r="H141" s="9">
        <f t="shared" si="14"/>
        <v>7.1333579530019069</v>
      </c>
      <c r="I141" s="9">
        <f t="shared" si="12"/>
        <v>0.23577577424612883</v>
      </c>
      <c r="K141">
        <v>139</v>
      </c>
      <c r="L141">
        <v>358</v>
      </c>
      <c r="M141" s="9">
        <v>0.10622538033143192</v>
      </c>
    </row>
    <row r="142" spans="1:13" x14ac:dyDescent="0.15">
      <c r="A142" s="6">
        <v>36808</v>
      </c>
      <c r="B142" s="11">
        <v>3355.56</v>
      </c>
      <c r="C142" s="7">
        <f t="shared" si="10"/>
        <v>-1.6215363834086727E-3</v>
      </c>
      <c r="E142">
        <v>140</v>
      </c>
      <c r="F142" s="2">
        <f t="shared" si="11"/>
        <v>1610.9776008557467</v>
      </c>
      <c r="G142" s="10">
        <f t="shared" si="13"/>
        <v>7.1217909535452284</v>
      </c>
      <c r="H142" s="9">
        <f t="shared" si="14"/>
        <v>7.1217909535452364</v>
      </c>
      <c r="I142" s="9">
        <f t="shared" si="12"/>
        <v>1.1566999456670501E-2</v>
      </c>
      <c r="K142">
        <v>140</v>
      </c>
      <c r="L142">
        <v>645</v>
      </c>
      <c r="M142" s="9">
        <v>0.1061617087747897</v>
      </c>
    </row>
    <row r="143" spans="1:13" x14ac:dyDescent="0.15">
      <c r="A143" s="6">
        <v>36809</v>
      </c>
      <c r="B143" s="11">
        <v>3240.54</v>
      </c>
      <c r="C143" s="7">
        <f t="shared" si="10"/>
        <v>-3.4277438043128439E-2</v>
      </c>
      <c r="E143">
        <v>141</v>
      </c>
      <c r="F143" s="2">
        <f t="shared" si="11"/>
        <v>1555.7574159535461</v>
      </c>
      <c r="G143" s="10">
        <f t="shared" si="13"/>
        <v>6.8776742053789697</v>
      </c>
      <c r="H143" s="9">
        <f t="shared" si="14"/>
        <v>6.8776742053789768</v>
      </c>
      <c r="I143" s="9">
        <f t="shared" si="12"/>
        <v>0.24411674816625961</v>
      </c>
      <c r="K143">
        <v>141</v>
      </c>
      <c r="L143">
        <v>833</v>
      </c>
      <c r="M143" s="9">
        <v>0.10601314180929089</v>
      </c>
    </row>
    <row r="144" spans="1:13" x14ac:dyDescent="0.15">
      <c r="A144" s="6">
        <v>36810</v>
      </c>
      <c r="B144" s="11">
        <v>3168.49</v>
      </c>
      <c r="C144" s="7">
        <f t="shared" si="10"/>
        <v>-2.2233948662877201E-2</v>
      </c>
      <c r="E144">
        <v>142</v>
      </c>
      <c r="F144" s="2">
        <f t="shared" si="11"/>
        <v>1521.1667854353445</v>
      </c>
      <c r="G144" s="10">
        <f t="shared" si="13"/>
        <v>6.7247563501765786</v>
      </c>
      <c r="H144" s="9">
        <f t="shared" si="14"/>
        <v>6.7247563501765857</v>
      </c>
      <c r="I144" s="9">
        <f t="shared" si="12"/>
        <v>0.1529178552023911</v>
      </c>
      <c r="K144">
        <v>142</v>
      </c>
      <c r="L144">
        <v>200</v>
      </c>
      <c r="M144" s="9">
        <v>0.10582212713936467</v>
      </c>
    </row>
    <row r="145" spans="1:13" x14ac:dyDescent="0.15">
      <c r="A145" s="6">
        <v>36811</v>
      </c>
      <c r="B145" s="11">
        <v>3074.68</v>
      </c>
      <c r="C145" s="7">
        <f t="shared" si="10"/>
        <v>-2.9607163033495421E-2</v>
      </c>
      <c r="E145">
        <v>143</v>
      </c>
      <c r="F145" s="2">
        <f t="shared" si="11"/>
        <v>1476.1293524178222</v>
      </c>
      <c r="G145" s="10">
        <f t="shared" si="13"/>
        <v>6.5256553925563674</v>
      </c>
      <c r="H145" s="9">
        <f t="shared" si="14"/>
        <v>6.5256553925563736</v>
      </c>
      <c r="I145" s="9">
        <f t="shared" si="12"/>
        <v>0.19910095762021207</v>
      </c>
      <c r="K145">
        <v>143</v>
      </c>
      <c r="L145">
        <v>525</v>
      </c>
      <c r="M145" s="9">
        <v>0.10571600787829372</v>
      </c>
    </row>
    <row r="146" spans="1:13" x14ac:dyDescent="0.15">
      <c r="A146" s="6">
        <v>36812</v>
      </c>
      <c r="B146" s="11">
        <v>3316.77</v>
      </c>
      <c r="C146" s="7">
        <f t="shared" si="10"/>
        <v>7.8736649017133509E-2</v>
      </c>
      <c r="E146">
        <v>144</v>
      </c>
      <c r="F146" s="2">
        <f t="shared" si="11"/>
        <v>1592.3548311430329</v>
      </c>
      <c r="G146" s="10">
        <f t="shared" si="13"/>
        <v>7.0394636308068428</v>
      </c>
      <c r="H146" s="9">
        <f t="shared" si="14"/>
        <v>7.039463630806849</v>
      </c>
      <c r="I146" s="9">
        <f t="shared" si="12"/>
        <v>-0.51380823825047539</v>
      </c>
      <c r="K146">
        <v>144</v>
      </c>
      <c r="L146">
        <v>249</v>
      </c>
      <c r="M146" s="9">
        <v>0.10569478402607935</v>
      </c>
    </row>
    <row r="147" spans="1:13" x14ac:dyDescent="0.15">
      <c r="A147" s="6">
        <v>36815</v>
      </c>
      <c r="B147" s="11">
        <v>3290.28</v>
      </c>
      <c r="C147" s="7">
        <f t="shared" si="10"/>
        <v>-7.9866858419486153E-3</v>
      </c>
      <c r="E147">
        <v>145</v>
      </c>
      <c r="F147" s="2">
        <f t="shared" si="11"/>
        <v>1579.6371933577843</v>
      </c>
      <c r="G147" s="10">
        <f t="shared" si="13"/>
        <v>6.9832416462917655</v>
      </c>
      <c r="H147" s="9">
        <f t="shared" si="14"/>
        <v>6.9832416462917717</v>
      </c>
      <c r="I147" s="9">
        <f t="shared" si="12"/>
        <v>5.6221984515077317E-2</v>
      </c>
      <c r="K147">
        <v>145</v>
      </c>
      <c r="L147">
        <v>535</v>
      </c>
      <c r="M147" s="9">
        <v>0.10535520239065477</v>
      </c>
    </row>
    <row r="148" spans="1:13" x14ac:dyDescent="0.15">
      <c r="A148" s="6">
        <v>36816</v>
      </c>
      <c r="B148" s="11">
        <v>3213.96</v>
      </c>
      <c r="C148" s="7">
        <f t="shared" si="10"/>
        <v>-2.3195594295926214E-2</v>
      </c>
      <c r="E148">
        <v>146</v>
      </c>
      <c r="F148" s="2">
        <f t="shared" si="11"/>
        <v>1542.9965698859016</v>
      </c>
      <c r="G148" s="10">
        <f t="shared" si="13"/>
        <v>6.8212612061939657</v>
      </c>
      <c r="H148" s="9">
        <f t="shared" si="14"/>
        <v>6.8212612061939719</v>
      </c>
      <c r="I148" s="9">
        <f t="shared" si="12"/>
        <v>0.16198044009779977</v>
      </c>
      <c r="K148">
        <v>146</v>
      </c>
      <c r="L148">
        <v>871</v>
      </c>
      <c r="M148" s="9">
        <v>0.10531275468622647</v>
      </c>
    </row>
    <row r="149" spans="1:13" x14ac:dyDescent="0.15">
      <c r="A149" s="6">
        <v>36817</v>
      </c>
      <c r="B149" s="11">
        <v>3171.56</v>
      </c>
      <c r="C149" s="7">
        <f t="shared" si="10"/>
        <v>-1.3192447945836294E-2</v>
      </c>
      <c r="E149">
        <v>147</v>
      </c>
      <c r="F149" s="2">
        <f t="shared" si="11"/>
        <v>1522.640667957078</v>
      </c>
      <c r="G149" s="10">
        <f t="shared" si="13"/>
        <v>6.7312720728063002</v>
      </c>
      <c r="H149" s="9">
        <f t="shared" si="14"/>
        <v>6.7312720728063056</v>
      </c>
      <c r="I149" s="9">
        <f t="shared" si="12"/>
        <v>8.9989133387666342E-2</v>
      </c>
      <c r="K149">
        <v>147</v>
      </c>
      <c r="L149">
        <v>232</v>
      </c>
      <c r="M149" s="9">
        <v>0.10486705378973049</v>
      </c>
    </row>
    <row r="150" spans="1:13" x14ac:dyDescent="0.15">
      <c r="A150" s="6">
        <v>36818</v>
      </c>
      <c r="B150" s="11">
        <v>3418.6</v>
      </c>
      <c r="C150" s="7">
        <f t="shared" si="10"/>
        <v>7.7892267527652104E-2</v>
      </c>
      <c r="E150">
        <v>148</v>
      </c>
      <c r="F150" s="2">
        <f t="shared" si="11"/>
        <v>1641.2426022140737</v>
      </c>
      <c r="G150" s="10">
        <f t="shared" si="13"/>
        <v>7.2555861179027419</v>
      </c>
      <c r="H150" s="9">
        <f t="shared" si="14"/>
        <v>7.2555861179027472</v>
      </c>
      <c r="I150" s="9">
        <f t="shared" si="12"/>
        <v>-0.52431404509644164</v>
      </c>
      <c r="K150">
        <v>148</v>
      </c>
      <c r="L150">
        <v>151</v>
      </c>
      <c r="M150" s="9">
        <v>0.10378463732681364</v>
      </c>
    </row>
    <row r="151" spans="1:13" x14ac:dyDescent="0.15">
      <c r="A151" s="6">
        <v>36819</v>
      </c>
      <c r="B151" s="11">
        <v>3483.14</v>
      </c>
      <c r="C151" s="7">
        <f t="shared" si="10"/>
        <v>1.8879073304861604E-2</v>
      </c>
      <c r="E151">
        <v>149</v>
      </c>
      <c r="F151" s="2">
        <f t="shared" si="11"/>
        <v>1672.227741612335</v>
      </c>
      <c r="G151" s="10">
        <f t="shared" si="13"/>
        <v>7.3925648600923637</v>
      </c>
      <c r="H151" s="9">
        <f t="shared" si="14"/>
        <v>7.392564860092369</v>
      </c>
      <c r="I151" s="9">
        <f t="shared" si="12"/>
        <v>-0.1369787421896218</v>
      </c>
      <c r="K151">
        <v>149</v>
      </c>
      <c r="L151">
        <v>307</v>
      </c>
      <c r="M151" s="9">
        <v>0.10378463732681364</v>
      </c>
    </row>
    <row r="152" spans="1:13" x14ac:dyDescent="0.15">
      <c r="A152" s="6">
        <v>36822</v>
      </c>
      <c r="B152" s="11">
        <v>3468.69</v>
      </c>
      <c r="C152" s="7">
        <f t="shared" si="10"/>
        <v>-4.1485556136129365E-3</v>
      </c>
      <c r="E152">
        <v>150</v>
      </c>
      <c r="F152" s="2">
        <f t="shared" si="11"/>
        <v>1665.2904118276299</v>
      </c>
      <c r="G152" s="10">
        <f t="shared" si="13"/>
        <v>7.3618963936430299</v>
      </c>
      <c r="H152" s="9">
        <f t="shared" si="14"/>
        <v>7.3618963936430353</v>
      </c>
      <c r="I152" s="9">
        <f t="shared" si="12"/>
        <v>3.0668466449333742E-2</v>
      </c>
      <c r="K152">
        <v>150</v>
      </c>
      <c r="L152">
        <v>310</v>
      </c>
      <c r="M152" s="9">
        <v>0.10248998234175488</v>
      </c>
    </row>
    <row r="153" spans="1:13" x14ac:dyDescent="0.15">
      <c r="A153" s="6">
        <v>36823</v>
      </c>
      <c r="B153" s="11">
        <v>3419.79</v>
      </c>
      <c r="C153" s="7">
        <f t="shared" si="10"/>
        <v>-1.4097541146657733E-2</v>
      </c>
      <c r="E153">
        <v>151</v>
      </c>
      <c r="F153" s="2">
        <f t="shared" si="11"/>
        <v>1641.8139117257554</v>
      </c>
      <c r="G153" s="10">
        <f t="shared" si="13"/>
        <v>7.2581117563162172</v>
      </c>
      <c r="H153" s="9">
        <f t="shared" si="14"/>
        <v>7.2581117563162216</v>
      </c>
      <c r="I153" s="9">
        <f t="shared" si="12"/>
        <v>0.10378463732681364</v>
      </c>
      <c r="K153">
        <v>151</v>
      </c>
      <c r="L153">
        <v>592</v>
      </c>
      <c r="M153" s="9">
        <v>0.10242631078511266</v>
      </c>
    </row>
    <row r="154" spans="1:13" x14ac:dyDescent="0.15">
      <c r="A154" s="6">
        <v>36824</v>
      </c>
      <c r="B154" s="11">
        <v>3229.57</v>
      </c>
      <c r="C154" s="7">
        <f t="shared" si="10"/>
        <v>-5.562329850663339E-2</v>
      </c>
      <c r="E154">
        <v>152</v>
      </c>
      <c r="F154" s="2">
        <f t="shared" si="11"/>
        <v>1550.4908064214903</v>
      </c>
      <c r="G154" s="10">
        <f t="shared" si="13"/>
        <v>6.8543916395001352</v>
      </c>
      <c r="H154" s="9">
        <f t="shared" si="14"/>
        <v>6.8543916395001396</v>
      </c>
      <c r="I154" s="9">
        <f t="shared" si="12"/>
        <v>0.403720116816082</v>
      </c>
      <c r="K154">
        <v>152</v>
      </c>
      <c r="L154">
        <v>423</v>
      </c>
      <c r="M154" s="9">
        <v>0.10187449062754705</v>
      </c>
    </row>
    <row r="155" spans="1:13" x14ac:dyDescent="0.15">
      <c r="A155" s="6">
        <v>36825</v>
      </c>
      <c r="B155" s="11">
        <v>3272.18</v>
      </c>
      <c r="C155" s="7">
        <f t="shared" si="10"/>
        <v>1.3193706902157043E-2</v>
      </c>
      <c r="E155">
        <v>153</v>
      </c>
      <c r="F155" s="2">
        <f t="shared" si="11"/>
        <v>1570.9475276759047</v>
      </c>
      <c r="G155" s="10">
        <f t="shared" si="13"/>
        <v>6.9448264737842953</v>
      </c>
      <c r="H155" s="9">
        <f t="shared" si="14"/>
        <v>6.9448264737842997</v>
      </c>
      <c r="I155" s="9">
        <f t="shared" si="12"/>
        <v>-9.0434834284160104E-2</v>
      </c>
      <c r="K155">
        <v>153</v>
      </c>
      <c r="L155">
        <v>499</v>
      </c>
      <c r="M155" s="9">
        <v>0.10187449062754661</v>
      </c>
    </row>
    <row r="156" spans="1:13" x14ac:dyDescent="0.15">
      <c r="A156" s="6">
        <v>36826</v>
      </c>
      <c r="B156" s="11">
        <v>3278.36</v>
      </c>
      <c r="C156" s="7">
        <f t="shared" si="10"/>
        <v>1.888649157442579E-3</v>
      </c>
      <c r="E156">
        <v>154</v>
      </c>
      <c r="F156" s="2">
        <f t="shared" si="11"/>
        <v>1573.9144964004363</v>
      </c>
      <c r="G156" s="10">
        <f t="shared" si="13"/>
        <v>6.9579428144525934</v>
      </c>
      <c r="H156" s="9">
        <f t="shared" si="14"/>
        <v>6.957942814452597</v>
      </c>
      <c r="I156" s="9">
        <f t="shared" si="12"/>
        <v>-1.3116340668297255E-2</v>
      </c>
      <c r="K156">
        <v>154</v>
      </c>
      <c r="L156">
        <v>459</v>
      </c>
      <c r="M156" s="9">
        <v>0.10147123743547937</v>
      </c>
    </row>
    <row r="157" spans="1:13" x14ac:dyDescent="0.15">
      <c r="A157" s="6">
        <v>36829</v>
      </c>
      <c r="B157" s="11">
        <v>3191.4</v>
      </c>
      <c r="C157" s="7">
        <f t="shared" si="10"/>
        <v>-2.6525457850876677E-2</v>
      </c>
      <c r="E157">
        <v>155</v>
      </c>
      <c r="F157" s="2">
        <f t="shared" si="11"/>
        <v>1532.1656937652826</v>
      </c>
      <c r="G157" s="10">
        <f t="shared" si="13"/>
        <v>6.7733801955990209</v>
      </c>
      <c r="H157" s="9">
        <f t="shared" si="14"/>
        <v>6.7733801955990245</v>
      </c>
      <c r="I157" s="9">
        <f t="shared" si="12"/>
        <v>0.1845626188535725</v>
      </c>
      <c r="K157">
        <v>155</v>
      </c>
      <c r="L157">
        <v>376</v>
      </c>
      <c r="M157" s="9">
        <v>0.101322670469981</v>
      </c>
    </row>
    <row r="158" spans="1:13" x14ac:dyDescent="0.15">
      <c r="A158" s="6">
        <v>36830</v>
      </c>
      <c r="B158" s="11">
        <v>3369.63</v>
      </c>
      <c r="C158" s="7">
        <f t="shared" si="10"/>
        <v>5.5846963714984099E-2</v>
      </c>
      <c r="E158">
        <v>156</v>
      </c>
      <c r="F158" s="2">
        <f t="shared" si="11"/>
        <v>1617.7324956703358</v>
      </c>
      <c r="G158" s="10">
        <f t="shared" si="13"/>
        <v>7.1516529136104312</v>
      </c>
      <c r="H158" s="9">
        <f t="shared" si="14"/>
        <v>7.1516529136104348</v>
      </c>
      <c r="I158" s="9">
        <f t="shared" si="12"/>
        <v>-0.37827271801141027</v>
      </c>
      <c r="K158">
        <v>156</v>
      </c>
      <c r="L158">
        <v>709</v>
      </c>
      <c r="M158" s="9">
        <v>0.10094064113012768</v>
      </c>
    </row>
    <row r="159" spans="1:13" x14ac:dyDescent="0.15">
      <c r="A159" s="6">
        <v>36831</v>
      </c>
      <c r="B159" s="11">
        <v>3333.39</v>
      </c>
      <c r="C159" s="7">
        <f t="shared" si="10"/>
        <v>-1.0754890002759976E-2</v>
      </c>
      <c r="E159">
        <v>157</v>
      </c>
      <c r="F159" s="2">
        <f t="shared" si="11"/>
        <v>1600.3339606255108</v>
      </c>
      <c r="G159" s="10">
        <f t="shared" si="13"/>
        <v>7.0747376731866325</v>
      </c>
      <c r="H159" s="9">
        <f t="shared" si="14"/>
        <v>7.0747376731866369</v>
      </c>
      <c r="I159" s="9">
        <f t="shared" si="12"/>
        <v>7.6915240423797826E-2</v>
      </c>
      <c r="K159">
        <v>157</v>
      </c>
      <c r="L159">
        <v>363</v>
      </c>
      <c r="M159" s="9">
        <v>0.10066473105134488</v>
      </c>
    </row>
    <row r="160" spans="1:13" x14ac:dyDescent="0.15">
      <c r="A160" s="6">
        <v>36832</v>
      </c>
      <c r="B160" s="11">
        <v>3429.02</v>
      </c>
      <c r="C160" s="7">
        <f t="shared" si="10"/>
        <v>2.8688512295291124E-2</v>
      </c>
      <c r="E160">
        <v>158</v>
      </c>
      <c r="F160" s="2">
        <f t="shared" si="11"/>
        <v>1646.2451611314877</v>
      </c>
      <c r="G160" s="10">
        <f t="shared" si="13"/>
        <v>7.2777013719098065</v>
      </c>
      <c r="H160" s="9">
        <f t="shared" si="14"/>
        <v>7.2777013719098109</v>
      </c>
      <c r="I160" s="9">
        <f t="shared" si="12"/>
        <v>-0.20296369872317399</v>
      </c>
      <c r="K160">
        <v>158</v>
      </c>
      <c r="L160">
        <v>121</v>
      </c>
      <c r="M160" s="9">
        <v>9.9412523770713079E-2</v>
      </c>
    </row>
    <row r="161" spans="1:13" x14ac:dyDescent="0.15">
      <c r="A161" s="6">
        <v>36833</v>
      </c>
      <c r="B161" s="11">
        <v>3451.58</v>
      </c>
      <c r="C161" s="7">
        <f t="shared" si="10"/>
        <v>6.5791392292842144E-3</v>
      </c>
      <c r="E161">
        <v>159</v>
      </c>
      <c r="F161" s="2">
        <f t="shared" si="11"/>
        <v>1657.0760372521072</v>
      </c>
      <c r="G161" s="10">
        <f t="shared" si="13"/>
        <v>7.3255823825047539</v>
      </c>
      <c r="H161" s="9">
        <f t="shared" si="14"/>
        <v>7.3255823825047583</v>
      </c>
      <c r="I161" s="9">
        <f t="shared" si="12"/>
        <v>-4.7881010594947426E-2</v>
      </c>
      <c r="K161">
        <v>159</v>
      </c>
      <c r="L161">
        <v>562</v>
      </c>
      <c r="M161" s="9">
        <v>9.7905630263515508E-2</v>
      </c>
    </row>
    <row r="162" spans="1:13" x14ac:dyDescent="0.15">
      <c r="A162" s="6">
        <v>36836</v>
      </c>
      <c r="B162" s="11">
        <v>3416.21</v>
      </c>
      <c r="C162" s="7">
        <f t="shared" si="10"/>
        <v>-1.02474808638362E-2</v>
      </c>
      <c r="E162">
        <v>160</v>
      </c>
      <c r="F162" s="2">
        <f t="shared" si="11"/>
        <v>1640.0951822704446</v>
      </c>
      <c r="G162" s="10">
        <f t="shared" si="13"/>
        <v>7.2505136172235805</v>
      </c>
      <c r="H162" s="9">
        <f t="shared" si="14"/>
        <v>7.2505136172235849</v>
      </c>
      <c r="I162" s="9">
        <f t="shared" si="12"/>
        <v>7.5068765281173455E-2</v>
      </c>
      <c r="K162">
        <v>160</v>
      </c>
      <c r="L162">
        <v>713</v>
      </c>
      <c r="M162" s="9">
        <v>9.7905630263515064E-2</v>
      </c>
    </row>
    <row r="163" spans="1:13" x14ac:dyDescent="0.15">
      <c r="A163" s="6">
        <v>36837</v>
      </c>
      <c r="B163" s="11">
        <v>3415.79</v>
      </c>
      <c r="C163" s="7">
        <f t="shared" si="10"/>
        <v>-1.2294326168471592E-4</v>
      </c>
      <c r="E163">
        <v>161</v>
      </c>
      <c r="F163" s="2">
        <f t="shared" si="11"/>
        <v>1639.893543619263</v>
      </c>
      <c r="G163" s="10">
        <f t="shared" si="13"/>
        <v>7.2496222154305903</v>
      </c>
      <c r="H163" s="9">
        <f t="shared" si="14"/>
        <v>7.2496222154305938</v>
      </c>
      <c r="I163" s="9">
        <f t="shared" si="12"/>
        <v>8.9140179299107558E-4</v>
      </c>
      <c r="K163">
        <v>161</v>
      </c>
      <c r="L163">
        <v>571</v>
      </c>
      <c r="M163" s="9">
        <v>9.7587272480303966E-2</v>
      </c>
    </row>
    <row r="164" spans="1:13" x14ac:dyDescent="0.15">
      <c r="A164" s="6">
        <v>36838</v>
      </c>
      <c r="B164" s="11">
        <v>3231.7</v>
      </c>
      <c r="C164" s="7">
        <f t="shared" si="10"/>
        <v>-5.3893828367668983E-2</v>
      </c>
      <c r="E164">
        <v>162</v>
      </c>
      <c r="F164" s="2">
        <f t="shared" si="11"/>
        <v>1551.513402438198</v>
      </c>
      <c r="G164" s="10">
        <f t="shared" si="13"/>
        <v>6.8589123200217346</v>
      </c>
      <c r="H164" s="9">
        <f t="shared" si="14"/>
        <v>6.8589123200217372</v>
      </c>
      <c r="I164" s="9">
        <f t="shared" si="12"/>
        <v>0.39070989540885659</v>
      </c>
      <c r="K164">
        <v>162</v>
      </c>
      <c r="L164">
        <v>534</v>
      </c>
      <c r="M164" s="9">
        <v>9.7205243140450648E-2</v>
      </c>
    </row>
    <row r="165" spans="1:13" x14ac:dyDescent="0.15">
      <c r="A165" s="6">
        <v>36839</v>
      </c>
      <c r="B165" s="11">
        <v>3200.35</v>
      </c>
      <c r="C165" s="7">
        <f t="shared" si="10"/>
        <v>-9.7007766810037754E-3</v>
      </c>
      <c r="E165">
        <v>163</v>
      </c>
      <c r="F165" s="2">
        <f t="shared" si="11"/>
        <v>1536.4625174035607</v>
      </c>
      <c r="G165" s="10">
        <f t="shared" si="13"/>
        <v>6.7923755433306185</v>
      </c>
      <c r="H165" s="9">
        <f t="shared" si="14"/>
        <v>6.7923755433306212</v>
      </c>
      <c r="I165" s="9">
        <f t="shared" si="12"/>
        <v>6.6536776691116017E-2</v>
      </c>
      <c r="K165">
        <v>163</v>
      </c>
      <c r="L165">
        <v>224</v>
      </c>
      <c r="M165" s="9">
        <v>9.7120347731594947E-2</v>
      </c>
    </row>
    <row r="166" spans="1:13" x14ac:dyDescent="0.15">
      <c r="A166" s="6">
        <v>36840</v>
      </c>
      <c r="B166" s="11">
        <v>3028.99</v>
      </c>
      <c r="C166" s="7">
        <f t="shared" si="10"/>
        <v>-5.3544143609292827E-2</v>
      </c>
      <c r="E166">
        <v>164</v>
      </c>
      <c r="F166" s="2">
        <f t="shared" si="11"/>
        <v>1454.1939477214089</v>
      </c>
      <c r="G166" s="10">
        <f t="shared" si="13"/>
        <v>6.4286836117902757</v>
      </c>
      <c r="H166" s="9">
        <f t="shared" si="14"/>
        <v>6.4286836117902784</v>
      </c>
      <c r="I166" s="9">
        <f t="shared" si="12"/>
        <v>0.36369193154034285</v>
      </c>
      <c r="K166">
        <v>164</v>
      </c>
      <c r="L166">
        <v>792</v>
      </c>
      <c r="M166" s="9">
        <v>9.7120347731594503E-2</v>
      </c>
    </row>
    <row r="167" spans="1:13" x14ac:dyDescent="0.15">
      <c r="A167" s="6">
        <v>36843</v>
      </c>
      <c r="B167" s="11">
        <v>2966.72</v>
      </c>
      <c r="C167" s="7">
        <f t="shared" si="10"/>
        <v>-2.0558007784773125E-2</v>
      </c>
      <c r="E167">
        <v>165</v>
      </c>
      <c r="F167" s="2">
        <f t="shared" si="11"/>
        <v>1424.2986172235821</v>
      </c>
      <c r="G167" s="10">
        <f t="shared" si="13"/>
        <v>6.2965226840532473</v>
      </c>
      <c r="H167" s="9">
        <f t="shared" si="14"/>
        <v>6.29652268405325</v>
      </c>
      <c r="I167" s="9">
        <f t="shared" si="12"/>
        <v>0.13216092773702837</v>
      </c>
      <c r="K167">
        <v>165</v>
      </c>
      <c r="L167">
        <v>354</v>
      </c>
      <c r="M167" s="9">
        <v>9.686566150502518E-2</v>
      </c>
    </row>
    <row r="168" spans="1:13" x14ac:dyDescent="0.15">
      <c r="A168" s="6">
        <v>36844</v>
      </c>
      <c r="B168" s="11">
        <v>3138.27</v>
      </c>
      <c r="C168" s="7">
        <f t="shared" si="10"/>
        <v>5.7824803149606474E-2</v>
      </c>
      <c r="E168">
        <v>166</v>
      </c>
      <c r="F168" s="2">
        <f t="shared" si="11"/>
        <v>1506.6584043907924</v>
      </c>
      <c r="G168" s="10">
        <f t="shared" si="13"/>
        <v>6.6606178687856579</v>
      </c>
      <c r="H168" s="9">
        <f t="shared" si="14"/>
        <v>6.6606178687856605</v>
      </c>
      <c r="I168" s="9">
        <f t="shared" si="12"/>
        <v>-0.36409518473241054</v>
      </c>
      <c r="K168">
        <v>166</v>
      </c>
      <c r="L168">
        <v>999</v>
      </c>
      <c r="M168" s="9">
        <v>9.6632199130670671E-2</v>
      </c>
    </row>
    <row r="169" spans="1:13" x14ac:dyDescent="0.15">
      <c r="A169" s="6">
        <v>36845</v>
      </c>
      <c r="B169" s="11">
        <v>3165.49</v>
      </c>
      <c r="C169" s="7">
        <f t="shared" si="10"/>
        <v>8.6735685584733435E-3</v>
      </c>
      <c r="E169">
        <v>167</v>
      </c>
      <c r="F169" s="2">
        <f t="shared" si="11"/>
        <v>1519.7265093554761</v>
      </c>
      <c r="G169" s="10">
        <f t="shared" si="13"/>
        <v>6.7183891945123637</v>
      </c>
      <c r="H169" s="9">
        <f t="shared" si="14"/>
        <v>6.7183891945123655</v>
      </c>
      <c r="I169" s="9">
        <f t="shared" si="12"/>
        <v>-5.7771325726704958E-2</v>
      </c>
      <c r="K169">
        <v>167</v>
      </c>
      <c r="L169">
        <v>1099</v>
      </c>
      <c r="M169" s="9">
        <v>9.4955514805759478E-2</v>
      </c>
    </row>
    <row r="170" spans="1:13" x14ac:dyDescent="0.15">
      <c r="A170" s="6">
        <v>36846</v>
      </c>
      <c r="B170" s="11">
        <v>3031.88</v>
      </c>
      <c r="C170" s="7">
        <f t="shared" si="10"/>
        <v>-4.2208315300316768E-2</v>
      </c>
      <c r="E170">
        <v>168</v>
      </c>
      <c r="F170" s="2">
        <f t="shared" si="11"/>
        <v>1455.5814136783504</v>
      </c>
      <c r="G170" s="10">
        <f t="shared" si="13"/>
        <v>6.4348173050801449</v>
      </c>
      <c r="H170" s="9">
        <f t="shared" si="14"/>
        <v>6.4348173050801467</v>
      </c>
      <c r="I170" s="9">
        <f t="shared" si="12"/>
        <v>0.28357188943221878</v>
      </c>
      <c r="K170">
        <v>168</v>
      </c>
      <c r="L170">
        <v>308</v>
      </c>
      <c r="M170" s="9">
        <v>9.4064113012768402E-2</v>
      </c>
    </row>
    <row r="171" spans="1:13" x14ac:dyDescent="0.15">
      <c r="A171" s="6">
        <v>36847</v>
      </c>
      <c r="B171" s="11">
        <v>3027.19</v>
      </c>
      <c r="C171" s="7">
        <f t="shared" si="10"/>
        <v>-1.5468949958441502E-3</v>
      </c>
      <c r="E171">
        <v>169</v>
      </c>
      <c r="F171" s="2">
        <f t="shared" si="11"/>
        <v>1453.3297820734876</v>
      </c>
      <c r="G171" s="10">
        <f t="shared" si="13"/>
        <v>6.4248633183917461</v>
      </c>
      <c r="H171" s="9">
        <f t="shared" si="14"/>
        <v>6.424863318391747</v>
      </c>
      <c r="I171" s="9">
        <f t="shared" si="12"/>
        <v>9.9539866883997519E-3</v>
      </c>
      <c r="K171">
        <v>169</v>
      </c>
      <c r="L171">
        <v>1203</v>
      </c>
      <c r="M171" s="9">
        <v>9.4000441456126183E-2</v>
      </c>
    </row>
    <row r="172" spans="1:13" x14ac:dyDescent="0.15">
      <c r="A172" s="6">
        <v>36850</v>
      </c>
      <c r="B172" s="11">
        <v>2875.64</v>
      </c>
      <c r="C172" s="7">
        <f t="shared" si="10"/>
        <v>-5.0062929647627041E-2</v>
      </c>
      <c r="E172">
        <v>170</v>
      </c>
      <c r="F172" s="2">
        <f t="shared" si="11"/>
        <v>1380.5718354387416</v>
      </c>
      <c r="G172" s="10">
        <f t="shared" si="13"/>
        <v>6.1032158380874817</v>
      </c>
      <c r="H172" s="9">
        <f t="shared" si="14"/>
        <v>6.1032158380874817</v>
      </c>
      <c r="I172" s="9">
        <f t="shared" si="12"/>
        <v>0.32164748030426527</v>
      </c>
      <c r="K172">
        <v>170</v>
      </c>
      <c r="L172">
        <v>610</v>
      </c>
      <c r="M172" s="9">
        <v>9.3300054333061766E-2</v>
      </c>
    </row>
    <row r="173" spans="1:13" x14ac:dyDescent="0.15">
      <c r="A173" s="6">
        <v>36851</v>
      </c>
      <c r="B173" s="11">
        <v>2871.45</v>
      </c>
      <c r="C173" s="7">
        <f t="shared" si="10"/>
        <v>-1.4570669485749477E-3</v>
      </c>
      <c r="E173">
        <v>171</v>
      </c>
      <c r="F173" s="2">
        <f t="shared" si="11"/>
        <v>1378.5602498471903</v>
      </c>
      <c r="G173" s="10">
        <f t="shared" si="13"/>
        <v>6.0943230440097853</v>
      </c>
      <c r="H173" s="9">
        <f t="shared" si="14"/>
        <v>6.0943230440097853</v>
      </c>
      <c r="I173" s="9">
        <f t="shared" si="12"/>
        <v>8.8927940776963865E-3</v>
      </c>
      <c r="K173">
        <v>171</v>
      </c>
      <c r="L173">
        <v>182</v>
      </c>
      <c r="M173" s="9">
        <v>9.3045368106492887E-2</v>
      </c>
    </row>
    <row r="174" spans="1:13" x14ac:dyDescent="0.15">
      <c r="A174" s="6">
        <v>36852</v>
      </c>
      <c r="B174" s="11">
        <v>2755.34</v>
      </c>
      <c r="C174" s="7">
        <f t="shared" si="10"/>
        <v>-4.043601664664187E-2</v>
      </c>
      <c r="E174">
        <v>172</v>
      </c>
      <c r="F174" s="2">
        <f t="shared" si="11"/>
        <v>1322.8167646359705</v>
      </c>
      <c r="G174" s="10">
        <f t="shared" si="13"/>
        <v>5.8478928959521914</v>
      </c>
      <c r="H174" s="9">
        <f t="shared" si="14"/>
        <v>5.8478928959521923</v>
      </c>
      <c r="I174" s="9">
        <f t="shared" si="12"/>
        <v>0.246430148057593</v>
      </c>
      <c r="K174">
        <v>172</v>
      </c>
      <c r="L174">
        <v>512</v>
      </c>
      <c r="M174" s="9">
        <v>9.1899280086932933E-2</v>
      </c>
    </row>
    <row r="175" spans="1:13" x14ac:dyDescent="0.15">
      <c r="A175" s="6">
        <v>36854</v>
      </c>
      <c r="B175" s="11">
        <v>2904.38</v>
      </c>
      <c r="C175" s="7">
        <f t="shared" si="10"/>
        <v>5.4091328111957049E-2</v>
      </c>
      <c r="E175">
        <v>173</v>
      </c>
      <c r="F175" s="2">
        <f t="shared" si="11"/>
        <v>1394.3696802838922</v>
      </c>
      <c r="G175" s="10">
        <f t="shared" si="13"/>
        <v>6.1642131893507237</v>
      </c>
      <c r="H175" s="9">
        <f t="shared" si="14"/>
        <v>6.1642131893507246</v>
      </c>
      <c r="I175" s="9">
        <f t="shared" si="12"/>
        <v>-0.31632029339853229</v>
      </c>
      <c r="K175">
        <v>173</v>
      </c>
      <c r="L175">
        <v>1076</v>
      </c>
      <c r="M175" s="9">
        <v>9.1750713121434124E-2</v>
      </c>
    </row>
    <row r="176" spans="1:13" x14ac:dyDescent="0.15">
      <c r="A176" s="6">
        <v>36857</v>
      </c>
      <c r="B176" s="11">
        <v>2880.49</v>
      </c>
      <c r="C176" s="7">
        <f t="shared" si="10"/>
        <v>-8.2255076815018757E-3</v>
      </c>
      <c r="E176">
        <v>174</v>
      </c>
      <c r="F176" s="2">
        <f t="shared" si="11"/>
        <v>1382.9002817678638</v>
      </c>
      <c r="G176" s="10">
        <f t="shared" si="13"/>
        <v>6.1135094064113051</v>
      </c>
      <c r="H176" s="9">
        <f t="shared" si="14"/>
        <v>6.1135094064113051</v>
      </c>
      <c r="I176" s="9">
        <f t="shared" si="12"/>
        <v>5.0703782939419462E-2</v>
      </c>
      <c r="K176">
        <v>174</v>
      </c>
      <c r="L176">
        <v>1030</v>
      </c>
      <c r="M176" s="9">
        <v>9.1241340668296367E-2</v>
      </c>
    </row>
    <row r="177" spans="1:13" x14ac:dyDescent="0.15">
      <c r="A177" s="6">
        <v>36858</v>
      </c>
      <c r="B177" s="11">
        <v>2734.98</v>
      </c>
      <c r="C177" s="7">
        <f t="shared" si="10"/>
        <v>-5.0515710868636821E-2</v>
      </c>
      <c r="E177">
        <v>175</v>
      </c>
      <c r="F177" s="2">
        <f t="shared" si="11"/>
        <v>1313.0420909739221</v>
      </c>
      <c r="G177" s="10">
        <f t="shared" si="13"/>
        <v>5.8046811328443404</v>
      </c>
      <c r="H177" s="9">
        <f t="shared" si="14"/>
        <v>5.8046811328443404</v>
      </c>
      <c r="I177" s="9">
        <f t="shared" si="12"/>
        <v>0.30882827356696474</v>
      </c>
      <c r="K177">
        <v>175</v>
      </c>
      <c r="L177">
        <v>76</v>
      </c>
      <c r="M177" s="9">
        <v>9.1071549850584077E-2</v>
      </c>
    </row>
    <row r="178" spans="1:13" x14ac:dyDescent="0.15">
      <c r="A178" s="6">
        <v>36859</v>
      </c>
      <c r="B178" s="11">
        <v>2706.93</v>
      </c>
      <c r="C178" s="7">
        <f t="shared" si="10"/>
        <v>-1.0256016497378506E-2</v>
      </c>
      <c r="E178">
        <v>176</v>
      </c>
      <c r="F178" s="2">
        <f t="shared" si="11"/>
        <v>1299.5755096271412</v>
      </c>
      <c r="G178" s="10">
        <f t="shared" si="13"/>
        <v>5.7451482273838677</v>
      </c>
      <c r="H178" s="9">
        <f t="shared" si="14"/>
        <v>5.7451482273838668</v>
      </c>
      <c r="I178" s="9">
        <f t="shared" si="12"/>
        <v>5.9532905460473629E-2</v>
      </c>
      <c r="K178">
        <v>176</v>
      </c>
      <c r="L178">
        <v>901</v>
      </c>
      <c r="M178" s="9">
        <v>9.0901759032871787E-2</v>
      </c>
    </row>
    <row r="179" spans="1:13" x14ac:dyDescent="0.15">
      <c r="A179" s="6">
        <v>36860</v>
      </c>
      <c r="B179" s="11">
        <v>2597.9299999999998</v>
      </c>
      <c r="C179" s="7">
        <f t="shared" si="10"/>
        <v>-4.0267018356588413E-2</v>
      </c>
      <c r="E179">
        <v>177</v>
      </c>
      <c r="F179" s="2">
        <f t="shared" si="11"/>
        <v>1247.2454787252123</v>
      </c>
      <c r="G179" s="10">
        <f t="shared" si="13"/>
        <v>5.5138082382504789</v>
      </c>
      <c r="H179" s="9">
        <f t="shared" si="14"/>
        <v>5.5138082382504789</v>
      </c>
      <c r="I179" s="9">
        <f t="shared" si="12"/>
        <v>0.23133998913338782</v>
      </c>
      <c r="K179">
        <v>177</v>
      </c>
      <c r="L179">
        <v>574</v>
      </c>
      <c r="M179" s="9">
        <v>9.0731968215159053E-2</v>
      </c>
    </row>
    <row r="180" spans="1:13" x14ac:dyDescent="0.15">
      <c r="A180" s="6">
        <v>36861</v>
      </c>
      <c r="B180" s="11">
        <v>2645.29</v>
      </c>
      <c r="C180" s="7">
        <f t="shared" si="10"/>
        <v>1.8229898419126034E-2</v>
      </c>
      <c r="E180">
        <v>178</v>
      </c>
      <c r="F180" s="2">
        <f t="shared" si="11"/>
        <v>1269.9826371060872</v>
      </c>
      <c r="G180" s="10">
        <f t="shared" si="13"/>
        <v>5.614324402336325</v>
      </c>
      <c r="H180" s="9">
        <f t="shared" si="14"/>
        <v>5.614324402336325</v>
      </c>
      <c r="I180" s="9">
        <f t="shared" si="12"/>
        <v>-0.10051616408584607</v>
      </c>
      <c r="K180">
        <v>178</v>
      </c>
      <c r="L180">
        <v>275</v>
      </c>
      <c r="M180" s="9">
        <v>9.0647072806303797E-2</v>
      </c>
    </row>
    <row r="181" spans="1:13" x14ac:dyDescent="0.15">
      <c r="A181" s="6">
        <v>36864</v>
      </c>
      <c r="B181" s="11">
        <v>2615.75</v>
      </c>
      <c r="C181" s="7">
        <f t="shared" si="10"/>
        <v>-1.116701760487504E-2</v>
      </c>
      <c r="E181">
        <v>179</v>
      </c>
      <c r="F181" s="2">
        <f t="shared" si="11"/>
        <v>1255.8007186396378</v>
      </c>
      <c r="G181" s="10">
        <f t="shared" si="13"/>
        <v>5.5516291428959557</v>
      </c>
      <c r="H181" s="9">
        <f t="shared" si="14"/>
        <v>5.5516291428959557</v>
      </c>
      <c r="I181" s="9">
        <f t="shared" si="12"/>
        <v>6.2695259440369355E-2</v>
      </c>
      <c r="K181">
        <v>179</v>
      </c>
      <c r="L181">
        <v>1087</v>
      </c>
      <c r="M181" s="9">
        <v>9.0625848954088539E-2</v>
      </c>
    </row>
    <row r="182" spans="1:13" x14ac:dyDescent="0.15">
      <c r="A182" s="6">
        <v>36865</v>
      </c>
      <c r="B182" s="11">
        <v>2889.8</v>
      </c>
      <c r="C182" s="7">
        <f t="shared" si="10"/>
        <v>0.10476918665774648</v>
      </c>
      <c r="E182">
        <v>180</v>
      </c>
      <c r="F182" s="2">
        <f t="shared" si="11"/>
        <v>1387.3699385357263</v>
      </c>
      <c r="G182" s="10">
        <f t="shared" si="13"/>
        <v>6.1332688128226076</v>
      </c>
      <c r="H182" s="9">
        <f t="shared" si="14"/>
        <v>6.1332688128226067</v>
      </c>
      <c r="I182" s="9">
        <f t="shared" si="12"/>
        <v>-0.58163966992665106</v>
      </c>
      <c r="K182">
        <v>180</v>
      </c>
      <c r="L182">
        <v>247</v>
      </c>
      <c r="M182" s="9">
        <v>9.060462510187417E-2</v>
      </c>
    </row>
    <row r="183" spans="1:13" x14ac:dyDescent="0.15">
      <c r="A183" s="6">
        <v>36866</v>
      </c>
      <c r="B183" s="11">
        <v>2796.5</v>
      </c>
      <c r="C183" s="7">
        <f t="shared" si="10"/>
        <v>-3.228597134749811E-2</v>
      </c>
      <c r="E183">
        <v>181</v>
      </c>
      <c r="F183" s="2">
        <f t="shared" si="11"/>
        <v>1342.5773524517817</v>
      </c>
      <c r="G183" s="10">
        <f t="shared" si="13"/>
        <v>5.9352502716653133</v>
      </c>
      <c r="H183" s="9">
        <f t="shared" si="14"/>
        <v>5.9352502716653124</v>
      </c>
      <c r="I183" s="9">
        <f t="shared" si="12"/>
        <v>0.19801854115729434</v>
      </c>
      <c r="K183">
        <v>181</v>
      </c>
      <c r="L183">
        <v>147</v>
      </c>
      <c r="M183" s="9">
        <v>8.9989133387666342E-2</v>
      </c>
    </row>
    <row r="184" spans="1:13" x14ac:dyDescent="0.15">
      <c r="A184" s="6">
        <v>36867</v>
      </c>
      <c r="B184" s="11">
        <v>2752.66</v>
      </c>
      <c r="C184" s="7">
        <f t="shared" si="10"/>
        <v>-1.5676738780618704E-2</v>
      </c>
      <c r="E184">
        <v>182</v>
      </c>
      <c r="F184" s="2">
        <f t="shared" si="11"/>
        <v>1321.5301180046206</v>
      </c>
      <c r="G184" s="10">
        <f t="shared" si="13"/>
        <v>5.8422049035588204</v>
      </c>
      <c r="H184" s="9">
        <f t="shared" si="14"/>
        <v>5.8422049035588195</v>
      </c>
      <c r="I184" s="9">
        <f t="shared" si="12"/>
        <v>9.3045368106492887E-2</v>
      </c>
      <c r="K184">
        <v>182</v>
      </c>
      <c r="L184">
        <v>608</v>
      </c>
      <c r="M184" s="9">
        <v>8.9840566422167978E-2</v>
      </c>
    </row>
    <row r="185" spans="1:13" x14ac:dyDescent="0.15">
      <c r="A185" s="6">
        <v>36868</v>
      </c>
      <c r="B185" s="11">
        <v>2917.43</v>
      </c>
      <c r="C185" s="7">
        <f t="shared" si="10"/>
        <v>5.9858464176469228E-2</v>
      </c>
      <c r="E185">
        <v>183</v>
      </c>
      <c r="F185" s="2">
        <f t="shared" si="11"/>
        <v>1400.6348812313254</v>
      </c>
      <c r="G185" s="10">
        <f t="shared" si="13"/>
        <v>6.1919103164900893</v>
      </c>
      <c r="H185" s="9">
        <f t="shared" si="14"/>
        <v>6.1919103164900884</v>
      </c>
      <c r="I185" s="9">
        <f t="shared" si="12"/>
        <v>-0.34970541293126889</v>
      </c>
      <c r="K185">
        <v>183</v>
      </c>
      <c r="L185">
        <v>661</v>
      </c>
      <c r="M185" s="9">
        <v>8.9734447161097464E-2</v>
      </c>
    </row>
    <row r="186" spans="1:13" x14ac:dyDescent="0.15">
      <c r="A186" s="6">
        <v>36871</v>
      </c>
      <c r="B186" s="11">
        <v>3015.1</v>
      </c>
      <c r="C186" s="7">
        <f t="shared" si="10"/>
        <v>3.3478095447020184E-2</v>
      </c>
      <c r="E186">
        <v>184</v>
      </c>
      <c r="F186" s="2">
        <f t="shared" si="11"/>
        <v>1447.5254694716134</v>
      </c>
      <c r="G186" s="10">
        <f t="shared" si="13"/>
        <v>6.3992036810649324</v>
      </c>
      <c r="H186" s="9">
        <f t="shared" si="14"/>
        <v>6.3992036810649324</v>
      </c>
      <c r="I186" s="9">
        <f t="shared" si="12"/>
        <v>-0.20729336457484404</v>
      </c>
      <c r="K186">
        <v>184</v>
      </c>
      <c r="L186">
        <v>286</v>
      </c>
      <c r="M186" s="9">
        <v>8.9437313230100735E-2</v>
      </c>
    </row>
    <row r="187" spans="1:13" x14ac:dyDescent="0.15">
      <c r="A187" s="6">
        <v>36872</v>
      </c>
      <c r="B187" s="11">
        <v>2931.77</v>
      </c>
      <c r="C187" s="7">
        <f t="shared" si="10"/>
        <v>-2.7637557626612685E-2</v>
      </c>
      <c r="E187">
        <v>185</v>
      </c>
      <c r="F187" s="2">
        <f t="shared" si="11"/>
        <v>1407.5194008931021</v>
      </c>
      <c r="G187" s="10">
        <f t="shared" si="13"/>
        <v>6.2223453205650685</v>
      </c>
      <c r="H187" s="9">
        <f t="shared" si="14"/>
        <v>6.2223453205650685</v>
      </c>
      <c r="I187" s="9">
        <f t="shared" si="12"/>
        <v>0.17685836049986392</v>
      </c>
      <c r="K187">
        <v>185</v>
      </c>
      <c r="L187">
        <v>594</v>
      </c>
      <c r="M187" s="9">
        <v>8.8949164629176902E-2</v>
      </c>
    </row>
    <row r="188" spans="1:13" x14ac:dyDescent="0.15">
      <c r="A188" s="6">
        <v>36873</v>
      </c>
      <c r="B188" s="11">
        <v>2822.77</v>
      </c>
      <c r="C188" s="7">
        <f t="shared" si="10"/>
        <v>-3.7178905575812604E-2</v>
      </c>
      <c r="E188">
        <v>186</v>
      </c>
      <c r="F188" s="2">
        <f t="shared" si="11"/>
        <v>1355.1893699911732</v>
      </c>
      <c r="G188" s="10">
        <f t="shared" si="13"/>
        <v>5.9910053314316807</v>
      </c>
      <c r="H188" s="9">
        <f t="shared" si="14"/>
        <v>5.9910053314316807</v>
      </c>
      <c r="I188" s="9">
        <f t="shared" si="12"/>
        <v>0.23133998913338782</v>
      </c>
      <c r="K188">
        <v>186</v>
      </c>
      <c r="L188">
        <v>88</v>
      </c>
      <c r="M188" s="9">
        <v>8.8821821515892907E-2</v>
      </c>
    </row>
    <row r="189" spans="1:13" x14ac:dyDescent="0.15">
      <c r="A189" s="6">
        <v>36874</v>
      </c>
      <c r="B189" s="11">
        <v>2728.51</v>
      </c>
      <c r="C189" s="7">
        <f t="shared" si="10"/>
        <v>-3.33927312533433E-2</v>
      </c>
      <c r="E189">
        <v>187</v>
      </c>
      <c r="F189" s="2">
        <f t="shared" si="11"/>
        <v>1309.9358955616703</v>
      </c>
      <c r="G189" s="10">
        <f t="shared" si="13"/>
        <v>5.7909493004618353</v>
      </c>
      <c r="H189" s="9">
        <f t="shared" si="14"/>
        <v>5.7909493004618353</v>
      </c>
      <c r="I189" s="9">
        <f t="shared" si="12"/>
        <v>0.20005603096984537</v>
      </c>
      <c r="K189">
        <v>187</v>
      </c>
      <c r="L189">
        <v>514</v>
      </c>
      <c r="M189" s="9">
        <v>8.8779373811464168E-2</v>
      </c>
    </row>
    <row r="190" spans="1:13" x14ac:dyDescent="0.15">
      <c r="A190" s="6">
        <v>36875</v>
      </c>
      <c r="B190" s="11">
        <v>2653.27</v>
      </c>
      <c r="C190" s="7">
        <f t="shared" si="10"/>
        <v>-2.7575489919406615E-2</v>
      </c>
      <c r="E190">
        <v>188</v>
      </c>
      <c r="F190" s="2">
        <f t="shared" si="11"/>
        <v>1273.8137714785407</v>
      </c>
      <c r="G190" s="10">
        <f t="shared" si="13"/>
        <v>5.6312610364031555</v>
      </c>
      <c r="H190" s="9">
        <f t="shared" si="14"/>
        <v>5.6312610364031555</v>
      </c>
      <c r="I190" s="9">
        <f t="shared" si="12"/>
        <v>0.15968826405867986</v>
      </c>
      <c r="K190">
        <v>188</v>
      </c>
      <c r="L190">
        <v>1024</v>
      </c>
      <c r="M190" s="9">
        <v>8.8715702254821949E-2</v>
      </c>
    </row>
    <row r="191" spans="1:13" x14ac:dyDescent="0.15">
      <c r="A191" s="6">
        <v>36878</v>
      </c>
      <c r="B191" s="11">
        <v>2624.52</v>
      </c>
      <c r="C191" s="7">
        <f t="shared" si="10"/>
        <v>-1.0835685776419246E-2</v>
      </c>
      <c r="E191">
        <v>189</v>
      </c>
      <c r="F191" s="2">
        <f t="shared" si="11"/>
        <v>1260.0111257131236</v>
      </c>
      <c r="G191" s="10">
        <f t="shared" si="13"/>
        <v>5.5702424612876973</v>
      </c>
      <c r="H191" s="9">
        <f t="shared" si="14"/>
        <v>5.5702424612876982</v>
      </c>
      <c r="I191" s="9">
        <f t="shared" si="12"/>
        <v>6.1018575115457274E-2</v>
      </c>
      <c r="K191">
        <v>189</v>
      </c>
      <c r="L191">
        <v>616</v>
      </c>
      <c r="M191" s="9">
        <v>8.7675733496332509E-2</v>
      </c>
    </row>
    <row r="192" spans="1:13" x14ac:dyDescent="0.15">
      <c r="A192" s="6">
        <v>36879</v>
      </c>
      <c r="B192" s="11">
        <v>2511.71</v>
      </c>
      <c r="C192" s="7">
        <f t="shared" si="10"/>
        <v>-4.2983097861704178E-2</v>
      </c>
      <c r="E192">
        <v>190</v>
      </c>
      <c r="F192" s="2">
        <f t="shared" si="11"/>
        <v>1205.8519441897604</v>
      </c>
      <c r="G192" s="10">
        <f t="shared" si="13"/>
        <v>5.3308161844607476</v>
      </c>
      <c r="H192" s="9">
        <f t="shared" si="14"/>
        <v>5.3308161844607493</v>
      </c>
      <c r="I192" s="9">
        <f t="shared" si="12"/>
        <v>0.23942627682694884</v>
      </c>
      <c r="K192">
        <v>190</v>
      </c>
      <c r="L192">
        <v>337</v>
      </c>
      <c r="M192" s="9">
        <v>8.6614540885628699E-2</v>
      </c>
    </row>
    <row r="193" spans="1:13" x14ac:dyDescent="0.15">
      <c r="A193" s="6">
        <v>36880</v>
      </c>
      <c r="B193" s="11">
        <v>2332.7800000000002</v>
      </c>
      <c r="C193" s="7">
        <f t="shared" si="10"/>
        <v>-7.1238319710476117E-2</v>
      </c>
      <c r="E193">
        <v>191</v>
      </c>
      <c r="F193" s="2">
        <f t="shared" si="11"/>
        <v>1119.9490778660711</v>
      </c>
      <c r="G193" s="10">
        <f t="shared" si="13"/>
        <v>4.9510577967943528</v>
      </c>
      <c r="H193" s="9">
        <f t="shared" si="14"/>
        <v>4.9510577967943536</v>
      </c>
      <c r="I193" s="9">
        <f t="shared" si="12"/>
        <v>0.37975838766639569</v>
      </c>
      <c r="K193">
        <v>191</v>
      </c>
      <c r="L193">
        <v>846</v>
      </c>
      <c r="M193" s="9">
        <v>8.6083944580277016E-2</v>
      </c>
    </row>
    <row r="194" spans="1:13" x14ac:dyDescent="0.15">
      <c r="A194" s="6">
        <v>36881</v>
      </c>
      <c r="B194" s="11">
        <v>2340.12</v>
      </c>
      <c r="C194" s="7">
        <f t="shared" si="10"/>
        <v>3.1464604463342649E-3</v>
      </c>
      <c r="E194">
        <v>192</v>
      </c>
      <c r="F194" s="2">
        <f t="shared" si="11"/>
        <v>1123.4729533414852</v>
      </c>
      <c r="G194" s="10">
        <f t="shared" si="13"/>
        <v>4.9666361043194813</v>
      </c>
      <c r="H194" s="9">
        <f t="shared" si="14"/>
        <v>4.9666361043194822</v>
      </c>
      <c r="I194" s="9">
        <f t="shared" si="12"/>
        <v>-1.5578307525128565E-2</v>
      </c>
      <c r="K194">
        <v>192</v>
      </c>
      <c r="L194">
        <v>934</v>
      </c>
      <c r="M194" s="9">
        <v>8.6020273023634353E-2</v>
      </c>
    </row>
    <row r="195" spans="1:13" x14ac:dyDescent="0.15">
      <c r="A195" s="6">
        <v>36882</v>
      </c>
      <c r="B195" s="11">
        <v>2517.02</v>
      </c>
      <c r="C195" s="7">
        <f t="shared" si="10"/>
        <v>7.559441396167732E-2</v>
      </c>
      <c r="E195">
        <v>193</v>
      </c>
      <c r="F195" s="2">
        <f t="shared" si="11"/>
        <v>1208.4012328511296</v>
      </c>
      <c r="G195" s="10">
        <f t="shared" si="13"/>
        <v>5.3420860499864204</v>
      </c>
      <c r="H195" s="9">
        <f t="shared" si="14"/>
        <v>5.3420860499864213</v>
      </c>
      <c r="I195" s="9">
        <f t="shared" si="12"/>
        <v>-0.37544994566693912</v>
      </c>
      <c r="K195">
        <v>193</v>
      </c>
      <c r="L195">
        <v>553</v>
      </c>
      <c r="M195" s="9">
        <v>8.5701915240423254E-2</v>
      </c>
    </row>
    <row r="196" spans="1:13" x14ac:dyDescent="0.15">
      <c r="A196" s="6">
        <v>36886</v>
      </c>
      <c r="B196" s="11">
        <v>2493.52</v>
      </c>
      <c r="C196" s="7">
        <f t="shared" ref="C196:C259" si="15">B196/B195-1</f>
        <v>-9.3364375332735117E-3</v>
      </c>
      <c r="E196">
        <v>194</v>
      </c>
      <c r="F196" s="2">
        <f t="shared" ref="F196:F259" si="16">F195*(1+C196)</f>
        <v>1197.1190702254844</v>
      </c>
      <c r="G196" s="10">
        <f t="shared" si="13"/>
        <v>5.2922099972833507</v>
      </c>
      <c r="H196" s="9">
        <f t="shared" si="14"/>
        <v>5.2922099972833516</v>
      </c>
      <c r="I196" s="9">
        <f t="shared" ref="I196:I259" si="17">-(H196-H195)</f>
        <v>4.9876052703069718E-2</v>
      </c>
      <c r="K196">
        <v>194</v>
      </c>
      <c r="L196">
        <v>582</v>
      </c>
      <c r="M196" s="9">
        <v>8.5532124422710964E-2</v>
      </c>
    </row>
    <row r="197" spans="1:13" x14ac:dyDescent="0.15">
      <c r="A197" s="6">
        <v>36887</v>
      </c>
      <c r="B197" s="11">
        <v>2539.35</v>
      </c>
      <c r="C197" s="7">
        <f t="shared" si="15"/>
        <v>1.8379640026949806E-2</v>
      </c>
      <c r="E197">
        <v>195</v>
      </c>
      <c r="F197" s="2">
        <f t="shared" si="16"/>
        <v>1219.1216878056257</v>
      </c>
      <c r="G197" s="10">
        <f t="shared" ref="G197:G260" si="18">G196*F197/F196</f>
        <v>5.3894789119804436</v>
      </c>
      <c r="H197" s="9">
        <f t="shared" ref="H197:H260" si="19">H196*(1+C197)</f>
        <v>5.3894789119804445</v>
      </c>
      <c r="I197" s="9">
        <f t="shared" si="17"/>
        <v>-9.7268914697092868E-2</v>
      </c>
      <c r="K197">
        <v>195</v>
      </c>
      <c r="L197">
        <v>663</v>
      </c>
      <c r="M197" s="9">
        <v>8.5086423526215427E-2</v>
      </c>
    </row>
    <row r="198" spans="1:13" x14ac:dyDescent="0.15">
      <c r="A198" s="6">
        <v>36888</v>
      </c>
      <c r="B198" s="11">
        <v>2557.7600000000002</v>
      </c>
      <c r="C198" s="7">
        <f t="shared" si="15"/>
        <v>7.2498867820507407E-3</v>
      </c>
      <c r="E198">
        <v>196</v>
      </c>
      <c r="F198" s="2">
        <f t="shared" si="16"/>
        <v>1227.9601820157591</v>
      </c>
      <c r="G198" s="10">
        <f t="shared" si="18"/>
        <v>5.4285520239065521</v>
      </c>
      <c r="H198" s="9">
        <f t="shared" si="19"/>
        <v>5.428552023906553</v>
      </c>
      <c r="I198" s="9">
        <f t="shared" si="17"/>
        <v>-3.9073111926108517E-2</v>
      </c>
      <c r="K198">
        <v>196</v>
      </c>
      <c r="L198">
        <v>1089</v>
      </c>
      <c r="M198" s="9">
        <v>8.4831737299646548E-2</v>
      </c>
    </row>
    <row r="199" spans="1:13" x14ac:dyDescent="0.15">
      <c r="A199" s="6">
        <v>36889</v>
      </c>
      <c r="B199" s="11">
        <v>2470.52</v>
      </c>
      <c r="C199" s="7">
        <f t="shared" si="15"/>
        <v>-3.4107969473289201E-2</v>
      </c>
      <c r="E199">
        <v>197</v>
      </c>
      <c r="F199" s="2">
        <f t="shared" si="16"/>
        <v>1186.0769536131509</v>
      </c>
      <c r="G199" s="10">
        <f t="shared" si="18"/>
        <v>5.2433951371909853</v>
      </c>
      <c r="H199" s="9">
        <f t="shared" si="19"/>
        <v>5.2433951371909862</v>
      </c>
      <c r="I199" s="9">
        <f t="shared" si="17"/>
        <v>0.18515688671556685</v>
      </c>
      <c r="K199">
        <v>197</v>
      </c>
      <c r="L199">
        <v>541</v>
      </c>
      <c r="M199" s="9">
        <v>8.4470931812008043E-2</v>
      </c>
    </row>
    <row r="200" spans="1:13" x14ac:dyDescent="0.15">
      <c r="A200" s="6">
        <v>36893</v>
      </c>
      <c r="B200" s="11">
        <v>2291.86</v>
      </c>
      <c r="C200" s="7">
        <f t="shared" si="15"/>
        <v>-7.2316759224778537E-2</v>
      </c>
      <c r="E200">
        <v>198</v>
      </c>
      <c r="F200" s="2">
        <f t="shared" si="16"/>
        <v>1100.3037121366499</v>
      </c>
      <c r="G200" s="10">
        <f t="shared" si="18"/>
        <v>4.8642097935343704</v>
      </c>
      <c r="H200" s="9">
        <f t="shared" si="19"/>
        <v>4.8642097935343713</v>
      </c>
      <c r="I200" s="9">
        <f t="shared" si="17"/>
        <v>0.37918534365661483</v>
      </c>
      <c r="K200">
        <v>198</v>
      </c>
      <c r="L200">
        <v>313</v>
      </c>
      <c r="M200" s="9">
        <v>8.4470931812007599E-2</v>
      </c>
    </row>
    <row r="201" spans="1:13" x14ac:dyDescent="0.15">
      <c r="A201" s="6">
        <v>36894</v>
      </c>
      <c r="B201" s="11">
        <v>2616.69</v>
      </c>
      <c r="C201" s="7">
        <f t="shared" si="15"/>
        <v>0.14173204296946573</v>
      </c>
      <c r="E201">
        <v>199</v>
      </c>
      <c r="F201" s="2">
        <f t="shared" si="16"/>
        <v>1256.2520051446643</v>
      </c>
      <c r="G201" s="10">
        <f t="shared" si="18"/>
        <v>5.5536241850040806</v>
      </c>
      <c r="H201" s="9">
        <f t="shared" si="19"/>
        <v>5.5536241850040806</v>
      </c>
      <c r="I201" s="9">
        <f t="shared" si="17"/>
        <v>-0.68941439146970929</v>
      </c>
      <c r="K201">
        <v>199</v>
      </c>
      <c r="L201">
        <v>502</v>
      </c>
      <c r="M201" s="9">
        <v>8.2560785112741453E-2</v>
      </c>
    </row>
    <row r="202" spans="1:13" x14ac:dyDescent="0.15">
      <c r="A202" s="6">
        <v>36895</v>
      </c>
      <c r="B202" s="11">
        <v>2566.83</v>
      </c>
      <c r="C202" s="7">
        <f t="shared" si="15"/>
        <v>-1.9054607156369308E-2</v>
      </c>
      <c r="E202">
        <v>200</v>
      </c>
      <c r="F202" s="2">
        <f t="shared" si="16"/>
        <v>1232.3146166972315</v>
      </c>
      <c r="G202" s="10">
        <f t="shared" si="18"/>
        <v>5.4478020578647168</v>
      </c>
      <c r="H202" s="9">
        <f t="shared" si="19"/>
        <v>5.4478020578647159</v>
      </c>
      <c r="I202" s="9">
        <f t="shared" si="17"/>
        <v>0.10582212713936467</v>
      </c>
      <c r="K202">
        <v>200</v>
      </c>
      <c r="L202">
        <v>994</v>
      </c>
      <c r="M202" s="9">
        <v>8.2454665851670939E-2</v>
      </c>
    </row>
    <row r="203" spans="1:13" x14ac:dyDescent="0.15">
      <c r="A203" s="6">
        <v>36896</v>
      </c>
      <c r="B203" s="11">
        <v>2407.65</v>
      </c>
      <c r="C203" s="7">
        <f t="shared" si="15"/>
        <v>-6.2014235457743538E-2</v>
      </c>
      <c r="E203">
        <v>201</v>
      </c>
      <c r="F203" s="2">
        <f t="shared" si="16"/>
        <v>1155.8935678993505</v>
      </c>
      <c r="G203" s="10">
        <f t="shared" si="18"/>
        <v>5.1099607783211152</v>
      </c>
      <c r="H203" s="9">
        <f t="shared" si="19"/>
        <v>5.1099607783211134</v>
      </c>
      <c r="I203" s="9">
        <f t="shared" si="17"/>
        <v>0.33784127954360255</v>
      </c>
      <c r="K203">
        <v>201</v>
      </c>
      <c r="L203">
        <v>967</v>
      </c>
      <c r="M203" s="9">
        <v>8.207263651181762E-2</v>
      </c>
    </row>
    <row r="204" spans="1:13" x14ac:dyDescent="0.15">
      <c r="A204" s="6">
        <v>36899</v>
      </c>
      <c r="B204" s="11">
        <v>2395.92</v>
      </c>
      <c r="C204" s="7">
        <f t="shared" si="15"/>
        <v>-4.8719705937324553E-3</v>
      </c>
      <c r="E204">
        <v>202</v>
      </c>
      <c r="F204" s="2">
        <f t="shared" si="16"/>
        <v>1150.2620884270605</v>
      </c>
      <c r="G204" s="10">
        <f t="shared" si="18"/>
        <v>5.0850651996740091</v>
      </c>
      <c r="H204" s="9">
        <f t="shared" si="19"/>
        <v>5.0850651996740064</v>
      </c>
      <c r="I204" s="9">
        <f t="shared" si="17"/>
        <v>2.4895578647107008E-2</v>
      </c>
      <c r="K204">
        <v>202</v>
      </c>
      <c r="L204">
        <v>1032</v>
      </c>
      <c r="M204" s="9">
        <v>8.1987741102961031E-2</v>
      </c>
    </row>
    <row r="205" spans="1:13" x14ac:dyDescent="0.15">
      <c r="A205" s="6">
        <v>36900</v>
      </c>
      <c r="B205" s="11">
        <v>2441.3000000000002</v>
      </c>
      <c r="C205" s="7">
        <f t="shared" si="15"/>
        <v>1.8940532238138186E-2</v>
      </c>
      <c r="E205">
        <v>203</v>
      </c>
      <c r="F205" s="2">
        <f t="shared" si="16"/>
        <v>1172.0486645952215</v>
      </c>
      <c r="G205" s="10">
        <f t="shared" si="18"/>
        <v>5.1813790410214704</v>
      </c>
      <c r="H205" s="9">
        <f t="shared" si="19"/>
        <v>5.1813790410214668</v>
      </c>
      <c r="I205" s="9">
        <f t="shared" si="17"/>
        <v>-9.631384134746046E-2</v>
      </c>
      <c r="K205">
        <v>203</v>
      </c>
      <c r="L205">
        <v>1273</v>
      </c>
      <c r="M205" s="9">
        <v>8.1839174137462223E-2</v>
      </c>
    </row>
    <row r="206" spans="1:13" x14ac:dyDescent="0.15">
      <c r="A206" s="6">
        <v>36901</v>
      </c>
      <c r="B206" s="11">
        <v>2524.1799999999998</v>
      </c>
      <c r="C206" s="7">
        <f t="shared" si="15"/>
        <v>3.3949125465940089E-2</v>
      </c>
      <c r="E206">
        <v>204</v>
      </c>
      <c r="F206" s="2">
        <f t="shared" si="16"/>
        <v>1211.8386917617522</v>
      </c>
      <c r="G206" s="10">
        <f t="shared" si="18"/>
        <v>5.357282328171701</v>
      </c>
      <c r="H206" s="9">
        <f t="shared" si="19"/>
        <v>5.3572823281716966</v>
      </c>
      <c r="I206" s="9">
        <f t="shared" si="17"/>
        <v>-0.17590328715022974</v>
      </c>
      <c r="K206">
        <v>204</v>
      </c>
      <c r="L206">
        <v>1153</v>
      </c>
      <c r="M206" s="9">
        <v>8.1669383319749045E-2</v>
      </c>
    </row>
    <row r="207" spans="1:13" x14ac:dyDescent="0.15">
      <c r="A207" s="6">
        <v>36902</v>
      </c>
      <c r="B207" s="11">
        <v>2640.57</v>
      </c>
      <c r="C207" s="7">
        <f t="shared" si="15"/>
        <v>4.6110023849329496E-2</v>
      </c>
      <c r="E207">
        <v>205</v>
      </c>
      <c r="F207" s="2">
        <f t="shared" si="16"/>
        <v>1267.7166027404269</v>
      </c>
      <c r="G207" s="10">
        <f t="shared" si="18"/>
        <v>5.6043067440912901</v>
      </c>
      <c r="H207" s="9">
        <f t="shared" si="19"/>
        <v>5.6043067440912848</v>
      </c>
      <c r="I207" s="9">
        <f t="shared" si="17"/>
        <v>-0.24702441591958824</v>
      </c>
      <c r="K207">
        <v>205</v>
      </c>
      <c r="L207">
        <v>477</v>
      </c>
      <c r="M207" s="9">
        <v>8.1011443901113367E-2</v>
      </c>
    </row>
    <row r="208" spans="1:13" x14ac:dyDescent="0.15">
      <c r="A208" s="6">
        <v>36903</v>
      </c>
      <c r="B208" s="11">
        <v>2626.5</v>
      </c>
      <c r="C208" s="7">
        <f t="shared" si="15"/>
        <v>-5.328395005623876E-3</v>
      </c>
      <c r="E208">
        <v>206</v>
      </c>
      <c r="F208" s="2">
        <f t="shared" si="16"/>
        <v>1260.9617079258383</v>
      </c>
      <c r="G208" s="10">
        <f t="shared" si="18"/>
        <v>5.5744447840260891</v>
      </c>
      <c r="H208" s="9">
        <f t="shared" si="19"/>
        <v>5.5744447840260847</v>
      </c>
      <c r="I208" s="9">
        <f t="shared" si="17"/>
        <v>2.9861960065200144E-2</v>
      </c>
      <c r="K208">
        <v>206</v>
      </c>
      <c r="L208">
        <v>521</v>
      </c>
      <c r="M208" s="9">
        <v>8.0968996196685517E-2</v>
      </c>
    </row>
    <row r="209" spans="1:13" x14ac:dyDescent="0.15">
      <c r="A209" s="6">
        <v>36907</v>
      </c>
      <c r="B209" s="11">
        <v>2618.5500000000002</v>
      </c>
      <c r="C209" s="7">
        <f t="shared" si="15"/>
        <v>-3.0268418046829337E-3</v>
      </c>
      <c r="E209">
        <v>207</v>
      </c>
      <c r="F209" s="2">
        <f t="shared" si="16"/>
        <v>1257.1449763141839</v>
      </c>
      <c r="G209" s="10">
        <f t="shared" si="18"/>
        <v>5.5575718215159018</v>
      </c>
      <c r="H209" s="9">
        <f t="shared" si="19"/>
        <v>5.5575718215158982</v>
      </c>
      <c r="I209" s="9">
        <f t="shared" si="17"/>
        <v>1.687296251018644E-2</v>
      </c>
      <c r="K209">
        <v>207</v>
      </c>
      <c r="L209">
        <v>583</v>
      </c>
      <c r="M209" s="9">
        <v>8.022616136919325E-2</v>
      </c>
    </row>
    <row r="210" spans="1:13" x14ac:dyDescent="0.15">
      <c r="A210" s="6">
        <v>36908</v>
      </c>
      <c r="B210" s="11">
        <v>2682.78</v>
      </c>
      <c r="C210" s="7">
        <f t="shared" si="15"/>
        <v>2.452884229821839E-2</v>
      </c>
      <c r="E210">
        <v>208</v>
      </c>
      <c r="F210" s="2">
        <f t="shared" si="16"/>
        <v>1287.9812871841921</v>
      </c>
      <c r="G210" s="10">
        <f t="shared" si="18"/>
        <v>5.6938926242868879</v>
      </c>
      <c r="H210" s="9">
        <f t="shared" si="19"/>
        <v>5.6938926242868844</v>
      </c>
      <c r="I210" s="9">
        <f t="shared" si="17"/>
        <v>-0.13632080277098613</v>
      </c>
      <c r="K210">
        <v>208</v>
      </c>
      <c r="L210">
        <v>966</v>
      </c>
      <c r="M210" s="9">
        <v>8.020493751697888E-2</v>
      </c>
    </row>
    <row r="211" spans="1:13" x14ac:dyDescent="0.15">
      <c r="A211" s="6">
        <v>36909</v>
      </c>
      <c r="B211" s="11">
        <v>2768.49</v>
      </c>
      <c r="C211" s="7">
        <f t="shared" si="15"/>
        <v>3.1948202983472118E-2</v>
      </c>
      <c r="E211">
        <v>209</v>
      </c>
      <c r="F211" s="2">
        <f t="shared" si="16"/>
        <v>1329.1299747860664</v>
      </c>
      <c r="G211" s="10">
        <f t="shared" si="18"/>
        <v>5.8758022616137007</v>
      </c>
      <c r="H211" s="9">
        <f t="shared" si="19"/>
        <v>5.8758022616136962</v>
      </c>
      <c r="I211" s="9">
        <f t="shared" si="17"/>
        <v>-0.18190963732681187</v>
      </c>
      <c r="K211">
        <v>209</v>
      </c>
      <c r="L211">
        <v>898</v>
      </c>
      <c r="M211" s="9">
        <v>8.0183713664765399E-2</v>
      </c>
    </row>
    <row r="212" spans="1:13" x14ac:dyDescent="0.15">
      <c r="A212" s="6">
        <v>36910</v>
      </c>
      <c r="B212" s="11">
        <v>2770.38</v>
      </c>
      <c r="C212" s="7">
        <f t="shared" si="15"/>
        <v>6.8268261760029425E-4</v>
      </c>
      <c r="E212">
        <v>210</v>
      </c>
      <c r="F212" s="2">
        <f t="shared" si="16"/>
        <v>1330.0373487163845</v>
      </c>
      <c r="G212" s="10">
        <f t="shared" si="18"/>
        <v>5.8798135696821614</v>
      </c>
      <c r="H212" s="9">
        <f t="shared" si="19"/>
        <v>5.8798135696821561</v>
      </c>
      <c r="I212" s="9">
        <f t="shared" si="17"/>
        <v>-4.0113080684598401E-3</v>
      </c>
      <c r="K212">
        <v>210</v>
      </c>
      <c r="L212">
        <v>885</v>
      </c>
      <c r="M212" s="9">
        <v>7.9844132029339487E-2</v>
      </c>
    </row>
    <row r="213" spans="1:13" x14ac:dyDescent="0.15">
      <c r="A213" s="6">
        <v>36913</v>
      </c>
      <c r="B213" s="11">
        <v>2757.91</v>
      </c>
      <c r="C213" s="7">
        <f t="shared" si="15"/>
        <v>-4.5011875627171127E-3</v>
      </c>
      <c r="E213">
        <v>211</v>
      </c>
      <c r="F213" s="2">
        <f t="shared" si="16"/>
        <v>1324.0506011443931</v>
      </c>
      <c r="G213" s="10">
        <f t="shared" si="18"/>
        <v>5.8533474259712133</v>
      </c>
      <c r="H213" s="9">
        <f t="shared" si="19"/>
        <v>5.8533474259712071</v>
      </c>
      <c r="I213" s="9">
        <f t="shared" si="17"/>
        <v>2.6466143710949019E-2</v>
      </c>
      <c r="K213">
        <v>211</v>
      </c>
      <c r="L213">
        <v>379</v>
      </c>
      <c r="M213" s="9">
        <v>7.9801684324912081E-2</v>
      </c>
    </row>
    <row r="214" spans="1:13" x14ac:dyDescent="0.15">
      <c r="A214" s="6">
        <v>36914</v>
      </c>
      <c r="B214" s="11">
        <v>2840.39</v>
      </c>
      <c r="C214" s="7">
        <f t="shared" si="15"/>
        <v>2.9906704714802057E-2</v>
      </c>
      <c r="E214">
        <v>212</v>
      </c>
      <c r="F214" s="2">
        <f t="shared" si="16"/>
        <v>1363.6485915002747</v>
      </c>
      <c r="G214" s="10">
        <f t="shared" si="18"/>
        <v>6.0284017590328816</v>
      </c>
      <c r="H214" s="9">
        <f t="shared" si="19"/>
        <v>6.0284017590328745</v>
      </c>
      <c r="I214" s="9">
        <f t="shared" si="17"/>
        <v>-0.1750543330616674</v>
      </c>
      <c r="K214">
        <v>212</v>
      </c>
      <c r="L214">
        <v>600</v>
      </c>
      <c r="M214" s="9">
        <v>7.9716788916055048E-2</v>
      </c>
    </row>
    <row r="215" spans="1:13" x14ac:dyDescent="0.15">
      <c r="A215" s="6">
        <v>36915</v>
      </c>
      <c r="B215" s="11">
        <v>2859.15</v>
      </c>
      <c r="C215" s="7">
        <f t="shared" si="15"/>
        <v>6.6047268156839145E-3</v>
      </c>
      <c r="E215">
        <v>213</v>
      </c>
      <c r="F215" s="2">
        <f t="shared" si="16"/>
        <v>1372.6551179197263</v>
      </c>
      <c r="G215" s="10">
        <f t="shared" si="18"/>
        <v>6.0682177057864832</v>
      </c>
      <c r="H215" s="9">
        <f t="shared" si="19"/>
        <v>6.0682177057864752</v>
      </c>
      <c r="I215" s="9">
        <f t="shared" si="17"/>
        <v>-3.9815946753600784E-2</v>
      </c>
      <c r="K215">
        <v>213</v>
      </c>
      <c r="L215">
        <v>674</v>
      </c>
      <c r="M215" s="9">
        <v>7.9525774246128833E-2</v>
      </c>
    </row>
    <row r="216" spans="1:13" x14ac:dyDescent="0.15">
      <c r="A216" s="6">
        <v>36916</v>
      </c>
      <c r="B216" s="11">
        <v>2754.28</v>
      </c>
      <c r="C216" s="7">
        <f t="shared" si="15"/>
        <v>-3.6678733189934087E-2</v>
      </c>
      <c r="E216">
        <v>214</v>
      </c>
      <c r="F216" s="2">
        <f t="shared" si="16"/>
        <v>1322.3078670877512</v>
      </c>
      <c r="G216" s="10">
        <f t="shared" si="18"/>
        <v>5.8456431676175074</v>
      </c>
      <c r="H216" s="9">
        <f t="shared" si="19"/>
        <v>5.8456431676174994</v>
      </c>
      <c r="I216" s="9">
        <f t="shared" si="17"/>
        <v>0.22257453816897588</v>
      </c>
      <c r="K216">
        <v>214</v>
      </c>
      <c r="L216">
        <v>542</v>
      </c>
      <c r="M216" s="9">
        <v>7.939843113284395E-2</v>
      </c>
    </row>
    <row r="217" spans="1:13" x14ac:dyDescent="0.15">
      <c r="A217" s="6">
        <v>36917</v>
      </c>
      <c r="B217" s="11">
        <v>2781.3</v>
      </c>
      <c r="C217" s="7">
        <f t="shared" si="15"/>
        <v>9.8101863281874202E-3</v>
      </c>
      <c r="E217">
        <v>215</v>
      </c>
      <c r="F217" s="2">
        <f t="shared" si="16"/>
        <v>1335.2799536471102</v>
      </c>
      <c r="G217" s="10">
        <f t="shared" si="18"/>
        <v>5.9029900162999311</v>
      </c>
      <c r="H217" s="9">
        <f t="shared" si="19"/>
        <v>5.9029900162999231</v>
      </c>
      <c r="I217" s="9">
        <f t="shared" si="17"/>
        <v>-5.734684868242379E-2</v>
      </c>
      <c r="K217">
        <v>215</v>
      </c>
      <c r="L217">
        <v>686</v>
      </c>
      <c r="M217" s="9">
        <v>7.8804163270850047E-2</v>
      </c>
    </row>
    <row r="218" spans="1:13" x14ac:dyDescent="0.15">
      <c r="A218" s="6">
        <v>36920</v>
      </c>
      <c r="B218" s="11">
        <v>2838.34</v>
      </c>
      <c r="C218" s="7">
        <f t="shared" si="15"/>
        <v>2.050839535469029E-2</v>
      </c>
      <c r="E218">
        <v>216</v>
      </c>
      <c r="F218" s="2">
        <f t="shared" si="16"/>
        <v>1362.6644028456976</v>
      </c>
      <c r="G218" s="10">
        <f t="shared" si="18"/>
        <v>6.0240508693289998</v>
      </c>
      <c r="H218" s="9">
        <f t="shared" si="19"/>
        <v>6.0240508693289918</v>
      </c>
      <c r="I218" s="9">
        <f t="shared" si="17"/>
        <v>-0.12106085302906866</v>
      </c>
      <c r="K218">
        <v>216</v>
      </c>
      <c r="L218">
        <v>918</v>
      </c>
      <c r="M218" s="9">
        <v>7.8719267861993458E-2</v>
      </c>
    </row>
    <row r="219" spans="1:13" x14ac:dyDescent="0.15">
      <c r="A219" s="6">
        <v>36921</v>
      </c>
      <c r="B219" s="11">
        <v>2838.35</v>
      </c>
      <c r="C219" s="7">
        <f t="shared" si="15"/>
        <v>3.5231860875395427E-6</v>
      </c>
      <c r="E219">
        <v>217</v>
      </c>
      <c r="F219" s="2">
        <f t="shared" si="16"/>
        <v>1362.6692037659636</v>
      </c>
      <c r="G219" s="10">
        <f t="shared" si="18"/>
        <v>6.0240720931812133</v>
      </c>
      <c r="H219" s="9">
        <f t="shared" si="19"/>
        <v>6.0240720931812053</v>
      </c>
      <c r="I219" s="9">
        <f t="shared" si="17"/>
        <v>-2.1223852213481109E-5</v>
      </c>
      <c r="K219">
        <v>217</v>
      </c>
      <c r="L219">
        <v>445</v>
      </c>
      <c r="M219" s="9">
        <v>7.823111926107007E-2</v>
      </c>
    </row>
    <row r="220" spans="1:13" x14ac:dyDescent="0.15">
      <c r="A220" s="6">
        <v>36922</v>
      </c>
      <c r="B220" s="11">
        <v>2772.73</v>
      </c>
      <c r="C220" s="7">
        <f t="shared" si="15"/>
        <v>-2.3119065654341409E-2</v>
      </c>
      <c r="E220">
        <v>218</v>
      </c>
      <c r="F220" s="2">
        <f t="shared" si="16"/>
        <v>1331.1655649789491</v>
      </c>
      <c r="G220" s="10">
        <f t="shared" si="18"/>
        <v>5.8848011749524707</v>
      </c>
      <c r="H220" s="9">
        <f t="shared" si="19"/>
        <v>5.8848011749524627</v>
      </c>
      <c r="I220" s="9">
        <f t="shared" si="17"/>
        <v>0.1392709182287426</v>
      </c>
      <c r="K220">
        <v>218</v>
      </c>
      <c r="L220">
        <v>1184</v>
      </c>
      <c r="M220" s="9">
        <v>7.7658075251290093E-2</v>
      </c>
    </row>
    <row r="221" spans="1:13" x14ac:dyDescent="0.15">
      <c r="A221" s="6">
        <v>36923</v>
      </c>
      <c r="B221" s="11">
        <v>2782.79</v>
      </c>
      <c r="C221" s="7">
        <f t="shared" si="15"/>
        <v>3.6281931525967703E-3</v>
      </c>
      <c r="E221">
        <v>219</v>
      </c>
      <c r="F221" s="2">
        <f t="shared" si="16"/>
        <v>1335.9952907667782</v>
      </c>
      <c r="G221" s="10">
        <f t="shared" si="18"/>
        <v>5.9061523702798269</v>
      </c>
      <c r="H221" s="9">
        <f t="shared" si="19"/>
        <v>5.9061523702798189</v>
      </c>
      <c r="I221" s="9">
        <f t="shared" si="17"/>
        <v>-2.1351195327356187E-2</v>
      </c>
      <c r="K221">
        <v>219</v>
      </c>
      <c r="L221">
        <v>584</v>
      </c>
      <c r="M221" s="9">
        <v>7.7467060581363434E-2</v>
      </c>
    </row>
    <row r="222" spans="1:13" x14ac:dyDescent="0.15">
      <c r="A222" s="6">
        <v>36924</v>
      </c>
      <c r="B222" s="11">
        <v>2660.5</v>
      </c>
      <c r="C222" s="7">
        <f t="shared" si="15"/>
        <v>-4.3945105451722921E-2</v>
      </c>
      <c r="E222">
        <v>220</v>
      </c>
      <c r="F222" s="2">
        <f t="shared" si="16"/>
        <v>1277.284836831027</v>
      </c>
      <c r="G222" s="10">
        <f t="shared" si="18"/>
        <v>5.6466058815539366</v>
      </c>
      <c r="H222" s="9">
        <f t="shared" si="19"/>
        <v>5.6466058815539286</v>
      </c>
      <c r="I222" s="9">
        <f t="shared" si="17"/>
        <v>0.25954648872589026</v>
      </c>
      <c r="K222">
        <v>220</v>
      </c>
      <c r="L222">
        <v>566</v>
      </c>
      <c r="M222" s="9">
        <v>7.714870279815278E-2</v>
      </c>
    </row>
    <row r="223" spans="1:13" x14ac:dyDescent="0.15">
      <c r="A223" s="6">
        <v>36927</v>
      </c>
      <c r="B223" s="11">
        <v>2643.21</v>
      </c>
      <c r="C223" s="7">
        <f t="shared" si="15"/>
        <v>-6.4987784251080427E-3</v>
      </c>
      <c r="E223">
        <v>221</v>
      </c>
      <c r="F223" s="2">
        <f t="shared" si="16"/>
        <v>1268.9840456907118</v>
      </c>
      <c r="G223" s="10">
        <f t="shared" si="18"/>
        <v>5.6099098410758055</v>
      </c>
      <c r="H223" s="9">
        <f t="shared" si="19"/>
        <v>5.6099098410757975</v>
      </c>
      <c r="I223" s="9">
        <f t="shared" si="17"/>
        <v>3.6696040478131131E-2</v>
      </c>
      <c r="K223">
        <v>221</v>
      </c>
      <c r="L223">
        <v>1393</v>
      </c>
      <c r="M223" s="9">
        <v>7.7127478945938854E-2</v>
      </c>
    </row>
    <row r="224" spans="1:13" x14ac:dyDescent="0.15">
      <c r="A224" s="6">
        <v>36928</v>
      </c>
      <c r="B224" s="11">
        <v>2664.49</v>
      </c>
      <c r="C224" s="7">
        <f t="shared" si="15"/>
        <v>8.0508169990276546E-3</v>
      </c>
      <c r="E224">
        <v>222</v>
      </c>
      <c r="F224" s="2">
        <f t="shared" si="16"/>
        <v>1279.2004040172535</v>
      </c>
      <c r="G224" s="10">
        <f t="shared" si="18"/>
        <v>5.6550741985873509</v>
      </c>
      <c r="H224" s="9">
        <f t="shared" si="19"/>
        <v>5.6550741985873429</v>
      </c>
      <c r="I224" s="9">
        <f t="shared" si="17"/>
        <v>-4.5164357511545461E-2</v>
      </c>
      <c r="K224">
        <v>222</v>
      </c>
      <c r="L224">
        <v>157</v>
      </c>
      <c r="M224" s="9">
        <v>7.6915240423797826E-2</v>
      </c>
    </row>
    <row r="225" spans="1:13" x14ac:dyDescent="0.15">
      <c r="A225" s="6">
        <v>36929</v>
      </c>
      <c r="B225" s="11">
        <v>2607.8200000000002</v>
      </c>
      <c r="C225" s="7">
        <f t="shared" si="15"/>
        <v>-2.1268610503323182E-2</v>
      </c>
      <c r="E225">
        <v>223</v>
      </c>
      <c r="F225" s="2">
        <f t="shared" si="16"/>
        <v>1251.9935888685168</v>
      </c>
      <c r="G225" s="10">
        <f t="shared" si="18"/>
        <v>5.5347986280902033</v>
      </c>
      <c r="H225" s="9">
        <f t="shared" si="19"/>
        <v>5.5347986280901962</v>
      </c>
      <c r="I225" s="9">
        <f t="shared" si="17"/>
        <v>0.12027557049714677</v>
      </c>
      <c r="K225">
        <v>223</v>
      </c>
      <c r="L225">
        <v>1409</v>
      </c>
      <c r="M225" s="9">
        <v>7.6915240423797826E-2</v>
      </c>
    </row>
    <row r="226" spans="1:13" x14ac:dyDescent="0.15">
      <c r="A226" s="6">
        <v>36930</v>
      </c>
      <c r="B226" s="11">
        <v>2562.06</v>
      </c>
      <c r="C226" s="7">
        <f t="shared" si="15"/>
        <v>-1.7547223351304986E-2</v>
      </c>
      <c r="E226">
        <v>224</v>
      </c>
      <c r="F226" s="2">
        <f t="shared" si="16"/>
        <v>1230.0245777302391</v>
      </c>
      <c r="G226" s="10">
        <f t="shared" si="18"/>
        <v>5.4376782803586083</v>
      </c>
      <c r="H226" s="9">
        <f t="shared" si="19"/>
        <v>5.4376782803586012</v>
      </c>
      <c r="I226" s="9">
        <f t="shared" si="17"/>
        <v>9.7120347731594947E-2</v>
      </c>
      <c r="K226">
        <v>224</v>
      </c>
      <c r="L226">
        <v>628</v>
      </c>
      <c r="M226" s="9">
        <v>7.6745449606085092E-2</v>
      </c>
    </row>
    <row r="227" spans="1:13" x14ac:dyDescent="0.15">
      <c r="A227" s="6">
        <v>36931</v>
      </c>
      <c r="B227" s="11">
        <v>2470.9699999999998</v>
      </c>
      <c r="C227" s="7">
        <f t="shared" si="15"/>
        <v>-3.555342185585042E-2</v>
      </c>
      <c r="E227">
        <v>225</v>
      </c>
      <c r="F227" s="2">
        <f t="shared" si="16"/>
        <v>1186.2929950251316</v>
      </c>
      <c r="G227" s="10">
        <f t="shared" si="18"/>
        <v>5.244350210540623</v>
      </c>
      <c r="H227" s="9">
        <f t="shared" si="19"/>
        <v>5.2443502105406168</v>
      </c>
      <c r="I227" s="9">
        <f t="shared" si="17"/>
        <v>0.19332806981798445</v>
      </c>
      <c r="K227">
        <v>225</v>
      </c>
      <c r="L227">
        <v>545</v>
      </c>
      <c r="M227" s="9">
        <v>7.6703001901657242E-2</v>
      </c>
    </row>
    <row r="228" spans="1:13" x14ac:dyDescent="0.15">
      <c r="A228" s="6">
        <v>36934</v>
      </c>
      <c r="B228" s="11">
        <v>2489.66</v>
      </c>
      <c r="C228" s="7">
        <f t="shared" si="15"/>
        <v>7.5638312079870929E-3</v>
      </c>
      <c r="E228">
        <v>226</v>
      </c>
      <c r="F228" s="2">
        <f t="shared" si="16"/>
        <v>1195.2659150027191</v>
      </c>
      <c r="G228" s="10">
        <f t="shared" si="18"/>
        <v>5.2840175903287232</v>
      </c>
      <c r="H228" s="9">
        <f t="shared" si="19"/>
        <v>5.2840175903287179</v>
      </c>
      <c r="I228" s="9">
        <f t="shared" si="17"/>
        <v>-3.9667379788101087E-2</v>
      </c>
      <c r="K228">
        <v>226</v>
      </c>
      <c r="L228">
        <v>678</v>
      </c>
      <c r="M228" s="9">
        <v>7.602383863080675E-2</v>
      </c>
    </row>
    <row r="229" spans="1:13" x14ac:dyDescent="0.15">
      <c r="A229" s="6">
        <v>36935</v>
      </c>
      <c r="B229" s="11">
        <v>2427.7199999999998</v>
      </c>
      <c r="C229" s="7">
        <f t="shared" si="15"/>
        <v>-2.4878899126788423E-2</v>
      </c>
      <c r="E229">
        <v>227</v>
      </c>
      <c r="F229" s="2">
        <f t="shared" si="16"/>
        <v>1165.5290148736781</v>
      </c>
      <c r="G229" s="10">
        <f t="shared" si="18"/>
        <v>5.1525570497147593</v>
      </c>
      <c r="H229" s="9">
        <f t="shared" si="19"/>
        <v>5.1525570497147539</v>
      </c>
      <c r="I229" s="9">
        <f t="shared" si="17"/>
        <v>0.13146054061396395</v>
      </c>
      <c r="K229">
        <v>227</v>
      </c>
      <c r="L229">
        <v>621</v>
      </c>
      <c r="M229" s="9">
        <v>7.591771936973668E-2</v>
      </c>
    </row>
    <row r="230" spans="1:13" x14ac:dyDescent="0.15">
      <c r="A230" s="6">
        <v>36936</v>
      </c>
      <c r="B230" s="11">
        <v>2491.4</v>
      </c>
      <c r="C230" s="7">
        <f t="shared" si="15"/>
        <v>2.6230372530605006E-2</v>
      </c>
      <c r="E230">
        <v>228</v>
      </c>
      <c r="F230" s="2">
        <f t="shared" si="16"/>
        <v>1196.1012751290436</v>
      </c>
      <c r="G230" s="10">
        <f t="shared" si="18"/>
        <v>5.2877105406139719</v>
      </c>
      <c r="H230" s="9">
        <f t="shared" si="19"/>
        <v>5.2877105406139666</v>
      </c>
      <c r="I230" s="9">
        <f t="shared" si="17"/>
        <v>-0.13515349089921269</v>
      </c>
      <c r="K230">
        <v>228</v>
      </c>
      <c r="L230">
        <v>388</v>
      </c>
      <c r="M230" s="9">
        <v>7.5896495517522311E-2</v>
      </c>
    </row>
    <row r="231" spans="1:13" x14ac:dyDescent="0.15">
      <c r="A231" s="6">
        <v>36937</v>
      </c>
      <c r="B231" s="11">
        <v>2552.91</v>
      </c>
      <c r="C231" s="7">
        <f t="shared" si="15"/>
        <v>2.4688929918921021E-2</v>
      </c>
      <c r="E231">
        <v>229</v>
      </c>
      <c r="F231" s="2">
        <f t="shared" si="16"/>
        <v>1225.6317356866366</v>
      </c>
      <c r="G231" s="10">
        <f t="shared" si="18"/>
        <v>5.4182584555827296</v>
      </c>
      <c r="H231" s="9">
        <f t="shared" si="19"/>
        <v>5.4182584555827251</v>
      </c>
      <c r="I231" s="9">
        <f t="shared" si="17"/>
        <v>-0.1305479149687585</v>
      </c>
      <c r="K231">
        <v>229</v>
      </c>
      <c r="L231">
        <v>717</v>
      </c>
      <c r="M231" s="9">
        <v>7.5790376256452241E-2</v>
      </c>
    </row>
    <row r="232" spans="1:13" x14ac:dyDescent="0.15">
      <c r="A232" s="6">
        <v>36938</v>
      </c>
      <c r="B232" s="11">
        <v>2425.38</v>
      </c>
      <c r="C232" s="7">
        <f t="shared" si="15"/>
        <v>-4.9954757512015613E-2</v>
      </c>
      <c r="E232">
        <v>230</v>
      </c>
      <c r="F232" s="2">
        <f t="shared" si="16"/>
        <v>1164.4055995313799</v>
      </c>
      <c r="G232" s="10">
        <f t="shared" si="18"/>
        <v>5.1475906682966661</v>
      </c>
      <c r="H232" s="9">
        <f t="shared" si="19"/>
        <v>5.1475906682966617</v>
      </c>
      <c r="I232" s="9">
        <f t="shared" si="17"/>
        <v>0.27066778728606344</v>
      </c>
      <c r="K232">
        <v>230</v>
      </c>
      <c r="L232">
        <v>626</v>
      </c>
      <c r="M232" s="9">
        <v>7.5726704699810021E-2</v>
      </c>
    </row>
    <row r="233" spans="1:13" x14ac:dyDescent="0.15">
      <c r="A233" s="6">
        <v>36942</v>
      </c>
      <c r="B233" s="11">
        <v>2318.35</v>
      </c>
      <c r="C233" s="7">
        <f t="shared" si="15"/>
        <v>-4.4129167388203161E-2</v>
      </c>
      <c r="E233">
        <v>231</v>
      </c>
      <c r="F233" s="2">
        <f t="shared" si="16"/>
        <v>1113.0213499218987</v>
      </c>
      <c r="G233" s="10">
        <f t="shared" si="18"/>
        <v>4.9204317780494504</v>
      </c>
      <c r="H233" s="9">
        <f t="shared" si="19"/>
        <v>4.920431778049446</v>
      </c>
      <c r="I233" s="9">
        <f t="shared" si="17"/>
        <v>0.22715889024721569</v>
      </c>
      <c r="K233">
        <v>231</v>
      </c>
      <c r="L233">
        <v>1131</v>
      </c>
      <c r="M233" s="9">
        <v>7.5281003803314483E-2</v>
      </c>
    </row>
    <row r="234" spans="1:13" x14ac:dyDescent="0.15">
      <c r="A234" s="6">
        <v>36943</v>
      </c>
      <c r="B234" s="11">
        <v>2268.94</v>
      </c>
      <c r="C234" s="7">
        <f t="shared" si="15"/>
        <v>-2.1312571440895378E-2</v>
      </c>
      <c r="E234">
        <v>232</v>
      </c>
      <c r="F234" s="2">
        <f t="shared" si="16"/>
        <v>1089.3000028864465</v>
      </c>
      <c r="G234" s="10">
        <f t="shared" si="18"/>
        <v>4.815564724259719</v>
      </c>
      <c r="H234" s="9">
        <f t="shared" si="19"/>
        <v>4.8155647242597155</v>
      </c>
      <c r="I234" s="9">
        <f t="shared" si="17"/>
        <v>0.10486705378973049</v>
      </c>
      <c r="K234">
        <v>232</v>
      </c>
      <c r="L234">
        <v>1019</v>
      </c>
      <c r="M234" s="9">
        <v>7.5132436837815675E-2</v>
      </c>
    </row>
    <row r="235" spans="1:13" x14ac:dyDescent="0.15">
      <c r="A235" s="6">
        <v>36944</v>
      </c>
      <c r="B235" s="11">
        <v>2244.96</v>
      </c>
      <c r="C235" s="7">
        <f t="shared" si="15"/>
        <v>-1.0568811868096994E-2</v>
      </c>
      <c r="E235">
        <v>233</v>
      </c>
      <c r="F235" s="2">
        <f t="shared" si="16"/>
        <v>1077.7873960880222</v>
      </c>
      <c r="G235" s="10">
        <f t="shared" si="18"/>
        <v>4.7646699266503738</v>
      </c>
      <c r="H235" s="9">
        <f t="shared" si="19"/>
        <v>4.7646699266503703</v>
      </c>
      <c r="I235" s="9">
        <f t="shared" si="17"/>
        <v>5.0894797609345233E-2</v>
      </c>
      <c r="K235">
        <v>233</v>
      </c>
      <c r="L235">
        <v>160</v>
      </c>
      <c r="M235" s="9">
        <v>7.5068765281173455E-2</v>
      </c>
    </row>
    <row r="236" spans="1:13" x14ac:dyDescent="0.15">
      <c r="A236" s="6">
        <v>36945</v>
      </c>
      <c r="B236" s="11">
        <v>2262.5100000000002</v>
      </c>
      <c r="C236" s="7">
        <f t="shared" si="15"/>
        <v>7.8175112251444023E-3</v>
      </c>
      <c r="E236">
        <v>234</v>
      </c>
      <c r="F236" s="2">
        <f t="shared" si="16"/>
        <v>1086.2130111552594</v>
      </c>
      <c r="G236" s="10">
        <f t="shared" si="18"/>
        <v>4.8019177872860705</v>
      </c>
      <c r="H236" s="9">
        <f t="shared" si="19"/>
        <v>4.8019177872860679</v>
      </c>
      <c r="I236" s="9">
        <f t="shared" si="17"/>
        <v>-3.7247860635697627E-2</v>
      </c>
      <c r="K236">
        <v>234</v>
      </c>
      <c r="L236">
        <v>576</v>
      </c>
      <c r="M236" s="9">
        <v>7.4516945123607403E-2</v>
      </c>
    </row>
    <row r="237" spans="1:13" x14ac:dyDescent="0.15">
      <c r="A237" s="6">
        <v>36948</v>
      </c>
      <c r="B237" s="11">
        <v>2308.5</v>
      </c>
      <c r="C237" s="7">
        <f t="shared" si="15"/>
        <v>2.0326981980190117E-2</v>
      </c>
      <c r="E237">
        <v>235</v>
      </c>
      <c r="F237" s="2">
        <f t="shared" si="16"/>
        <v>1108.2924434596605</v>
      </c>
      <c r="G237" s="10">
        <f t="shared" si="18"/>
        <v>4.8995262836185889</v>
      </c>
      <c r="H237" s="9">
        <f t="shared" si="19"/>
        <v>4.8995262836185862</v>
      </c>
      <c r="I237" s="9">
        <f t="shared" si="17"/>
        <v>-9.7608496332518335E-2</v>
      </c>
      <c r="K237">
        <v>235</v>
      </c>
      <c r="L237">
        <v>494</v>
      </c>
      <c r="M237" s="9">
        <v>7.4474497419179553E-2</v>
      </c>
    </row>
    <row r="238" spans="1:13" x14ac:dyDescent="0.15">
      <c r="A238" s="6">
        <v>36949</v>
      </c>
      <c r="B238" s="11">
        <v>2207.8200000000002</v>
      </c>
      <c r="C238" s="7">
        <f t="shared" si="15"/>
        <v>-4.3612735542560066E-2</v>
      </c>
      <c r="E238">
        <v>236</v>
      </c>
      <c r="F238" s="2">
        <f t="shared" si="16"/>
        <v>1059.9567782192366</v>
      </c>
      <c r="G238" s="10">
        <f t="shared" si="18"/>
        <v>4.6858445395273094</v>
      </c>
      <c r="H238" s="9">
        <f t="shared" si="19"/>
        <v>4.6858445395273067</v>
      </c>
      <c r="I238" s="9">
        <f t="shared" si="17"/>
        <v>0.21368174409127949</v>
      </c>
      <c r="K238">
        <v>236</v>
      </c>
      <c r="L238">
        <v>367</v>
      </c>
      <c r="M238" s="9">
        <v>7.3540647921760627E-2</v>
      </c>
    </row>
    <row r="239" spans="1:13" x14ac:dyDescent="0.15">
      <c r="A239" s="6">
        <v>36950</v>
      </c>
      <c r="B239" s="11">
        <v>2151.83</v>
      </c>
      <c r="C239" s="7">
        <f t="shared" si="15"/>
        <v>-2.5359857234738437E-2</v>
      </c>
      <c r="E239">
        <v>237</v>
      </c>
      <c r="F239" s="2">
        <f t="shared" si="16"/>
        <v>1033.0764256486034</v>
      </c>
      <c r="G239" s="10">
        <f t="shared" si="18"/>
        <v>4.5670121909807175</v>
      </c>
      <c r="H239" s="9">
        <f t="shared" si="19"/>
        <v>4.5670121909807158</v>
      </c>
      <c r="I239" s="9">
        <f t="shared" si="17"/>
        <v>0.11883234854659097</v>
      </c>
      <c r="K239">
        <v>237</v>
      </c>
      <c r="L239">
        <v>531</v>
      </c>
      <c r="M239" s="9">
        <v>7.3328409399619598E-2</v>
      </c>
    </row>
    <row r="240" spans="1:13" x14ac:dyDescent="0.15">
      <c r="A240" s="6">
        <v>36951</v>
      </c>
      <c r="B240" s="11">
        <v>2183.37</v>
      </c>
      <c r="C240" s="7">
        <f t="shared" si="15"/>
        <v>1.4657291700552522E-2</v>
      </c>
      <c r="E240">
        <v>238</v>
      </c>
      <c r="F240" s="2">
        <f t="shared" si="16"/>
        <v>1048.2185281682991</v>
      </c>
      <c r="G240" s="10">
        <f t="shared" si="18"/>
        <v>4.6339522208639021</v>
      </c>
      <c r="H240" s="9">
        <f t="shared" si="19"/>
        <v>4.6339522208638995</v>
      </c>
      <c r="I240" s="9">
        <f t="shared" si="17"/>
        <v>-6.6940029883183705E-2</v>
      </c>
      <c r="K240">
        <v>238</v>
      </c>
      <c r="L240">
        <v>262</v>
      </c>
      <c r="M240" s="9">
        <v>7.2585574572127332E-2</v>
      </c>
    </row>
    <row r="241" spans="1:13" x14ac:dyDescent="0.15">
      <c r="A241" s="6">
        <v>36952</v>
      </c>
      <c r="B241" s="11">
        <v>2117.63</v>
      </c>
      <c r="C241" s="7">
        <f t="shared" si="15"/>
        <v>-3.0109418009773736E-2</v>
      </c>
      <c r="E241">
        <v>239</v>
      </c>
      <c r="F241" s="2">
        <f t="shared" si="16"/>
        <v>1016.65727833809</v>
      </c>
      <c r="G241" s="10">
        <f t="shared" si="18"/>
        <v>4.4944266164085915</v>
      </c>
      <c r="H241" s="9">
        <f t="shared" si="19"/>
        <v>4.4944266164085889</v>
      </c>
      <c r="I241" s="9">
        <f t="shared" si="17"/>
        <v>0.13952560445531059</v>
      </c>
      <c r="K241">
        <v>239</v>
      </c>
      <c r="L241">
        <v>1228</v>
      </c>
      <c r="M241" s="9">
        <v>7.2437007606628079E-2</v>
      </c>
    </row>
    <row r="242" spans="1:13" x14ac:dyDescent="0.15">
      <c r="A242" s="6">
        <v>36955</v>
      </c>
      <c r="B242" s="11">
        <v>2142.92</v>
      </c>
      <c r="C242" s="7">
        <f t="shared" si="15"/>
        <v>1.1942596204247202E-2</v>
      </c>
      <c r="E242">
        <v>240</v>
      </c>
      <c r="F242" s="2">
        <f t="shared" si="16"/>
        <v>1028.7988056913907</v>
      </c>
      <c r="G242" s="10">
        <f t="shared" si="18"/>
        <v>4.5481017386579801</v>
      </c>
      <c r="H242" s="9">
        <f t="shared" si="19"/>
        <v>4.5481017386579774</v>
      </c>
      <c r="I242" s="9">
        <f t="shared" si="17"/>
        <v>-5.3675122249388529E-2</v>
      </c>
      <c r="K242">
        <v>240</v>
      </c>
      <c r="L242">
        <v>816</v>
      </c>
      <c r="M242" s="9">
        <v>7.2097425971203499E-2</v>
      </c>
    </row>
    <row r="243" spans="1:13" x14ac:dyDescent="0.15">
      <c r="A243" s="6">
        <v>36956</v>
      </c>
      <c r="B243" s="11">
        <v>2204.4299999999998</v>
      </c>
      <c r="C243" s="7">
        <f t="shared" si="15"/>
        <v>2.8703824687809076E-2</v>
      </c>
      <c r="E243">
        <v>241</v>
      </c>
      <c r="F243" s="2">
        <f t="shared" si="16"/>
        <v>1058.3292662489837</v>
      </c>
      <c r="G243" s="10">
        <f t="shared" si="18"/>
        <v>4.6786496536267377</v>
      </c>
      <c r="H243" s="9">
        <f t="shared" si="19"/>
        <v>4.6786496536267359</v>
      </c>
      <c r="I243" s="9">
        <f t="shared" si="17"/>
        <v>-0.1305479149687585</v>
      </c>
      <c r="K243">
        <v>241</v>
      </c>
      <c r="L243">
        <v>1173</v>
      </c>
      <c r="M243" s="9">
        <v>7.1418262700353452E-2</v>
      </c>
    </row>
    <row r="244" spans="1:13" x14ac:dyDescent="0.15">
      <c r="A244" s="6">
        <v>36957</v>
      </c>
      <c r="B244" s="11">
        <v>2223.92</v>
      </c>
      <c r="C244" s="7">
        <f t="shared" si="15"/>
        <v>8.8412877705348336E-3</v>
      </c>
      <c r="E244">
        <v>242</v>
      </c>
      <c r="F244" s="2">
        <f t="shared" si="16"/>
        <v>1067.6862598478699</v>
      </c>
      <c r="G244" s="10">
        <f t="shared" si="18"/>
        <v>4.7200149415919652</v>
      </c>
      <c r="H244" s="9">
        <f t="shared" si="19"/>
        <v>4.7200149415919634</v>
      </c>
      <c r="I244" s="9">
        <f t="shared" si="17"/>
        <v>-4.1365287965227537E-2</v>
      </c>
      <c r="K244">
        <v>242</v>
      </c>
      <c r="L244">
        <v>258</v>
      </c>
      <c r="M244" s="9">
        <v>7.1227248030426793E-2</v>
      </c>
    </row>
    <row r="245" spans="1:13" x14ac:dyDescent="0.15">
      <c r="A245" s="6">
        <v>36958</v>
      </c>
      <c r="B245" s="11">
        <v>2168.73</v>
      </c>
      <c r="C245" s="7">
        <f t="shared" si="15"/>
        <v>-2.4816540163315248E-2</v>
      </c>
      <c r="E245">
        <v>243</v>
      </c>
      <c r="F245" s="2">
        <f t="shared" si="16"/>
        <v>1041.1899808985354</v>
      </c>
      <c r="G245" s="10">
        <f t="shared" si="18"/>
        <v>4.6028805012224998</v>
      </c>
      <c r="H245" s="9">
        <f t="shared" si="19"/>
        <v>4.602880501222498</v>
      </c>
      <c r="I245" s="9">
        <f t="shared" si="17"/>
        <v>0.11713444036946541</v>
      </c>
      <c r="K245">
        <v>243</v>
      </c>
      <c r="L245">
        <v>556</v>
      </c>
      <c r="M245" s="9">
        <v>7.1121128769356279E-2</v>
      </c>
    </row>
    <row r="246" spans="1:13" x14ac:dyDescent="0.15">
      <c r="A246" s="6">
        <v>36959</v>
      </c>
      <c r="B246" s="11">
        <v>2052.7800000000002</v>
      </c>
      <c r="C246" s="7">
        <f t="shared" si="15"/>
        <v>-5.3464469989348506E-2</v>
      </c>
      <c r="E246">
        <v>244</v>
      </c>
      <c r="F246" s="2">
        <f t="shared" si="16"/>
        <v>985.52331041157527</v>
      </c>
      <c r="G246" s="10">
        <f t="shared" si="18"/>
        <v>4.3567899348003323</v>
      </c>
      <c r="H246" s="9">
        <f t="shared" si="19"/>
        <v>4.3567899348003305</v>
      </c>
      <c r="I246" s="9">
        <f t="shared" si="17"/>
        <v>0.24609056642216753</v>
      </c>
      <c r="K246">
        <v>244</v>
      </c>
      <c r="L246">
        <v>1098</v>
      </c>
      <c r="M246" s="9">
        <v>7.0951337951643101E-2</v>
      </c>
    </row>
    <row r="247" spans="1:13" x14ac:dyDescent="0.15">
      <c r="A247" s="6">
        <v>36962</v>
      </c>
      <c r="B247" s="11">
        <v>1923.38</v>
      </c>
      <c r="C247" s="7">
        <f t="shared" si="15"/>
        <v>-6.3036467619520864E-2</v>
      </c>
      <c r="E247">
        <v>245</v>
      </c>
      <c r="F247" s="2">
        <f t="shared" si="16"/>
        <v>923.39940216653304</v>
      </c>
      <c r="G247" s="10">
        <f t="shared" si="18"/>
        <v>4.0821532871502368</v>
      </c>
      <c r="H247" s="9">
        <f t="shared" si="19"/>
        <v>4.0821532871502351</v>
      </c>
      <c r="I247" s="9">
        <f t="shared" si="17"/>
        <v>0.27463664765009543</v>
      </c>
      <c r="K247">
        <v>245</v>
      </c>
      <c r="L247">
        <v>611</v>
      </c>
      <c r="M247" s="9">
        <v>7.0887666395000881E-2</v>
      </c>
    </row>
    <row r="248" spans="1:13" x14ac:dyDescent="0.15">
      <c r="A248" s="6">
        <v>36963</v>
      </c>
      <c r="B248" s="11">
        <v>2014.78</v>
      </c>
      <c r="C248" s="7">
        <f t="shared" si="15"/>
        <v>4.7520510767502966E-2</v>
      </c>
      <c r="E248">
        <v>246</v>
      </c>
      <c r="F248" s="2">
        <f t="shared" si="16"/>
        <v>967.27981339989356</v>
      </c>
      <c r="G248" s="10">
        <f t="shared" si="18"/>
        <v>4.276139296386857</v>
      </c>
      <c r="H248" s="9">
        <f t="shared" si="19"/>
        <v>4.2761392963868552</v>
      </c>
      <c r="I248" s="9">
        <f t="shared" si="17"/>
        <v>-0.19398600923662013</v>
      </c>
      <c r="K248">
        <v>246</v>
      </c>
      <c r="L248">
        <v>430</v>
      </c>
      <c r="M248" s="9">
        <v>7.0059936158652469E-2</v>
      </c>
    </row>
    <row r="249" spans="1:13" x14ac:dyDescent="0.15">
      <c r="A249" s="6">
        <v>36964</v>
      </c>
      <c r="B249" s="11">
        <v>1972.09</v>
      </c>
      <c r="C249" s="7">
        <f t="shared" si="15"/>
        <v>-2.1188417593980491E-2</v>
      </c>
      <c r="E249">
        <v>247</v>
      </c>
      <c r="F249" s="2">
        <f t="shared" si="16"/>
        <v>946.78468478334912</v>
      </c>
      <c r="G249" s="10">
        <f t="shared" si="18"/>
        <v>4.1855346712849828</v>
      </c>
      <c r="H249" s="9">
        <f t="shared" si="19"/>
        <v>4.185534671284981</v>
      </c>
      <c r="I249" s="9">
        <f t="shared" si="17"/>
        <v>9.060462510187417E-2</v>
      </c>
      <c r="K249">
        <v>247</v>
      </c>
      <c r="L249">
        <v>1059</v>
      </c>
      <c r="M249" s="9">
        <v>6.986892148872581E-2</v>
      </c>
    </row>
    <row r="250" spans="1:13" x14ac:dyDescent="0.15">
      <c r="A250" s="6">
        <v>36965</v>
      </c>
      <c r="B250" s="11">
        <v>1940.71</v>
      </c>
      <c r="C250" s="7">
        <f t="shared" si="15"/>
        <v>-1.5912052695363776E-2</v>
      </c>
      <c r="E250">
        <v>248</v>
      </c>
      <c r="F250" s="2">
        <f t="shared" si="16"/>
        <v>931.71939698791311</v>
      </c>
      <c r="G250" s="10">
        <f t="shared" si="18"/>
        <v>4.1189342230372237</v>
      </c>
      <c r="H250" s="9">
        <f t="shared" si="19"/>
        <v>4.1189342230372219</v>
      </c>
      <c r="I250" s="9">
        <f t="shared" si="17"/>
        <v>6.6600448247759125E-2</v>
      </c>
      <c r="K250">
        <v>248</v>
      </c>
      <c r="L250">
        <v>132</v>
      </c>
      <c r="M250" s="9">
        <v>6.9614235262156932E-2</v>
      </c>
    </row>
    <row r="251" spans="1:13" x14ac:dyDescent="0.15">
      <c r="A251" s="6">
        <v>36966</v>
      </c>
      <c r="B251" s="11">
        <v>1890.91</v>
      </c>
      <c r="C251" s="7">
        <f t="shared" si="15"/>
        <v>-2.5660711801350988E-2</v>
      </c>
      <c r="E251">
        <v>249</v>
      </c>
      <c r="F251" s="2">
        <f t="shared" si="16"/>
        <v>907.81081406207772</v>
      </c>
      <c r="G251" s="10">
        <f t="shared" si="18"/>
        <v>4.0132394390111443</v>
      </c>
      <c r="H251" s="9">
        <f t="shared" si="19"/>
        <v>4.0132394390111426</v>
      </c>
      <c r="I251" s="9">
        <f t="shared" si="17"/>
        <v>0.10569478402607935</v>
      </c>
      <c r="K251">
        <v>249</v>
      </c>
      <c r="L251">
        <v>529</v>
      </c>
      <c r="M251" s="9">
        <v>6.9423220592230717E-2</v>
      </c>
    </row>
    <row r="252" spans="1:13" x14ac:dyDescent="0.15">
      <c r="A252" s="6">
        <v>36969</v>
      </c>
      <c r="B252" s="11">
        <v>1951.18</v>
      </c>
      <c r="C252" s="7">
        <f t="shared" si="15"/>
        <v>3.1873542368489272E-2</v>
      </c>
      <c r="E252">
        <v>250</v>
      </c>
      <c r="F252" s="2">
        <f t="shared" si="16"/>
        <v>936.74596050665809</v>
      </c>
      <c r="G252" s="10">
        <f t="shared" si="18"/>
        <v>4.1411555963053583</v>
      </c>
      <c r="H252" s="9">
        <f t="shared" si="19"/>
        <v>4.1411555963053566</v>
      </c>
      <c r="I252" s="9">
        <f t="shared" si="17"/>
        <v>-0.12791615729421402</v>
      </c>
      <c r="K252">
        <v>250</v>
      </c>
      <c r="L252">
        <v>1096</v>
      </c>
      <c r="M252" s="9">
        <v>6.9338325183373684E-2</v>
      </c>
    </row>
    <row r="253" spans="1:13" x14ac:dyDescent="0.15">
      <c r="A253" s="6">
        <v>36970</v>
      </c>
      <c r="B253" s="11">
        <v>1857.44</v>
      </c>
      <c r="C253" s="7">
        <f t="shared" si="15"/>
        <v>-4.8042722865137999E-2</v>
      </c>
      <c r="E253">
        <v>251</v>
      </c>
      <c r="F253" s="2">
        <f t="shared" si="16"/>
        <v>891.74213393099922</v>
      </c>
      <c r="G253" s="10">
        <f t="shared" si="18"/>
        <v>3.9422032056506446</v>
      </c>
      <c r="H253" s="9">
        <f t="shared" si="19"/>
        <v>3.9422032056506429</v>
      </c>
      <c r="I253" s="9">
        <f t="shared" si="17"/>
        <v>0.19895239065471371</v>
      </c>
      <c r="K253">
        <v>251</v>
      </c>
      <c r="L253">
        <v>1213</v>
      </c>
      <c r="M253" s="9">
        <v>6.8871400434663776E-2</v>
      </c>
    </row>
    <row r="254" spans="1:13" x14ac:dyDescent="0.15">
      <c r="A254" s="6">
        <v>36971</v>
      </c>
      <c r="B254" s="11">
        <v>1830.23</v>
      </c>
      <c r="C254" s="7">
        <f t="shared" si="15"/>
        <v>-1.4649194590404035E-2</v>
      </c>
      <c r="E254">
        <v>252</v>
      </c>
      <c r="F254" s="2">
        <f t="shared" si="16"/>
        <v>878.67882988658187</v>
      </c>
      <c r="G254" s="10">
        <f t="shared" si="18"/>
        <v>3.8844531037761536</v>
      </c>
      <c r="H254" s="9">
        <f t="shared" si="19"/>
        <v>3.8844531037761518</v>
      </c>
      <c r="I254" s="9">
        <f t="shared" si="17"/>
        <v>5.7750101874491033E-2</v>
      </c>
      <c r="K254">
        <v>252</v>
      </c>
      <c r="L254">
        <v>493</v>
      </c>
      <c r="M254" s="9">
        <v>6.8701609616952375E-2</v>
      </c>
    </row>
    <row r="255" spans="1:13" x14ac:dyDescent="0.15">
      <c r="A255" s="6">
        <v>36972</v>
      </c>
      <c r="B255" s="11">
        <v>1897.7</v>
      </c>
      <c r="C255" s="7">
        <f t="shared" si="15"/>
        <v>3.6864219251132369E-2</v>
      </c>
      <c r="E255">
        <v>253</v>
      </c>
      <c r="F255" s="2">
        <f t="shared" si="16"/>
        <v>911.0706389228493</v>
      </c>
      <c r="G255" s="10">
        <f t="shared" si="18"/>
        <v>4.0276504346644995</v>
      </c>
      <c r="H255" s="9">
        <f t="shared" si="19"/>
        <v>4.0276504346644977</v>
      </c>
      <c r="I255" s="9">
        <f t="shared" si="17"/>
        <v>-0.14319733088834585</v>
      </c>
      <c r="K255">
        <v>253</v>
      </c>
      <c r="L255">
        <v>1074</v>
      </c>
      <c r="M255" s="9">
        <v>6.8425699538169127E-2</v>
      </c>
    </row>
    <row r="256" spans="1:13" x14ac:dyDescent="0.15">
      <c r="A256" s="6">
        <v>36973</v>
      </c>
      <c r="B256" s="11">
        <v>1928.68</v>
      </c>
      <c r="C256" s="7">
        <f t="shared" si="15"/>
        <v>1.6325025030299756E-2</v>
      </c>
      <c r="E256">
        <v>254</v>
      </c>
      <c r="F256" s="2">
        <f t="shared" si="16"/>
        <v>925.94388990763605</v>
      </c>
      <c r="G256" s="10">
        <f t="shared" si="18"/>
        <v>4.0934019288236954</v>
      </c>
      <c r="H256" s="9">
        <f t="shared" si="19"/>
        <v>4.0934019288236936</v>
      </c>
      <c r="I256" s="9">
        <f t="shared" si="17"/>
        <v>-6.57514941591959E-2</v>
      </c>
      <c r="K256">
        <v>254</v>
      </c>
      <c r="L256">
        <v>403</v>
      </c>
      <c r="M256" s="9">
        <v>6.8149789459385879E-2</v>
      </c>
    </row>
    <row r="257" spans="1:13" x14ac:dyDescent="0.15">
      <c r="A257" s="6">
        <v>36976</v>
      </c>
      <c r="B257" s="11">
        <v>1918.49</v>
      </c>
      <c r="C257" s="7">
        <f t="shared" si="15"/>
        <v>-5.2834062674990134E-3</v>
      </c>
      <c r="E257">
        <v>255</v>
      </c>
      <c r="F257" s="2">
        <f t="shared" si="16"/>
        <v>921.05175215634563</v>
      </c>
      <c r="G257" s="10">
        <f t="shared" si="18"/>
        <v>4.0717748234175559</v>
      </c>
      <c r="H257" s="9">
        <f t="shared" si="19"/>
        <v>4.0717748234175541</v>
      </c>
      <c r="I257" s="9">
        <f t="shared" si="17"/>
        <v>2.1627105406139435E-2</v>
      </c>
      <c r="K257">
        <v>255</v>
      </c>
      <c r="L257">
        <v>563</v>
      </c>
      <c r="M257" s="9">
        <v>6.8086117902743659E-2</v>
      </c>
    </row>
    <row r="258" spans="1:13" x14ac:dyDescent="0.15">
      <c r="A258" s="6">
        <v>36977</v>
      </c>
      <c r="B258" s="11">
        <v>1972.23</v>
      </c>
      <c r="C258" s="7">
        <f t="shared" si="15"/>
        <v>2.8011613300043203E-2</v>
      </c>
      <c r="E258">
        <v>256</v>
      </c>
      <c r="F258" s="2">
        <f t="shared" si="16"/>
        <v>946.8518976670764</v>
      </c>
      <c r="G258" s="10">
        <f t="shared" si="18"/>
        <v>4.1858318052159804</v>
      </c>
      <c r="H258" s="9">
        <f t="shared" si="19"/>
        <v>4.1858318052159786</v>
      </c>
      <c r="I258" s="9">
        <f t="shared" si="17"/>
        <v>-0.11405698179842449</v>
      </c>
      <c r="K258">
        <v>256</v>
      </c>
      <c r="L258">
        <v>593</v>
      </c>
      <c r="M258" s="9">
        <v>6.8086117902743659E-2</v>
      </c>
    </row>
    <row r="259" spans="1:13" x14ac:dyDescent="0.15">
      <c r="A259" s="6">
        <v>36978</v>
      </c>
      <c r="B259" s="11">
        <v>1854.13</v>
      </c>
      <c r="C259" s="7">
        <f t="shared" si="15"/>
        <v>-5.9881453988632094E-2</v>
      </c>
      <c r="E259">
        <v>257</v>
      </c>
      <c r="F259" s="2">
        <f t="shared" si="16"/>
        <v>890.15302932287636</v>
      </c>
      <c r="G259" s="10">
        <f t="shared" si="18"/>
        <v>3.935178110567787</v>
      </c>
      <c r="H259" s="9">
        <f t="shared" si="19"/>
        <v>3.9351781105677852</v>
      </c>
      <c r="I259" s="9">
        <f t="shared" si="17"/>
        <v>0.25065369464819343</v>
      </c>
      <c r="K259">
        <v>257</v>
      </c>
      <c r="L259">
        <v>347</v>
      </c>
      <c r="M259" s="9">
        <v>6.8064894050530178E-2</v>
      </c>
    </row>
    <row r="260" spans="1:13" x14ac:dyDescent="0.15">
      <c r="A260" s="6">
        <v>36979</v>
      </c>
      <c r="B260" s="11">
        <v>1820.57</v>
      </c>
      <c r="C260" s="7">
        <f t="shared" ref="C260:C323" si="20">B260/B259-1</f>
        <v>-1.8100133216117587E-2</v>
      </c>
      <c r="E260">
        <v>258</v>
      </c>
      <c r="F260" s="2">
        <f t="shared" ref="F260:F323" si="21">F259*(1+C260)</f>
        <v>874.04114090940163</v>
      </c>
      <c r="G260" s="10">
        <f t="shared" si="18"/>
        <v>3.8639508625373602</v>
      </c>
      <c r="H260" s="9">
        <f t="shared" si="19"/>
        <v>3.8639508625373584</v>
      </c>
      <c r="I260" s="9">
        <f t="shared" ref="I260:I323" si="22">-(H260-H259)</f>
        <v>7.1227248030426793E-2</v>
      </c>
      <c r="K260">
        <v>258</v>
      </c>
      <c r="L260">
        <v>530</v>
      </c>
      <c r="M260" s="9">
        <v>6.7470626188535388E-2</v>
      </c>
    </row>
    <row r="261" spans="1:13" x14ac:dyDescent="0.15">
      <c r="A261" s="6">
        <v>36980</v>
      </c>
      <c r="B261" s="11">
        <v>1840.26</v>
      </c>
      <c r="C261" s="7">
        <f t="shared" si="20"/>
        <v>1.0815294111184981E-2</v>
      </c>
      <c r="E261">
        <v>259</v>
      </c>
      <c r="F261" s="2">
        <f t="shared" si="21"/>
        <v>883.49415291361254</v>
      </c>
      <c r="G261" s="10">
        <f t="shared" ref="G261:G324" si="23">G260*F261/F260</f>
        <v>3.9057406275468689</v>
      </c>
      <c r="H261" s="9">
        <f t="shared" ref="H261:H324" si="24">H260*(1+C261)</f>
        <v>3.9057406275468667</v>
      </c>
      <c r="I261" s="9">
        <f t="shared" si="22"/>
        <v>-4.1789765009508262E-2</v>
      </c>
      <c r="K261">
        <v>259</v>
      </c>
      <c r="L261">
        <v>454</v>
      </c>
      <c r="M261" s="9">
        <v>6.7322059223037023E-2</v>
      </c>
    </row>
    <row r="262" spans="1:13" x14ac:dyDescent="0.15">
      <c r="A262" s="6">
        <v>36983</v>
      </c>
      <c r="B262" s="11">
        <v>1782.97</v>
      </c>
      <c r="C262" s="7">
        <f t="shared" si="20"/>
        <v>-3.113147055307397E-2</v>
      </c>
      <c r="E262">
        <v>260</v>
      </c>
      <c r="F262" s="2">
        <f t="shared" si="21"/>
        <v>855.98968070836941</v>
      </c>
      <c r="G262" s="10">
        <f t="shared" si="23"/>
        <v>3.784149178212449</v>
      </c>
      <c r="H262" s="9">
        <f t="shared" si="24"/>
        <v>3.7841491782124468</v>
      </c>
      <c r="I262" s="9">
        <f t="shared" si="22"/>
        <v>0.1215914493344199</v>
      </c>
      <c r="K262">
        <v>260</v>
      </c>
      <c r="L262">
        <v>828</v>
      </c>
      <c r="M262" s="9">
        <v>6.7067372996468588E-2</v>
      </c>
    </row>
    <row r="263" spans="1:13" x14ac:dyDescent="0.15">
      <c r="A263" s="6">
        <v>36984</v>
      </c>
      <c r="B263" s="11">
        <v>1673</v>
      </c>
      <c r="C263" s="7">
        <f t="shared" si="20"/>
        <v>-6.1677986730006684E-2</v>
      </c>
      <c r="E263">
        <v>261</v>
      </c>
      <c r="F263" s="2">
        <f t="shared" si="21"/>
        <v>803.19396054061599</v>
      </c>
      <c r="G263" s="10">
        <f t="shared" si="23"/>
        <v>3.5507504754142962</v>
      </c>
      <c r="H263" s="9">
        <f t="shared" si="24"/>
        <v>3.550750475414294</v>
      </c>
      <c r="I263" s="9">
        <f t="shared" si="22"/>
        <v>0.23339870279815278</v>
      </c>
      <c r="K263">
        <v>261</v>
      </c>
      <c r="L263">
        <v>248</v>
      </c>
      <c r="M263" s="9">
        <v>6.6600448247759125E-2</v>
      </c>
    </row>
    <row r="264" spans="1:13" x14ac:dyDescent="0.15">
      <c r="A264" s="6">
        <v>36985</v>
      </c>
      <c r="B264" s="11">
        <v>1638.8</v>
      </c>
      <c r="C264" s="7">
        <f t="shared" si="20"/>
        <v>-2.0442319187089053E-2</v>
      </c>
      <c r="E264">
        <v>262</v>
      </c>
      <c r="F264" s="2">
        <f t="shared" si="21"/>
        <v>786.7748132301025</v>
      </c>
      <c r="G264" s="10">
        <f t="shared" si="23"/>
        <v>3.4781649008421689</v>
      </c>
      <c r="H264" s="9">
        <f t="shared" si="24"/>
        <v>3.4781649008421667</v>
      </c>
      <c r="I264" s="9">
        <f t="shared" si="22"/>
        <v>7.2585574572127332E-2</v>
      </c>
      <c r="K264">
        <v>262</v>
      </c>
      <c r="L264">
        <v>163</v>
      </c>
      <c r="M264" s="9">
        <v>6.6536776691116017E-2</v>
      </c>
    </row>
    <row r="265" spans="1:13" x14ac:dyDescent="0.15">
      <c r="A265" s="6">
        <v>36986</v>
      </c>
      <c r="B265" s="11">
        <v>1785</v>
      </c>
      <c r="C265" s="7">
        <f t="shared" si="20"/>
        <v>8.9211618257261538E-2</v>
      </c>
      <c r="E265">
        <v>263</v>
      </c>
      <c r="F265" s="2">
        <f t="shared" si="21"/>
        <v>856.96426752241462</v>
      </c>
      <c r="G265" s="10">
        <f t="shared" si="23"/>
        <v>3.7884576202119065</v>
      </c>
      <c r="H265" s="9">
        <f t="shared" si="24"/>
        <v>3.7884576202119038</v>
      </c>
      <c r="I265" s="9">
        <f t="shared" si="22"/>
        <v>-0.31029271936973712</v>
      </c>
      <c r="K265">
        <v>263</v>
      </c>
      <c r="L265">
        <v>879</v>
      </c>
      <c r="M265" s="9">
        <v>6.5963732681336484E-2</v>
      </c>
    </row>
    <row r="266" spans="1:13" x14ac:dyDescent="0.15">
      <c r="A266" s="6">
        <v>36987</v>
      </c>
      <c r="B266" s="11">
        <v>1720.36</v>
      </c>
      <c r="C266" s="7">
        <f t="shared" si="20"/>
        <v>-3.6212885154061736E-2</v>
      </c>
      <c r="E266">
        <v>264</v>
      </c>
      <c r="F266" s="2">
        <f t="shared" si="21"/>
        <v>825.93111892149079</v>
      </c>
      <c r="G266" s="10">
        <f t="shared" si="23"/>
        <v>3.6512666395001427</v>
      </c>
      <c r="H266" s="9">
        <f t="shared" si="24"/>
        <v>3.6512666395001401</v>
      </c>
      <c r="I266" s="9">
        <f t="shared" si="22"/>
        <v>0.13719098071176372</v>
      </c>
      <c r="K266">
        <v>264</v>
      </c>
      <c r="L266">
        <v>1271</v>
      </c>
      <c r="M266" s="9">
        <v>6.5857613420266858E-2</v>
      </c>
    </row>
    <row r="267" spans="1:13" x14ac:dyDescent="0.15">
      <c r="A267" s="6">
        <v>36990</v>
      </c>
      <c r="B267" s="11">
        <v>1745.71</v>
      </c>
      <c r="C267" s="7">
        <f t="shared" si="20"/>
        <v>1.4735287962984511E-2</v>
      </c>
      <c r="E267">
        <v>265</v>
      </c>
      <c r="F267" s="2">
        <f t="shared" si="21"/>
        <v>838.10145179638891</v>
      </c>
      <c r="G267" s="10">
        <f t="shared" si="23"/>
        <v>3.7050691048628162</v>
      </c>
      <c r="H267" s="9">
        <f t="shared" si="24"/>
        <v>3.7050691048628135</v>
      </c>
      <c r="I267" s="9">
        <f t="shared" si="22"/>
        <v>-5.3802465362673413E-2</v>
      </c>
      <c r="K267">
        <v>265</v>
      </c>
      <c r="L267">
        <v>996</v>
      </c>
      <c r="M267" s="9">
        <v>6.581516571583812E-2</v>
      </c>
    </row>
    <row r="268" spans="1:13" x14ac:dyDescent="0.15">
      <c r="A268" s="6">
        <v>36991</v>
      </c>
      <c r="B268" s="11">
        <v>1852.03</v>
      </c>
      <c r="C268" s="7">
        <f t="shared" si="20"/>
        <v>6.090358650634986E-2</v>
      </c>
      <c r="E268">
        <v>266</v>
      </c>
      <c r="F268" s="2">
        <f t="shared" si="21"/>
        <v>889.14483606696774</v>
      </c>
      <c r="G268" s="10">
        <f t="shared" si="23"/>
        <v>3.9307211016028329</v>
      </c>
      <c r="H268" s="9">
        <f t="shared" si="24"/>
        <v>3.9307211016028303</v>
      </c>
      <c r="I268" s="9">
        <f t="shared" si="22"/>
        <v>-0.22565199674001679</v>
      </c>
      <c r="K268">
        <v>266</v>
      </c>
      <c r="L268">
        <v>298</v>
      </c>
      <c r="M268" s="9">
        <v>6.5772718011409381E-2</v>
      </c>
    </row>
    <row r="269" spans="1:13" x14ac:dyDescent="0.15">
      <c r="A269" s="6">
        <v>36992</v>
      </c>
      <c r="B269" s="11">
        <v>1898.95</v>
      </c>
      <c r="C269" s="7">
        <f t="shared" si="20"/>
        <v>2.5334362834295465E-2</v>
      </c>
      <c r="E269">
        <v>267</v>
      </c>
      <c r="F269" s="2">
        <f t="shared" si="21"/>
        <v>911.67075395612846</v>
      </c>
      <c r="G269" s="10">
        <f t="shared" si="23"/>
        <v>4.030303416191261</v>
      </c>
      <c r="H269" s="9">
        <f t="shared" si="24"/>
        <v>4.0303034161912583</v>
      </c>
      <c r="I269" s="9">
        <f t="shared" si="22"/>
        <v>-9.9582314588428034E-2</v>
      </c>
      <c r="K269">
        <v>267</v>
      </c>
      <c r="L269">
        <v>932</v>
      </c>
      <c r="M269" s="9">
        <v>6.57514941591959E-2</v>
      </c>
    </row>
    <row r="270" spans="1:13" x14ac:dyDescent="0.15">
      <c r="A270" s="6">
        <v>36993</v>
      </c>
      <c r="B270" s="11">
        <v>1961.43</v>
      </c>
      <c r="C270" s="7">
        <f t="shared" si="20"/>
        <v>3.2902393427947096E-2</v>
      </c>
      <c r="E270">
        <v>268</v>
      </c>
      <c r="F270" s="2">
        <f t="shared" si="21"/>
        <v>941.66690377954615</v>
      </c>
      <c r="G270" s="10">
        <f t="shared" si="23"/>
        <v>4.1629100448247849</v>
      </c>
      <c r="H270" s="9">
        <f t="shared" si="24"/>
        <v>4.1629100448247822</v>
      </c>
      <c r="I270" s="9">
        <f t="shared" si="22"/>
        <v>-0.1326066286335239</v>
      </c>
      <c r="K270">
        <v>268</v>
      </c>
      <c r="L270">
        <v>1031</v>
      </c>
      <c r="M270" s="9">
        <v>6.5284569410485993E-2</v>
      </c>
    </row>
    <row r="271" spans="1:13" x14ac:dyDescent="0.15">
      <c r="A271" s="6">
        <v>36997</v>
      </c>
      <c r="B271" s="11">
        <v>1909.57</v>
      </c>
      <c r="C271" s="7">
        <f t="shared" si="20"/>
        <v>-2.6439893343122134E-2</v>
      </c>
      <c r="E271">
        <v>269</v>
      </c>
      <c r="F271" s="2">
        <f t="shared" si="21"/>
        <v>916.76933127886684</v>
      </c>
      <c r="G271" s="10">
        <f t="shared" si="23"/>
        <v>4.0528431472426059</v>
      </c>
      <c r="H271" s="9">
        <f t="shared" si="24"/>
        <v>4.0528431472426032</v>
      </c>
      <c r="I271" s="9">
        <f t="shared" si="22"/>
        <v>0.11006689758217902</v>
      </c>
      <c r="K271">
        <v>269</v>
      </c>
      <c r="L271">
        <v>1078</v>
      </c>
      <c r="M271" s="9">
        <v>6.5284569410485993E-2</v>
      </c>
    </row>
    <row r="272" spans="1:13" x14ac:dyDescent="0.15">
      <c r="A272" s="6">
        <v>36998</v>
      </c>
      <c r="B272" s="11">
        <v>1923.22</v>
      </c>
      <c r="C272" s="7">
        <f t="shared" si="20"/>
        <v>7.1482061406495934E-3</v>
      </c>
      <c r="E272">
        <v>270</v>
      </c>
      <c r="F272" s="2">
        <f t="shared" si="21"/>
        <v>923.32258744227363</v>
      </c>
      <c r="G272" s="10">
        <f t="shared" si="23"/>
        <v>4.0818137055148149</v>
      </c>
      <c r="H272" s="9">
        <f t="shared" si="24"/>
        <v>4.0818137055148123</v>
      </c>
      <c r="I272" s="9">
        <f t="shared" si="22"/>
        <v>-2.8970558272209068E-2</v>
      </c>
      <c r="K272">
        <v>270</v>
      </c>
      <c r="L272">
        <v>938</v>
      </c>
      <c r="M272" s="9">
        <v>6.5242121706058143E-2</v>
      </c>
    </row>
    <row r="273" spans="1:13" x14ac:dyDescent="0.15">
      <c r="A273" s="6">
        <v>36999</v>
      </c>
      <c r="B273" s="11">
        <v>2079.44</v>
      </c>
      <c r="C273" s="7">
        <f t="shared" si="20"/>
        <v>8.1228356610268282E-2</v>
      </c>
      <c r="E273">
        <v>271</v>
      </c>
      <c r="F273" s="2">
        <f t="shared" si="21"/>
        <v>998.3225638413503</v>
      </c>
      <c r="G273" s="10">
        <f t="shared" si="23"/>
        <v>4.413372724803053</v>
      </c>
      <c r="H273" s="9">
        <f t="shared" si="24"/>
        <v>4.4133727248030503</v>
      </c>
      <c r="I273" s="9">
        <f t="shared" si="22"/>
        <v>-0.33155901928823805</v>
      </c>
      <c r="K273">
        <v>271</v>
      </c>
      <c r="L273">
        <v>471</v>
      </c>
      <c r="M273" s="9">
        <v>6.4944987775061414E-2</v>
      </c>
    </row>
    <row r="274" spans="1:13" x14ac:dyDescent="0.15">
      <c r="A274" s="6">
        <v>37000</v>
      </c>
      <c r="B274" s="11">
        <v>2182.14</v>
      </c>
      <c r="C274" s="7">
        <f t="shared" si="20"/>
        <v>4.9388296849151692E-2</v>
      </c>
      <c r="E274">
        <v>272</v>
      </c>
      <c r="F274" s="2">
        <f t="shared" si="21"/>
        <v>1047.628014975553</v>
      </c>
      <c r="G274" s="10">
        <f t="shared" si="23"/>
        <v>4.6313416870415747</v>
      </c>
      <c r="H274" s="9">
        <f t="shared" si="24"/>
        <v>4.6313416870415729</v>
      </c>
      <c r="I274" s="9">
        <f t="shared" si="22"/>
        <v>-0.21796896223852258</v>
      </c>
      <c r="K274">
        <v>272</v>
      </c>
      <c r="L274">
        <v>1004</v>
      </c>
      <c r="M274" s="9">
        <v>6.4881316218418306E-2</v>
      </c>
    </row>
    <row r="275" spans="1:13" x14ac:dyDescent="0.15">
      <c r="A275" s="6">
        <v>37001</v>
      </c>
      <c r="B275" s="11">
        <v>2163.41</v>
      </c>
      <c r="C275" s="7">
        <f t="shared" si="20"/>
        <v>-8.5833172940324998E-3</v>
      </c>
      <c r="E275">
        <v>273</v>
      </c>
      <c r="F275" s="2">
        <f t="shared" si="21"/>
        <v>1038.6358913169004</v>
      </c>
      <c r="G275" s="10">
        <f t="shared" si="23"/>
        <v>4.591589411844617</v>
      </c>
      <c r="H275" s="9">
        <f t="shared" si="24"/>
        <v>4.5915894118446152</v>
      </c>
      <c r="I275" s="9">
        <f t="shared" si="22"/>
        <v>3.9752275196957676E-2</v>
      </c>
      <c r="K275">
        <v>273</v>
      </c>
      <c r="L275">
        <v>689</v>
      </c>
      <c r="M275" s="9">
        <v>6.481764466177653E-2</v>
      </c>
    </row>
    <row r="276" spans="1:13" x14ac:dyDescent="0.15">
      <c r="A276" s="6">
        <v>37004</v>
      </c>
      <c r="B276" s="11">
        <v>2059.3200000000002</v>
      </c>
      <c r="C276" s="7">
        <f t="shared" si="20"/>
        <v>-4.8113857290111306E-2</v>
      </c>
      <c r="E276">
        <v>274</v>
      </c>
      <c r="F276" s="2">
        <f t="shared" si="21"/>
        <v>988.66311226569144</v>
      </c>
      <c r="G276" s="10">
        <f t="shared" si="23"/>
        <v>4.3706703341483388</v>
      </c>
      <c r="H276" s="9">
        <f t="shared" si="24"/>
        <v>4.3706703341483371</v>
      </c>
      <c r="I276" s="9">
        <f t="shared" si="22"/>
        <v>0.22091907769627817</v>
      </c>
      <c r="K276">
        <v>274</v>
      </c>
      <c r="L276">
        <v>982</v>
      </c>
      <c r="M276" s="9">
        <v>6.4753973105133866E-2</v>
      </c>
    </row>
    <row r="277" spans="1:13" x14ac:dyDescent="0.15">
      <c r="A277" s="6">
        <v>37005</v>
      </c>
      <c r="B277" s="11">
        <v>2016.61</v>
      </c>
      <c r="C277" s="7">
        <f t="shared" si="20"/>
        <v>-2.0739855874754909E-2</v>
      </c>
      <c r="E277">
        <v>275</v>
      </c>
      <c r="F277" s="2">
        <f t="shared" si="21"/>
        <v>968.15838180861442</v>
      </c>
      <c r="G277" s="10">
        <f t="shared" si="23"/>
        <v>4.280023261342035</v>
      </c>
      <c r="H277" s="9">
        <f t="shared" si="24"/>
        <v>4.2800232613420333</v>
      </c>
      <c r="I277" s="9">
        <f t="shared" si="22"/>
        <v>9.0647072806303797E-2</v>
      </c>
      <c r="K277">
        <v>275</v>
      </c>
      <c r="L277">
        <v>702</v>
      </c>
      <c r="M277" s="9">
        <v>6.4732749252920385E-2</v>
      </c>
    </row>
    <row r="278" spans="1:13" x14ac:dyDescent="0.15">
      <c r="A278" s="6">
        <v>37006</v>
      </c>
      <c r="B278" s="11">
        <v>2059.8000000000002</v>
      </c>
      <c r="C278" s="7">
        <f t="shared" si="20"/>
        <v>2.141713072929341E-2</v>
      </c>
      <c r="E278">
        <v>276</v>
      </c>
      <c r="F278" s="2">
        <f t="shared" si="21"/>
        <v>988.89355643847068</v>
      </c>
      <c r="G278" s="10">
        <f t="shared" si="23"/>
        <v>4.3716890790546135</v>
      </c>
      <c r="H278" s="9">
        <f t="shared" si="24"/>
        <v>4.3716890790546126</v>
      </c>
      <c r="I278" s="9">
        <f t="shared" si="22"/>
        <v>-9.1665817712579312E-2</v>
      </c>
      <c r="K278">
        <v>276</v>
      </c>
      <c r="L278">
        <v>984</v>
      </c>
      <c r="M278" s="9">
        <v>6.4541734582993726E-2</v>
      </c>
    </row>
    <row r="279" spans="1:13" x14ac:dyDescent="0.15">
      <c r="A279" s="6">
        <v>37007</v>
      </c>
      <c r="B279" s="11">
        <v>2034.88</v>
      </c>
      <c r="C279" s="7">
        <f t="shared" si="20"/>
        <v>-1.2098261967181334E-2</v>
      </c>
      <c r="E279">
        <v>277</v>
      </c>
      <c r="F279" s="2">
        <f t="shared" si="21"/>
        <v>976.92966313502041</v>
      </c>
      <c r="G279" s="10">
        <f t="shared" si="23"/>
        <v>4.318799239337145</v>
      </c>
      <c r="H279" s="9">
        <f t="shared" si="24"/>
        <v>4.3187992393371442</v>
      </c>
      <c r="I279" s="9">
        <f t="shared" si="22"/>
        <v>5.2889839717468412E-2</v>
      </c>
      <c r="K279">
        <v>277</v>
      </c>
      <c r="L279">
        <v>1278</v>
      </c>
      <c r="M279" s="9">
        <v>6.4138481390926039E-2</v>
      </c>
    </row>
    <row r="280" spans="1:13" x14ac:dyDescent="0.15">
      <c r="A280" s="6">
        <v>37008</v>
      </c>
      <c r="B280" s="11">
        <v>2075.6799999999998</v>
      </c>
      <c r="C280" s="7">
        <f t="shared" si="20"/>
        <v>2.0050322377732188E-2</v>
      </c>
      <c r="E280">
        <v>278</v>
      </c>
      <c r="F280" s="2">
        <f t="shared" si="21"/>
        <v>996.51741782124691</v>
      </c>
      <c r="G280" s="10">
        <f t="shared" si="23"/>
        <v>4.4053925563705603</v>
      </c>
      <c r="H280" s="9">
        <f t="shared" si="24"/>
        <v>4.4053925563705585</v>
      </c>
      <c r="I280" s="9">
        <f t="shared" si="22"/>
        <v>-8.659331703341433E-2</v>
      </c>
      <c r="K280">
        <v>278</v>
      </c>
      <c r="L280">
        <v>1358</v>
      </c>
      <c r="M280" s="9">
        <v>6.3629108937788281E-2</v>
      </c>
    </row>
    <row r="281" spans="1:13" x14ac:dyDescent="0.15">
      <c r="A281" s="6">
        <v>37011</v>
      </c>
      <c r="B281" s="11">
        <v>2116.2399999999998</v>
      </c>
      <c r="C281" s="7">
        <f t="shared" si="20"/>
        <v>1.954058429044947E-2</v>
      </c>
      <c r="E281">
        <v>279</v>
      </c>
      <c r="F281" s="2">
        <f t="shared" si="21"/>
        <v>1015.989950421084</v>
      </c>
      <c r="G281" s="10">
        <f t="shared" si="23"/>
        <v>4.4914765009508377</v>
      </c>
      <c r="H281" s="9">
        <f t="shared" si="24"/>
        <v>4.4914765009508359</v>
      </c>
      <c r="I281" s="9">
        <f t="shared" si="22"/>
        <v>-8.6083944580277461E-2</v>
      </c>
      <c r="K281">
        <v>279</v>
      </c>
      <c r="L281">
        <v>1103</v>
      </c>
      <c r="M281" s="9">
        <v>6.3522989676718211E-2</v>
      </c>
    </row>
    <row r="282" spans="1:13" x14ac:dyDescent="0.15">
      <c r="A282" s="6">
        <v>37012</v>
      </c>
      <c r="B282" s="11">
        <v>2168.2399999999998</v>
      </c>
      <c r="C282" s="7">
        <f t="shared" si="20"/>
        <v>2.4571882206176898E-2</v>
      </c>
      <c r="E282">
        <v>280</v>
      </c>
      <c r="F282" s="2">
        <f t="shared" si="21"/>
        <v>1040.9547358054904</v>
      </c>
      <c r="G282" s="10">
        <f t="shared" si="23"/>
        <v>4.6018405324640126</v>
      </c>
      <c r="H282" s="9">
        <f t="shared" si="24"/>
        <v>4.6018405324640117</v>
      </c>
      <c r="I282" s="9">
        <f t="shared" si="22"/>
        <v>-0.11036403151317575</v>
      </c>
      <c r="K282">
        <v>280</v>
      </c>
      <c r="L282">
        <v>1061</v>
      </c>
      <c r="M282" s="9">
        <v>6.3416870415647253E-2</v>
      </c>
    </row>
    <row r="283" spans="1:13" x14ac:dyDescent="0.15">
      <c r="A283" s="6">
        <v>37013</v>
      </c>
      <c r="B283" s="11">
        <v>2220.6</v>
      </c>
      <c r="C283" s="7">
        <f t="shared" si="20"/>
        <v>2.4148618234143937E-2</v>
      </c>
      <c r="E283">
        <v>281</v>
      </c>
      <c r="F283" s="2">
        <f t="shared" si="21"/>
        <v>1066.0923543194813</v>
      </c>
      <c r="G283" s="10">
        <f t="shared" si="23"/>
        <v>4.7129686226568959</v>
      </c>
      <c r="H283" s="9">
        <f t="shared" si="24"/>
        <v>4.712968622656895</v>
      </c>
      <c r="I283" s="9">
        <f t="shared" si="22"/>
        <v>-0.11112809019288328</v>
      </c>
      <c r="K283">
        <v>281</v>
      </c>
      <c r="L283">
        <v>1445</v>
      </c>
      <c r="M283" s="9">
        <v>6.3119736484651412E-2</v>
      </c>
    </row>
    <row r="284" spans="1:13" x14ac:dyDescent="0.15">
      <c r="A284" s="6">
        <v>37014</v>
      </c>
      <c r="B284" s="11">
        <v>2146.1999999999998</v>
      </c>
      <c r="C284" s="7">
        <f t="shared" si="20"/>
        <v>-3.350445825452586E-2</v>
      </c>
      <c r="E284">
        <v>282</v>
      </c>
      <c r="F284" s="2">
        <f t="shared" si="21"/>
        <v>1030.3735075387151</v>
      </c>
      <c r="G284" s="10">
        <f t="shared" si="23"/>
        <v>4.5550631621841982</v>
      </c>
      <c r="H284" s="9">
        <f t="shared" si="24"/>
        <v>4.5550631621841964</v>
      </c>
      <c r="I284" s="9">
        <f t="shared" si="22"/>
        <v>0.1579054604726986</v>
      </c>
      <c r="K284">
        <v>282</v>
      </c>
      <c r="L284">
        <v>1084</v>
      </c>
      <c r="M284" s="9">
        <v>6.2737707144797206E-2</v>
      </c>
    </row>
    <row r="285" spans="1:13" x14ac:dyDescent="0.15">
      <c r="A285" s="6">
        <v>37015</v>
      </c>
      <c r="B285" s="11">
        <v>2191.5300000000002</v>
      </c>
      <c r="C285" s="7">
        <f t="shared" si="20"/>
        <v>2.1121051160190252E-2</v>
      </c>
      <c r="E285">
        <v>283</v>
      </c>
      <c r="F285" s="2">
        <f t="shared" si="21"/>
        <v>1052.1360791055449</v>
      </c>
      <c r="G285" s="10">
        <f t="shared" si="23"/>
        <v>4.6512708842705885</v>
      </c>
      <c r="H285" s="9">
        <f t="shared" si="24"/>
        <v>4.6512708842705868</v>
      </c>
      <c r="I285" s="9">
        <f t="shared" si="22"/>
        <v>-9.620772208639039E-2</v>
      </c>
      <c r="K285">
        <v>283</v>
      </c>
      <c r="L285">
        <v>179</v>
      </c>
      <c r="M285" s="9">
        <v>6.2695259440369355E-2</v>
      </c>
    </row>
    <row r="286" spans="1:13" x14ac:dyDescent="0.15">
      <c r="A286" s="6">
        <v>37018</v>
      </c>
      <c r="B286" s="11">
        <v>2173.5700000000002</v>
      </c>
      <c r="C286" s="7">
        <f t="shared" si="20"/>
        <v>-8.19518783680806E-3</v>
      </c>
      <c r="E286">
        <v>284</v>
      </c>
      <c r="F286" s="2">
        <f t="shared" si="21"/>
        <v>1043.5136263073923</v>
      </c>
      <c r="G286" s="10">
        <f t="shared" si="23"/>
        <v>4.6131528456941151</v>
      </c>
      <c r="H286" s="9">
        <f t="shared" si="24"/>
        <v>4.6131528456941133</v>
      </c>
      <c r="I286" s="9">
        <f t="shared" si="22"/>
        <v>3.8118038576473445E-2</v>
      </c>
      <c r="K286">
        <v>284</v>
      </c>
      <c r="L286">
        <v>338</v>
      </c>
      <c r="M286" s="9">
        <v>6.2228334691660336E-2</v>
      </c>
    </row>
    <row r="287" spans="1:13" x14ac:dyDescent="0.15">
      <c r="A287" s="6">
        <v>37019</v>
      </c>
      <c r="B287" s="11">
        <v>2198.77</v>
      </c>
      <c r="C287" s="7">
        <f t="shared" si="20"/>
        <v>1.1593829506296061E-2</v>
      </c>
      <c r="E287">
        <v>285</v>
      </c>
      <c r="F287" s="2">
        <f t="shared" si="21"/>
        <v>1055.6119453782969</v>
      </c>
      <c r="G287" s="10">
        <f t="shared" si="23"/>
        <v>4.666636953273577</v>
      </c>
      <c r="H287" s="9">
        <f t="shared" si="24"/>
        <v>4.6666369532735752</v>
      </c>
      <c r="I287" s="9">
        <f t="shared" si="22"/>
        <v>-5.348410757946187E-2</v>
      </c>
      <c r="K287">
        <v>285</v>
      </c>
      <c r="L287">
        <v>431</v>
      </c>
      <c r="M287" s="9">
        <v>6.1846305351807018E-2</v>
      </c>
    </row>
    <row r="288" spans="1:13" x14ac:dyDescent="0.15">
      <c r="A288" s="6">
        <v>37020</v>
      </c>
      <c r="B288" s="11">
        <v>2156.63</v>
      </c>
      <c r="C288" s="7">
        <f t="shared" si="20"/>
        <v>-1.9165260577504672E-2</v>
      </c>
      <c r="E288">
        <v>286</v>
      </c>
      <c r="F288" s="2">
        <f t="shared" si="21"/>
        <v>1035.3808673763951</v>
      </c>
      <c r="G288" s="10">
        <f t="shared" si="23"/>
        <v>4.5771996400434753</v>
      </c>
      <c r="H288" s="9">
        <f t="shared" si="24"/>
        <v>4.5771996400434745</v>
      </c>
      <c r="I288" s="9">
        <f t="shared" si="22"/>
        <v>8.9437313230100735E-2</v>
      </c>
      <c r="K288">
        <v>286</v>
      </c>
      <c r="L288">
        <v>914</v>
      </c>
      <c r="M288" s="9">
        <v>6.1761409942949541E-2</v>
      </c>
    </row>
    <row r="289" spans="1:13" x14ac:dyDescent="0.15">
      <c r="A289" s="6">
        <v>37021</v>
      </c>
      <c r="B289" s="11">
        <v>2128.86</v>
      </c>
      <c r="C289" s="7">
        <f t="shared" si="20"/>
        <v>-1.28765713172867E-2</v>
      </c>
      <c r="E289">
        <v>287</v>
      </c>
      <c r="F289" s="2">
        <f t="shared" si="21"/>
        <v>1022.0487117970688</v>
      </c>
      <c r="G289" s="10">
        <f t="shared" si="23"/>
        <v>4.5182610024449961</v>
      </c>
      <c r="H289" s="9">
        <f t="shared" si="24"/>
        <v>4.5182610024449961</v>
      </c>
      <c r="I289" s="9">
        <f t="shared" si="22"/>
        <v>5.8938637598478394E-2</v>
      </c>
      <c r="K289">
        <v>287</v>
      </c>
      <c r="L289">
        <v>1475</v>
      </c>
      <c r="M289" s="9">
        <v>6.1527947568595032E-2</v>
      </c>
    </row>
    <row r="290" spans="1:13" x14ac:dyDescent="0.15">
      <c r="A290" s="6">
        <v>37022</v>
      </c>
      <c r="B290" s="11">
        <v>2107.4299999999998</v>
      </c>
      <c r="C290" s="7">
        <f t="shared" si="20"/>
        <v>-1.0066420525539632E-2</v>
      </c>
      <c r="E290">
        <v>288</v>
      </c>
      <c r="F290" s="2">
        <f t="shared" si="21"/>
        <v>1011.7603396665335</v>
      </c>
      <c r="G290" s="10">
        <f t="shared" si="23"/>
        <v>4.4727782871502386</v>
      </c>
      <c r="H290" s="9">
        <f t="shared" si="24"/>
        <v>4.4727782871502386</v>
      </c>
      <c r="I290" s="9">
        <f t="shared" si="22"/>
        <v>4.5482715294757448E-2</v>
      </c>
      <c r="K290">
        <v>288</v>
      </c>
      <c r="L290">
        <v>1119</v>
      </c>
      <c r="M290" s="9">
        <v>6.1443052159739331E-2</v>
      </c>
    </row>
    <row r="291" spans="1:13" x14ac:dyDescent="0.15">
      <c r="A291" s="6">
        <v>37025</v>
      </c>
      <c r="B291" s="11">
        <v>2081.92</v>
      </c>
      <c r="C291" s="7">
        <f t="shared" si="20"/>
        <v>-1.210479114371521E-2</v>
      </c>
      <c r="E291">
        <v>289</v>
      </c>
      <c r="F291" s="2">
        <f t="shared" si="21"/>
        <v>999.51319206737571</v>
      </c>
      <c r="G291" s="10">
        <f t="shared" si="23"/>
        <v>4.4186362401521411</v>
      </c>
      <c r="H291" s="9">
        <f t="shared" si="24"/>
        <v>4.4186362401521411</v>
      </c>
      <c r="I291" s="9">
        <f t="shared" si="22"/>
        <v>5.4142046998097548E-2</v>
      </c>
      <c r="K291">
        <v>289</v>
      </c>
      <c r="L291">
        <v>189</v>
      </c>
      <c r="M291" s="9">
        <v>6.1018575115457274E-2</v>
      </c>
    </row>
    <row r="292" spans="1:13" x14ac:dyDescent="0.15">
      <c r="A292" s="6">
        <v>37026</v>
      </c>
      <c r="B292" s="11">
        <v>2085.58</v>
      </c>
      <c r="C292" s="7">
        <f t="shared" si="20"/>
        <v>1.7579926221948927E-3</v>
      </c>
      <c r="E292">
        <v>290</v>
      </c>
      <c r="F292" s="2">
        <f t="shared" si="21"/>
        <v>1001.2703288848166</v>
      </c>
      <c r="G292" s="10">
        <f t="shared" si="23"/>
        <v>4.4264041700624919</v>
      </c>
      <c r="H292" s="9">
        <f t="shared" si="24"/>
        <v>4.4264041700624919</v>
      </c>
      <c r="I292" s="9">
        <f t="shared" si="22"/>
        <v>-7.7679299103508015E-3</v>
      </c>
      <c r="K292">
        <v>290</v>
      </c>
      <c r="L292">
        <v>1055</v>
      </c>
      <c r="M292" s="9">
        <v>6.0954903558815055E-2</v>
      </c>
    </row>
    <row r="293" spans="1:13" x14ac:dyDescent="0.15">
      <c r="A293" s="6">
        <v>37027</v>
      </c>
      <c r="B293" s="11">
        <v>2166.44</v>
      </c>
      <c r="C293" s="7">
        <f t="shared" si="20"/>
        <v>3.8770989365068731E-2</v>
      </c>
      <c r="E293">
        <v>291</v>
      </c>
      <c r="F293" s="2">
        <f t="shared" si="21"/>
        <v>1040.0905701575687</v>
      </c>
      <c r="G293" s="10">
        <f t="shared" si="23"/>
        <v>4.5980202390654803</v>
      </c>
      <c r="H293" s="9">
        <f t="shared" si="24"/>
        <v>4.5980202390654803</v>
      </c>
      <c r="I293" s="9">
        <f t="shared" si="22"/>
        <v>-0.17161606900298843</v>
      </c>
      <c r="K293">
        <v>291</v>
      </c>
      <c r="L293">
        <v>1143</v>
      </c>
      <c r="M293" s="9">
        <v>6.0594098071176106E-2</v>
      </c>
    </row>
    <row r="294" spans="1:13" x14ac:dyDescent="0.15">
      <c r="A294" s="6">
        <v>37028</v>
      </c>
      <c r="B294" s="11">
        <v>2193.6799999999998</v>
      </c>
      <c r="C294" s="7">
        <f t="shared" si="20"/>
        <v>1.2573623086722829E-2</v>
      </c>
      <c r="E294">
        <v>292</v>
      </c>
      <c r="F294" s="2">
        <f t="shared" si="21"/>
        <v>1053.1682769627846</v>
      </c>
      <c r="G294" s="10">
        <f t="shared" si="23"/>
        <v>4.6558340124966131</v>
      </c>
      <c r="H294" s="9">
        <f t="shared" si="24"/>
        <v>4.6558340124966131</v>
      </c>
      <c r="I294" s="9">
        <f t="shared" si="22"/>
        <v>-5.7813773431132809E-2</v>
      </c>
      <c r="K294">
        <v>292</v>
      </c>
      <c r="L294">
        <v>814</v>
      </c>
      <c r="M294" s="9">
        <v>6.0487978810106036E-2</v>
      </c>
    </row>
    <row r="295" spans="1:13" x14ac:dyDescent="0.15">
      <c r="A295" s="6">
        <v>37029</v>
      </c>
      <c r="B295" s="11">
        <v>2198.88</v>
      </c>
      <c r="C295" s="7">
        <f t="shared" si="20"/>
        <v>2.3704460085336443E-3</v>
      </c>
      <c r="E295">
        <v>293</v>
      </c>
      <c r="F295" s="2">
        <f t="shared" si="21"/>
        <v>1055.6647555012253</v>
      </c>
      <c r="G295" s="10">
        <f t="shared" si="23"/>
        <v>4.6668704156479306</v>
      </c>
      <c r="H295" s="9">
        <f t="shared" si="24"/>
        <v>4.6668704156479306</v>
      </c>
      <c r="I295" s="9">
        <f t="shared" si="22"/>
        <v>-1.1036403151317487E-2</v>
      </c>
      <c r="K295">
        <v>293</v>
      </c>
      <c r="L295">
        <v>758</v>
      </c>
      <c r="M295" s="9">
        <v>6.0339411844607227E-2</v>
      </c>
    </row>
    <row r="296" spans="1:13" x14ac:dyDescent="0.15">
      <c r="A296" s="6">
        <v>37032</v>
      </c>
      <c r="B296" s="11">
        <v>2305.59</v>
      </c>
      <c r="C296" s="7">
        <f t="shared" si="20"/>
        <v>4.852925125518448E-2</v>
      </c>
      <c r="E296">
        <v>294</v>
      </c>
      <c r="F296" s="2">
        <f t="shared" si="21"/>
        <v>1106.8953756621872</v>
      </c>
      <c r="G296" s="10">
        <f t="shared" si="23"/>
        <v>4.8933501426242962</v>
      </c>
      <c r="H296" s="9">
        <f t="shared" si="24"/>
        <v>4.8933501426242962</v>
      </c>
      <c r="I296" s="9">
        <f t="shared" si="22"/>
        <v>-0.22647972697636565</v>
      </c>
      <c r="K296">
        <v>294</v>
      </c>
      <c r="L296">
        <v>522</v>
      </c>
      <c r="M296" s="9">
        <v>6.0254516435751526E-2</v>
      </c>
    </row>
    <row r="297" spans="1:13" x14ac:dyDescent="0.15">
      <c r="A297" s="6">
        <v>37033</v>
      </c>
      <c r="B297" s="11">
        <v>2313.85</v>
      </c>
      <c r="C297" s="7">
        <f t="shared" si="20"/>
        <v>3.5825970792724426E-3</v>
      </c>
      <c r="E297">
        <v>295</v>
      </c>
      <c r="F297" s="2">
        <f t="shared" si="21"/>
        <v>1110.8609358020947</v>
      </c>
      <c r="G297" s="10">
        <f t="shared" si="23"/>
        <v>4.9108810445531192</v>
      </c>
      <c r="H297" s="9">
        <f t="shared" si="24"/>
        <v>4.9108810445531192</v>
      </c>
      <c r="I297" s="9">
        <f t="shared" si="22"/>
        <v>-1.7530901928823006E-2</v>
      </c>
      <c r="K297">
        <v>295</v>
      </c>
      <c r="L297">
        <v>1236</v>
      </c>
      <c r="M297" s="9">
        <v>6.0063501765823979E-2</v>
      </c>
    </row>
    <row r="298" spans="1:13" x14ac:dyDescent="0.15">
      <c r="A298" s="6">
        <v>37034</v>
      </c>
      <c r="B298" s="11">
        <v>2243.48</v>
      </c>
      <c r="C298" s="7">
        <f t="shared" si="20"/>
        <v>-3.0412515936642293E-2</v>
      </c>
      <c r="E298">
        <v>296</v>
      </c>
      <c r="F298" s="2">
        <f t="shared" si="21"/>
        <v>1077.07685988862</v>
      </c>
      <c r="G298" s="10">
        <f t="shared" si="23"/>
        <v>4.7615287965226925</v>
      </c>
      <c r="H298" s="9">
        <f t="shared" si="24"/>
        <v>4.7615287965226933</v>
      </c>
      <c r="I298" s="9">
        <f t="shared" si="22"/>
        <v>0.1493522480304259</v>
      </c>
      <c r="K298">
        <v>296</v>
      </c>
      <c r="L298">
        <v>176</v>
      </c>
      <c r="M298" s="9">
        <v>5.9532905460473629E-2</v>
      </c>
    </row>
    <row r="299" spans="1:13" x14ac:dyDescent="0.15">
      <c r="A299" s="6">
        <v>37035</v>
      </c>
      <c r="B299" s="11">
        <v>2282.02</v>
      </c>
      <c r="C299" s="7">
        <f t="shared" si="20"/>
        <v>1.7178668853744972E-2</v>
      </c>
      <c r="E299">
        <v>297</v>
      </c>
      <c r="F299" s="2">
        <f t="shared" si="21"/>
        <v>1095.5796065946781</v>
      </c>
      <c r="G299" s="10">
        <f t="shared" si="23"/>
        <v>4.8433255229557268</v>
      </c>
      <c r="H299" s="9">
        <f t="shared" si="24"/>
        <v>4.8433255229557277</v>
      </c>
      <c r="I299" s="9">
        <f t="shared" si="22"/>
        <v>-8.1796726433034372E-2</v>
      </c>
      <c r="K299">
        <v>297</v>
      </c>
      <c r="L299">
        <v>920</v>
      </c>
      <c r="M299" s="9">
        <v>5.9129652268405053E-2</v>
      </c>
    </row>
    <row r="300" spans="1:13" x14ac:dyDescent="0.15">
      <c r="A300" s="6">
        <v>37036</v>
      </c>
      <c r="B300" s="11">
        <v>2251.0300000000002</v>
      </c>
      <c r="C300" s="7">
        <f t="shared" si="20"/>
        <v>-1.3580073794269842E-2</v>
      </c>
      <c r="E300">
        <v>298</v>
      </c>
      <c r="F300" s="2">
        <f t="shared" si="21"/>
        <v>1080.7015546896253</v>
      </c>
      <c r="G300" s="10">
        <f t="shared" si="23"/>
        <v>4.7775528049443166</v>
      </c>
      <c r="H300" s="9">
        <f t="shared" si="24"/>
        <v>4.7775528049443183</v>
      </c>
      <c r="I300" s="9">
        <f t="shared" si="22"/>
        <v>6.5772718011409381E-2</v>
      </c>
      <c r="K300">
        <v>298</v>
      </c>
      <c r="L300">
        <v>547</v>
      </c>
      <c r="M300" s="9">
        <v>5.8959861450692763E-2</v>
      </c>
    </row>
    <row r="301" spans="1:13" x14ac:dyDescent="0.15">
      <c r="A301" s="6">
        <v>37040</v>
      </c>
      <c r="B301" s="11">
        <v>2175.54</v>
      </c>
      <c r="C301" s="7">
        <f t="shared" si="20"/>
        <v>-3.35357591857951E-2</v>
      </c>
      <c r="E301">
        <v>299</v>
      </c>
      <c r="F301" s="2">
        <f t="shared" si="21"/>
        <v>1044.4594075998396</v>
      </c>
      <c r="G301" s="10">
        <f t="shared" si="23"/>
        <v>4.6173339445802837</v>
      </c>
      <c r="H301" s="9">
        <f t="shared" si="24"/>
        <v>4.6173339445802855</v>
      </c>
      <c r="I301" s="9">
        <f t="shared" si="22"/>
        <v>0.16021886036403288</v>
      </c>
      <c r="K301">
        <v>299</v>
      </c>
      <c r="L301">
        <v>287</v>
      </c>
      <c r="M301" s="9">
        <v>5.8938637598478394E-2</v>
      </c>
    </row>
    <row r="302" spans="1:13" x14ac:dyDescent="0.15">
      <c r="A302" s="6">
        <v>37041</v>
      </c>
      <c r="B302" s="11">
        <v>2084.5</v>
      </c>
      <c r="C302" s="7">
        <f t="shared" si="20"/>
        <v>-4.1847081644097561E-2</v>
      </c>
      <c r="E302">
        <v>300</v>
      </c>
      <c r="F302" s="2">
        <f t="shared" si="21"/>
        <v>1000.7518294960632</v>
      </c>
      <c r="G302" s="10">
        <f t="shared" si="23"/>
        <v>4.4241119940233693</v>
      </c>
      <c r="H302" s="9">
        <f t="shared" si="24"/>
        <v>4.4241119940233711</v>
      </c>
      <c r="I302" s="9">
        <f t="shared" si="22"/>
        <v>0.19322195055691438</v>
      </c>
      <c r="K302">
        <v>300</v>
      </c>
      <c r="L302">
        <v>1214</v>
      </c>
      <c r="M302" s="9">
        <v>5.8811294485193955E-2</v>
      </c>
    </row>
    <row r="303" spans="1:13" x14ac:dyDescent="0.15">
      <c r="A303" s="6">
        <v>37042</v>
      </c>
      <c r="B303" s="11">
        <v>2110.4899999999998</v>
      </c>
      <c r="C303" s="7">
        <f t="shared" si="20"/>
        <v>1.2468217798033088E-2</v>
      </c>
      <c r="E303">
        <v>301</v>
      </c>
      <c r="F303" s="2">
        <f t="shared" si="21"/>
        <v>1013.2294212680002</v>
      </c>
      <c r="G303" s="10">
        <f t="shared" si="23"/>
        <v>4.4792727859277433</v>
      </c>
      <c r="H303" s="9">
        <f t="shared" si="24"/>
        <v>4.479272785927745</v>
      </c>
      <c r="I303" s="9">
        <f t="shared" si="22"/>
        <v>-5.5160791904373951E-2</v>
      </c>
      <c r="K303">
        <v>301</v>
      </c>
      <c r="L303">
        <v>1272</v>
      </c>
      <c r="M303" s="9">
        <v>5.8705175224122996E-2</v>
      </c>
    </row>
    <row r="304" spans="1:13" x14ac:dyDescent="0.15">
      <c r="A304" s="6">
        <v>37043</v>
      </c>
      <c r="B304" s="11">
        <v>2149.44</v>
      </c>
      <c r="C304" s="7">
        <f t="shared" si="20"/>
        <v>1.8455429781709665E-2</v>
      </c>
      <c r="E304">
        <v>302</v>
      </c>
      <c r="F304" s="2">
        <f t="shared" si="21"/>
        <v>1031.9290057049741</v>
      </c>
      <c r="G304" s="10">
        <f t="shared" si="23"/>
        <v>4.5619396903015552</v>
      </c>
      <c r="H304" s="9">
        <f t="shared" si="24"/>
        <v>4.5619396903015579</v>
      </c>
      <c r="I304" s="9">
        <f t="shared" si="22"/>
        <v>-8.2666904373812855E-2</v>
      </c>
      <c r="K304">
        <v>302</v>
      </c>
      <c r="L304">
        <v>1043</v>
      </c>
      <c r="M304" s="9">
        <v>5.859905596305337E-2</v>
      </c>
    </row>
    <row r="305" spans="1:13" x14ac:dyDescent="0.15">
      <c r="A305" s="6">
        <v>37046</v>
      </c>
      <c r="B305" s="11">
        <v>2155.9299999999998</v>
      </c>
      <c r="C305" s="7">
        <f t="shared" si="20"/>
        <v>3.0193910972158289E-3</v>
      </c>
      <c r="E305">
        <v>303</v>
      </c>
      <c r="F305" s="2">
        <f t="shared" si="21"/>
        <v>1035.0448029577585</v>
      </c>
      <c r="G305" s="10">
        <f t="shared" si="23"/>
        <v>4.5757139703884873</v>
      </c>
      <c r="H305" s="9">
        <f t="shared" si="24"/>
        <v>4.5757139703884899</v>
      </c>
      <c r="I305" s="9">
        <f t="shared" si="22"/>
        <v>-1.3774280086932045E-2</v>
      </c>
      <c r="K305">
        <v>303</v>
      </c>
      <c r="L305">
        <v>374</v>
      </c>
      <c r="M305" s="9">
        <v>5.7898668839988954E-2</v>
      </c>
    </row>
    <row r="306" spans="1:13" x14ac:dyDescent="0.15">
      <c r="A306" s="6">
        <v>37047</v>
      </c>
      <c r="B306" s="11">
        <v>2233.66</v>
      </c>
      <c r="C306" s="7">
        <f t="shared" si="20"/>
        <v>3.6054046281650987E-2</v>
      </c>
      <c r="E306">
        <v>304</v>
      </c>
      <c r="F306" s="2">
        <f t="shared" si="21"/>
        <v>1072.3623561871798</v>
      </c>
      <c r="G306" s="10">
        <f t="shared" si="23"/>
        <v>4.7406869736484705</v>
      </c>
      <c r="H306" s="9">
        <f t="shared" si="24"/>
        <v>4.7406869736484731</v>
      </c>
      <c r="I306" s="9">
        <f t="shared" si="22"/>
        <v>-0.16497300325998321</v>
      </c>
      <c r="K306">
        <v>304</v>
      </c>
      <c r="L306">
        <v>252</v>
      </c>
      <c r="M306" s="9">
        <v>5.7750101874491033E-2</v>
      </c>
    </row>
    <row r="307" spans="1:13" x14ac:dyDescent="0.15">
      <c r="A307" s="6">
        <v>37048</v>
      </c>
      <c r="B307" s="11">
        <v>2217.73</v>
      </c>
      <c r="C307" s="7">
        <f t="shared" si="20"/>
        <v>-7.1317926631626616E-3</v>
      </c>
      <c r="E307">
        <v>305</v>
      </c>
      <c r="F307" s="2">
        <f t="shared" si="21"/>
        <v>1064.7144902030723</v>
      </c>
      <c r="G307" s="10">
        <f t="shared" si="23"/>
        <v>4.7068773770714536</v>
      </c>
      <c r="H307" s="9">
        <f t="shared" si="24"/>
        <v>4.7068773770714563</v>
      </c>
      <c r="I307" s="9">
        <f t="shared" si="22"/>
        <v>3.3809596577016876E-2</v>
      </c>
      <c r="K307">
        <v>305</v>
      </c>
      <c r="L307">
        <v>810</v>
      </c>
      <c r="M307" s="9">
        <v>5.7580311056777855E-2</v>
      </c>
    </row>
    <row r="308" spans="1:13" x14ac:dyDescent="0.15">
      <c r="A308" s="6">
        <v>37049</v>
      </c>
      <c r="B308" s="11">
        <v>2264</v>
      </c>
      <c r="C308" s="7">
        <f t="shared" si="20"/>
        <v>2.0863675920874014E-2</v>
      </c>
      <c r="E308">
        <v>306</v>
      </c>
      <c r="F308" s="2">
        <f t="shared" si="21"/>
        <v>1086.9283482749277</v>
      </c>
      <c r="G308" s="10">
        <f t="shared" si="23"/>
        <v>4.8050801412659654</v>
      </c>
      <c r="H308" s="9">
        <f t="shared" si="24"/>
        <v>4.8050801412659689</v>
      </c>
      <c r="I308" s="9">
        <f t="shared" si="22"/>
        <v>-9.8202764194512682E-2</v>
      </c>
      <c r="K308">
        <v>306</v>
      </c>
      <c r="L308">
        <v>633</v>
      </c>
      <c r="M308" s="9">
        <v>5.751663950013608E-2</v>
      </c>
    </row>
    <row r="309" spans="1:13" x14ac:dyDescent="0.15">
      <c r="A309" s="6">
        <v>37050</v>
      </c>
      <c r="B309" s="11">
        <v>2215.1</v>
      </c>
      <c r="C309" s="7">
        <f t="shared" si="20"/>
        <v>-2.1598939929328709E-2</v>
      </c>
      <c r="E309">
        <v>307</v>
      </c>
      <c r="F309" s="2">
        <f t="shared" si="21"/>
        <v>1063.4518481730531</v>
      </c>
      <c r="G309" s="10">
        <f t="shared" si="23"/>
        <v>4.7012955039391517</v>
      </c>
      <c r="H309" s="9">
        <f t="shared" si="24"/>
        <v>4.7012955039391553</v>
      </c>
      <c r="I309" s="9">
        <f t="shared" si="22"/>
        <v>0.10378463732681364</v>
      </c>
      <c r="K309">
        <v>307</v>
      </c>
      <c r="L309">
        <v>835</v>
      </c>
      <c r="M309" s="9">
        <v>5.749541564792171E-2</v>
      </c>
    </row>
    <row r="310" spans="1:13" x14ac:dyDescent="0.15">
      <c r="A310" s="6">
        <v>37053</v>
      </c>
      <c r="B310" s="11">
        <v>2170.7800000000002</v>
      </c>
      <c r="C310" s="7">
        <f t="shared" si="20"/>
        <v>-2.0008126043970842E-2</v>
      </c>
      <c r="E310">
        <v>308</v>
      </c>
      <c r="F310" s="2">
        <f t="shared" si="21"/>
        <v>1042.174169553113</v>
      </c>
      <c r="G310" s="10">
        <f t="shared" si="23"/>
        <v>4.6072313909263833</v>
      </c>
      <c r="H310" s="9">
        <f t="shared" si="24"/>
        <v>4.6072313909263869</v>
      </c>
      <c r="I310" s="9">
        <f t="shared" si="22"/>
        <v>9.4064113012768402E-2</v>
      </c>
      <c r="K310">
        <v>308</v>
      </c>
      <c r="L310">
        <v>93</v>
      </c>
      <c r="M310" s="9">
        <v>5.7431744091279491E-2</v>
      </c>
    </row>
    <row r="311" spans="1:13" x14ac:dyDescent="0.15">
      <c r="A311" s="6">
        <v>37054</v>
      </c>
      <c r="B311" s="11">
        <v>2169.9499999999998</v>
      </c>
      <c r="C311" s="7">
        <f t="shared" si="20"/>
        <v>-3.8235104432526867E-4</v>
      </c>
      <c r="E311">
        <v>309</v>
      </c>
      <c r="F311" s="2">
        <f t="shared" si="21"/>
        <v>1041.7756931710155</v>
      </c>
      <c r="G311" s="10">
        <f t="shared" si="23"/>
        <v>4.6054698111926147</v>
      </c>
      <c r="H311" s="9">
        <f t="shared" si="24"/>
        <v>4.6054698111926182</v>
      </c>
      <c r="I311" s="9">
        <f t="shared" si="22"/>
        <v>1.7615797337686701E-3</v>
      </c>
      <c r="K311">
        <v>309</v>
      </c>
      <c r="L311">
        <v>743</v>
      </c>
      <c r="M311" s="9">
        <v>5.7134610160282762E-2</v>
      </c>
    </row>
    <row r="312" spans="1:13" x14ac:dyDescent="0.15">
      <c r="A312" s="6">
        <v>37055</v>
      </c>
      <c r="B312" s="11">
        <v>2121.66</v>
      </c>
      <c r="C312" s="7">
        <f t="shared" si="20"/>
        <v>-2.2253968985460504E-2</v>
      </c>
      <c r="E312">
        <v>310</v>
      </c>
      <c r="F312" s="2">
        <f t="shared" si="21"/>
        <v>1018.5920492053812</v>
      </c>
      <c r="G312" s="10">
        <f t="shared" si="23"/>
        <v>4.5029798288508598</v>
      </c>
      <c r="H312" s="9">
        <f t="shared" si="24"/>
        <v>4.5029798288508633</v>
      </c>
      <c r="I312" s="9">
        <f t="shared" si="22"/>
        <v>0.10248998234175488</v>
      </c>
      <c r="K312">
        <v>310</v>
      </c>
      <c r="L312">
        <v>733</v>
      </c>
      <c r="M312" s="9">
        <v>5.6540342298287971E-2</v>
      </c>
    </row>
    <row r="313" spans="1:13" x14ac:dyDescent="0.15">
      <c r="A313" s="6">
        <v>37056</v>
      </c>
      <c r="B313" s="11">
        <v>2044.07</v>
      </c>
      <c r="C313" s="7">
        <f t="shared" si="20"/>
        <v>-3.6570421273908083E-2</v>
      </c>
      <c r="E313">
        <v>311</v>
      </c>
      <c r="F313" s="2">
        <f t="shared" si="21"/>
        <v>981.34170885968706</v>
      </c>
      <c r="G313" s="10">
        <f t="shared" si="23"/>
        <v>4.3383039595218733</v>
      </c>
      <c r="H313" s="9">
        <f t="shared" si="24"/>
        <v>4.3383039595218769</v>
      </c>
      <c r="I313" s="9">
        <f t="shared" si="22"/>
        <v>0.16467586932898648</v>
      </c>
      <c r="K313">
        <v>311</v>
      </c>
      <c r="L313">
        <v>145</v>
      </c>
      <c r="M313" s="9">
        <v>5.6221984515077317E-2</v>
      </c>
    </row>
    <row r="314" spans="1:13" x14ac:dyDescent="0.15">
      <c r="A314" s="6">
        <v>37057</v>
      </c>
      <c r="B314" s="11">
        <v>2028.43</v>
      </c>
      <c r="C314" s="7">
        <f t="shared" si="20"/>
        <v>-7.6514013707944528E-3</v>
      </c>
      <c r="E314">
        <v>312</v>
      </c>
      <c r="F314" s="2">
        <f t="shared" si="21"/>
        <v>973.83306956330023</v>
      </c>
      <c r="G314" s="10">
        <f t="shared" si="23"/>
        <v>4.3051098546590643</v>
      </c>
      <c r="H314" s="9">
        <f t="shared" si="24"/>
        <v>4.3051098546590678</v>
      </c>
      <c r="I314" s="9">
        <f t="shared" si="22"/>
        <v>3.3194104862809048E-2</v>
      </c>
      <c r="K314">
        <v>312</v>
      </c>
      <c r="L314">
        <v>882</v>
      </c>
      <c r="M314" s="9">
        <v>5.6158312958435097E-2</v>
      </c>
    </row>
    <row r="315" spans="1:13" x14ac:dyDescent="0.15">
      <c r="A315" s="6">
        <v>37060</v>
      </c>
      <c r="B315" s="11">
        <v>1988.63</v>
      </c>
      <c r="C315" s="7">
        <f t="shared" si="20"/>
        <v>-1.9621086258830744E-2</v>
      </c>
      <c r="E315">
        <v>313</v>
      </c>
      <c r="F315" s="2">
        <f t="shared" si="21"/>
        <v>954.72540690369681</v>
      </c>
      <c r="G315" s="10">
        <f t="shared" si="23"/>
        <v>4.2206389228470567</v>
      </c>
      <c r="H315" s="9">
        <f t="shared" si="24"/>
        <v>4.2206389228470602</v>
      </c>
      <c r="I315" s="9">
        <f t="shared" si="22"/>
        <v>8.4470931812007599E-2</v>
      </c>
      <c r="K315">
        <v>313</v>
      </c>
      <c r="L315">
        <v>635</v>
      </c>
      <c r="M315" s="9">
        <v>5.6073417549578952E-2</v>
      </c>
    </row>
    <row r="316" spans="1:13" x14ac:dyDescent="0.15">
      <c r="A316" s="6">
        <v>37061</v>
      </c>
      <c r="B316" s="11">
        <v>1992.66</v>
      </c>
      <c r="C316" s="7">
        <f t="shared" si="20"/>
        <v>2.026520770580742E-3</v>
      </c>
      <c r="E316">
        <v>314</v>
      </c>
      <c r="F316" s="2">
        <f t="shared" si="21"/>
        <v>956.6601777709883</v>
      </c>
      <c r="G316" s="10">
        <f t="shared" si="23"/>
        <v>4.2291921352893276</v>
      </c>
      <c r="H316" s="9">
        <f t="shared" si="24"/>
        <v>4.2291921352893311</v>
      </c>
      <c r="I316" s="9">
        <f t="shared" si="22"/>
        <v>-8.5532124422709188E-3</v>
      </c>
      <c r="K316">
        <v>314</v>
      </c>
      <c r="L316">
        <v>1307</v>
      </c>
      <c r="M316" s="9">
        <v>5.5967298288509326E-2</v>
      </c>
    </row>
    <row r="317" spans="1:13" x14ac:dyDescent="0.15">
      <c r="A317" s="6">
        <v>37062</v>
      </c>
      <c r="B317" s="11">
        <v>2031.24</v>
      </c>
      <c r="C317" s="7">
        <f t="shared" si="20"/>
        <v>1.9361055072114608E-2</v>
      </c>
      <c r="E317">
        <v>315</v>
      </c>
      <c r="F317" s="2">
        <f t="shared" si="21"/>
        <v>975.18212815811137</v>
      </c>
      <c r="G317" s="10">
        <f t="shared" si="23"/>
        <v>4.3110737571312185</v>
      </c>
      <c r="H317" s="9">
        <f t="shared" si="24"/>
        <v>4.3110737571312221</v>
      </c>
      <c r="I317" s="9">
        <f t="shared" si="22"/>
        <v>-8.1881621841890961E-2</v>
      </c>
      <c r="K317">
        <v>315</v>
      </c>
      <c r="L317">
        <v>1102</v>
      </c>
      <c r="M317" s="9">
        <v>5.5776283618581779E-2</v>
      </c>
    </row>
    <row r="318" spans="1:13" x14ac:dyDescent="0.15">
      <c r="A318" s="6">
        <v>37063</v>
      </c>
      <c r="B318" s="11">
        <v>2058.7600000000002</v>
      </c>
      <c r="C318" s="7">
        <f t="shared" si="20"/>
        <v>1.3548374391997076E-2</v>
      </c>
      <c r="E318">
        <v>316</v>
      </c>
      <c r="F318" s="2">
        <f t="shared" si="21"/>
        <v>988.39426073078198</v>
      </c>
      <c r="G318" s="10">
        <f t="shared" si="23"/>
        <v>4.3694817984243466</v>
      </c>
      <c r="H318" s="9">
        <f t="shared" si="24"/>
        <v>4.3694817984243493</v>
      </c>
      <c r="I318" s="9">
        <f t="shared" si="22"/>
        <v>-5.8408041293127155E-2</v>
      </c>
      <c r="K318">
        <v>316</v>
      </c>
      <c r="L318">
        <v>1282</v>
      </c>
      <c r="M318" s="9">
        <v>5.5712612061939559E-2</v>
      </c>
    </row>
    <row r="319" spans="1:13" x14ac:dyDescent="0.15">
      <c r="A319" s="6">
        <v>37064</v>
      </c>
      <c r="B319" s="11">
        <v>2034.84</v>
      </c>
      <c r="C319" s="7">
        <f t="shared" si="20"/>
        <v>-1.1618644232450737E-2</v>
      </c>
      <c r="E319">
        <v>317</v>
      </c>
      <c r="F319" s="2">
        <f t="shared" si="21"/>
        <v>976.9104594539549</v>
      </c>
      <c r="G319" s="10">
        <f t="shared" si="23"/>
        <v>4.3187143439282858</v>
      </c>
      <c r="H319" s="9">
        <f t="shared" si="24"/>
        <v>4.3187143439282876</v>
      </c>
      <c r="I319" s="9">
        <f t="shared" si="22"/>
        <v>5.0767454496061681E-2</v>
      </c>
      <c r="K319">
        <v>317</v>
      </c>
      <c r="L319">
        <v>765</v>
      </c>
      <c r="M319" s="9">
        <v>5.5606492800869489E-2</v>
      </c>
    </row>
    <row r="320" spans="1:13" x14ac:dyDescent="0.15">
      <c r="A320" s="6">
        <v>37067</v>
      </c>
      <c r="B320" s="11">
        <v>2050.87</v>
      </c>
      <c r="C320" s="7">
        <f t="shared" si="20"/>
        <v>7.8777692594995674E-3</v>
      </c>
      <c r="E320">
        <v>318</v>
      </c>
      <c r="F320" s="2">
        <f t="shared" si="21"/>
        <v>984.60633464072487</v>
      </c>
      <c r="G320" s="10">
        <f t="shared" si="23"/>
        <v>4.3527361790274446</v>
      </c>
      <c r="H320" s="9">
        <f t="shared" si="24"/>
        <v>4.3527361790274455</v>
      </c>
      <c r="I320" s="9">
        <f t="shared" si="22"/>
        <v>-3.4021835099157904E-2</v>
      </c>
      <c r="K320">
        <v>318</v>
      </c>
      <c r="L320">
        <v>43</v>
      </c>
      <c r="M320" s="9">
        <v>5.558526894865512E-2</v>
      </c>
    </row>
    <row r="321" spans="1:13" x14ac:dyDescent="0.15">
      <c r="A321" s="6">
        <v>37068</v>
      </c>
      <c r="B321" s="11">
        <v>2064.62</v>
      </c>
      <c r="C321" s="7">
        <f t="shared" si="20"/>
        <v>6.7044717607649407E-3</v>
      </c>
      <c r="E321">
        <v>319</v>
      </c>
      <c r="F321" s="2">
        <f t="shared" si="21"/>
        <v>991.20760000679388</v>
      </c>
      <c r="G321" s="10">
        <f t="shared" si="23"/>
        <v>4.3819189758217938</v>
      </c>
      <c r="H321" s="9">
        <f t="shared" si="24"/>
        <v>4.3819189758217947</v>
      </c>
      <c r="I321" s="9">
        <f t="shared" si="22"/>
        <v>-2.9182796794349208E-2</v>
      </c>
      <c r="K321">
        <v>319</v>
      </c>
      <c r="L321">
        <v>1234</v>
      </c>
      <c r="M321" s="9">
        <v>5.5373030426514092E-2</v>
      </c>
    </row>
    <row r="322" spans="1:13" x14ac:dyDescent="0.15">
      <c r="A322" s="6">
        <v>37069</v>
      </c>
      <c r="B322" s="11">
        <v>2074.7399999999998</v>
      </c>
      <c r="C322" s="7">
        <f t="shared" si="20"/>
        <v>4.9016283868217325E-3</v>
      </c>
      <c r="E322">
        <v>320</v>
      </c>
      <c r="F322" s="2">
        <f t="shared" si="21"/>
        <v>996.06613131622066</v>
      </c>
      <c r="G322" s="10">
        <f t="shared" si="23"/>
        <v>4.4033975142624353</v>
      </c>
      <c r="H322" s="9">
        <f t="shared" si="24"/>
        <v>4.4033975142624353</v>
      </c>
      <c r="I322" s="9">
        <f t="shared" si="22"/>
        <v>-2.1478538440640627E-2</v>
      </c>
      <c r="K322">
        <v>320</v>
      </c>
      <c r="L322">
        <v>470</v>
      </c>
      <c r="M322" s="9">
        <v>5.4778762564520189E-2</v>
      </c>
    </row>
    <row r="323" spans="1:13" x14ac:dyDescent="0.15">
      <c r="A323" s="6">
        <v>37070</v>
      </c>
      <c r="B323" s="11">
        <v>2125.46</v>
      </c>
      <c r="C323" s="7">
        <f t="shared" si="20"/>
        <v>2.4446436661943238E-2</v>
      </c>
      <c r="E323">
        <v>321</v>
      </c>
      <c r="F323" s="2">
        <f t="shared" si="21"/>
        <v>1020.4163989065495</v>
      </c>
      <c r="G323" s="10">
        <f t="shared" si="23"/>
        <v>4.51104489269221</v>
      </c>
      <c r="H323" s="9">
        <f t="shared" si="24"/>
        <v>4.51104489269221</v>
      </c>
      <c r="I323" s="9">
        <f t="shared" si="22"/>
        <v>-0.10764737842977468</v>
      </c>
      <c r="K323">
        <v>321</v>
      </c>
      <c r="L323">
        <v>1492</v>
      </c>
      <c r="M323" s="9">
        <v>5.4736314860091895E-2</v>
      </c>
    </row>
    <row r="324" spans="1:13" x14ac:dyDescent="0.15">
      <c r="A324" s="6">
        <v>37071</v>
      </c>
      <c r="B324" s="11">
        <v>2160.54</v>
      </c>
      <c r="C324" s="7">
        <f t="shared" ref="C324:C387" si="25">B324/B323-1</f>
        <v>1.6504662520113289E-2</v>
      </c>
      <c r="E324">
        <v>322</v>
      </c>
      <c r="F324" s="2">
        <f t="shared" ref="F324:F387" si="26">F323*(1+C324)</f>
        <v>1037.2580272004914</v>
      </c>
      <c r="G324" s="10">
        <f t="shared" si="23"/>
        <v>4.5854981662591756</v>
      </c>
      <c r="H324" s="9">
        <f t="shared" si="24"/>
        <v>4.5854981662591756</v>
      </c>
      <c r="I324" s="9">
        <f t="shared" ref="I324:I387" si="27">-(H324-H323)</f>
        <v>-7.4453273566965628E-2</v>
      </c>
      <c r="K324">
        <v>322</v>
      </c>
      <c r="L324">
        <v>426</v>
      </c>
      <c r="M324" s="9">
        <v>5.4502852485737385E-2</v>
      </c>
    </row>
    <row r="325" spans="1:13" x14ac:dyDescent="0.15">
      <c r="A325" s="6">
        <v>37074</v>
      </c>
      <c r="B325" s="11">
        <v>2148.7199999999998</v>
      </c>
      <c r="C325" s="7">
        <f t="shared" si="25"/>
        <v>-5.470854508595191E-3</v>
      </c>
      <c r="E325">
        <v>323</v>
      </c>
      <c r="F325" s="2">
        <f t="shared" si="26"/>
        <v>1031.583339445805</v>
      </c>
      <c r="G325" s="10">
        <f t="shared" ref="G325:G388" si="28">G324*F325/F324</f>
        <v>4.5604115729421419</v>
      </c>
      <c r="H325" s="9">
        <f t="shared" ref="H325:H388" si="29">H324*(1+C325)</f>
        <v>4.5604115729421419</v>
      </c>
      <c r="I325" s="9">
        <f t="shared" si="27"/>
        <v>2.5086593317033667E-2</v>
      </c>
      <c r="K325">
        <v>323</v>
      </c>
      <c r="L325">
        <v>637</v>
      </c>
      <c r="M325" s="9">
        <v>5.4460404781309091E-2</v>
      </c>
    </row>
    <row r="326" spans="1:13" x14ac:dyDescent="0.15">
      <c r="A326" s="6">
        <v>37075</v>
      </c>
      <c r="B326" s="11">
        <v>2140.8000000000002</v>
      </c>
      <c r="C326" s="7">
        <f t="shared" si="25"/>
        <v>-3.6859153356415542E-3</v>
      </c>
      <c r="E326">
        <v>324</v>
      </c>
      <c r="F326" s="2">
        <f t="shared" si="26"/>
        <v>1027.7810105949493</v>
      </c>
      <c r="G326" s="10">
        <f t="shared" si="28"/>
        <v>4.5436022819885968</v>
      </c>
      <c r="H326" s="9">
        <f t="shared" si="29"/>
        <v>4.5436022819885977</v>
      </c>
      <c r="I326" s="9">
        <f t="shared" si="27"/>
        <v>1.680929095354422E-2</v>
      </c>
      <c r="K326">
        <v>324</v>
      </c>
      <c r="L326">
        <v>1115</v>
      </c>
      <c r="M326" s="9">
        <v>5.4333061668024651E-2</v>
      </c>
    </row>
    <row r="327" spans="1:13" x14ac:dyDescent="0.15">
      <c r="A327" s="6">
        <v>37077</v>
      </c>
      <c r="B327" s="11">
        <v>2080.11</v>
      </c>
      <c r="C327" s="7">
        <f t="shared" si="25"/>
        <v>-2.8349215246636805E-2</v>
      </c>
      <c r="E327">
        <v>325</v>
      </c>
      <c r="F327" s="2">
        <f t="shared" si="26"/>
        <v>998.6442254991872</v>
      </c>
      <c r="G327" s="10">
        <f t="shared" si="28"/>
        <v>4.4147947229013917</v>
      </c>
      <c r="H327" s="9">
        <f t="shared" si="29"/>
        <v>4.4147947229013926</v>
      </c>
      <c r="I327" s="9">
        <f t="shared" si="27"/>
        <v>0.12880755908720509</v>
      </c>
      <c r="K327">
        <v>325</v>
      </c>
      <c r="L327">
        <v>1216</v>
      </c>
      <c r="M327" s="9">
        <v>5.4269390111381988E-2</v>
      </c>
    </row>
    <row r="328" spans="1:13" x14ac:dyDescent="0.15">
      <c r="A328" s="6">
        <v>37078</v>
      </c>
      <c r="B328" s="11">
        <v>2004.16</v>
      </c>
      <c r="C328" s="7">
        <f t="shared" si="25"/>
        <v>-3.6512492127820151E-2</v>
      </c>
      <c r="E328">
        <v>326</v>
      </c>
      <c r="F328" s="2">
        <f t="shared" si="26"/>
        <v>962.18123607715506</v>
      </c>
      <c r="G328" s="10">
        <f t="shared" si="28"/>
        <v>4.253599565335513</v>
      </c>
      <c r="H328" s="9">
        <f t="shared" si="29"/>
        <v>4.2535995653355139</v>
      </c>
      <c r="I328" s="9">
        <f t="shared" si="27"/>
        <v>0.16119515756587877</v>
      </c>
      <c r="K328">
        <v>326</v>
      </c>
      <c r="L328">
        <v>289</v>
      </c>
      <c r="M328" s="9">
        <v>5.4142046998097548E-2</v>
      </c>
    </row>
    <row r="329" spans="1:13" x14ac:dyDescent="0.15">
      <c r="A329" s="6">
        <v>37081</v>
      </c>
      <c r="B329" s="11">
        <v>2026.71</v>
      </c>
      <c r="C329" s="7">
        <f t="shared" si="25"/>
        <v>1.1251596678907738E-2</v>
      </c>
      <c r="E329">
        <v>327</v>
      </c>
      <c r="F329" s="2">
        <f t="shared" si="26"/>
        <v>973.00731127750817</v>
      </c>
      <c r="G329" s="10">
        <f t="shared" si="28"/>
        <v>4.3014593520782451</v>
      </c>
      <c r="H329" s="9">
        <f t="shared" si="29"/>
        <v>4.301459352078246</v>
      </c>
      <c r="I329" s="9">
        <f t="shared" si="27"/>
        <v>-4.7859786742732169E-2</v>
      </c>
      <c r="K329">
        <v>327</v>
      </c>
      <c r="L329">
        <v>1350</v>
      </c>
      <c r="M329" s="9">
        <v>5.4099599293669698E-2</v>
      </c>
    </row>
    <row r="330" spans="1:13" x14ac:dyDescent="0.15">
      <c r="A330" s="6">
        <v>37082</v>
      </c>
      <c r="B330" s="11">
        <v>1962.79</v>
      </c>
      <c r="C330" s="7">
        <f t="shared" si="25"/>
        <v>-3.1538799334882683E-2</v>
      </c>
      <c r="E330">
        <v>328</v>
      </c>
      <c r="F330" s="2">
        <f t="shared" si="26"/>
        <v>942.31982893575309</v>
      </c>
      <c r="G330" s="10">
        <f t="shared" si="28"/>
        <v>4.1657964887258947</v>
      </c>
      <c r="H330" s="9">
        <f t="shared" si="29"/>
        <v>4.1657964887258956</v>
      </c>
      <c r="I330" s="9">
        <f t="shared" si="27"/>
        <v>0.13566286335235045</v>
      </c>
      <c r="K330">
        <v>328</v>
      </c>
      <c r="L330">
        <v>735</v>
      </c>
      <c r="M330" s="9">
        <v>5.3696346101602455E-2</v>
      </c>
    </row>
    <row r="331" spans="1:13" x14ac:dyDescent="0.15">
      <c r="A331" s="6">
        <v>37083</v>
      </c>
      <c r="B331" s="11">
        <v>1972.04</v>
      </c>
      <c r="C331" s="7">
        <f t="shared" si="25"/>
        <v>4.7126794002414485E-3</v>
      </c>
      <c r="E331">
        <v>329</v>
      </c>
      <c r="F331" s="2">
        <f t="shared" si="26"/>
        <v>946.76068018201761</v>
      </c>
      <c r="G331" s="10">
        <f t="shared" si="28"/>
        <v>4.185428552023911</v>
      </c>
      <c r="H331" s="9">
        <f t="shared" si="29"/>
        <v>4.1854285520239118</v>
      </c>
      <c r="I331" s="9">
        <f t="shared" si="27"/>
        <v>-1.9632063298016256E-2</v>
      </c>
      <c r="K331">
        <v>329</v>
      </c>
      <c r="L331">
        <v>883</v>
      </c>
      <c r="M331" s="9">
        <v>5.3420436022819651E-2</v>
      </c>
    </row>
    <row r="332" spans="1:13" x14ac:dyDescent="0.15">
      <c r="A332" s="6">
        <v>37084</v>
      </c>
      <c r="B332" s="11">
        <v>2075.7399999999998</v>
      </c>
      <c r="C332" s="7">
        <f t="shared" si="25"/>
        <v>5.2585140260846597E-2</v>
      </c>
      <c r="E332">
        <v>330</v>
      </c>
      <c r="F332" s="2">
        <f t="shared" si="26"/>
        <v>996.54622334284352</v>
      </c>
      <c r="G332" s="10">
        <f t="shared" si="28"/>
        <v>4.4055198994838412</v>
      </c>
      <c r="H332" s="9">
        <f t="shared" si="29"/>
        <v>4.4055198994838412</v>
      </c>
      <c r="I332" s="9">
        <f t="shared" si="27"/>
        <v>-0.22009134745992931</v>
      </c>
      <c r="K332">
        <v>330</v>
      </c>
      <c r="L332">
        <v>129</v>
      </c>
      <c r="M332" s="9">
        <v>5.3293092909534323E-2</v>
      </c>
    </row>
    <row r="333" spans="1:13" x14ac:dyDescent="0.15">
      <c r="A333" s="6">
        <v>37085</v>
      </c>
      <c r="B333" s="11">
        <v>2084.79</v>
      </c>
      <c r="C333" s="7">
        <f t="shared" si="25"/>
        <v>4.3598909304634059E-3</v>
      </c>
      <c r="E333">
        <v>331</v>
      </c>
      <c r="F333" s="2">
        <f t="shared" si="26"/>
        <v>1000.8910561837836</v>
      </c>
      <c r="G333" s="10">
        <f t="shared" si="28"/>
        <v>4.4247274857375771</v>
      </c>
      <c r="H333" s="9">
        <f t="shared" si="29"/>
        <v>4.4247274857375771</v>
      </c>
      <c r="I333" s="9">
        <f t="shared" si="27"/>
        <v>-1.9207586253735975E-2</v>
      </c>
      <c r="K333">
        <v>331</v>
      </c>
      <c r="L333">
        <v>277</v>
      </c>
      <c r="M333" s="9">
        <v>5.2889839717468412E-2</v>
      </c>
    </row>
    <row r="334" spans="1:13" x14ac:dyDescent="0.15">
      <c r="A334" s="6">
        <v>37088</v>
      </c>
      <c r="B334" s="11">
        <v>2029.12</v>
      </c>
      <c r="C334" s="7">
        <f t="shared" si="25"/>
        <v>-2.6702929311825163E-2</v>
      </c>
      <c r="E334">
        <v>332</v>
      </c>
      <c r="F334" s="2">
        <f t="shared" si="26"/>
        <v>974.16433306166994</v>
      </c>
      <c r="G334" s="10">
        <f t="shared" si="28"/>
        <v>4.3065743004618362</v>
      </c>
      <c r="H334" s="9">
        <f t="shared" si="29"/>
        <v>4.3065743004618371</v>
      </c>
      <c r="I334" s="9">
        <f t="shared" si="27"/>
        <v>0.11815318527574004</v>
      </c>
      <c r="K334">
        <v>332</v>
      </c>
      <c r="L334">
        <v>453</v>
      </c>
      <c r="M334" s="9">
        <v>5.2592705786470795E-2</v>
      </c>
    </row>
    <row r="335" spans="1:13" x14ac:dyDescent="0.15">
      <c r="A335" s="6">
        <v>37089</v>
      </c>
      <c r="B335" s="11">
        <v>2067.3200000000002</v>
      </c>
      <c r="C335" s="7">
        <f t="shared" si="25"/>
        <v>1.8825894969247914E-2</v>
      </c>
      <c r="E335">
        <v>333</v>
      </c>
      <c r="F335" s="2">
        <f t="shared" si="26"/>
        <v>992.50384847867633</v>
      </c>
      <c r="G335" s="10">
        <f t="shared" si="28"/>
        <v>4.3876494159195927</v>
      </c>
      <c r="H335" s="9">
        <f t="shared" si="29"/>
        <v>4.3876494159195936</v>
      </c>
      <c r="I335" s="9">
        <f t="shared" si="27"/>
        <v>-8.1075115457756475E-2</v>
      </c>
      <c r="K335">
        <v>333</v>
      </c>
      <c r="L335">
        <v>1383</v>
      </c>
      <c r="M335" s="9">
        <v>5.2401691116545024E-2</v>
      </c>
    </row>
    <row r="336" spans="1:13" x14ac:dyDescent="0.15">
      <c r="A336" s="6">
        <v>37090</v>
      </c>
      <c r="B336" s="11">
        <v>2016.17</v>
      </c>
      <c r="C336" s="7">
        <f t="shared" si="25"/>
        <v>-2.4742178279124727E-2</v>
      </c>
      <c r="E336">
        <v>334</v>
      </c>
      <c r="F336" s="2">
        <f t="shared" si="26"/>
        <v>967.94714131689955</v>
      </c>
      <c r="G336" s="10">
        <f t="shared" si="28"/>
        <v>4.2790894118446126</v>
      </c>
      <c r="H336" s="9">
        <f t="shared" si="29"/>
        <v>4.2790894118446134</v>
      </c>
      <c r="I336" s="9">
        <f t="shared" si="27"/>
        <v>0.10856000407498012</v>
      </c>
      <c r="K336">
        <v>334</v>
      </c>
      <c r="L336">
        <v>575</v>
      </c>
      <c r="M336" s="9">
        <v>5.1977214072262967E-2</v>
      </c>
    </row>
    <row r="337" spans="1:13" x14ac:dyDescent="0.15">
      <c r="A337" s="6">
        <v>37091</v>
      </c>
      <c r="B337" s="11">
        <v>2046.59</v>
      </c>
      <c r="C337" s="7">
        <f t="shared" si="25"/>
        <v>1.5088013411567402E-2</v>
      </c>
      <c r="E337">
        <v>335</v>
      </c>
      <c r="F337" s="2">
        <f t="shared" si="26"/>
        <v>982.55154076677729</v>
      </c>
      <c r="G337" s="10">
        <f t="shared" si="28"/>
        <v>4.3436523702798198</v>
      </c>
      <c r="H337" s="9">
        <f t="shared" si="29"/>
        <v>4.3436523702798207</v>
      </c>
      <c r="I337" s="9">
        <f t="shared" si="27"/>
        <v>-6.4562958435207207E-2</v>
      </c>
      <c r="K337">
        <v>335</v>
      </c>
      <c r="L337">
        <v>373</v>
      </c>
      <c r="M337" s="9">
        <v>5.1934766367835117E-2</v>
      </c>
    </row>
    <row r="338" spans="1:13" x14ac:dyDescent="0.15">
      <c r="A338" s="6">
        <v>37092</v>
      </c>
      <c r="B338" s="11">
        <v>2029.37</v>
      </c>
      <c r="C338" s="7">
        <f t="shared" si="25"/>
        <v>-8.4139959640182616E-3</v>
      </c>
      <c r="E338">
        <v>336</v>
      </c>
      <c r="F338" s="2">
        <f t="shared" si="26"/>
        <v>974.28435606832568</v>
      </c>
      <c r="G338" s="10">
        <f t="shared" si="28"/>
        <v>4.3071048967671866</v>
      </c>
      <c r="H338" s="9">
        <f t="shared" si="29"/>
        <v>4.3071048967671874</v>
      </c>
      <c r="I338" s="9">
        <f t="shared" si="27"/>
        <v>3.6547473512633211E-2</v>
      </c>
      <c r="K338">
        <v>336</v>
      </c>
      <c r="L338">
        <v>233</v>
      </c>
      <c r="M338" s="9">
        <v>5.0894797609345233E-2</v>
      </c>
    </row>
    <row r="339" spans="1:13" x14ac:dyDescent="0.15">
      <c r="A339" s="6">
        <v>37095</v>
      </c>
      <c r="B339" s="11">
        <v>1988.56</v>
      </c>
      <c r="C339" s="7">
        <f t="shared" si="25"/>
        <v>-2.0109689213893889E-2</v>
      </c>
      <c r="E339">
        <v>337</v>
      </c>
      <c r="F339" s="2">
        <f t="shared" si="26"/>
        <v>954.69180046183294</v>
      </c>
      <c r="G339" s="10">
        <f t="shared" si="28"/>
        <v>4.2204903558815579</v>
      </c>
      <c r="H339" s="9">
        <f t="shared" si="29"/>
        <v>4.2204903558815587</v>
      </c>
      <c r="I339" s="9">
        <f t="shared" si="27"/>
        <v>8.6614540885628699E-2</v>
      </c>
      <c r="K339">
        <v>337</v>
      </c>
      <c r="L339">
        <v>317</v>
      </c>
      <c r="M339" s="9">
        <v>5.0767454496061681E-2</v>
      </c>
    </row>
    <row r="340" spans="1:13" x14ac:dyDescent="0.15">
      <c r="A340" s="6">
        <v>37096</v>
      </c>
      <c r="B340" s="11">
        <v>1959.24</v>
      </c>
      <c r="C340" s="7">
        <f t="shared" si="25"/>
        <v>-1.4744337611135694E-2</v>
      </c>
      <c r="E340">
        <v>338</v>
      </c>
      <c r="F340" s="2">
        <f t="shared" si="26"/>
        <v>940.61550224124073</v>
      </c>
      <c r="G340" s="10">
        <f t="shared" si="28"/>
        <v>4.1582620211898975</v>
      </c>
      <c r="H340" s="9">
        <f t="shared" si="29"/>
        <v>4.1582620211898984</v>
      </c>
      <c r="I340" s="9">
        <f t="shared" si="27"/>
        <v>6.2228334691660336E-2</v>
      </c>
      <c r="K340">
        <v>338</v>
      </c>
      <c r="L340">
        <v>174</v>
      </c>
      <c r="M340" s="9">
        <v>5.0703782939419462E-2</v>
      </c>
    </row>
    <row r="341" spans="1:13" x14ac:dyDescent="0.15">
      <c r="A341" s="6">
        <v>37097</v>
      </c>
      <c r="B341" s="11">
        <v>1984.32</v>
      </c>
      <c r="C341" s="7">
        <f t="shared" si="25"/>
        <v>1.2800881974643241E-2</v>
      </c>
      <c r="E341">
        <v>339</v>
      </c>
      <c r="F341" s="2">
        <f t="shared" si="26"/>
        <v>952.65621026895064</v>
      </c>
      <c r="G341" s="10">
        <f t="shared" si="28"/>
        <v>4.2114914425427914</v>
      </c>
      <c r="H341" s="9">
        <f t="shared" si="29"/>
        <v>4.2114914425427914</v>
      </c>
      <c r="I341" s="9">
        <f t="shared" si="27"/>
        <v>-5.3229421352892992E-2</v>
      </c>
      <c r="K341">
        <v>339</v>
      </c>
      <c r="L341">
        <v>77</v>
      </c>
      <c r="M341" s="9">
        <v>5.0661335234989835E-2</v>
      </c>
    </row>
    <row r="342" spans="1:13" x14ac:dyDescent="0.15">
      <c r="A342" s="6">
        <v>37098</v>
      </c>
      <c r="B342" s="11">
        <v>2022.96</v>
      </c>
      <c r="C342" s="7">
        <f t="shared" si="25"/>
        <v>1.9472665699080904E-2</v>
      </c>
      <c r="E342">
        <v>340</v>
      </c>
      <c r="F342" s="2">
        <f t="shared" si="26"/>
        <v>971.20696617767123</v>
      </c>
      <c r="G342" s="10">
        <f t="shared" si="28"/>
        <v>4.2935004074979668</v>
      </c>
      <c r="H342" s="9">
        <f t="shared" si="29"/>
        <v>4.2935004074979668</v>
      </c>
      <c r="I342" s="9">
        <f t="shared" si="27"/>
        <v>-8.2008964955175401E-2</v>
      </c>
      <c r="K342">
        <v>340</v>
      </c>
      <c r="L342">
        <v>564</v>
      </c>
      <c r="M342" s="9">
        <v>5.0491544417277989E-2</v>
      </c>
    </row>
    <row r="343" spans="1:13" x14ac:dyDescent="0.15">
      <c r="A343" s="6">
        <v>37099</v>
      </c>
      <c r="B343" s="11">
        <v>2029.07</v>
      </c>
      <c r="C343" s="7">
        <f t="shared" si="25"/>
        <v>3.0203266500572479E-3</v>
      </c>
      <c r="E343">
        <v>341</v>
      </c>
      <c r="F343" s="2">
        <f t="shared" si="26"/>
        <v>974.14032846033888</v>
      </c>
      <c r="G343" s="10">
        <f t="shared" si="28"/>
        <v>4.3064681812007644</v>
      </c>
      <c r="H343" s="9">
        <f t="shared" si="29"/>
        <v>4.3064681812007644</v>
      </c>
      <c r="I343" s="9">
        <f t="shared" si="27"/>
        <v>-1.2967773702797558E-2</v>
      </c>
      <c r="K343">
        <v>341</v>
      </c>
      <c r="L343">
        <v>1430</v>
      </c>
      <c r="M343" s="9">
        <v>5.0173186634067335E-2</v>
      </c>
    </row>
    <row r="344" spans="1:13" x14ac:dyDescent="0.15">
      <c r="A344" s="6">
        <v>37102</v>
      </c>
      <c r="B344" s="11">
        <v>2017.84</v>
      </c>
      <c r="C344" s="7">
        <f t="shared" si="25"/>
        <v>-5.5345552395925646E-3</v>
      </c>
      <c r="E344">
        <v>342</v>
      </c>
      <c r="F344" s="2">
        <f t="shared" si="26"/>
        <v>968.74889500136032</v>
      </c>
      <c r="G344" s="10">
        <f t="shared" si="28"/>
        <v>4.2826337951643616</v>
      </c>
      <c r="H344" s="9">
        <f t="shared" si="29"/>
        <v>4.2826337951643607</v>
      </c>
      <c r="I344" s="9">
        <f t="shared" si="27"/>
        <v>2.3834386036403643E-2</v>
      </c>
      <c r="K344">
        <v>342</v>
      </c>
      <c r="L344">
        <v>1398</v>
      </c>
      <c r="M344" s="9">
        <v>5.0130738929638596E-2</v>
      </c>
    </row>
    <row r="345" spans="1:13" x14ac:dyDescent="0.15">
      <c r="A345" s="6">
        <v>37103</v>
      </c>
      <c r="B345" s="11">
        <v>2027.13</v>
      </c>
      <c r="C345" s="7">
        <f t="shared" si="25"/>
        <v>4.6039329183682476E-3</v>
      </c>
      <c r="E345">
        <v>343</v>
      </c>
      <c r="F345" s="2">
        <f t="shared" si="26"/>
        <v>973.20894992869</v>
      </c>
      <c r="G345" s="10">
        <f t="shared" si="28"/>
        <v>4.3023507538712353</v>
      </c>
      <c r="H345" s="9">
        <f t="shared" si="29"/>
        <v>4.3023507538712344</v>
      </c>
      <c r="I345" s="9">
        <f t="shared" si="27"/>
        <v>-1.9716958706873733E-2</v>
      </c>
      <c r="K345">
        <v>343</v>
      </c>
      <c r="L345">
        <v>194</v>
      </c>
      <c r="M345" s="9">
        <v>4.9876052703069718E-2</v>
      </c>
    </row>
    <row r="346" spans="1:13" x14ac:dyDescent="0.15">
      <c r="A346" s="6">
        <v>37104</v>
      </c>
      <c r="B346" s="11">
        <v>2068.38</v>
      </c>
      <c r="C346" s="7">
        <f t="shared" si="25"/>
        <v>2.0348966272513369E-2</v>
      </c>
      <c r="E346">
        <v>344</v>
      </c>
      <c r="F346" s="2">
        <f t="shared" si="26"/>
        <v>993.01274602689705</v>
      </c>
      <c r="G346" s="10">
        <f t="shared" si="28"/>
        <v>4.3898991442542838</v>
      </c>
      <c r="H346" s="9">
        <f t="shared" si="29"/>
        <v>4.389899144254283</v>
      </c>
      <c r="I346" s="9">
        <f t="shared" si="27"/>
        <v>-8.7548390383048513E-2</v>
      </c>
      <c r="K346">
        <v>344</v>
      </c>
      <c r="L346">
        <v>806</v>
      </c>
      <c r="M346" s="9">
        <v>4.9769933441999648E-2</v>
      </c>
    </row>
    <row r="347" spans="1:13" x14ac:dyDescent="0.15">
      <c r="A347" s="6">
        <v>37105</v>
      </c>
      <c r="B347" s="11">
        <v>2087.38</v>
      </c>
      <c r="C347" s="7">
        <f t="shared" si="25"/>
        <v>9.1859329523589217E-3</v>
      </c>
      <c r="E347">
        <v>345</v>
      </c>
      <c r="F347" s="2">
        <f t="shared" si="26"/>
        <v>1002.1344945327379</v>
      </c>
      <c r="G347" s="10">
        <f t="shared" si="28"/>
        <v>4.4302244634610215</v>
      </c>
      <c r="H347" s="9">
        <f t="shared" si="29"/>
        <v>4.4302244634610206</v>
      </c>
      <c r="I347" s="9">
        <f t="shared" si="27"/>
        <v>-4.0325319206737653E-2</v>
      </c>
      <c r="K347">
        <v>345</v>
      </c>
      <c r="L347">
        <v>963</v>
      </c>
      <c r="M347" s="9">
        <v>4.974870958978439E-2</v>
      </c>
    </row>
    <row r="348" spans="1:13" x14ac:dyDescent="0.15">
      <c r="A348" s="6">
        <v>37106</v>
      </c>
      <c r="B348" s="11">
        <v>2066.33</v>
      </c>
      <c r="C348" s="7">
        <f t="shared" si="25"/>
        <v>-1.0084412038057322E-2</v>
      </c>
      <c r="E348">
        <v>346</v>
      </c>
      <c r="F348" s="2">
        <f t="shared" si="26"/>
        <v>992.02855737231948</v>
      </c>
      <c r="G348" s="10">
        <f t="shared" si="28"/>
        <v>4.3855482545503985</v>
      </c>
      <c r="H348" s="9">
        <f t="shared" si="29"/>
        <v>4.3855482545503985</v>
      </c>
      <c r="I348" s="9">
        <f t="shared" si="27"/>
        <v>4.4676208910622073E-2</v>
      </c>
      <c r="K348">
        <v>346</v>
      </c>
      <c r="L348">
        <v>1280</v>
      </c>
      <c r="M348" s="9">
        <v>4.953647106764425E-2</v>
      </c>
    </row>
    <row r="349" spans="1:13" x14ac:dyDescent="0.15">
      <c r="A349" s="6">
        <v>37109</v>
      </c>
      <c r="B349" s="11">
        <v>2034.26</v>
      </c>
      <c r="C349" s="7">
        <f t="shared" si="25"/>
        <v>-1.5520270237570966E-2</v>
      </c>
      <c r="E349">
        <v>347</v>
      </c>
      <c r="F349" s="2">
        <f t="shared" si="26"/>
        <v>976.63200607851343</v>
      </c>
      <c r="G349" s="10">
        <f t="shared" si="28"/>
        <v>4.3174833604998684</v>
      </c>
      <c r="H349" s="9">
        <f t="shared" si="29"/>
        <v>4.3174833604998684</v>
      </c>
      <c r="I349" s="9">
        <f t="shared" si="27"/>
        <v>6.8064894050530178E-2</v>
      </c>
      <c r="K349">
        <v>347</v>
      </c>
      <c r="L349">
        <v>1202</v>
      </c>
      <c r="M349" s="9">
        <v>4.943035180657418E-2</v>
      </c>
    </row>
    <row r="350" spans="1:13" x14ac:dyDescent="0.15">
      <c r="A350" s="6">
        <v>37110</v>
      </c>
      <c r="B350" s="11">
        <v>2027.79</v>
      </c>
      <c r="C350" s="7">
        <f t="shared" si="25"/>
        <v>-3.180517731263488E-3</v>
      </c>
      <c r="E350">
        <v>348</v>
      </c>
      <c r="F350" s="2">
        <f t="shared" si="26"/>
        <v>973.52581066626124</v>
      </c>
      <c r="G350" s="10">
        <f t="shared" si="28"/>
        <v>4.3037515281173633</v>
      </c>
      <c r="H350" s="9">
        <f t="shared" si="29"/>
        <v>4.3037515281173633</v>
      </c>
      <c r="I350" s="9">
        <f t="shared" si="27"/>
        <v>1.3731832382505083E-2</v>
      </c>
      <c r="K350">
        <v>348</v>
      </c>
      <c r="L350">
        <v>1404</v>
      </c>
      <c r="M350" s="9">
        <v>4.9090770171148712E-2</v>
      </c>
    </row>
    <row r="351" spans="1:13" x14ac:dyDescent="0.15">
      <c r="A351" s="6">
        <v>37111</v>
      </c>
      <c r="B351" s="11">
        <v>1966.36</v>
      </c>
      <c r="C351" s="7">
        <f t="shared" si="25"/>
        <v>-3.029406398098422E-2</v>
      </c>
      <c r="E351">
        <v>349</v>
      </c>
      <c r="F351" s="2">
        <f t="shared" si="26"/>
        <v>944.03375747079804</v>
      </c>
      <c r="G351" s="10">
        <f t="shared" si="28"/>
        <v>4.173373403966318</v>
      </c>
      <c r="H351" s="9">
        <f t="shared" si="29"/>
        <v>4.1733734039663171</v>
      </c>
      <c r="I351" s="9">
        <f t="shared" si="27"/>
        <v>0.13037812415104622</v>
      </c>
      <c r="K351">
        <v>349</v>
      </c>
      <c r="L351">
        <v>1464</v>
      </c>
      <c r="M351" s="9">
        <v>4.8920979353436422E-2</v>
      </c>
    </row>
    <row r="352" spans="1:13" x14ac:dyDescent="0.15">
      <c r="A352" s="6">
        <v>37112</v>
      </c>
      <c r="B352" s="11">
        <v>1963.32</v>
      </c>
      <c r="C352" s="7">
        <f t="shared" si="25"/>
        <v>-1.5460037836407814E-3</v>
      </c>
      <c r="E352">
        <v>350</v>
      </c>
      <c r="F352" s="2">
        <f t="shared" si="26"/>
        <v>942.57427770986351</v>
      </c>
      <c r="G352" s="10">
        <f t="shared" si="28"/>
        <v>4.1669213528932403</v>
      </c>
      <c r="H352" s="9">
        <f t="shared" si="29"/>
        <v>4.1669213528932394</v>
      </c>
      <c r="I352" s="9">
        <f t="shared" si="27"/>
        <v>6.4520510730776692E-3</v>
      </c>
      <c r="K352">
        <v>350</v>
      </c>
      <c r="L352">
        <v>467</v>
      </c>
      <c r="M352" s="9">
        <v>4.8369159195870814E-2</v>
      </c>
    </row>
    <row r="353" spans="1:13" x14ac:dyDescent="0.15">
      <c r="A353" s="6">
        <v>37113</v>
      </c>
      <c r="B353" s="11">
        <v>1956.47</v>
      </c>
      <c r="C353" s="7">
        <f t="shared" si="25"/>
        <v>-3.4889880406657747E-3</v>
      </c>
      <c r="E353">
        <v>351</v>
      </c>
      <c r="F353" s="2">
        <f t="shared" si="26"/>
        <v>939.28564732749464</v>
      </c>
      <c r="G353" s="10">
        <f t="shared" si="28"/>
        <v>4.1523830141266016</v>
      </c>
      <c r="H353" s="9">
        <f t="shared" si="29"/>
        <v>4.1523830141265998</v>
      </c>
      <c r="I353" s="9">
        <f t="shared" si="27"/>
        <v>1.4538338766639569E-2</v>
      </c>
      <c r="K353">
        <v>351</v>
      </c>
      <c r="L353">
        <v>776</v>
      </c>
      <c r="M353" s="9">
        <v>4.8156920673729786E-2</v>
      </c>
    </row>
    <row r="354" spans="1:13" x14ac:dyDescent="0.15">
      <c r="A354" s="6">
        <v>37116</v>
      </c>
      <c r="B354" s="11">
        <v>1982.25</v>
      </c>
      <c r="C354" s="7">
        <f t="shared" si="25"/>
        <v>1.3176792897412248E-2</v>
      </c>
      <c r="E354">
        <v>352</v>
      </c>
      <c r="F354" s="2">
        <f t="shared" si="26"/>
        <v>951.66241977384084</v>
      </c>
      <c r="G354" s="10">
        <f t="shared" si="28"/>
        <v>4.20709810513448</v>
      </c>
      <c r="H354" s="9">
        <f t="shared" si="29"/>
        <v>4.2070981051344782</v>
      </c>
      <c r="I354" s="9">
        <f t="shared" si="27"/>
        <v>-5.4715091007878414E-2</v>
      </c>
      <c r="K354">
        <v>352</v>
      </c>
      <c r="L354">
        <v>1021</v>
      </c>
      <c r="M354" s="9">
        <v>4.8135696821515417E-2</v>
      </c>
    </row>
    <row r="355" spans="1:13" x14ac:dyDescent="0.15">
      <c r="A355" s="6">
        <v>37117</v>
      </c>
      <c r="B355" s="11">
        <v>1964.53</v>
      </c>
      <c r="C355" s="7">
        <f t="shared" si="25"/>
        <v>-8.9393366124354001E-3</v>
      </c>
      <c r="E355">
        <v>353</v>
      </c>
      <c r="F355" s="2">
        <f t="shared" si="26"/>
        <v>943.15518906207762</v>
      </c>
      <c r="G355" s="10">
        <f t="shared" si="28"/>
        <v>4.1694894390111434</v>
      </c>
      <c r="H355" s="9">
        <f t="shared" si="29"/>
        <v>4.1694894390111417</v>
      </c>
      <c r="I355" s="9">
        <f t="shared" si="27"/>
        <v>3.7608666123336576E-2</v>
      </c>
      <c r="K355">
        <v>353</v>
      </c>
      <c r="L355">
        <v>1450</v>
      </c>
      <c r="M355" s="9">
        <v>4.7817339038305207E-2</v>
      </c>
    </row>
    <row r="356" spans="1:13" x14ac:dyDescent="0.15">
      <c r="A356" s="6">
        <v>37118</v>
      </c>
      <c r="B356" s="11">
        <v>1918.89</v>
      </c>
      <c r="C356" s="7">
        <f t="shared" si="25"/>
        <v>-2.3232019872437615E-2</v>
      </c>
      <c r="E356">
        <v>354</v>
      </c>
      <c r="F356" s="2">
        <f t="shared" si="26"/>
        <v>921.24378896699477</v>
      </c>
      <c r="G356" s="10">
        <f t="shared" si="28"/>
        <v>4.0726237775061174</v>
      </c>
      <c r="H356" s="9">
        <f t="shared" si="29"/>
        <v>4.0726237775061165</v>
      </c>
      <c r="I356" s="9">
        <f t="shared" si="27"/>
        <v>9.686566150502518E-2</v>
      </c>
      <c r="K356">
        <v>354</v>
      </c>
      <c r="L356">
        <v>1142</v>
      </c>
      <c r="M356" s="9">
        <v>4.7774891333876468E-2</v>
      </c>
    </row>
    <row r="357" spans="1:13" x14ac:dyDescent="0.15">
      <c r="A357" s="6">
        <v>37119</v>
      </c>
      <c r="B357" s="11">
        <v>1930.32</v>
      </c>
      <c r="C357" s="7">
        <f t="shared" si="25"/>
        <v>5.9565686412457186E-3</v>
      </c>
      <c r="E357">
        <v>355</v>
      </c>
      <c r="F357" s="2">
        <f t="shared" si="26"/>
        <v>926.73124083129801</v>
      </c>
      <c r="G357" s="10">
        <f t="shared" si="28"/>
        <v>4.0968826405868022</v>
      </c>
      <c r="H357" s="9">
        <f t="shared" si="29"/>
        <v>4.0968826405868013</v>
      </c>
      <c r="I357" s="9">
        <f t="shared" si="27"/>
        <v>-2.4258863080684812E-2</v>
      </c>
      <c r="K357">
        <v>355</v>
      </c>
      <c r="L357">
        <v>632</v>
      </c>
      <c r="M357" s="9">
        <v>4.7647548220591585E-2</v>
      </c>
    </row>
    <row r="358" spans="1:13" x14ac:dyDescent="0.15">
      <c r="A358" s="6">
        <v>37120</v>
      </c>
      <c r="B358" s="11">
        <v>1867.01</v>
      </c>
      <c r="C358" s="7">
        <f t="shared" si="25"/>
        <v>-3.2797670852501071E-2</v>
      </c>
      <c r="E358">
        <v>356</v>
      </c>
      <c r="F358" s="2">
        <f t="shared" si="26"/>
        <v>896.33661462578323</v>
      </c>
      <c r="G358" s="10">
        <f t="shared" si="28"/>
        <v>3.9625144322195109</v>
      </c>
      <c r="H358" s="9">
        <f t="shared" si="29"/>
        <v>3.9625144322195101</v>
      </c>
      <c r="I358" s="9">
        <f t="shared" si="27"/>
        <v>0.13436820836729124</v>
      </c>
      <c r="K358">
        <v>356</v>
      </c>
      <c r="L358">
        <v>1378</v>
      </c>
      <c r="M358" s="9">
        <v>4.7583876663949809E-2</v>
      </c>
    </row>
    <row r="359" spans="1:13" x14ac:dyDescent="0.15">
      <c r="A359" s="6">
        <v>37123</v>
      </c>
      <c r="B359" s="11">
        <v>1881.35</v>
      </c>
      <c r="C359" s="7">
        <f t="shared" si="25"/>
        <v>7.6807301514185689E-3</v>
      </c>
      <c r="E359">
        <v>357</v>
      </c>
      <c r="F359" s="2">
        <f t="shared" si="26"/>
        <v>903.22113428755995</v>
      </c>
      <c r="G359" s="10">
        <f t="shared" si="28"/>
        <v>3.9929494362944906</v>
      </c>
      <c r="H359" s="9">
        <f t="shared" si="29"/>
        <v>3.9929494362944897</v>
      </c>
      <c r="I359" s="9">
        <f t="shared" si="27"/>
        <v>-3.0435004074979677E-2</v>
      </c>
      <c r="K359">
        <v>357</v>
      </c>
      <c r="L359">
        <v>449</v>
      </c>
      <c r="M359" s="9">
        <v>4.728674273295308E-2</v>
      </c>
    </row>
    <row r="360" spans="1:13" x14ac:dyDescent="0.15">
      <c r="A360" s="6">
        <v>37124</v>
      </c>
      <c r="B360" s="11">
        <v>1831.3</v>
      </c>
      <c r="C360" s="7">
        <f t="shared" si="25"/>
        <v>-2.6603237037233884E-2</v>
      </c>
      <c r="E360">
        <v>358</v>
      </c>
      <c r="F360" s="2">
        <f t="shared" si="26"/>
        <v>879.1925283550687</v>
      </c>
      <c r="G360" s="10">
        <f t="shared" si="28"/>
        <v>3.8867240559630587</v>
      </c>
      <c r="H360" s="9">
        <f t="shared" si="29"/>
        <v>3.8867240559630578</v>
      </c>
      <c r="I360" s="9">
        <f t="shared" si="27"/>
        <v>0.10622538033143192</v>
      </c>
      <c r="K360">
        <v>358</v>
      </c>
      <c r="L360">
        <v>558</v>
      </c>
      <c r="M360" s="9">
        <v>4.7201847324096491E-2</v>
      </c>
    </row>
    <row r="361" spans="1:13" x14ac:dyDescent="0.15">
      <c r="A361" s="6">
        <v>37125</v>
      </c>
      <c r="B361" s="11">
        <v>1860.01</v>
      </c>
      <c r="C361" s="7">
        <f t="shared" si="25"/>
        <v>1.5677387648118879E-2</v>
      </c>
      <c r="E361">
        <v>359</v>
      </c>
      <c r="F361" s="2">
        <f t="shared" si="26"/>
        <v>892.97597043942085</v>
      </c>
      <c r="G361" s="10">
        <f t="shared" si="28"/>
        <v>3.9476577356696607</v>
      </c>
      <c r="H361" s="9">
        <f t="shared" si="29"/>
        <v>3.9476577356696594</v>
      </c>
      <c r="I361" s="9">
        <f t="shared" si="27"/>
        <v>-6.0933679706601573E-2</v>
      </c>
      <c r="K361">
        <v>359</v>
      </c>
      <c r="L361">
        <v>707</v>
      </c>
      <c r="M361" s="9">
        <v>4.7095728063026421E-2</v>
      </c>
    </row>
    <row r="362" spans="1:13" x14ac:dyDescent="0.15">
      <c r="A362" s="6">
        <v>37126</v>
      </c>
      <c r="B362" s="11">
        <v>1842.97</v>
      </c>
      <c r="C362" s="7">
        <f t="shared" si="25"/>
        <v>-9.161241068596393E-3</v>
      </c>
      <c r="E362">
        <v>360</v>
      </c>
      <c r="F362" s="2">
        <f t="shared" si="26"/>
        <v>884.79520230576156</v>
      </c>
      <c r="G362" s="10">
        <f t="shared" si="28"/>
        <v>3.9114922914968822</v>
      </c>
      <c r="H362" s="9">
        <f t="shared" si="29"/>
        <v>3.9114922914968804</v>
      </c>
      <c r="I362" s="9">
        <f t="shared" si="27"/>
        <v>3.6165444172779004E-2</v>
      </c>
      <c r="K362">
        <v>360</v>
      </c>
      <c r="L362">
        <v>1482</v>
      </c>
      <c r="M362" s="9">
        <v>4.6841041836457542E-2</v>
      </c>
    </row>
    <row r="363" spans="1:13" x14ac:dyDescent="0.15">
      <c r="A363" s="6">
        <v>37127</v>
      </c>
      <c r="B363" s="11">
        <v>1916.8</v>
      </c>
      <c r="C363" s="7">
        <f t="shared" si="25"/>
        <v>4.0060337390190881E-2</v>
      </c>
      <c r="E363">
        <v>361</v>
      </c>
      <c r="F363" s="2">
        <f t="shared" si="26"/>
        <v>920.24039663135261</v>
      </c>
      <c r="G363" s="10">
        <f t="shared" si="28"/>
        <v>4.0681879923933781</v>
      </c>
      <c r="H363" s="9">
        <f t="shared" si="29"/>
        <v>4.0681879923933764</v>
      </c>
      <c r="I363" s="9">
        <f t="shared" si="27"/>
        <v>-0.15669570089649598</v>
      </c>
      <c r="K363">
        <v>361</v>
      </c>
      <c r="L363">
        <v>1210</v>
      </c>
      <c r="M363" s="9">
        <v>4.6628803314317402E-2</v>
      </c>
    </row>
    <row r="364" spans="1:13" x14ac:dyDescent="0.15">
      <c r="A364" s="6">
        <v>37130</v>
      </c>
      <c r="B364" s="11">
        <v>1912.41</v>
      </c>
      <c r="C364" s="7">
        <f t="shared" si="25"/>
        <v>-2.2902754590984342E-3</v>
      </c>
      <c r="E364">
        <v>362</v>
      </c>
      <c r="F364" s="2">
        <f t="shared" si="26"/>
        <v>918.1327926344768</v>
      </c>
      <c r="G364" s="10">
        <f t="shared" si="28"/>
        <v>4.0588707212714006</v>
      </c>
      <c r="H364" s="9">
        <f t="shared" si="29"/>
        <v>4.0588707212713988</v>
      </c>
      <c r="I364" s="9">
        <f t="shared" si="27"/>
        <v>9.317271121977555E-3</v>
      </c>
      <c r="K364">
        <v>362</v>
      </c>
      <c r="L364">
        <v>1003</v>
      </c>
      <c r="M364" s="9">
        <v>4.6628803314316514E-2</v>
      </c>
    </row>
    <row r="365" spans="1:13" x14ac:dyDescent="0.15">
      <c r="A365" s="6">
        <v>37131</v>
      </c>
      <c r="B365" s="11">
        <v>1864.98</v>
      </c>
      <c r="C365" s="7">
        <f t="shared" si="25"/>
        <v>-2.4801167113746581E-2</v>
      </c>
      <c r="E365">
        <v>363</v>
      </c>
      <c r="F365" s="2">
        <f t="shared" si="26"/>
        <v>895.36202781173836</v>
      </c>
      <c r="G365" s="10">
        <f t="shared" si="28"/>
        <v>3.9582059902200557</v>
      </c>
      <c r="H365" s="9">
        <f t="shared" si="29"/>
        <v>3.9582059902200539</v>
      </c>
      <c r="I365" s="9">
        <f t="shared" si="27"/>
        <v>0.10066473105134488</v>
      </c>
      <c r="K365">
        <v>363</v>
      </c>
      <c r="L365">
        <v>1038</v>
      </c>
      <c r="M365" s="9">
        <v>4.6459012496604224E-2</v>
      </c>
    </row>
    <row r="366" spans="1:13" x14ac:dyDescent="0.15">
      <c r="A366" s="6">
        <v>37132</v>
      </c>
      <c r="B366" s="11">
        <v>1843.17</v>
      </c>
      <c r="C366" s="7">
        <f t="shared" si="25"/>
        <v>-1.1694495383328452E-2</v>
      </c>
      <c r="E366">
        <v>364</v>
      </c>
      <c r="F366" s="2">
        <f t="shared" si="26"/>
        <v>884.89122071108636</v>
      </c>
      <c r="G366" s="10">
        <f t="shared" si="28"/>
        <v>3.9119167685411642</v>
      </c>
      <c r="H366" s="9">
        <f t="shared" si="29"/>
        <v>3.9119167685411624</v>
      </c>
      <c r="I366" s="9">
        <f t="shared" si="27"/>
        <v>4.628922167889149E-2</v>
      </c>
      <c r="K366">
        <v>364</v>
      </c>
      <c r="L366">
        <v>438</v>
      </c>
      <c r="M366" s="9">
        <v>4.6416564792175485E-2</v>
      </c>
    </row>
    <row r="367" spans="1:13" x14ac:dyDescent="0.15">
      <c r="A367" s="6">
        <v>37133</v>
      </c>
      <c r="B367" s="11">
        <v>1791.68</v>
      </c>
      <c r="C367" s="7">
        <f t="shared" si="25"/>
        <v>-2.7935567527683336E-2</v>
      </c>
      <c r="E367">
        <v>365</v>
      </c>
      <c r="F367" s="2">
        <f t="shared" si="26"/>
        <v>860.17128226025773</v>
      </c>
      <c r="G367" s="10">
        <f t="shared" si="28"/>
        <v>3.8026351534909062</v>
      </c>
      <c r="H367" s="9">
        <f t="shared" si="29"/>
        <v>3.802635153490904</v>
      </c>
      <c r="I367" s="9">
        <f t="shared" si="27"/>
        <v>0.10928161505025846</v>
      </c>
      <c r="K367">
        <v>365</v>
      </c>
      <c r="L367">
        <v>364</v>
      </c>
      <c r="M367" s="9">
        <v>4.628922167889149E-2</v>
      </c>
    </row>
    <row r="368" spans="1:13" x14ac:dyDescent="0.15">
      <c r="A368" s="6">
        <v>37134</v>
      </c>
      <c r="B368" s="11">
        <v>1805.43</v>
      </c>
      <c r="C368" s="7">
        <f t="shared" si="25"/>
        <v>7.674361493123838E-3</v>
      </c>
      <c r="E368">
        <v>366</v>
      </c>
      <c r="F368" s="2">
        <f t="shared" si="26"/>
        <v>866.77254762632685</v>
      </c>
      <c r="G368" s="10">
        <f t="shared" si="28"/>
        <v>3.8318179502852558</v>
      </c>
      <c r="H368" s="9">
        <f t="shared" si="29"/>
        <v>3.8318179502852536</v>
      </c>
      <c r="I368" s="9">
        <f t="shared" si="27"/>
        <v>-2.9182796794349652E-2</v>
      </c>
      <c r="K368">
        <v>366</v>
      </c>
      <c r="L368">
        <v>1042</v>
      </c>
      <c r="M368" s="9">
        <v>4.6225550122248826E-2</v>
      </c>
    </row>
    <row r="369" spans="1:13" x14ac:dyDescent="0.15">
      <c r="A369" s="6">
        <v>37138</v>
      </c>
      <c r="B369" s="11">
        <v>1770.78</v>
      </c>
      <c r="C369" s="7">
        <f t="shared" si="25"/>
        <v>-1.9192103820142581E-2</v>
      </c>
      <c r="E369">
        <v>367</v>
      </c>
      <c r="F369" s="2">
        <f t="shared" si="26"/>
        <v>850.13735890383293</v>
      </c>
      <c r="G369" s="10">
        <f t="shared" si="28"/>
        <v>3.7582773023634952</v>
      </c>
      <c r="H369" s="9">
        <f t="shared" si="29"/>
        <v>3.758277302363493</v>
      </c>
      <c r="I369" s="9">
        <f t="shared" si="27"/>
        <v>7.3540647921760627E-2</v>
      </c>
      <c r="K369">
        <v>367</v>
      </c>
      <c r="L369">
        <v>636</v>
      </c>
      <c r="M369" s="9">
        <v>4.6140654713393126E-2</v>
      </c>
    </row>
    <row r="370" spans="1:13" x14ac:dyDescent="0.15">
      <c r="A370" s="6">
        <v>37139</v>
      </c>
      <c r="B370" s="11">
        <v>1759.01</v>
      </c>
      <c r="C370" s="7">
        <f t="shared" si="25"/>
        <v>-6.646788420921812E-3</v>
      </c>
      <c r="E370">
        <v>368</v>
      </c>
      <c r="F370" s="2">
        <f t="shared" si="26"/>
        <v>844.48667575047784</v>
      </c>
      <c r="G370" s="10">
        <f t="shared" si="28"/>
        <v>3.7332968283075321</v>
      </c>
      <c r="H370" s="9">
        <f t="shared" si="29"/>
        <v>3.7332968283075303</v>
      </c>
      <c r="I370" s="9">
        <f t="shared" si="27"/>
        <v>2.4980474055962709E-2</v>
      </c>
      <c r="K370">
        <v>368</v>
      </c>
      <c r="L370">
        <v>651</v>
      </c>
      <c r="M370" s="9">
        <v>4.5673729964683663E-2</v>
      </c>
    </row>
    <row r="371" spans="1:13" x14ac:dyDescent="0.15">
      <c r="A371" s="6">
        <v>37140</v>
      </c>
      <c r="B371" s="11">
        <v>1705.64</v>
      </c>
      <c r="C371" s="7">
        <f t="shared" si="25"/>
        <v>-3.034093040971908E-2</v>
      </c>
      <c r="E371">
        <v>369</v>
      </c>
      <c r="F371" s="2">
        <f t="shared" si="26"/>
        <v>818.86416428959762</v>
      </c>
      <c r="G371" s="10">
        <f t="shared" si="28"/>
        <v>3.6200251290410286</v>
      </c>
      <c r="H371" s="9">
        <f t="shared" si="29"/>
        <v>3.6200251290410264</v>
      </c>
      <c r="I371" s="9">
        <f t="shared" si="27"/>
        <v>0.11327169926650393</v>
      </c>
      <c r="K371">
        <v>369</v>
      </c>
      <c r="L371">
        <v>288</v>
      </c>
      <c r="M371" s="9">
        <v>4.5482715294757448E-2</v>
      </c>
    </row>
    <row r="372" spans="1:13" x14ac:dyDescent="0.15">
      <c r="A372" s="6">
        <v>37141</v>
      </c>
      <c r="B372" s="11">
        <v>1687.7</v>
      </c>
      <c r="C372" s="7">
        <f t="shared" si="25"/>
        <v>-1.0518046012054194E-2</v>
      </c>
      <c r="E372">
        <v>370</v>
      </c>
      <c r="F372" s="2">
        <f t="shared" si="26"/>
        <v>810.25131333197737</v>
      </c>
      <c r="G372" s="10">
        <f t="shared" si="28"/>
        <v>3.581949538168983</v>
      </c>
      <c r="H372" s="9">
        <f t="shared" si="29"/>
        <v>3.5819495381689803</v>
      </c>
      <c r="I372" s="9">
        <f t="shared" si="27"/>
        <v>3.8075590872046039E-2</v>
      </c>
      <c r="K372">
        <v>370</v>
      </c>
      <c r="L372">
        <v>1321</v>
      </c>
      <c r="M372" s="9">
        <v>4.5355372181473008E-2</v>
      </c>
    </row>
    <row r="373" spans="1:13" x14ac:dyDescent="0.15">
      <c r="A373" s="6">
        <v>37144</v>
      </c>
      <c r="B373" s="11">
        <v>1695.38</v>
      </c>
      <c r="C373" s="7">
        <f t="shared" si="25"/>
        <v>4.5505717840848003E-3</v>
      </c>
      <c r="E373">
        <v>371</v>
      </c>
      <c r="F373" s="2">
        <f t="shared" si="26"/>
        <v>813.93842009644356</v>
      </c>
      <c r="G373" s="10">
        <f t="shared" si="28"/>
        <v>3.5982494566693908</v>
      </c>
      <c r="H373" s="9">
        <f t="shared" si="29"/>
        <v>3.5982494566693877</v>
      </c>
      <c r="I373" s="9">
        <f t="shared" si="27"/>
        <v>-1.6299918500407351E-2</v>
      </c>
      <c r="K373">
        <v>371</v>
      </c>
      <c r="L373">
        <v>346</v>
      </c>
      <c r="M373" s="9">
        <v>4.4676208910622073E-2</v>
      </c>
    </row>
    <row r="374" spans="1:13" x14ac:dyDescent="0.15">
      <c r="A374" s="6">
        <v>37151</v>
      </c>
      <c r="B374" s="11">
        <v>1579.55</v>
      </c>
      <c r="C374" s="7">
        <f t="shared" si="25"/>
        <v>-6.8320966391015703E-2</v>
      </c>
      <c r="E374">
        <v>372</v>
      </c>
      <c r="F374" s="2">
        <f t="shared" si="26"/>
        <v>758.32936065267802</v>
      </c>
      <c r="G374" s="10">
        <f t="shared" si="28"/>
        <v>3.3524135764737908</v>
      </c>
      <c r="H374" s="9">
        <f t="shared" si="29"/>
        <v>3.3524135764737881</v>
      </c>
      <c r="I374" s="9">
        <f t="shared" si="27"/>
        <v>0.24583588019559954</v>
      </c>
      <c r="K374">
        <v>372</v>
      </c>
      <c r="L374">
        <v>613</v>
      </c>
      <c r="M374" s="9">
        <v>4.4400298831839269E-2</v>
      </c>
    </row>
    <row r="375" spans="1:13" x14ac:dyDescent="0.15">
      <c r="A375" s="6">
        <v>37152</v>
      </c>
      <c r="B375" s="11">
        <v>1555.08</v>
      </c>
      <c r="C375" s="7">
        <f t="shared" si="25"/>
        <v>-1.5491753980564127E-2</v>
      </c>
      <c r="E375">
        <v>373</v>
      </c>
      <c r="F375" s="2">
        <f t="shared" si="26"/>
        <v>746.58150876120828</v>
      </c>
      <c r="G375" s="10">
        <f t="shared" si="28"/>
        <v>3.3004788101059561</v>
      </c>
      <c r="H375" s="9">
        <f t="shared" si="29"/>
        <v>3.300478810105953</v>
      </c>
      <c r="I375" s="9">
        <f t="shared" si="27"/>
        <v>5.1934766367835117E-2</v>
      </c>
      <c r="K375">
        <v>373</v>
      </c>
      <c r="L375">
        <v>847</v>
      </c>
      <c r="M375" s="9">
        <v>4.4188060309698241E-2</v>
      </c>
    </row>
    <row r="376" spans="1:13" x14ac:dyDescent="0.15">
      <c r="A376" s="6">
        <v>37153</v>
      </c>
      <c r="B376" s="11">
        <v>1527.8</v>
      </c>
      <c r="C376" s="7">
        <f t="shared" si="25"/>
        <v>-1.7542505851788959E-2</v>
      </c>
      <c r="E376">
        <v>374</v>
      </c>
      <c r="F376" s="2">
        <f t="shared" si="26"/>
        <v>733.48459827492741</v>
      </c>
      <c r="G376" s="10">
        <f t="shared" si="28"/>
        <v>3.2425801412659667</v>
      </c>
      <c r="H376" s="9">
        <f t="shared" si="29"/>
        <v>3.2425801412659641</v>
      </c>
      <c r="I376" s="9">
        <f t="shared" si="27"/>
        <v>5.7898668839988954E-2</v>
      </c>
      <c r="K376">
        <v>374</v>
      </c>
      <c r="L376">
        <v>919</v>
      </c>
      <c r="M376" s="9">
        <v>4.3827254822059736E-2</v>
      </c>
    </row>
    <row r="377" spans="1:13" x14ac:dyDescent="0.15">
      <c r="A377" s="6">
        <v>37154</v>
      </c>
      <c r="B377" s="11">
        <v>1470.93</v>
      </c>
      <c r="C377" s="7">
        <f t="shared" si="25"/>
        <v>-3.7223458567875345E-2</v>
      </c>
      <c r="E377">
        <v>375</v>
      </c>
      <c r="F377" s="2">
        <f t="shared" si="26"/>
        <v>706.181764720866</v>
      </c>
      <c r="G377" s="10">
        <f t="shared" si="28"/>
        <v>3.1218800937245375</v>
      </c>
      <c r="H377" s="9">
        <f t="shared" si="29"/>
        <v>3.1218800937245352</v>
      </c>
      <c r="I377" s="9">
        <f t="shared" si="27"/>
        <v>0.12070004754142882</v>
      </c>
      <c r="K377">
        <v>375</v>
      </c>
      <c r="L377">
        <v>638</v>
      </c>
      <c r="M377" s="9">
        <v>4.3508897038848193E-2</v>
      </c>
    </row>
    <row r="378" spans="1:13" x14ac:dyDescent="0.15">
      <c r="A378" s="6">
        <v>37155</v>
      </c>
      <c r="B378" s="11">
        <v>1423.19</v>
      </c>
      <c r="C378" s="7">
        <f t="shared" si="25"/>
        <v>-3.2455657305242247E-2</v>
      </c>
      <c r="E378">
        <v>376</v>
      </c>
      <c r="F378" s="2">
        <f t="shared" si="26"/>
        <v>683.26217136987441</v>
      </c>
      <c r="G378" s="10">
        <f t="shared" si="28"/>
        <v>3.0205574232545565</v>
      </c>
      <c r="H378" s="9">
        <f t="shared" si="29"/>
        <v>3.0205574232545542</v>
      </c>
      <c r="I378" s="9">
        <f t="shared" si="27"/>
        <v>0.101322670469981</v>
      </c>
      <c r="K378">
        <v>376</v>
      </c>
      <c r="L378">
        <v>485</v>
      </c>
      <c r="M378" s="9">
        <v>4.3275434664493684E-2</v>
      </c>
    </row>
    <row r="379" spans="1:13" x14ac:dyDescent="0.15">
      <c r="A379" s="6">
        <v>37158</v>
      </c>
      <c r="B379" s="11">
        <v>1499.4</v>
      </c>
      <c r="C379" s="7">
        <f t="shared" si="25"/>
        <v>5.3548718020784314E-2</v>
      </c>
      <c r="E379">
        <v>377</v>
      </c>
      <c r="F379" s="2">
        <f t="shared" si="26"/>
        <v>719.84998471882864</v>
      </c>
      <c r="G379" s="10">
        <f t="shared" si="28"/>
        <v>3.1823044009780013</v>
      </c>
      <c r="H379" s="9">
        <f t="shared" si="29"/>
        <v>3.182304400977999</v>
      </c>
      <c r="I379" s="9">
        <f t="shared" si="27"/>
        <v>-0.16174697772344482</v>
      </c>
      <c r="K379">
        <v>377</v>
      </c>
      <c r="L379">
        <v>997</v>
      </c>
      <c r="M379" s="9">
        <v>4.2999524585709992E-2</v>
      </c>
    </row>
    <row r="380" spans="1:13" x14ac:dyDescent="0.15">
      <c r="A380" s="6">
        <v>37159</v>
      </c>
      <c r="B380" s="11">
        <v>1501.64</v>
      </c>
      <c r="C380" s="7">
        <f t="shared" si="25"/>
        <v>1.4939309056956063E-3</v>
      </c>
      <c r="E380">
        <v>378</v>
      </c>
      <c r="F380" s="2">
        <f t="shared" si="26"/>
        <v>720.92539085846465</v>
      </c>
      <c r="G380" s="10">
        <f t="shared" si="28"/>
        <v>3.1870585438739538</v>
      </c>
      <c r="H380" s="9">
        <f t="shared" si="29"/>
        <v>3.1870585438739512</v>
      </c>
      <c r="I380" s="9">
        <f t="shared" si="27"/>
        <v>-4.754142895952107E-3</v>
      </c>
      <c r="K380">
        <v>378</v>
      </c>
      <c r="L380">
        <v>508</v>
      </c>
      <c r="M380" s="9">
        <v>4.2553823689215342E-2</v>
      </c>
    </row>
    <row r="381" spans="1:13" x14ac:dyDescent="0.15">
      <c r="A381" s="6">
        <v>37160</v>
      </c>
      <c r="B381" s="11">
        <v>1464.04</v>
      </c>
      <c r="C381" s="7">
        <f t="shared" si="25"/>
        <v>-2.5039290375855838E-2</v>
      </c>
      <c r="E381">
        <v>379</v>
      </c>
      <c r="F381" s="2">
        <f t="shared" si="26"/>
        <v>702.8739306574322</v>
      </c>
      <c r="G381" s="10">
        <f t="shared" si="28"/>
        <v>3.1072568595490417</v>
      </c>
      <c r="H381" s="9">
        <f t="shared" si="29"/>
        <v>3.1072568595490391</v>
      </c>
      <c r="I381" s="9">
        <f t="shared" si="27"/>
        <v>7.9801684324912081E-2</v>
      </c>
      <c r="K381">
        <v>379</v>
      </c>
      <c r="L381">
        <v>979</v>
      </c>
      <c r="M381" s="9">
        <v>4.2553823689215342E-2</v>
      </c>
    </row>
    <row r="382" spans="1:13" x14ac:dyDescent="0.15">
      <c r="A382" s="6">
        <v>37161</v>
      </c>
      <c r="B382" s="11">
        <v>1460.71</v>
      </c>
      <c r="C382" s="7">
        <f t="shared" si="25"/>
        <v>-2.2745280183601446E-3</v>
      </c>
      <c r="E382">
        <v>380</v>
      </c>
      <c r="F382" s="2">
        <f t="shared" si="26"/>
        <v>701.27522420877699</v>
      </c>
      <c r="G382" s="10">
        <f t="shared" si="28"/>
        <v>3.1001893167617558</v>
      </c>
      <c r="H382" s="9">
        <f t="shared" si="29"/>
        <v>3.1001893167617531</v>
      </c>
      <c r="I382" s="9">
        <f t="shared" si="27"/>
        <v>7.0675427872859409E-3</v>
      </c>
      <c r="K382">
        <v>380</v>
      </c>
      <c r="L382">
        <v>903</v>
      </c>
      <c r="M382" s="9">
        <v>4.2277913610432094E-2</v>
      </c>
    </row>
    <row r="383" spans="1:13" x14ac:dyDescent="0.15">
      <c r="A383" s="6">
        <v>37162</v>
      </c>
      <c r="B383" s="11">
        <v>1498.8</v>
      </c>
      <c r="C383" s="7">
        <f t="shared" si="25"/>
        <v>2.6076360126239928E-2</v>
      </c>
      <c r="E383">
        <v>381</v>
      </c>
      <c r="F383" s="2">
        <f t="shared" si="26"/>
        <v>719.5619295028547</v>
      </c>
      <c r="G383" s="10">
        <f t="shared" si="28"/>
        <v>3.1810309698451569</v>
      </c>
      <c r="H383" s="9">
        <f t="shared" si="29"/>
        <v>3.1810309698451542</v>
      </c>
      <c r="I383" s="9">
        <f t="shared" si="27"/>
        <v>-8.0841653083401077E-2</v>
      </c>
      <c r="K383">
        <v>381</v>
      </c>
      <c r="L383">
        <v>930</v>
      </c>
      <c r="M383" s="9">
        <v>4.2065675088291066E-2</v>
      </c>
    </row>
    <row r="384" spans="1:13" x14ac:dyDescent="0.15">
      <c r="A384" s="6">
        <v>37165</v>
      </c>
      <c r="B384" s="11">
        <v>1480.46</v>
      </c>
      <c r="C384" s="7">
        <f t="shared" si="25"/>
        <v>-1.2236455831331705E-2</v>
      </c>
      <c r="E384">
        <v>382</v>
      </c>
      <c r="F384" s="2">
        <f t="shared" si="26"/>
        <v>710.75704173458519</v>
      </c>
      <c r="G384" s="10">
        <f t="shared" si="28"/>
        <v>3.1421064248845485</v>
      </c>
      <c r="H384" s="9">
        <f t="shared" si="29"/>
        <v>3.1421064248845458</v>
      </c>
      <c r="I384" s="9">
        <f t="shared" si="27"/>
        <v>3.8924544960608376E-2</v>
      </c>
      <c r="K384">
        <v>382</v>
      </c>
      <c r="L384">
        <v>1037</v>
      </c>
      <c r="M384" s="9">
        <v>4.1980779679435365E-2</v>
      </c>
    </row>
    <row r="385" spans="1:13" x14ac:dyDescent="0.15">
      <c r="A385" s="6">
        <v>37166</v>
      </c>
      <c r="B385" s="11">
        <v>1492.33</v>
      </c>
      <c r="C385" s="7">
        <f t="shared" si="25"/>
        <v>8.0177782581087875E-3</v>
      </c>
      <c r="E385">
        <v>383</v>
      </c>
      <c r="F385" s="2">
        <f t="shared" si="26"/>
        <v>716.4557340906025</v>
      </c>
      <c r="G385" s="10">
        <f t="shared" si="28"/>
        <v>3.1672991374626522</v>
      </c>
      <c r="H385" s="9">
        <f t="shared" si="29"/>
        <v>3.1672991374626491</v>
      </c>
      <c r="I385" s="9">
        <f t="shared" si="27"/>
        <v>-2.5192712578103293E-2</v>
      </c>
      <c r="K385">
        <v>383</v>
      </c>
      <c r="L385">
        <v>510</v>
      </c>
      <c r="M385" s="9">
        <v>4.1853436566150481E-2</v>
      </c>
    </row>
    <row r="386" spans="1:13" x14ac:dyDescent="0.15">
      <c r="A386" s="6">
        <v>37167</v>
      </c>
      <c r="B386" s="11">
        <v>1580.81</v>
      </c>
      <c r="C386" s="7">
        <f t="shared" si="25"/>
        <v>5.928983535813126E-2</v>
      </c>
      <c r="E386">
        <v>384</v>
      </c>
      <c r="F386" s="2">
        <f t="shared" si="26"/>
        <v>758.93427660622342</v>
      </c>
      <c r="G386" s="10">
        <f t="shared" si="28"/>
        <v>3.355087781852764</v>
      </c>
      <c r="H386" s="9">
        <f t="shared" si="29"/>
        <v>3.3550877818527609</v>
      </c>
      <c r="I386" s="9">
        <f t="shared" si="27"/>
        <v>-0.18778864439011178</v>
      </c>
      <c r="K386">
        <v>384</v>
      </c>
      <c r="L386">
        <v>1134</v>
      </c>
      <c r="M386" s="9">
        <v>4.1598750339581603E-2</v>
      </c>
    </row>
    <row r="387" spans="1:13" x14ac:dyDescent="0.15">
      <c r="A387" s="6">
        <v>37168</v>
      </c>
      <c r="B387" s="11">
        <v>1597.31</v>
      </c>
      <c r="C387" s="7">
        <f t="shared" si="25"/>
        <v>1.043768700855896E-2</v>
      </c>
      <c r="E387">
        <v>385</v>
      </c>
      <c r="F387" s="2">
        <f t="shared" si="26"/>
        <v>766.85579504550628</v>
      </c>
      <c r="G387" s="10">
        <f t="shared" si="28"/>
        <v>3.3901071380059835</v>
      </c>
      <c r="H387" s="9">
        <f t="shared" si="29"/>
        <v>3.3901071380059804</v>
      </c>
      <c r="I387" s="9">
        <f t="shared" si="27"/>
        <v>-3.5019356153219494E-2</v>
      </c>
      <c r="K387">
        <v>385</v>
      </c>
      <c r="L387">
        <v>680</v>
      </c>
      <c r="M387" s="9">
        <v>4.1598750339581159E-2</v>
      </c>
    </row>
    <row r="388" spans="1:13" x14ac:dyDescent="0.15">
      <c r="A388" s="6">
        <v>37169</v>
      </c>
      <c r="B388" s="11">
        <v>1605.3</v>
      </c>
      <c r="C388" s="7">
        <f t="shared" ref="C388:C451" si="30">B388/B387-1</f>
        <v>5.002159881300372E-3</v>
      </c>
      <c r="E388">
        <v>386</v>
      </c>
      <c r="F388" s="2">
        <f t="shared" ref="F388:F451" si="31">F387*(1+C388)</f>
        <v>770.69173033822563</v>
      </c>
      <c r="G388" s="10">
        <f t="shared" si="28"/>
        <v>3.407064995925027</v>
      </c>
      <c r="H388" s="9">
        <f t="shared" si="29"/>
        <v>3.4070649959250239</v>
      </c>
      <c r="I388" s="9">
        <f t="shared" ref="I388:I451" si="32">-(H388-H387)</f>
        <v>-1.6957857919043473E-2</v>
      </c>
      <c r="K388">
        <v>386</v>
      </c>
      <c r="L388">
        <v>695</v>
      </c>
      <c r="M388" s="9">
        <v>4.1556302635153752E-2</v>
      </c>
    </row>
    <row r="389" spans="1:13" x14ac:dyDescent="0.15">
      <c r="A389" s="6">
        <v>37172</v>
      </c>
      <c r="B389" s="11">
        <v>1605.95</v>
      </c>
      <c r="C389" s="7">
        <f t="shared" si="30"/>
        <v>4.0490873979948105E-4</v>
      </c>
      <c r="E389">
        <v>387</v>
      </c>
      <c r="F389" s="2">
        <f t="shared" si="31"/>
        <v>771.00379015553074</v>
      </c>
      <c r="G389" s="10">
        <f t="shared" ref="G389:G452" si="33">G388*F389/F388</f>
        <v>3.4084445463189419</v>
      </c>
      <c r="H389" s="9">
        <f t="shared" ref="H389:H452" si="34">H388*(1+C389)</f>
        <v>3.4084445463189388</v>
      </c>
      <c r="I389" s="9">
        <f t="shared" si="32"/>
        <v>-1.3795503939149079E-3</v>
      </c>
      <c r="K389">
        <v>387</v>
      </c>
      <c r="L389">
        <v>1036</v>
      </c>
      <c r="M389" s="9">
        <v>4.1428959521868869E-2</v>
      </c>
    </row>
    <row r="390" spans="1:13" x14ac:dyDescent="0.15">
      <c r="A390" s="6">
        <v>37173</v>
      </c>
      <c r="B390" s="11">
        <v>1570.19</v>
      </c>
      <c r="C390" s="7">
        <f t="shared" si="30"/>
        <v>-2.2267193872785529E-2</v>
      </c>
      <c r="E390">
        <v>388</v>
      </c>
      <c r="F390" s="2">
        <f t="shared" si="31"/>
        <v>753.83569928348504</v>
      </c>
      <c r="G390" s="10">
        <f t="shared" si="33"/>
        <v>3.3325480508014196</v>
      </c>
      <c r="H390" s="9">
        <f t="shared" si="34"/>
        <v>3.3325480508014165</v>
      </c>
      <c r="I390" s="9">
        <f t="shared" si="32"/>
        <v>7.5896495517522311E-2</v>
      </c>
      <c r="K390">
        <v>388</v>
      </c>
      <c r="L390">
        <v>1268</v>
      </c>
      <c r="M390" s="9">
        <v>4.1259168704156579E-2</v>
      </c>
    </row>
    <row r="391" spans="1:13" x14ac:dyDescent="0.15">
      <c r="A391" s="6">
        <v>37174</v>
      </c>
      <c r="B391" s="11">
        <v>1626.26</v>
      </c>
      <c r="C391" s="7">
        <f t="shared" si="30"/>
        <v>3.5709054318267208E-2</v>
      </c>
      <c r="E391">
        <v>389</v>
      </c>
      <c r="F391" s="2">
        <f t="shared" si="31"/>
        <v>780.75445921624794</v>
      </c>
      <c r="G391" s="10">
        <f t="shared" si="33"/>
        <v>3.4515501901657228</v>
      </c>
      <c r="H391" s="9">
        <f t="shared" si="34"/>
        <v>3.4515501901657197</v>
      </c>
      <c r="I391" s="9">
        <f t="shared" si="32"/>
        <v>-0.11900213936430326</v>
      </c>
      <c r="K391">
        <v>389</v>
      </c>
      <c r="L391">
        <v>554</v>
      </c>
      <c r="M391" s="9">
        <v>4.1174273295300434E-2</v>
      </c>
    </row>
    <row r="392" spans="1:13" x14ac:dyDescent="0.15">
      <c r="A392" s="6">
        <v>37175</v>
      </c>
      <c r="B392" s="11">
        <v>1701.47</v>
      </c>
      <c r="C392" s="7">
        <f t="shared" si="30"/>
        <v>4.6247217542090491E-2</v>
      </c>
      <c r="E392">
        <v>390</v>
      </c>
      <c r="F392" s="2">
        <f t="shared" si="31"/>
        <v>816.86218053857897</v>
      </c>
      <c r="G392" s="10">
        <f t="shared" si="33"/>
        <v>3.6111747826677609</v>
      </c>
      <c r="H392" s="9">
        <f t="shared" si="34"/>
        <v>3.6111747826677574</v>
      </c>
      <c r="I392" s="9">
        <f t="shared" si="32"/>
        <v>-0.15962459250203764</v>
      </c>
      <c r="K392">
        <v>390</v>
      </c>
      <c r="L392">
        <v>844</v>
      </c>
      <c r="M392" s="9">
        <v>4.1174273295300434E-2</v>
      </c>
    </row>
    <row r="393" spans="1:13" x14ac:dyDescent="0.15">
      <c r="A393" s="6">
        <v>37176</v>
      </c>
      <c r="B393" s="11">
        <v>1703.4</v>
      </c>
      <c r="C393" s="7">
        <f t="shared" si="30"/>
        <v>1.1343132702898995E-3</v>
      </c>
      <c r="E393">
        <v>391</v>
      </c>
      <c r="F393" s="2">
        <f t="shared" si="31"/>
        <v>817.78875814996184</v>
      </c>
      <c r="G393" s="10">
        <f t="shared" si="33"/>
        <v>3.6152709861450774</v>
      </c>
      <c r="H393" s="9">
        <f t="shared" si="34"/>
        <v>3.6152709861450738</v>
      </c>
      <c r="I393" s="9">
        <f t="shared" si="32"/>
        <v>-4.0962034773164291E-3</v>
      </c>
      <c r="K393">
        <v>391</v>
      </c>
      <c r="L393">
        <v>1487</v>
      </c>
      <c r="M393" s="9">
        <v>4.117427329529999E-2</v>
      </c>
    </row>
    <row r="394" spans="1:13" x14ac:dyDescent="0.15">
      <c r="A394" s="6">
        <v>37179</v>
      </c>
      <c r="B394" s="11">
        <v>1696.31</v>
      </c>
      <c r="C394" s="7">
        <f t="shared" si="30"/>
        <v>-4.1622637078784219E-3</v>
      </c>
      <c r="E394">
        <v>392</v>
      </c>
      <c r="F394" s="2">
        <f t="shared" si="31"/>
        <v>814.38490568120324</v>
      </c>
      <c r="G394" s="10">
        <f t="shared" si="33"/>
        <v>3.6002232749252996</v>
      </c>
      <c r="H394" s="9">
        <f t="shared" si="34"/>
        <v>3.6002232749252965</v>
      </c>
      <c r="I394" s="9">
        <f t="shared" si="32"/>
        <v>1.5047711219777327E-2</v>
      </c>
      <c r="K394">
        <v>392</v>
      </c>
      <c r="L394">
        <v>723</v>
      </c>
      <c r="M394" s="9">
        <v>4.0877139364303261E-2</v>
      </c>
    </row>
    <row r="395" spans="1:13" x14ac:dyDescent="0.15">
      <c r="A395" s="6">
        <v>37180</v>
      </c>
      <c r="B395" s="11">
        <v>1722.07</v>
      </c>
      <c r="C395" s="7">
        <f t="shared" si="30"/>
        <v>1.5185903519993493E-2</v>
      </c>
      <c r="E395">
        <v>393</v>
      </c>
      <c r="F395" s="2">
        <f t="shared" si="31"/>
        <v>826.75207628701696</v>
      </c>
      <c r="G395" s="10">
        <f t="shared" si="33"/>
        <v>3.6548959182287502</v>
      </c>
      <c r="H395" s="9">
        <f t="shared" si="34"/>
        <v>3.654895918228747</v>
      </c>
      <c r="I395" s="9">
        <f t="shared" si="32"/>
        <v>-5.4672643303450563E-2</v>
      </c>
      <c r="K395">
        <v>393</v>
      </c>
      <c r="L395">
        <v>1252</v>
      </c>
      <c r="M395" s="9">
        <v>4.0813467807661041E-2</v>
      </c>
    </row>
    <row r="396" spans="1:13" x14ac:dyDescent="0.15">
      <c r="A396" s="6">
        <v>37181</v>
      </c>
      <c r="B396" s="11">
        <v>1646.34</v>
      </c>
      <c r="C396" s="7">
        <f t="shared" si="30"/>
        <v>-4.3976144988298937E-2</v>
      </c>
      <c r="E396">
        <v>394</v>
      </c>
      <c r="F396" s="2">
        <f t="shared" si="31"/>
        <v>790.39470711084186</v>
      </c>
      <c r="G396" s="10">
        <f t="shared" si="33"/>
        <v>3.4941676854115804</v>
      </c>
      <c r="H396" s="9">
        <f t="shared" si="34"/>
        <v>3.4941676854115777</v>
      </c>
      <c r="I396" s="9">
        <f t="shared" si="32"/>
        <v>0.1607282328171693</v>
      </c>
      <c r="K396">
        <v>394</v>
      </c>
      <c r="L396">
        <v>1015</v>
      </c>
      <c r="M396" s="9">
        <v>4.0792243955446672E-2</v>
      </c>
    </row>
    <row r="397" spans="1:13" x14ac:dyDescent="0.15">
      <c r="A397" s="6">
        <v>37182</v>
      </c>
      <c r="B397" s="11">
        <v>1652.72</v>
      </c>
      <c r="C397" s="7">
        <f t="shared" si="30"/>
        <v>3.8752627039373433E-3</v>
      </c>
      <c r="E397">
        <v>395</v>
      </c>
      <c r="F397" s="2">
        <f t="shared" si="31"/>
        <v>793.45769424069795</v>
      </c>
      <c r="G397" s="10">
        <f t="shared" si="33"/>
        <v>3.5077085031241593</v>
      </c>
      <c r="H397" s="9">
        <f t="shared" si="34"/>
        <v>3.5077085031241562</v>
      </c>
      <c r="I397" s="9">
        <f t="shared" si="32"/>
        <v>-1.3540817712578423E-2</v>
      </c>
      <c r="K397">
        <v>395</v>
      </c>
      <c r="L397">
        <v>669</v>
      </c>
      <c r="M397" s="9">
        <v>4.0707348546590527E-2</v>
      </c>
    </row>
    <row r="398" spans="1:13" x14ac:dyDescent="0.15">
      <c r="A398" s="6">
        <v>37183</v>
      </c>
      <c r="B398" s="11">
        <v>1671.31</v>
      </c>
      <c r="C398" s="7">
        <f t="shared" si="30"/>
        <v>1.124812430417732E-2</v>
      </c>
      <c r="E398">
        <v>396</v>
      </c>
      <c r="F398" s="2">
        <f t="shared" si="31"/>
        <v>802.3826050156232</v>
      </c>
      <c r="G398" s="10">
        <f t="shared" si="33"/>
        <v>3.5471636443901193</v>
      </c>
      <c r="H398" s="9">
        <f t="shared" si="34"/>
        <v>3.5471636443901162</v>
      </c>
      <c r="I398" s="9">
        <f t="shared" si="32"/>
        <v>-3.9455141265960059E-2</v>
      </c>
      <c r="K398">
        <v>396</v>
      </c>
      <c r="L398">
        <v>1476</v>
      </c>
      <c r="M398" s="9">
        <v>4.0304095354523284E-2</v>
      </c>
    </row>
    <row r="399" spans="1:13" x14ac:dyDescent="0.15">
      <c r="A399" s="6">
        <v>37186</v>
      </c>
      <c r="B399" s="11">
        <v>1708.08</v>
      </c>
      <c r="C399" s="7">
        <f t="shared" si="30"/>
        <v>2.200070603299209E-2</v>
      </c>
      <c r="E399">
        <v>397</v>
      </c>
      <c r="F399" s="2">
        <f t="shared" si="31"/>
        <v>820.03558883455833</v>
      </c>
      <c r="G399" s="10">
        <f t="shared" si="33"/>
        <v>3.6252037489812632</v>
      </c>
      <c r="H399" s="9">
        <f t="shared" si="34"/>
        <v>3.6252037489812601</v>
      </c>
      <c r="I399" s="9">
        <f t="shared" si="32"/>
        <v>-7.8040104591143855E-2</v>
      </c>
      <c r="K399">
        <v>397</v>
      </c>
      <c r="L399">
        <v>1394</v>
      </c>
      <c r="M399" s="9">
        <v>4.0197976093453214E-2</v>
      </c>
    </row>
    <row r="400" spans="1:13" x14ac:dyDescent="0.15">
      <c r="A400" s="6">
        <v>37187</v>
      </c>
      <c r="B400" s="11">
        <v>1704.44</v>
      </c>
      <c r="C400" s="7">
        <f t="shared" si="30"/>
        <v>-2.1310477261017313E-3</v>
      </c>
      <c r="E400">
        <v>398</v>
      </c>
      <c r="F400" s="2">
        <f t="shared" si="31"/>
        <v>818.28805385764997</v>
      </c>
      <c r="G400" s="10">
        <f t="shared" si="33"/>
        <v>3.6174782667753411</v>
      </c>
      <c r="H400" s="9">
        <f t="shared" si="34"/>
        <v>3.617478266775338</v>
      </c>
      <c r="I400" s="9">
        <f t="shared" si="32"/>
        <v>7.7254822059220629E-3</v>
      </c>
      <c r="K400">
        <v>398</v>
      </c>
      <c r="L400">
        <v>1126</v>
      </c>
      <c r="M400" s="9">
        <v>4.0070632980168774E-2</v>
      </c>
    </row>
    <row r="401" spans="1:13" x14ac:dyDescent="0.15">
      <c r="A401" s="6">
        <v>37188</v>
      </c>
      <c r="B401" s="11">
        <v>1731.54</v>
      </c>
      <c r="C401" s="7">
        <f t="shared" si="30"/>
        <v>1.5899650325033488E-2</v>
      </c>
      <c r="E401">
        <v>399</v>
      </c>
      <c r="F401" s="2">
        <f t="shared" si="31"/>
        <v>831.29854777913874</v>
      </c>
      <c r="G401" s="10">
        <f t="shared" si="33"/>
        <v>3.6749949062754772</v>
      </c>
      <c r="H401" s="9">
        <f t="shared" si="34"/>
        <v>3.6749949062754741</v>
      </c>
      <c r="I401" s="9">
        <f t="shared" si="32"/>
        <v>-5.751663950013608E-2</v>
      </c>
      <c r="K401">
        <v>399</v>
      </c>
      <c r="L401">
        <v>273</v>
      </c>
      <c r="M401" s="9">
        <v>3.9752275196957676E-2</v>
      </c>
    </row>
    <row r="402" spans="1:13" x14ac:dyDescent="0.15">
      <c r="A402" s="6">
        <v>37189</v>
      </c>
      <c r="B402" s="11">
        <v>1775.47</v>
      </c>
      <c r="C402" s="7">
        <f t="shared" si="30"/>
        <v>2.5370479457592632E-2</v>
      </c>
      <c r="E402">
        <v>400</v>
      </c>
      <c r="F402" s="2">
        <f t="shared" si="31"/>
        <v>852.388990508696</v>
      </c>
      <c r="G402" s="10">
        <f t="shared" si="33"/>
        <v>3.7682312890518972</v>
      </c>
      <c r="H402" s="9">
        <f t="shared" si="34"/>
        <v>3.7682312890518936</v>
      </c>
      <c r="I402" s="9">
        <f t="shared" si="32"/>
        <v>-9.3236382776419546E-2</v>
      </c>
      <c r="K402">
        <v>400</v>
      </c>
      <c r="L402">
        <v>1260</v>
      </c>
      <c r="M402" s="9">
        <v>3.9561260527030129E-2</v>
      </c>
    </row>
    <row r="403" spans="1:13" x14ac:dyDescent="0.15">
      <c r="A403" s="6">
        <v>37190</v>
      </c>
      <c r="B403" s="11">
        <v>1768.96</v>
      </c>
      <c r="C403" s="7">
        <f t="shared" si="30"/>
        <v>-3.6666347502350982E-3</v>
      </c>
      <c r="E403">
        <v>401</v>
      </c>
      <c r="F403" s="2">
        <f t="shared" si="31"/>
        <v>849.26359141537898</v>
      </c>
      <c r="G403" s="10">
        <f t="shared" si="33"/>
        <v>3.7544145612605364</v>
      </c>
      <c r="H403" s="9">
        <f t="shared" si="34"/>
        <v>3.7544145612605329</v>
      </c>
      <c r="I403" s="9">
        <f t="shared" si="32"/>
        <v>1.3816727791360783E-2</v>
      </c>
      <c r="K403">
        <v>401</v>
      </c>
      <c r="L403">
        <v>679</v>
      </c>
      <c r="M403" s="9">
        <v>3.9497588970388797E-2</v>
      </c>
    </row>
    <row r="404" spans="1:13" x14ac:dyDescent="0.15">
      <c r="A404" s="6">
        <v>37193</v>
      </c>
      <c r="B404" s="11">
        <v>1699.52</v>
      </c>
      <c r="C404" s="7">
        <f t="shared" si="30"/>
        <v>-3.9254703328509444E-2</v>
      </c>
      <c r="E404">
        <v>402</v>
      </c>
      <c r="F404" s="2">
        <f t="shared" si="31"/>
        <v>815.92600108666386</v>
      </c>
      <c r="G404" s="10">
        <f t="shared" si="33"/>
        <v>3.6070361314860184</v>
      </c>
      <c r="H404" s="9">
        <f t="shared" si="34"/>
        <v>3.6070361314860149</v>
      </c>
      <c r="I404" s="9">
        <f t="shared" si="32"/>
        <v>0.14737842977451798</v>
      </c>
      <c r="K404">
        <v>402</v>
      </c>
      <c r="L404">
        <v>1276</v>
      </c>
      <c r="M404" s="9">
        <v>3.9476365118174428E-2</v>
      </c>
    </row>
    <row r="405" spans="1:13" x14ac:dyDescent="0.15">
      <c r="A405" s="6">
        <v>37194</v>
      </c>
      <c r="B405" s="11">
        <v>1667.41</v>
      </c>
      <c r="C405" s="7">
        <f t="shared" si="30"/>
        <v>-1.8893569949162026E-2</v>
      </c>
      <c r="E405">
        <v>403</v>
      </c>
      <c r="F405" s="2">
        <f t="shared" si="31"/>
        <v>800.51024611179298</v>
      </c>
      <c r="G405" s="10">
        <f t="shared" si="33"/>
        <v>3.5388863420266325</v>
      </c>
      <c r="H405" s="9">
        <f t="shared" si="34"/>
        <v>3.538886342026629</v>
      </c>
      <c r="I405" s="9">
        <f t="shared" si="32"/>
        <v>6.8149789459385879E-2</v>
      </c>
      <c r="K405">
        <v>403</v>
      </c>
      <c r="L405">
        <v>805</v>
      </c>
      <c r="M405" s="9">
        <v>3.9455141265960059E-2</v>
      </c>
    </row>
    <row r="406" spans="1:13" x14ac:dyDescent="0.15">
      <c r="A406" s="6">
        <v>37195</v>
      </c>
      <c r="B406" s="11">
        <v>1690.2</v>
      </c>
      <c r="C406" s="7">
        <f t="shared" si="30"/>
        <v>1.3667904114764706E-2</v>
      </c>
      <c r="E406">
        <v>404</v>
      </c>
      <c r="F406" s="2">
        <f t="shared" si="31"/>
        <v>811.4515433985357</v>
      </c>
      <c r="G406" s="10">
        <f t="shared" si="33"/>
        <v>3.5872555012225034</v>
      </c>
      <c r="H406" s="9">
        <f t="shared" si="34"/>
        <v>3.5872555012224994</v>
      </c>
      <c r="I406" s="9">
        <f t="shared" si="32"/>
        <v>-4.836915919587037E-2</v>
      </c>
      <c r="K406">
        <v>404</v>
      </c>
      <c r="L406">
        <v>382</v>
      </c>
      <c r="M406" s="9">
        <v>3.8924544960608376E-2</v>
      </c>
    </row>
    <row r="407" spans="1:13" x14ac:dyDescent="0.15">
      <c r="A407" s="6">
        <v>37196</v>
      </c>
      <c r="B407" s="11">
        <v>1746.3</v>
      </c>
      <c r="C407" s="7">
        <f t="shared" si="30"/>
        <v>3.3191338303159235E-2</v>
      </c>
      <c r="E407">
        <v>405</v>
      </c>
      <c r="F407" s="2">
        <f t="shared" si="31"/>
        <v>838.38470609209719</v>
      </c>
      <c r="G407" s="10">
        <f t="shared" si="33"/>
        <v>3.7063213121434484</v>
      </c>
      <c r="H407" s="9">
        <f t="shared" si="34"/>
        <v>3.7063213121434444</v>
      </c>
      <c r="I407" s="9">
        <f t="shared" si="32"/>
        <v>-0.11906581092094504</v>
      </c>
      <c r="K407">
        <v>405</v>
      </c>
      <c r="L407">
        <v>1256</v>
      </c>
      <c r="M407" s="9">
        <v>3.8563739472968983E-2</v>
      </c>
    </row>
    <row r="408" spans="1:13" x14ac:dyDescent="0.15">
      <c r="A408" s="6">
        <v>37197</v>
      </c>
      <c r="B408" s="11">
        <v>1745.73</v>
      </c>
      <c r="C408" s="7">
        <f t="shared" si="30"/>
        <v>-3.2640439786979503E-4</v>
      </c>
      <c r="E408">
        <v>406</v>
      </c>
      <c r="F408" s="2">
        <f t="shared" si="31"/>
        <v>838.11105363692195</v>
      </c>
      <c r="G408" s="10">
        <f t="shared" si="33"/>
        <v>3.7051115525672462</v>
      </c>
      <c r="H408" s="9">
        <f t="shared" si="34"/>
        <v>3.7051115525672422</v>
      </c>
      <c r="I408" s="9">
        <f t="shared" si="32"/>
        <v>1.209759576202174E-3</v>
      </c>
      <c r="K408">
        <v>406</v>
      </c>
      <c r="L408">
        <v>990</v>
      </c>
      <c r="M408" s="9">
        <v>3.8521291768541133E-2</v>
      </c>
    </row>
    <row r="409" spans="1:13" x14ac:dyDescent="0.15">
      <c r="A409" s="6">
        <v>37200</v>
      </c>
      <c r="B409" s="11">
        <v>1793.65</v>
      </c>
      <c r="C409" s="7">
        <f t="shared" si="30"/>
        <v>2.7449834739621926E-2</v>
      </c>
      <c r="E409">
        <v>407</v>
      </c>
      <c r="F409" s="2">
        <f t="shared" si="31"/>
        <v>861.11706355270587</v>
      </c>
      <c r="G409" s="10">
        <f t="shared" si="33"/>
        <v>3.8068162523770814</v>
      </c>
      <c r="H409" s="9">
        <f t="shared" si="34"/>
        <v>3.806816252377077</v>
      </c>
      <c r="I409" s="9">
        <f t="shared" si="32"/>
        <v>-0.10170469980983476</v>
      </c>
      <c r="K409">
        <v>407</v>
      </c>
      <c r="L409">
        <v>1249</v>
      </c>
      <c r="M409" s="9">
        <v>3.8457620211898913E-2</v>
      </c>
    </row>
    <row r="410" spans="1:13" x14ac:dyDescent="0.15">
      <c r="A410" s="6">
        <v>37201</v>
      </c>
      <c r="B410" s="11">
        <v>1835.08</v>
      </c>
      <c r="C410" s="7">
        <f t="shared" si="30"/>
        <v>2.3098151813341516E-2</v>
      </c>
      <c r="E410">
        <v>408</v>
      </c>
      <c r="F410" s="2">
        <f t="shared" si="31"/>
        <v>881.00727621570513</v>
      </c>
      <c r="G410" s="10">
        <f t="shared" si="33"/>
        <v>3.8947466720999833</v>
      </c>
      <c r="H410" s="9">
        <f t="shared" si="34"/>
        <v>3.8947466720999784</v>
      </c>
      <c r="I410" s="9">
        <f t="shared" si="32"/>
        <v>-8.7930419722901387E-2</v>
      </c>
      <c r="K410">
        <v>408</v>
      </c>
      <c r="L410">
        <v>284</v>
      </c>
      <c r="M410" s="9">
        <v>3.8118038576473445E-2</v>
      </c>
    </row>
    <row r="411" spans="1:13" x14ac:dyDescent="0.15">
      <c r="A411" s="6">
        <v>37202</v>
      </c>
      <c r="B411" s="11">
        <v>1837.53</v>
      </c>
      <c r="C411" s="7">
        <f t="shared" si="30"/>
        <v>1.3350916581293948E-3</v>
      </c>
      <c r="E411">
        <v>409</v>
      </c>
      <c r="F411" s="2">
        <f t="shared" si="31"/>
        <v>882.18350168093207</v>
      </c>
      <c r="G411" s="10">
        <f t="shared" si="33"/>
        <v>3.8999465158924314</v>
      </c>
      <c r="H411" s="9">
        <f t="shared" si="34"/>
        <v>3.8999465158924265</v>
      </c>
      <c r="I411" s="9">
        <f t="shared" si="32"/>
        <v>-5.1998437924480889E-3</v>
      </c>
      <c r="K411">
        <v>409</v>
      </c>
      <c r="L411">
        <v>605</v>
      </c>
      <c r="M411" s="9">
        <v>3.809681472425952E-2</v>
      </c>
    </row>
    <row r="412" spans="1:13" x14ac:dyDescent="0.15">
      <c r="A412" s="6">
        <v>37203</v>
      </c>
      <c r="B412" s="11">
        <v>1827.77</v>
      </c>
      <c r="C412" s="7">
        <f t="shared" si="30"/>
        <v>-5.311477907843698E-3</v>
      </c>
      <c r="E412">
        <v>410</v>
      </c>
      <c r="F412" s="2">
        <f t="shared" si="31"/>
        <v>877.49780350108961</v>
      </c>
      <c r="G412" s="10">
        <f t="shared" si="33"/>
        <v>3.8792320361314965</v>
      </c>
      <c r="H412" s="9">
        <f t="shared" si="34"/>
        <v>3.879232036131492</v>
      </c>
      <c r="I412" s="9">
        <f t="shared" si="32"/>
        <v>2.0714479760934434E-2</v>
      </c>
      <c r="K412">
        <v>410</v>
      </c>
      <c r="L412">
        <v>370</v>
      </c>
      <c r="M412" s="9">
        <v>3.8075590872046039E-2</v>
      </c>
    </row>
    <row r="413" spans="1:13" x14ac:dyDescent="0.15">
      <c r="A413" s="6">
        <v>37204</v>
      </c>
      <c r="B413" s="11">
        <v>1828.48</v>
      </c>
      <c r="C413" s="7">
        <f t="shared" si="30"/>
        <v>3.8845150100952353E-4</v>
      </c>
      <c r="E413">
        <v>411</v>
      </c>
      <c r="F413" s="2">
        <f t="shared" si="31"/>
        <v>877.83866883999212</v>
      </c>
      <c r="G413" s="10">
        <f t="shared" si="33"/>
        <v>3.8807389296386958</v>
      </c>
      <c r="H413" s="9">
        <f t="shared" si="34"/>
        <v>3.8807389296386914</v>
      </c>
      <c r="I413" s="9">
        <f t="shared" si="32"/>
        <v>-1.5068935071993472E-3</v>
      </c>
      <c r="K413">
        <v>411</v>
      </c>
      <c r="L413">
        <v>1397</v>
      </c>
      <c r="M413" s="9">
        <v>3.7842128497691085E-2</v>
      </c>
    </row>
    <row r="414" spans="1:13" x14ac:dyDescent="0.15">
      <c r="A414" s="6">
        <v>37207</v>
      </c>
      <c r="B414" s="11">
        <v>1840.13</v>
      </c>
      <c r="C414" s="7">
        <f t="shared" si="30"/>
        <v>6.3714123206159989E-3</v>
      </c>
      <c r="E414">
        <v>412</v>
      </c>
      <c r="F414" s="2">
        <f t="shared" si="31"/>
        <v>883.4317409501524</v>
      </c>
      <c r="G414" s="10">
        <f t="shared" si="33"/>
        <v>3.9054647174680897</v>
      </c>
      <c r="H414" s="9">
        <f t="shared" si="34"/>
        <v>3.9054647174680857</v>
      </c>
      <c r="I414" s="9">
        <f t="shared" si="32"/>
        <v>-2.4725787829394275E-2</v>
      </c>
      <c r="K414">
        <v>412</v>
      </c>
      <c r="L414">
        <v>838</v>
      </c>
      <c r="M414" s="9">
        <v>3.7693561532192277E-2</v>
      </c>
    </row>
    <row r="415" spans="1:13" x14ac:dyDescent="0.15">
      <c r="A415" s="6">
        <v>37208</v>
      </c>
      <c r="B415" s="11">
        <v>1892.11</v>
      </c>
      <c r="C415" s="7">
        <f t="shared" si="30"/>
        <v>2.824800421709317E-2</v>
      </c>
      <c r="E415">
        <v>413</v>
      </c>
      <c r="F415" s="2">
        <f t="shared" si="31"/>
        <v>908.38692449402629</v>
      </c>
      <c r="G415" s="10">
        <f t="shared" si="33"/>
        <v>4.0157863012768367</v>
      </c>
      <c r="H415" s="9">
        <f t="shared" si="34"/>
        <v>4.0157863012768331</v>
      </c>
      <c r="I415" s="9">
        <f t="shared" si="32"/>
        <v>-0.11032158380874746</v>
      </c>
      <c r="K415">
        <v>413</v>
      </c>
      <c r="L415">
        <v>1499</v>
      </c>
      <c r="M415" s="9">
        <v>3.7651113827764426E-2</v>
      </c>
    </row>
    <row r="416" spans="1:13" x14ac:dyDescent="0.15">
      <c r="A416" s="6">
        <v>37209</v>
      </c>
      <c r="B416" s="11">
        <v>1903.19</v>
      </c>
      <c r="C416" s="7">
        <f t="shared" si="30"/>
        <v>5.8558963273807052E-3</v>
      </c>
      <c r="E416">
        <v>414</v>
      </c>
      <c r="F416" s="2">
        <f t="shared" si="31"/>
        <v>913.70634414901156</v>
      </c>
      <c r="G416" s="10">
        <f t="shared" si="33"/>
        <v>4.0393023295300301</v>
      </c>
      <c r="H416" s="9">
        <f t="shared" si="34"/>
        <v>4.0393023295300257</v>
      </c>
      <c r="I416" s="9">
        <f t="shared" si="32"/>
        <v>-2.3516028253192545E-2</v>
      </c>
      <c r="K416">
        <v>414</v>
      </c>
      <c r="L416">
        <v>922</v>
      </c>
      <c r="M416" s="9">
        <v>3.7629889975550057E-2</v>
      </c>
    </row>
    <row r="417" spans="1:13" x14ac:dyDescent="0.15">
      <c r="A417" s="6">
        <v>37210</v>
      </c>
      <c r="B417" s="11">
        <v>1900.57</v>
      </c>
      <c r="C417" s="7">
        <f t="shared" si="30"/>
        <v>-1.3766360689159152E-3</v>
      </c>
      <c r="E417">
        <v>415</v>
      </c>
      <c r="F417" s="2">
        <f t="shared" si="31"/>
        <v>912.44850303925875</v>
      </c>
      <c r="G417" s="10">
        <f t="shared" si="33"/>
        <v>4.0337416802499426</v>
      </c>
      <c r="H417" s="9">
        <f t="shared" si="34"/>
        <v>4.0337416802499382</v>
      </c>
      <c r="I417" s="9">
        <f t="shared" si="32"/>
        <v>5.5606492800874818E-3</v>
      </c>
      <c r="K417">
        <v>415</v>
      </c>
      <c r="L417">
        <v>353</v>
      </c>
      <c r="M417" s="9">
        <v>3.7608666123336576E-2</v>
      </c>
    </row>
    <row r="418" spans="1:13" x14ac:dyDescent="0.15">
      <c r="A418" s="6">
        <v>37211</v>
      </c>
      <c r="B418" s="11">
        <v>1898.58</v>
      </c>
      <c r="C418" s="7">
        <f t="shared" si="30"/>
        <v>-1.0470543047612635E-3</v>
      </c>
      <c r="E418">
        <v>416</v>
      </c>
      <c r="F418" s="2">
        <f t="shared" si="31"/>
        <v>911.49311990627848</v>
      </c>
      <c r="G418" s="10">
        <f t="shared" si="33"/>
        <v>4.0295181336593417</v>
      </c>
      <c r="H418" s="9">
        <f t="shared" si="34"/>
        <v>4.0295181336593373</v>
      </c>
      <c r="I418" s="9">
        <f t="shared" si="32"/>
        <v>4.2235465906008685E-3</v>
      </c>
      <c r="K418">
        <v>416</v>
      </c>
      <c r="L418">
        <v>1356</v>
      </c>
      <c r="M418" s="9">
        <v>3.7460099157837767E-2</v>
      </c>
    </row>
    <row r="419" spans="1:13" x14ac:dyDescent="0.15">
      <c r="A419" s="6">
        <v>37214</v>
      </c>
      <c r="B419" s="11">
        <v>1934.42</v>
      </c>
      <c r="C419" s="7">
        <f t="shared" si="30"/>
        <v>1.8877266167346196E-2</v>
      </c>
      <c r="E419">
        <v>417</v>
      </c>
      <c r="F419" s="2">
        <f t="shared" si="31"/>
        <v>928.69961814045405</v>
      </c>
      <c r="G419" s="10">
        <f t="shared" si="33"/>
        <v>4.1055844199945764</v>
      </c>
      <c r="H419" s="9">
        <f t="shared" si="34"/>
        <v>4.1055844199945728</v>
      </c>
      <c r="I419" s="9">
        <f t="shared" si="32"/>
        <v>-7.6066286335235489E-2</v>
      </c>
      <c r="K419">
        <v>417</v>
      </c>
      <c r="L419">
        <v>1497</v>
      </c>
      <c r="M419" s="9">
        <v>3.7460099157837767E-2</v>
      </c>
    </row>
    <row r="420" spans="1:13" x14ac:dyDescent="0.15">
      <c r="A420" s="6">
        <v>37215</v>
      </c>
      <c r="B420" s="11">
        <v>1880.51</v>
      </c>
      <c r="C420" s="7">
        <f t="shared" si="30"/>
        <v>-2.7868818560602193E-2</v>
      </c>
      <c r="E420">
        <v>418</v>
      </c>
      <c r="F420" s="2">
        <f t="shared" si="31"/>
        <v>902.81785698519718</v>
      </c>
      <c r="G420" s="10">
        <f t="shared" si="33"/>
        <v>3.991166632708512</v>
      </c>
      <c r="H420" s="9">
        <f t="shared" si="34"/>
        <v>3.9911666327085089</v>
      </c>
      <c r="I420" s="9">
        <f t="shared" si="32"/>
        <v>0.11441778728606389</v>
      </c>
      <c r="K420">
        <v>418</v>
      </c>
      <c r="L420">
        <v>720</v>
      </c>
      <c r="M420" s="9">
        <v>3.7438875305623398E-2</v>
      </c>
    </row>
    <row r="421" spans="1:13" x14ac:dyDescent="0.15">
      <c r="A421" s="6">
        <v>37216</v>
      </c>
      <c r="B421" s="11">
        <v>1875.05</v>
      </c>
      <c r="C421" s="7">
        <f t="shared" si="30"/>
        <v>-2.9034676763218803E-3</v>
      </c>
      <c r="E421">
        <v>419</v>
      </c>
      <c r="F421" s="2">
        <f t="shared" si="31"/>
        <v>900.19655451983442</v>
      </c>
      <c r="G421" s="10">
        <f t="shared" si="33"/>
        <v>3.9795784093996285</v>
      </c>
      <c r="H421" s="9">
        <f t="shared" si="34"/>
        <v>3.9795784093996254</v>
      </c>
      <c r="I421" s="9">
        <f t="shared" si="32"/>
        <v>1.1588223308883538E-2</v>
      </c>
      <c r="K421">
        <v>419</v>
      </c>
      <c r="L421">
        <v>1147</v>
      </c>
      <c r="M421" s="9">
        <v>3.716296522684015E-2</v>
      </c>
    </row>
    <row r="422" spans="1:13" x14ac:dyDescent="0.15">
      <c r="A422" s="6">
        <v>37218</v>
      </c>
      <c r="B422" s="11">
        <v>1903.2</v>
      </c>
      <c r="C422" s="7">
        <f t="shared" si="30"/>
        <v>1.5012932988453631E-2</v>
      </c>
      <c r="E422">
        <v>420</v>
      </c>
      <c r="F422" s="2">
        <f t="shared" si="31"/>
        <v>913.71114506927756</v>
      </c>
      <c r="G422" s="10">
        <f t="shared" si="33"/>
        <v>4.0393235533822418</v>
      </c>
      <c r="H422" s="9">
        <f t="shared" si="34"/>
        <v>4.0393235533822391</v>
      </c>
      <c r="I422" s="9">
        <f t="shared" si="32"/>
        <v>-5.9745143982613769E-2</v>
      </c>
      <c r="K422">
        <v>420</v>
      </c>
      <c r="L422">
        <v>668</v>
      </c>
      <c r="M422" s="9">
        <v>3.7035622113556155E-2</v>
      </c>
    </row>
    <row r="423" spans="1:13" x14ac:dyDescent="0.15">
      <c r="A423" s="6">
        <v>37221</v>
      </c>
      <c r="B423" s="11">
        <v>1941.23</v>
      </c>
      <c r="C423" s="7">
        <f t="shared" si="30"/>
        <v>1.9982135350987695E-2</v>
      </c>
      <c r="E423">
        <v>421</v>
      </c>
      <c r="F423" s="2">
        <f t="shared" si="31"/>
        <v>931.96904484175786</v>
      </c>
      <c r="G423" s="10">
        <f t="shared" si="33"/>
        <v>4.1200378633523584</v>
      </c>
      <c r="H423" s="9">
        <f t="shared" si="34"/>
        <v>4.1200378633523558</v>
      </c>
      <c r="I423" s="9">
        <f t="shared" si="32"/>
        <v>-8.0714309970116638E-2</v>
      </c>
      <c r="K423">
        <v>421</v>
      </c>
      <c r="L423">
        <v>501</v>
      </c>
      <c r="M423" s="9">
        <v>3.7014398261341785E-2</v>
      </c>
    </row>
    <row r="424" spans="1:13" x14ac:dyDescent="0.15">
      <c r="A424" s="6">
        <v>37222</v>
      </c>
      <c r="B424" s="11">
        <v>1935.97</v>
      </c>
      <c r="C424" s="7">
        <f t="shared" si="30"/>
        <v>-2.7096222498106393E-3</v>
      </c>
      <c r="E424">
        <v>422</v>
      </c>
      <c r="F424" s="2">
        <f t="shared" si="31"/>
        <v>929.4437607817199</v>
      </c>
      <c r="G424" s="10">
        <f t="shared" si="33"/>
        <v>4.1088741170877565</v>
      </c>
      <c r="H424" s="9">
        <f t="shared" si="34"/>
        <v>4.1088741170877539</v>
      </c>
      <c r="I424" s="9">
        <f t="shared" si="32"/>
        <v>1.1163746264601926E-2</v>
      </c>
      <c r="K424">
        <v>422</v>
      </c>
      <c r="L424">
        <v>662</v>
      </c>
      <c r="M424" s="9">
        <v>3.6993174409128304E-2</v>
      </c>
    </row>
    <row r="425" spans="1:13" x14ac:dyDescent="0.15">
      <c r="A425" s="6">
        <v>37223</v>
      </c>
      <c r="B425" s="11">
        <v>1887.97</v>
      </c>
      <c r="C425" s="7">
        <f t="shared" si="30"/>
        <v>-2.4793772630774202E-2</v>
      </c>
      <c r="E425">
        <v>423</v>
      </c>
      <c r="F425" s="2">
        <f t="shared" si="31"/>
        <v>906.39934350380622</v>
      </c>
      <c r="G425" s="10">
        <f t="shared" si="33"/>
        <v>4.0069996264602095</v>
      </c>
      <c r="H425" s="9">
        <f t="shared" si="34"/>
        <v>4.0069996264602068</v>
      </c>
      <c r="I425" s="9">
        <f t="shared" si="32"/>
        <v>0.10187449062754705</v>
      </c>
      <c r="K425">
        <v>423</v>
      </c>
      <c r="L425">
        <v>1208</v>
      </c>
      <c r="M425" s="9">
        <v>3.6971950556914379E-2</v>
      </c>
    </row>
    <row r="426" spans="1:13" x14ac:dyDescent="0.15">
      <c r="A426" s="6">
        <v>37224</v>
      </c>
      <c r="B426" s="11">
        <v>1933.26</v>
      </c>
      <c r="C426" s="7">
        <f t="shared" si="30"/>
        <v>2.3988728634459111E-2</v>
      </c>
      <c r="E426">
        <v>424</v>
      </c>
      <c r="F426" s="2">
        <f t="shared" si="31"/>
        <v>928.14271138957088</v>
      </c>
      <c r="G426" s="10">
        <f t="shared" si="33"/>
        <v>4.1031224531377424</v>
      </c>
      <c r="H426" s="9">
        <f t="shared" si="34"/>
        <v>4.1031224531377397</v>
      </c>
      <c r="I426" s="9">
        <f t="shared" si="32"/>
        <v>-9.6122826677532913E-2</v>
      </c>
      <c r="K426">
        <v>424</v>
      </c>
      <c r="L426">
        <v>1224</v>
      </c>
      <c r="M426" s="9">
        <v>3.6971950556914379E-2</v>
      </c>
    </row>
    <row r="427" spans="1:13" x14ac:dyDescent="0.15">
      <c r="A427" s="6">
        <v>37225</v>
      </c>
      <c r="B427" s="11">
        <v>1930.58</v>
      </c>
      <c r="C427" s="7">
        <f t="shared" si="30"/>
        <v>-1.386259478807883E-3</v>
      </c>
      <c r="E427">
        <v>425</v>
      </c>
      <c r="F427" s="2">
        <f t="shared" si="31"/>
        <v>926.85606475822067</v>
      </c>
      <c r="G427" s="10">
        <f t="shared" si="33"/>
        <v>4.0974344607443705</v>
      </c>
      <c r="H427" s="9">
        <f t="shared" si="34"/>
        <v>4.0974344607443678</v>
      </c>
      <c r="I427" s="9">
        <f t="shared" si="32"/>
        <v>5.6879923933719212E-3</v>
      </c>
      <c r="K427">
        <v>425</v>
      </c>
      <c r="L427">
        <v>1322</v>
      </c>
      <c r="M427" s="9">
        <v>3.6908279000271271E-2</v>
      </c>
    </row>
    <row r="428" spans="1:13" x14ac:dyDescent="0.15">
      <c r="A428" s="6">
        <v>37228</v>
      </c>
      <c r="B428" s="11">
        <v>1904.9</v>
      </c>
      <c r="C428" s="7">
        <f t="shared" si="30"/>
        <v>-1.330170207916781E-2</v>
      </c>
      <c r="E428">
        <v>426</v>
      </c>
      <c r="F428" s="2">
        <f t="shared" si="31"/>
        <v>914.52730151453693</v>
      </c>
      <c r="G428" s="10">
        <f t="shared" si="33"/>
        <v>4.0429316082586331</v>
      </c>
      <c r="H428" s="9">
        <f t="shared" si="34"/>
        <v>4.0429316082586304</v>
      </c>
      <c r="I428" s="9">
        <f t="shared" si="32"/>
        <v>5.4502852485737385E-2</v>
      </c>
      <c r="K428">
        <v>426</v>
      </c>
      <c r="L428">
        <v>221</v>
      </c>
      <c r="M428" s="9">
        <v>3.6696040478131131E-2</v>
      </c>
    </row>
    <row r="429" spans="1:13" x14ac:dyDescent="0.15">
      <c r="A429" s="6">
        <v>37229</v>
      </c>
      <c r="B429" s="11">
        <v>1963.1</v>
      </c>
      <c r="C429" s="7">
        <f t="shared" si="30"/>
        <v>3.0552784923092879E-2</v>
      </c>
      <c r="E429">
        <v>427</v>
      </c>
      <c r="F429" s="2">
        <f t="shared" si="31"/>
        <v>942.46865746400704</v>
      </c>
      <c r="G429" s="10">
        <f t="shared" si="33"/>
        <v>4.166454428144533</v>
      </c>
      <c r="H429" s="9">
        <f t="shared" si="34"/>
        <v>4.1664544281445304</v>
      </c>
      <c r="I429" s="9">
        <f t="shared" si="32"/>
        <v>-0.12352281988589997</v>
      </c>
      <c r="K429">
        <v>427</v>
      </c>
      <c r="L429">
        <v>738</v>
      </c>
      <c r="M429" s="9">
        <v>3.6568697364846248E-2</v>
      </c>
    </row>
    <row r="430" spans="1:13" x14ac:dyDescent="0.15">
      <c r="A430" s="6">
        <v>37230</v>
      </c>
      <c r="B430" s="11">
        <v>2046.84</v>
      </c>
      <c r="C430" s="7">
        <f t="shared" si="30"/>
        <v>4.2657022056950655E-2</v>
      </c>
      <c r="E430">
        <v>428</v>
      </c>
      <c r="F430" s="2">
        <f t="shared" si="31"/>
        <v>982.67156377343383</v>
      </c>
      <c r="G430" s="10">
        <f t="shared" si="33"/>
        <v>4.3441829665851737</v>
      </c>
      <c r="H430" s="9">
        <f t="shared" si="34"/>
        <v>4.344182966585171</v>
      </c>
      <c r="I430" s="9">
        <f t="shared" si="32"/>
        <v>-0.17772853844064063</v>
      </c>
      <c r="K430">
        <v>428</v>
      </c>
      <c r="L430">
        <v>336</v>
      </c>
      <c r="M430" s="9">
        <v>3.6547473512633211E-2</v>
      </c>
    </row>
    <row r="431" spans="1:13" x14ac:dyDescent="0.15">
      <c r="A431" s="6">
        <v>37231</v>
      </c>
      <c r="B431" s="11">
        <v>2054.27</v>
      </c>
      <c r="C431" s="7">
        <f t="shared" si="30"/>
        <v>3.6299857341073327E-3</v>
      </c>
      <c r="E431">
        <v>429</v>
      </c>
      <c r="F431" s="2">
        <f t="shared" si="31"/>
        <v>986.2386475312444</v>
      </c>
      <c r="G431" s="10">
        <f t="shared" si="33"/>
        <v>4.3599522887802307</v>
      </c>
      <c r="H431" s="9">
        <f t="shared" si="34"/>
        <v>4.3599522887802271</v>
      </c>
      <c r="I431" s="9">
        <f t="shared" si="32"/>
        <v>-1.5769322195056112E-2</v>
      </c>
      <c r="K431">
        <v>429</v>
      </c>
      <c r="L431">
        <v>785</v>
      </c>
      <c r="M431" s="9">
        <v>3.6229115729421224E-2</v>
      </c>
    </row>
    <row r="432" spans="1:13" x14ac:dyDescent="0.15">
      <c r="A432" s="6">
        <v>37232</v>
      </c>
      <c r="B432" s="11">
        <v>2021.26</v>
      </c>
      <c r="C432" s="7">
        <f t="shared" si="30"/>
        <v>-1.6068968538702322E-2</v>
      </c>
      <c r="E432">
        <v>430</v>
      </c>
      <c r="F432" s="2">
        <f t="shared" si="31"/>
        <v>970.39080973241255</v>
      </c>
      <c r="G432" s="10">
        <f t="shared" si="33"/>
        <v>4.2898923526215782</v>
      </c>
      <c r="H432" s="9">
        <f t="shared" si="34"/>
        <v>4.2898923526215746</v>
      </c>
      <c r="I432" s="9">
        <f t="shared" si="32"/>
        <v>7.0059936158652469E-2</v>
      </c>
      <c r="K432">
        <v>430</v>
      </c>
      <c r="L432">
        <v>360</v>
      </c>
      <c r="M432" s="9">
        <v>3.6165444172779004E-2</v>
      </c>
    </row>
    <row r="433" spans="1:13" x14ac:dyDescent="0.15">
      <c r="A433" s="6">
        <v>37235</v>
      </c>
      <c r="B433" s="11">
        <v>1992.12</v>
      </c>
      <c r="C433" s="7">
        <f t="shared" si="30"/>
        <v>-1.441674994805231E-2</v>
      </c>
      <c r="E433">
        <v>431</v>
      </c>
      <c r="F433" s="2">
        <f t="shared" si="31"/>
        <v>956.40092807661233</v>
      </c>
      <c r="G433" s="10">
        <f t="shared" si="33"/>
        <v>4.2280460472697712</v>
      </c>
      <c r="H433" s="9">
        <f t="shared" si="34"/>
        <v>4.2280460472697676</v>
      </c>
      <c r="I433" s="9">
        <f t="shared" si="32"/>
        <v>6.1846305351807018E-2</v>
      </c>
      <c r="K433">
        <v>431</v>
      </c>
      <c r="L433">
        <v>469</v>
      </c>
      <c r="M433" s="9">
        <v>3.6101772616137229E-2</v>
      </c>
    </row>
    <row r="434" spans="1:13" x14ac:dyDescent="0.15">
      <c r="A434" s="6">
        <v>37236</v>
      </c>
      <c r="B434" s="11">
        <v>2001.93</v>
      </c>
      <c r="C434" s="7">
        <f t="shared" si="30"/>
        <v>4.9244021444492247E-3</v>
      </c>
      <c r="E434">
        <v>432</v>
      </c>
      <c r="F434" s="2">
        <f t="shared" si="31"/>
        <v>961.11063085778608</v>
      </c>
      <c r="G434" s="10">
        <f t="shared" si="33"/>
        <v>4.248866646291777</v>
      </c>
      <c r="H434" s="9">
        <f t="shared" si="34"/>
        <v>4.2488666462917726</v>
      </c>
      <c r="I434" s="9">
        <f t="shared" si="32"/>
        <v>-2.0820599022004949E-2</v>
      </c>
      <c r="K434">
        <v>432</v>
      </c>
      <c r="L434">
        <v>523</v>
      </c>
      <c r="M434" s="9">
        <v>3.5974429502852789E-2</v>
      </c>
    </row>
    <row r="435" spans="1:13" x14ac:dyDescent="0.15">
      <c r="A435" s="6">
        <v>37237</v>
      </c>
      <c r="B435" s="11">
        <v>2011.38</v>
      </c>
      <c r="C435" s="7">
        <f t="shared" si="30"/>
        <v>4.7204447707962505E-3</v>
      </c>
      <c r="E435">
        <v>433</v>
      </c>
      <c r="F435" s="2">
        <f t="shared" si="31"/>
        <v>965.64750050937539</v>
      </c>
      <c r="G435" s="10">
        <f t="shared" si="33"/>
        <v>4.2689231866340753</v>
      </c>
      <c r="H435" s="9">
        <f t="shared" si="34"/>
        <v>4.2689231866340709</v>
      </c>
      <c r="I435" s="9">
        <f t="shared" si="32"/>
        <v>-2.0056540342298312E-2</v>
      </c>
      <c r="K435">
        <v>433</v>
      </c>
      <c r="L435">
        <v>784</v>
      </c>
      <c r="M435" s="9">
        <v>3.5974429502852789E-2</v>
      </c>
    </row>
    <row r="436" spans="1:13" x14ac:dyDescent="0.15">
      <c r="A436" s="6">
        <v>37238</v>
      </c>
      <c r="B436" s="11">
        <v>1946.51</v>
      </c>
      <c r="C436" s="7">
        <f t="shared" si="30"/>
        <v>-3.2251489027433911E-2</v>
      </c>
      <c r="E436">
        <v>434</v>
      </c>
      <c r="F436" s="2">
        <f t="shared" si="31"/>
        <v>934.50393074232829</v>
      </c>
      <c r="G436" s="10">
        <f t="shared" si="33"/>
        <v>4.1312440573213882</v>
      </c>
      <c r="H436" s="9">
        <f t="shared" si="34"/>
        <v>4.1312440573213838</v>
      </c>
      <c r="I436" s="9">
        <f t="shared" si="32"/>
        <v>0.13767912931268711</v>
      </c>
      <c r="K436">
        <v>434</v>
      </c>
      <c r="L436">
        <v>1290</v>
      </c>
      <c r="M436" s="9">
        <v>3.5868310241782275E-2</v>
      </c>
    </row>
    <row r="437" spans="1:13" x14ac:dyDescent="0.15">
      <c r="A437" s="6">
        <v>37239</v>
      </c>
      <c r="B437" s="11">
        <v>1953.17</v>
      </c>
      <c r="C437" s="7">
        <f t="shared" si="30"/>
        <v>3.4215082378206141E-3</v>
      </c>
      <c r="E437">
        <v>435</v>
      </c>
      <c r="F437" s="2">
        <f t="shared" si="31"/>
        <v>937.70134363963894</v>
      </c>
      <c r="G437" s="10">
        <f t="shared" si="33"/>
        <v>4.145379142895961</v>
      </c>
      <c r="H437" s="9">
        <f t="shared" si="34"/>
        <v>4.1453791428959565</v>
      </c>
      <c r="I437" s="9">
        <f t="shared" si="32"/>
        <v>-1.413508557457277E-2</v>
      </c>
      <c r="K437">
        <v>435</v>
      </c>
      <c r="L437">
        <v>649</v>
      </c>
      <c r="M437" s="9">
        <v>3.5804638685140056E-2</v>
      </c>
    </row>
    <row r="438" spans="1:13" x14ac:dyDescent="0.15">
      <c r="A438" s="6">
        <v>37242</v>
      </c>
      <c r="B438" s="11">
        <v>1987.45</v>
      </c>
      <c r="C438" s="7">
        <f t="shared" si="30"/>
        <v>1.7550955625982301E-2</v>
      </c>
      <c r="E438">
        <v>436</v>
      </c>
      <c r="F438" s="2">
        <f t="shared" si="31"/>
        <v>954.15889831228219</v>
      </c>
      <c r="G438" s="10">
        <f t="shared" si="33"/>
        <v>4.2181345082858002</v>
      </c>
      <c r="H438" s="9">
        <f t="shared" si="34"/>
        <v>4.2181345082857957</v>
      </c>
      <c r="I438" s="9">
        <f t="shared" si="32"/>
        <v>-7.2755365389839177E-2</v>
      </c>
      <c r="K438">
        <v>436</v>
      </c>
      <c r="L438">
        <v>714</v>
      </c>
      <c r="M438" s="9">
        <v>3.5804638685140056E-2</v>
      </c>
    </row>
    <row r="439" spans="1:13" x14ac:dyDescent="0.15">
      <c r="A439" s="6">
        <v>37243</v>
      </c>
      <c r="B439" s="11">
        <v>2004.76</v>
      </c>
      <c r="C439" s="7">
        <f t="shared" si="30"/>
        <v>8.7096530730332855E-3</v>
      </c>
      <c r="E439">
        <v>437</v>
      </c>
      <c r="F439" s="2">
        <f t="shared" si="31"/>
        <v>962.4692912931298</v>
      </c>
      <c r="G439" s="10">
        <f t="shared" si="33"/>
        <v>4.2548729964683591</v>
      </c>
      <c r="H439" s="9">
        <f t="shared" si="34"/>
        <v>4.2548729964683547</v>
      </c>
      <c r="I439" s="9">
        <f t="shared" si="32"/>
        <v>-3.6738488182558982E-2</v>
      </c>
      <c r="K439">
        <v>437</v>
      </c>
      <c r="L439">
        <v>1082</v>
      </c>
      <c r="M439" s="9">
        <v>3.5613624015213396E-2</v>
      </c>
    </row>
    <row r="440" spans="1:13" x14ac:dyDescent="0.15">
      <c r="A440" s="6">
        <v>37244</v>
      </c>
      <c r="B440" s="11">
        <v>1982.89</v>
      </c>
      <c r="C440" s="7">
        <f t="shared" si="30"/>
        <v>-1.0909036493146229E-2</v>
      </c>
      <c r="E440">
        <v>438</v>
      </c>
      <c r="F440" s="2">
        <f t="shared" si="31"/>
        <v>951.96967867088051</v>
      </c>
      <c r="G440" s="10">
        <f t="shared" si="33"/>
        <v>4.2084564316761837</v>
      </c>
      <c r="H440" s="9">
        <f t="shared" si="34"/>
        <v>4.2084564316761792</v>
      </c>
      <c r="I440" s="9">
        <f t="shared" si="32"/>
        <v>4.6416564792175485E-2</v>
      </c>
      <c r="K440">
        <v>438</v>
      </c>
      <c r="L440">
        <v>1246</v>
      </c>
      <c r="M440" s="9">
        <v>3.5358937788644518E-2</v>
      </c>
    </row>
    <row r="441" spans="1:13" x14ac:dyDescent="0.15">
      <c r="A441" s="6">
        <v>37245</v>
      </c>
      <c r="B441" s="11">
        <v>1918.54</v>
      </c>
      <c r="C441" s="7">
        <f t="shared" si="30"/>
        <v>-3.2452632269061921E-2</v>
      </c>
      <c r="E441">
        <v>439</v>
      </c>
      <c r="F441" s="2">
        <f t="shared" si="31"/>
        <v>921.07575675767737</v>
      </c>
      <c r="G441" s="10">
        <f t="shared" si="33"/>
        <v>4.0718809426786278</v>
      </c>
      <c r="H441" s="9">
        <f t="shared" si="34"/>
        <v>4.0718809426786233</v>
      </c>
      <c r="I441" s="9">
        <f t="shared" si="32"/>
        <v>0.13657548899755589</v>
      </c>
      <c r="K441">
        <v>439</v>
      </c>
      <c r="L441">
        <v>1204</v>
      </c>
      <c r="M441" s="9">
        <v>3.5274042379788817E-2</v>
      </c>
    </row>
    <row r="442" spans="1:13" x14ac:dyDescent="0.15">
      <c r="A442" s="6">
        <v>37246</v>
      </c>
      <c r="B442" s="11">
        <v>1945.83</v>
      </c>
      <c r="C442" s="7">
        <f t="shared" si="30"/>
        <v>1.4224358105642709E-2</v>
      </c>
      <c r="E442">
        <v>440</v>
      </c>
      <c r="F442" s="2">
        <f t="shared" si="31"/>
        <v>934.17746816422448</v>
      </c>
      <c r="G442" s="10">
        <f t="shared" si="33"/>
        <v>4.1298008353708306</v>
      </c>
      <c r="H442" s="9">
        <f t="shared" si="34"/>
        <v>4.1298008353708262</v>
      </c>
      <c r="I442" s="9">
        <f t="shared" si="32"/>
        <v>-5.7919892692202879E-2</v>
      </c>
      <c r="K442">
        <v>440</v>
      </c>
      <c r="L442">
        <v>1496</v>
      </c>
      <c r="M442" s="9">
        <v>3.5167923118716971E-2</v>
      </c>
    </row>
    <row r="443" spans="1:13" x14ac:dyDescent="0.15">
      <c r="A443" s="6">
        <v>37249</v>
      </c>
      <c r="B443" s="11">
        <v>1944.48</v>
      </c>
      <c r="C443" s="7">
        <f t="shared" si="30"/>
        <v>-6.9379133840052898E-4</v>
      </c>
      <c r="E443">
        <v>441</v>
      </c>
      <c r="F443" s="2">
        <f t="shared" si="31"/>
        <v>933.5293439282832</v>
      </c>
      <c r="G443" s="10">
        <f t="shared" si="33"/>
        <v>4.1269356153219308</v>
      </c>
      <c r="H443" s="9">
        <f t="shared" si="34"/>
        <v>4.1269356153219263</v>
      </c>
      <c r="I443" s="9">
        <f t="shared" si="32"/>
        <v>2.8652200488998858E-3</v>
      </c>
      <c r="K443">
        <v>441</v>
      </c>
      <c r="L443">
        <v>726</v>
      </c>
      <c r="M443" s="9">
        <v>3.4998132301005125E-2</v>
      </c>
    </row>
    <row r="444" spans="1:13" x14ac:dyDescent="0.15">
      <c r="A444" s="6">
        <v>37251</v>
      </c>
      <c r="B444" s="11">
        <v>1960.7</v>
      </c>
      <c r="C444" s="7">
        <f t="shared" si="30"/>
        <v>8.3415617542994536E-3</v>
      </c>
      <c r="E444">
        <v>442</v>
      </c>
      <c r="F444" s="2">
        <f t="shared" si="31"/>
        <v>941.31643660011162</v>
      </c>
      <c r="G444" s="10">
        <f t="shared" si="33"/>
        <v>4.1613607036131564</v>
      </c>
      <c r="H444" s="9">
        <f t="shared" si="34"/>
        <v>4.1613607036131519</v>
      </c>
      <c r="I444" s="9">
        <f t="shared" si="32"/>
        <v>-3.4425088291225592E-2</v>
      </c>
      <c r="K444">
        <v>442</v>
      </c>
      <c r="L444">
        <v>1191</v>
      </c>
      <c r="M444" s="9">
        <v>3.480711763107891E-2</v>
      </c>
    </row>
    <row r="445" spans="1:13" x14ac:dyDescent="0.15">
      <c r="A445" s="6">
        <v>37252</v>
      </c>
      <c r="B445" s="11">
        <v>1976.42</v>
      </c>
      <c r="C445" s="7">
        <f t="shared" si="30"/>
        <v>8.0175447544243994E-3</v>
      </c>
      <c r="E445">
        <v>443</v>
      </c>
      <c r="F445" s="2">
        <f t="shared" si="31"/>
        <v>948.86348325862832</v>
      </c>
      <c r="G445" s="10">
        <f t="shared" si="33"/>
        <v>4.1947245992936777</v>
      </c>
      <c r="H445" s="9">
        <f t="shared" si="34"/>
        <v>4.1947245992936733</v>
      </c>
      <c r="I445" s="9">
        <f t="shared" si="32"/>
        <v>-3.3363895680521338E-2</v>
      </c>
      <c r="K445">
        <v>443</v>
      </c>
      <c r="L445">
        <v>1354</v>
      </c>
      <c r="M445" s="9">
        <v>3.4764669926651059E-2</v>
      </c>
    </row>
    <row r="446" spans="1:13" x14ac:dyDescent="0.15">
      <c r="A446" s="6">
        <v>37253</v>
      </c>
      <c r="B446" s="11">
        <v>1987.26</v>
      </c>
      <c r="C446" s="7">
        <f t="shared" si="30"/>
        <v>5.4846641908095073E-3</v>
      </c>
      <c r="E446">
        <v>444</v>
      </c>
      <c r="F446" s="2">
        <f t="shared" si="31"/>
        <v>954.06768082722374</v>
      </c>
      <c r="G446" s="10">
        <f t="shared" si="33"/>
        <v>4.2177312550937316</v>
      </c>
      <c r="H446" s="9">
        <f t="shared" si="34"/>
        <v>4.2177312550937271</v>
      </c>
      <c r="I446" s="9">
        <f t="shared" si="32"/>
        <v>-2.3006655800053899E-2</v>
      </c>
      <c r="K446">
        <v>444</v>
      </c>
      <c r="L446">
        <v>549</v>
      </c>
      <c r="M446" s="9">
        <v>3.4361416734582928E-2</v>
      </c>
    </row>
    <row r="447" spans="1:13" x14ac:dyDescent="0.15">
      <c r="A447" s="6">
        <v>37256</v>
      </c>
      <c r="B447" s="11">
        <v>1950.4</v>
      </c>
      <c r="C447" s="7">
        <f t="shared" si="30"/>
        <v>-1.8548151726497708E-2</v>
      </c>
      <c r="E447">
        <v>445</v>
      </c>
      <c r="F447" s="2">
        <f t="shared" si="31"/>
        <v>936.37148872589262</v>
      </c>
      <c r="G447" s="10">
        <f t="shared" si="33"/>
        <v>4.1395001358326615</v>
      </c>
      <c r="H447" s="9">
        <f t="shared" si="34"/>
        <v>4.1395001358326571</v>
      </c>
      <c r="I447" s="9">
        <f t="shared" si="32"/>
        <v>7.823111926107007E-2</v>
      </c>
      <c r="K447">
        <v>445</v>
      </c>
      <c r="L447">
        <v>1392</v>
      </c>
      <c r="M447" s="9">
        <v>3.4106730508013605E-2</v>
      </c>
    </row>
    <row r="448" spans="1:13" x14ac:dyDescent="0.15">
      <c r="A448" s="6">
        <v>37258</v>
      </c>
      <c r="B448" s="11">
        <v>1979.25</v>
      </c>
      <c r="C448" s="7">
        <f t="shared" si="30"/>
        <v>1.4791837571780153E-2</v>
      </c>
      <c r="E448">
        <v>446</v>
      </c>
      <c r="F448" s="2">
        <f t="shared" si="31"/>
        <v>950.22214369397204</v>
      </c>
      <c r="G448" s="10">
        <f t="shared" si="33"/>
        <v>4.2007309494702598</v>
      </c>
      <c r="H448" s="9">
        <f t="shared" si="34"/>
        <v>4.2007309494702554</v>
      </c>
      <c r="I448" s="9">
        <f t="shared" si="32"/>
        <v>-6.1230813637598303E-2</v>
      </c>
      <c r="K448">
        <v>446</v>
      </c>
      <c r="L448">
        <v>1251</v>
      </c>
      <c r="M448" s="9">
        <v>3.4085506655800124E-2</v>
      </c>
    </row>
    <row r="449" spans="1:13" x14ac:dyDescent="0.15">
      <c r="A449" s="6">
        <v>37259</v>
      </c>
      <c r="B449" s="11">
        <v>2044.27</v>
      </c>
      <c r="C449" s="7">
        <f t="shared" si="30"/>
        <v>3.2850827333585908E-2</v>
      </c>
      <c r="E449">
        <v>447</v>
      </c>
      <c r="F449" s="2">
        <f t="shared" si="31"/>
        <v>981.43772726501254</v>
      </c>
      <c r="G449" s="10">
        <f t="shared" si="33"/>
        <v>4.338728436566158</v>
      </c>
      <c r="H449" s="9">
        <f t="shared" si="34"/>
        <v>4.3387284365661527</v>
      </c>
      <c r="I449" s="9">
        <f t="shared" si="32"/>
        <v>-0.13799748709589732</v>
      </c>
      <c r="K449">
        <v>447</v>
      </c>
      <c r="L449">
        <v>978</v>
      </c>
      <c r="M449" s="9">
        <v>3.4064282803584867E-2</v>
      </c>
    </row>
    <row r="450" spans="1:13" x14ac:dyDescent="0.15">
      <c r="A450" s="6">
        <v>37260</v>
      </c>
      <c r="B450" s="11">
        <v>2059.38</v>
      </c>
      <c r="C450" s="7">
        <f t="shared" si="30"/>
        <v>7.3913915480832149E-3</v>
      </c>
      <c r="E450">
        <v>448</v>
      </c>
      <c r="F450" s="2">
        <f t="shared" si="31"/>
        <v>988.69191778728919</v>
      </c>
      <c r="G450" s="10">
        <f t="shared" si="33"/>
        <v>4.3707976772616215</v>
      </c>
      <c r="H450" s="9">
        <f t="shared" si="34"/>
        <v>4.3707976772616162</v>
      </c>
      <c r="I450" s="9">
        <f t="shared" si="32"/>
        <v>-3.2069240695463463E-2</v>
      </c>
      <c r="K450">
        <v>448</v>
      </c>
      <c r="L450">
        <v>624</v>
      </c>
      <c r="M450" s="9">
        <v>3.3830820429231245E-2</v>
      </c>
    </row>
    <row r="451" spans="1:13" x14ac:dyDescent="0.15">
      <c r="A451" s="6">
        <v>37263</v>
      </c>
      <c r="B451" s="11">
        <v>2037.1</v>
      </c>
      <c r="C451" s="7">
        <f t="shared" si="30"/>
        <v>-1.0818790121298716E-2</v>
      </c>
      <c r="E451">
        <v>449</v>
      </c>
      <c r="F451" s="2">
        <f t="shared" si="31"/>
        <v>977.99546743412418</v>
      </c>
      <c r="G451" s="10">
        <f t="shared" si="33"/>
        <v>4.3235109345286684</v>
      </c>
      <c r="H451" s="9">
        <f t="shared" si="34"/>
        <v>4.3235109345286631</v>
      </c>
      <c r="I451" s="9">
        <f t="shared" si="32"/>
        <v>4.728674273295308E-2</v>
      </c>
      <c r="K451">
        <v>449</v>
      </c>
      <c r="L451">
        <v>591</v>
      </c>
      <c r="M451" s="9">
        <v>3.380959657701732E-2</v>
      </c>
    </row>
    <row r="452" spans="1:13" x14ac:dyDescent="0.15">
      <c r="A452" s="6">
        <v>37264</v>
      </c>
      <c r="B452" s="11">
        <v>2055.7399999999998</v>
      </c>
      <c r="C452" s="7">
        <f t="shared" ref="C452:C515" si="35">B452/B451-1</f>
        <v>9.1502626282460309E-3</v>
      </c>
      <c r="E452">
        <v>450</v>
      </c>
      <c r="F452" s="2">
        <f t="shared" ref="F452:F515" si="36">F451*(1+C452)</f>
        <v>986.9443828103806</v>
      </c>
      <c r="G452" s="10">
        <f t="shared" si="33"/>
        <v>4.3630721950556994</v>
      </c>
      <c r="H452" s="9">
        <f t="shared" si="34"/>
        <v>4.3630721950556941</v>
      </c>
      <c r="I452" s="9">
        <f t="shared" ref="I452:I515" si="37">-(H452-H451)</f>
        <v>-3.9561260527031017E-2</v>
      </c>
      <c r="K452">
        <v>450</v>
      </c>
      <c r="L452">
        <v>305</v>
      </c>
      <c r="M452" s="9">
        <v>3.3809596577016876E-2</v>
      </c>
    </row>
    <row r="453" spans="1:13" x14ac:dyDescent="0.15">
      <c r="A453" s="6">
        <v>37265</v>
      </c>
      <c r="B453" s="11">
        <v>2044.89</v>
      </c>
      <c r="C453" s="7">
        <f t="shared" si="35"/>
        <v>-5.2779047934076173E-3</v>
      </c>
      <c r="E453">
        <v>451</v>
      </c>
      <c r="F453" s="2">
        <f t="shared" si="36"/>
        <v>981.73538432151895</v>
      </c>
      <c r="G453" s="10">
        <f t="shared" ref="G453:G516" si="38">G452*F453/F452</f>
        <v>4.3400443154034321</v>
      </c>
      <c r="H453" s="9">
        <f t="shared" ref="H453:H516" si="39">H452*(1+C453)</f>
        <v>4.3400443154034258</v>
      </c>
      <c r="I453" s="9">
        <f t="shared" si="37"/>
        <v>2.3027879652268268E-2</v>
      </c>
      <c r="K453">
        <v>451</v>
      </c>
      <c r="L453">
        <v>476</v>
      </c>
      <c r="M453" s="9">
        <v>3.3512462646020591E-2</v>
      </c>
    </row>
    <row r="454" spans="1:13" x14ac:dyDescent="0.15">
      <c r="A454" s="6">
        <v>37266</v>
      </c>
      <c r="B454" s="11">
        <v>2047.24</v>
      </c>
      <c r="C454" s="7">
        <f t="shared" si="35"/>
        <v>1.1492060697642081E-3</v>
      </c>
      <c r="E454">
        <v>452</v>
      </c>
      <c r="F454" s="2">
        <f t="shared" si="36"/>
        <v>982.86360058408354</v>
      </c>
      <c r="G454" s="10">
        <f t="shared" si="38"/>
        <v>4.3450319206737396</v>
      </c>
      <c r="H454" s="9">
        <f t="shared" si="39"/>
        <v>4.3450319206737333</v>
      </c>
      <c r="I454" s="9">
        <f t="shared" si="37"/>
        <v>-4.9876052703075047E-3</v>
      </c>
      <c r="K454">
        <v>452</v>
      </c>
      <c r="L454">
        <v>1435</v>
      </c>
      <c r="M454" s="9">
        <v>3.3385119532735708E-2</v>
      </c>
    </row>
    <row r="455" spans="1:13" x14ac:dyDescent="0.15">
      <c r="A455" s="6">
        <v>37267</v>
      </c>
      <c r="B455" s="11">
        <v>2022.46</v>
      </c>
      <c r="C455" s="7">
        <f t="shared" si="35"/>
        <v>-1.2104101131279132E-2</v>
      </c>
      <c r="E455">
        <v>453</v>
      </c>
      <c r="F455" s="2">
        <f t="shared" si="36"/>
        <v>970.96692016436066</v>
      </c>
      <c r="G455" s="10">
        <f t="shared" si="38"/>
        <v>4.2924392148872679</v>
      </c>
      <c r="H455" s="9">
        <f t="shared" si="39"/>
        <v>4.2924392148872625</v>
      </c>
      <c r="I455" s="9">
        <f t="shared" si="37"/>
        <v>5.2592705786470795E-2</v>
      </c>
      <c r="K455">
        <v>453</v>
      </c>
      <c r="L455">
        <v>312</v>
      </c>
      <c r="M455" s="9">
        <v>3.3194104862809048E-2</v>
      </c>
    </row>
    <row r="456" spans="1:13" x14ac:dyDescent="0.15">
      <c r="A456" s="6">
        <v>37270</v>
      </c>
      <c r="B456" s="11">
        <v>1990.74</v>
      </c>
      <c r="C456" s="7">
        <f t="shared" si="35"/>
        <v>-1.5683870138346379E-2</v>
      </c>
      <c r="E456">
        <v>454</v>
      </c>
      <c r="F456" s="2">
        <f t="shared" si="36"/>
        <v>955.73840107987269</v>
      </c>
      <c r="G456" s="10">
        <f t="shared" si="38"/>
        <v>4.22511715566423</v>
      </c>
      <c r="H456" s="9">
        <f t="shared" si="39"/>
        <v>4.2251171556642255</v>
      </c>
      <c r="I456" s="9">
        <f t="shared" si="37"/>
        <v>6.7322059223037023E-2</v>
      </c>
      <c r="K456">
        <v>454</v>
      </c>
      <c r="L456">
        <v>623</v>
      </c>
      <c r="M456" s="9">
        <v>3.293941863624017E-2</v>
      </c>
    </row>
    <row r="457" spans="1:13" x14ac:dyDescent="0.15">
      <c r="A457" s="6">
        <v>37271</v>
      </c>
      <c r="B457" s="11">
        <v>2000.91</v>
      </c>
      <c r="C457" s="7">
        <f t="shared" si="35"/>
        <v>5.1086530636847982E-3</v>
      </c>
      <c r="E457">
        <v>455</v>
      </c>
      <c r="F457" s="2">
        <f t="shared" si="36"/>
        <v>960.62093699063064</v>
      </c>
      <c r="G457" s="10">
        <f t="shared" si="38"/>
        <v>4.2467018133659415</v>
      </c>
      <c r="H457" s="9">
        <f t="shared" si="39"/>
        <v>4.2467018133659371</v>
      </c>
      <c r="I457" s="9">
        <f t="shared" si="37"/>
        <v>-2.1584657701711585E-2</v>
      </c>
      <c r="K457">
        <v>455</v>
      </c>
      <c r="L457">
        <v>1170</v>
      </c>
      <c r="M457" s="9">
        <v>3.28332993751701E-2</v>
      </c>
    </row>
    <row r="458" spans="1:13" x14ac:dyDescent="0.15">
      <c r="A458" s="6">
        <v>37272</v>
      </c>
      <c r="B458" s="11">
        <v>1944.44</v>
      </c>
      <c r="C458" s="7">
        <f t="shared" si="35"/>
        <v>-2.8222158917692419E-2</v>
      </c>
      <c r="E458">
        <v>456</v>
      </c>
      <c r="F458" s="2">
        <f t="shared" si="36"/>
        <v>933.51014024721849</v>
      </c>
      <c r="G458" s="10">
        <f t="shared" si="38"/>
        <v>4.1268507199130759</v>
      </c>
      <c r="H458" s="9">
        <f t="shared" si="39"/>
        <v>4.1268507199130706</v>
      </c>
      <c r="I458" s="9">
        <f t="shared" si="37"/>
        <v>0.11985109345286649</v>
      </c>
      <c r="K458">
        <v>456</v>
      </c>
      <c r="L458">
        <v>957</v>
      </c>
      <c r="M458" s="9">
        <v>3.255738929638774E-2</v>
      </c>
    </row>
    <row r="459" spans="1:13" x14ac:dyDescent="0.15">
      <c r="A459" s="6">
        <v>37273</v>
      </c>
      <c r="B459" s="11">
        <v>1985.82</v>
      </c>
      <c r="C459" s="7">
        <f t="shared" si="35"/>
        <v>2.1281191499866292E-2</v>
      </c>
      <c r="E459">
        <v>457</v>
      </c>
      <c r="F459" s="2">
        <f t="shared" si="36"/>
        <v>953.37634830888658</v>
      </c>
      <c r="G459" s="10">
        <f t="shared" si="38"/>
        <v>4.2146750203749068</v>
      </c>
      <c r="H459" s="9">
        <f t="shared" si="39"/>
        <v>4.2146750203749015</v>
      </c>
      <c r="I459" s="9">
        <f t="shared" si="37"/>
        <v>-8.7824300461830873E-2</v>
      </c>
      <c r="K459">
        <v>457</v>
      </c>
      <c r="L459">
        <v>653</v>
      </c>
      <c r="M459" s="9">
        <v>3.2472493887531151E-2</v>
      </c>
    </row>
    <row r="460" spans="1:13" x14ac:dyDescent="0.15">
      <c r="A460" s="6">
        <v>37274</v>
      </c>
      <c r="B460" s="11">
        <v>1930.34</v>
      </c>
      <c r="C460" s="7">
        <f t="shared" si="35"/>
        <v>-2.7938080994249215E-2</v>
      </c>
      <c r="E460">
        <v>458</v>
      </c>
      <c r="F460" s="2">
        <f t="shared" si="36"/>
        <v>926.74084267183139</v>
      </c>
      <c r="G460" s="10">
        <f t="shared" si="38"/>
        <v>4.0969250882912336</v>
      </c>
      <c r="H460" s="9">
        <f t="shared" si="39"/>
        <v>4.0969250882912283</v>
      </c>
      <c r="I460" s="9">
        <f t="shared" si="37"/>
        <v>0.11774993208367324</v>
      </c>
      <c r="K460">
        <v>458</v>
      </c>
      <c r="L460">
        <v>654</v>
      </c>
      <c r="M460" s="9">
        <v>3.2451270035316337E-2</v>
      </c>
    </row>
    <row r="461" spans="1:13" x14ac:dyDescent="0.15">
      <c r="A461" s="6">
        <v>37278</v>
      </c>
      <c r="B461" s="11">
        <v>1882.53</v>
      </c>
      <c r="C461" s="7">
        <f t="shared" si="35"/>
        <v>-2.4767657511111985E-2</v>
      </c>
      <c r="E461">
        <v>459</v>
      </c>
      <c r="F461" s="2">
        <f t="shared" si="36"/>
        <v>903.78764287897616</v>
      </c>
      <c r="G461" s="10">
        <f t="shared" si="38"/>
        <v>3.9954538508557542</v>
      </c>
      <c r="H461" s="9">
        <f t="shared" si="39"/>
        <v>3.9954538508557489</v>
      </c>
      <c r="I461" s="9">
        <f t="shared" si="37"/>
        <v>0.10147123743547937</v>
      </c>
      <c r="K461">
        <v>459</v>
      </c>
      <c r="L461">
        <v>824</v>
      </c>
      <c r="M461" s="9">
        <v>3.2408822330888487E-2</v>
      </c>
    </row>
    <row r="462" spans="1:13" x14ac:dyDescent="0.15">
      <c r="A462" s="6">
        <v>37279</v>
      </c>
      <c r="B462" s="11">
        <v>1922.38</v>
      </c>
      <c r="C462" s="7">
        <f t="shared" si="35"/>
        <v>2.1168321354772646E-2</v>
      </c>
      <c r="E462">
        <v>460</v>
      </c>
      <c r="F462" s="2">
        <f t="shared" si="36"/>
        <v>922.91931013991086</v>
      </c>
      <c r="G462" s="10">
        <f t="shared" si="38"/>
        <v>4.0800309019288328</v>
      </c>
      <c r="H462" s="9">
        <f t="shared" si="39"/>
        <v>4.0800309019288274</v>
      </c>
      <c r="I462" s="9">
        <f t="shared" si="37"/>
        <v>-8.4577051073078557E-2</v>
      </c>
      <c r="K462">
        <v>460</v>
      </c>
      <c r="L462">
        <v>870</v>
      </c>
      <c r="M462" s="9">
        <v>3.2239031513175309E-2</v>
      </c>
    </row>
    <row r="463" spans="1:13" x14ac:dyDescent="0.15">
      <c r="A463" s="6">
        <v>37280</v>
      </c>
      <c r="B463" s="11">
        <v>1942.58</v>
      </c>
      <c r="C463" s="7">
        <f t="shared" si="35"/>
        <v>1.0507808029629917E-2</v>
      </c>
      <c r="E463">
        <v>461</v>
      </c>
      <c r="F463" s="2">
        <f t="shared" si="36"/>
        <v>932.61716907769949</v>
      </c>
      <c r="G463" s="10">
        <f t="shared" si="38"/>
        <v>4.1229030834012583</v>
      </c>
      <c r="H463" s="9">
        <f t="shared" si="39"/>
        <v>4.122903083401253</v>
      </c>
      <c r="I463" s="9">
        <f t="shared" si="37"/>
        <v>-4.2872181472425552E-2</v>
      </c>
      <c r="K463">
        <v>461</v>
      </c>
      <c r="L463">
        <v>640</v>
      </c>
      <c r="M463" s="9">
        <v>3.2069240695463463E-2</v>
      </c>
    </row>
    <row r="464" spans="1:13" x14ac:dyDescent="0.15">
      <c r="A464" s="6">
        <v>37281</v>
      </c>
      <c r="B464" s="11">
        <v>1937.7</v>
      </c>
      <c r="C464" s="7">
        <f t="shared" si="35"/>
        <v>-2.5121230528472038E-3</v>
      </c>
      <c r="E464">
        <v>462</v>
      </c>
      <c r="F464" s="2">
        <f t="shared" si="36"/>
        <v>930.27431998777831</v>
      </c>
      <c r="G464" s="10">
        <f t="shared" si="38"/>
        <v>4.1125458435207918</v>
      </c>
      <c r="H464" s="9">
        <f t="shared" si="39"/>
        <v>4.1125458435207856</v>
      </c>
      <c r="I464" s="9">
        <f t="shared" si="37"/>
        <v>1.0357239880467439E-2</v>
      </c>
      <c r="K464">
        <v>462</v>
      </c>
      <c r="L464">
        <v>1381</v>
      </c>
      <c r="M464" s="9">
        <v>3.2026792991033837E-2</v>
      </c>
    </row>
    <row r="465" spans="1:13" x14ac:dyDescent="0.15">
      <c r="A465" s="6">
        <v>37284</v>
      </c>
      <c r="B465" s="11">
        <v>1943.91</v>
      </c>
      <c r="C465" s="7">
        <f t="shared" si="35"/>
        <v>3.204830469112796E-3</v>
      </c>
      <c r="E465">
        <v>463</v>
      </c>
      <c r="F465" s="2">
        <f t="shared" si="36"/>
        <v>933.2556914731083</v>
      </c>
      <c r="G465" s="10">
        <f t="shared" si="38"/>
        <v>4.1257258557457304</v>
      </c>
      <c r="H465" s="9">
        <f t="shared" si="39"/>
        <v>4.1257258557457241</v>
      </c>
      <c r="I465" s="9">
        <f t="shared" si="37"/>
        <v>-1.3180012224938586E-2</v>
      </c>
      <c r="K465">
        <v>463</v>
      </c>
      <c r="L465">
        <v>708</v>
      </c>
      <c r="M465" s="9">
        <v>3.194189758217858E-2</v>
      </c>
    </row>
    <row r="466" spans="1:13" x14ac:dyDescent="0.15">
      <c r="A466" s="6">
        <v>37285</v>
      </c>
      <c r="B466" s="11">
        <v>1892.99</v>
      </c>
      <c r="C466" s="7">
        <f t="shared" si="35"/>
        <v>-2.6194628352135707E-2</v>
      </c>
      <c r="E466">
        <v>464</v>
      </c>
      <c r="F466" s="2">
        <f t="shared" si="36"/>
        <v>908.80940547745479</v>
      </c>
      <c r="G466" s="10">
        <f t="shared" si="38"/>
        <v>4.0176540002716736</v>
      </c>
      <c r="H466" s="9">
        <f t="shared" si="39"/>
        <v>4.0176540002716674</v>
      </c>
      <c r="I466" s="9">
        <f t="shared" si="37"/>
        <v>0.10807185547405673</v>
      </c>
      <c r="K466">
        <v>464</v>
      </c>
      <c r="L466">
        <v>484</v>
      </c>
      <c r="M466" s="9">
        <v>3.1793330616679771E-2</v>
      </c>
    </row>
    <row r="467" spans="1:13" x14ac:dyDescent="0.15">
      <c r="A467" s="6">
        <v>37286</v>
      </c>
      <c r="B467" s="11">
        <v>1913.44</v>
      </c>
      <c r="C467" s="7">
        <f t="shared" si="35"/>
        <v>1.0803015335527411E-2</v>
      </c>
      <c r="E467">
        <v>465</v>
      </c>
      <c r="F467" s="2">
        <f t="shared" si="36"/>
        <v>918.62728742189927</v>
      </c>
      <c r="G467" s="10">
        <f t="shared" si="38"/>
        <v>4.0610567780494513</v>
      </c>
      <c r="H467" s="9">
        <f t="shared" si="39"/>
        <v>4.0610567780494451</v>
      </c>
      <c r="I467" s="9">
        <f t="shared" si="37"/>
        <v>-4.3402777777777679E-2</v>
      </c>
      <c r="K467">
        <v>465</v>
      </c>
      <c r="L467">
        <v>1461</v>
      </c>
      <c r="M467" s="9">
        <v>3.1135391198044537E-2</v>
      </c>
    </row>
    <row r="468" spans="1:13" x14ac:dyDescent="0.15">
      <c r="A468" s="6">
        <v>37287</v>
      </c>
      <c r="B468" s="11">
        <v>1934.03</v>
      </c>
      <c r="C468" s="7">
        <f t="shared" si="35"/>
        <v>1.0760724140814304E-2</v>
      </c>
      <c r="E468">
        <v>466</v>
      </c>
      <c r="F468" s="2">
        <f t="shared" si="36"/>
        <v>928.51238225007091</v>
      </c>
      <c r="G468" s="10">
        <f t="shared" si="38"/>
        <v>4.1047566897582257</v>
      </c>
      <c r="H468" s="9">
        <f t="shared" si="39"/>
        <v>4.1047566897582195</v>
      </c>
      <c r="I468" s="9">
        <f t="shared" si="37"/>
        <v>-4.3699911708774408E-2</v>
      </c>
      <c r="K468">
        <v>466</v>
      </c>
      <c r="L468">
        <v>757</v>
      </c>
      <c r="M468" s="9">
        <v>3.1092943493616243E-2</v>
      </c>
    </row>
    <row r="469" spans="1:13" x14ac:dyDescent="0.15">
      <c r="A469" s="6">
        <v>37288</v>
      </c>
      <c r="B469" s="11">
        <v>1911.24</v>
      </c>
      <c r="C469" s="7">
        <f t="shared" si="35"/>
        <v>-1.1783684844599129E-2</v>
      </c>
      <c r="E469">
        <v>467</v>
      </c>
      <c r="F469" s="2">
        <f t="shared" si="36"/>
        <v>917.57108496332808</v>
      </c>
      <c r="G469" s="10">
        <f t="shared" si="38"/>
        <v>4.0563875305623549</v>
      </c>
      <c r="H469" s="9">
        <f t="shared" si="39"/>
        <v>4.0563875305623487</v>
      </c>
      <c r="I469" s="9">
        <f t="shared" si="37"/>
        <v>4.8369159195870814E-2</v>
      </c>
      <c r="K469">
        <v>467</v>
      </c>
      <c r="L469">
        <v>1064</v>
      </c>
      <c r="M469" s="9">
        <v>3.090192882368914E-2</v>
      </c>
    </row>
    <row r="470" spans="1:13" x14ac:dyDescent="0.15">
      <c r="A470" s="6">
        <v>37291</v>
      </c>
      <c r="B470" s="11">
        <v>1855.53</v>
      </c>
      <c r="C470" s="7">
        <f t="shared" si="35"/>
        <v>-2.914861555848558E-2</v>
      </c>
      <c r="E470">
        <v>468</v>
      </c>
      <c r="F470" s="2">
        <f t="shared" si="36"/>
        <v>890.8251581601495</v>
      </c>
      <c r="G470" s="10">
        <f t="shared" si="38"/>
        <v>3.9381494498777578</v>
      </c>
      <c r="H470" s="9">
        <f t="shared" si="39"/>
        <v>3.9381494498777521</v>
      </c>
      <c r="I470" s="9">
        <f t="shared" si="37"/>
        <v>0.11823808068459662</v>
      </c>
      <c r="K470">
        <v>468</v>
      </c>
      <c r="L470">
        <v>150</v>
      </c>
      <c r="M470" s="9">
        <v>3.0668466449333742E-2</v>
      </c>
    </row>
    <row r="471" spans="1:13" x14ac:dyDescent="0.15">
      <c r="A471" s="6">
        <v>37292</v>
      </c>
      <c r="B471" s="11">
        <v>1838.52</v>
      </c>
      <c r="C471" s="7">
        <f t="shared" si="35"/>
        <v>-9.1671921230053188E-3</v>
      </c>
      <c r="E471">
        <v>469</v>
      </c>
      <c r="F471" s="2">
        <f t="shared" si="36"/>
        <v>882.6587927872888</v>
      </c>
      <c r="G471" s="10">
        <f t="shared" si="38"/>
        <v>3.9020476772616206</v>
      </c>
      <c r="H471" s="9">
        <f t="shared" si="39"/>
        <v>3.9020476772616148</v>
      </c>
      <c r="I471" s="9">
        <f t="shared" si="37"/>
        <v>3.6101772616137229E-2</v>
      </c>
      <c r="K471">
        <v>469</v>
      </c>
      <c r="L471">
        <v>97</v>
      </c>
      <c r="M471" s="9">
        <v>3.0647242597119373E-2</v>
      </c>
    </row>
    <row r="472" spans="1:13" x14ac:dyDescent="0.15">
      <c r="A472" s="6">
        <v>37293</v>
      </c>
      <c r="B472" s="11">
        <v>1812.71</v>
      </c>
      <c r="C472" s="7">
        <f t="shared" si="35"/>
        <v>-1.4038465722428839E-2</v>
      </c>
      <c r="E472">
        <v>470</v>
      </c>
      <c r="F472" s="2">
        <f t="shared" si="36"/>
        <v>870.26761758014402</v>
      </c>
      <c r="G472" s="10">
        <f t="shared" si="38"/>
        <v>3.8472689146971</v>
      </c>
      <c r="H472" s="9">
        <f t="shared" si="39"/>
        <v>3.8472689146970946</v>
      </c>
      <c r="I472" s="9">
        <f t="shared" si="37"/>
        <v>5.4778762564520189E-2</v>
      </c>
      <c r="K472">
        <v>470</v>
      </c>
      <c r="L472">
        <v>1263</v>
      </c>
      <c r="M472" s="9">
        <v>3.0604794892692411E-2</v>
      </c>
    </row>
    <row r="473" spans="1:13" x14ac:dyDescent="0.15">
      <c r="A473" s="6">
        <v>37294</v>
      </c>
      <c r="B473" s="11">
        <v>1782.11</v>
      </c>
      <c r="C473" s="7">
        <f t="shared" si="35"/>
        <v>-1.6880802775954273E-2</v>
      </c>
      <c r="E473">
        <v>471</v>
      </c>
      <c r="F473" s="2">
        <f t="shared" si="36"/>
        <v>855.57680156547406</v>
      </c>
      <c r="G473" s="10">
        <f t="shared" si="38"/>
        <v>3.7823239269220386</v>
      </c>
      <c r="H473" s="9">
        <f t="shared" si="39"/>
        <v>3.7823239269220332</v>
      </c>
      <c r="I473" s="9">
        <f t="shared" si="37"/>
        <v>6.4944987775061414E-2</v>
      </c>
      <c r="K473">
        <v>471</v>
      </c>
      <c r="L473">
        <v>1463</v>
      </c>
      <c r="M473" s="9">
        <v>3.0456227927193602E-2</v>
      </c>
    </row>
    <row r="474" spans="1:13" x14ac:dyDescent="0.15">
      <c r="A474" s="6">
        <v>37295</v>
      </c>
      <c r="B474" s="11">
        <v>1818.88</v>
      </c>
      <c r="C474" s="7">
        <f t="shared" si="35"/>
        <v>2.0632845335024408E-2</v>
      </c>
      <c r="E474">
        <v>472</v>
      </c>
      <c r="F474" s="2">
        <f t="shared" si="36"/>
        <v>873.2297853844093</v>
      </c>
      <c r="G474" s="10">
        <f t="shared" si="38"/>
        <v>3.8603640315131829</v>
      </c>
      <c r="H474" s="9">
        <f t="shared" si="39"/>
        <v>3.8603640315131775</v>
      </c>
      <c r="I474" s="9">
        <f t="shared" si="37"/>
        <v>-7.8040104591144299E-2</v>
      </c>
      <c r="K474">
        <v>472</v>
      </c>
      <c r="L474">
        <v>1002</v>
      </c>
      <c r="M474" s="9">
        <v>3.0392556370551382E-2</v>
      </c>
    </row>
    <row r="475" spans="1:13" x14ac:dyDescent="0.15">
      <c r="A475" s="6">
        <v>37298</v>
      </c>
      <c r="B475" s="11">
        <v>1846.66</v>
      </c>
      <c r="C475" s="7">
        <f t="shared" si="35"/>
        <v>1.5273135116115499E-2</v>
      </c>
      <c r="E475">
        <v>473</v>
      </c>
      <c r="F475" s="2">
        <f t="shared" si="36"/>
        <v>886.56674188400189</v>
      </c>
      <c r="G475" s="10">
        <f t="shared" si="38"/>
        <v>3.9193238929638756</v>
      </c>
      <c r="H475" s="9">
        <f t="shared" si="39"/>
        <v>3.9193238929638707</v>
      </c>
      <c r="I475" s="9">
        <f t="shared" si="37"/>
        <v>-5.8959861450693207E-2</v>
      </c>
      <c r="K475">
        <v>473</v>
      </c>
      <c r="L475">
        <v>1402</v>
      </c>
      <c r="M475" s="9">
        <v>3.0350108666123532E-2</v>
      </c>
    </row>
    <row r="476" spans="1:13" x14ac:dyDescent="0.15">
      <c r="A476" s="6">
        <v>37299</v>
      </c>
      <c r="B476" s="11">
        <v>1834.21</v>
      </c>
      <c r="C476" s="7">
        <f t="shared" si="35"/>
        <v>-6.7419015953126271E-3</v>
      </c>
      <c r="E476">
        <v>474</v>
      </c>
      <c r="F476" s="2">
        <f t="shared" si="36"/>
        <v>880.58959615254298</v>
      </c>
      <c r="G476" s="10">
        <f t="shared" si="38"/>
        <v>3.8929001969573553</v>
      </c>
      <c r="H476" s="9">
        <f t="shared" si="39"/>
        <v>3.8929001969573509</v>
      </c>
      <c r="I476" s="9">
        <f t="shared" si="37"/>
        <v>2.6423696006519837E-2</v>
      </c>
      <c r="K476">
        <v>474</v>
      </c>
      <c r="L476">
        <v>1422</v>
      </c>
      <c r="M476" s="9">
        <v>3.0159093996196873E-2</v>
      </c>
    </row>
    <row r="477" spans="1:13" x14ac:dyDescent="0.15">
      <c r="A477" s="6">
        <v>37300</v>
      </c>
      <c r="B477" s="11">
        <v>1859.16</v>
      </c>
      <c r="C477" s="7">
        <f t="shared" si="35"/>
        <v>1.360258639959433E-2</v>
      </c>
      <c r="E477">
        <v>475</v>
      </c>
      <c r="F477" s="2">
        <f t="shared" si="36"/>
        <v>892.56789221679185</v>
      </c>
      <c r="G477" s="10">
        <f t="shared" si="38"/>
        <v>3.9458537082314655</v>
      </c>
      <c r="H477" s="9">
        <f t="shared" si="39"/>
        <v>3.9458537082314611</v>
      </c>
      <c r="I477" s="9">
        <f t="shared" si="37"/>
        <v>-5.2953511274110188E-2</v>
      </c>
      <c r="K477">
        <v>475</v>
      </c>
      <c r="L477">
        <v>206</v>
      </c>
      <c r="M477" s="9">
        <v>2.9861960065200144E-2</v>
      </c>
    </row>
    <row r="478" spans="1:13" x14ac:dyDescent="0.15">
      <c r="A478" s="6">
        <v>37301</v>
      </c>
      <c r="B478" s="11">
        <v>1843.37</v>
      </c>
      <c r="C478" s="7">
        <f t="shared" si="35"/>
        <v>-8.4930828976528261E-3</v>
      </c>
      <c r="E478">
        <v>476</v>
      </c>
      <c r="F478" s="2">
        <f t="shared" si="36"/>
        <v>884.98723911641139</v>
      </c>
      <c r="G478" s="10">
        <f t="shared" si="38"/>
        <v>3.9123412455854449</v>
      </c>
      <c r="H478" s="9">
        <f t="shared" si="39"/>
        <v>3.9123412455854405</v>
      </c>
      <c r="I478" s="9">
        <f t="shared" si="37"/>
        <v>3.3512462646020591E-2</v>
      </c>
      <c r="K478">
        <v>476</v>
      </c>
      <c r="L478">
        <v>891</v>
      </c>
      <c r="M478" s="9">
        <v>2.9861960065199256E-2</v>
      </c>
    </row>
    <row r="479" spans="1:13" x14ac:dyDescent="0.15">
      <c r="A479" s="6">
        <v>37302</v>
      </c>
      <c r="B479" s="11">
        <v>1805.2</v>
      </c>
      <c r="C479" s="7">
        <f t="shared" si="35"/>
        <v>-2.070664055507021E-2</v>
      </c>
      <c r="E479">
        <v>477</v>
      </c>
      <c r="F479" s="2">
        <f t="shared" si="36"/>
        <v>866.66212646020392</v>
      </c>
      <c r="G479" s="10">
        <f t="shared" si="38"/>
        <v>3.8313298016843316</v>
      </c>
      <c r="H479" s="9">
        <f t="shared" si="39"/>
        <v>3.8313298016843271</v>
      </c>
      <c r="I479" s="9">
        <f t="shared" si="37"/>
        <v>8.1011443901113367E-2</v>
      </c>
      <c r="K479">
        <v>477</v>
      </c>
      <c r="L479">
        <v>1382</v>
      </c>
      <c r="M479" s="9">
        <v>2.9564826134203415E-2</v>
      </c>
    </row>
    <row r="480" spans="1:13" x14ac:dyDescent="0.15">
      <c r="A480" s="6">
        <v>37306</v>
      </c>
      <c r="B480" s="11">
        <v>1750.61</v>
      </c>
      <c r="C480" s="7">
        <f t="shared" si="35"/>
        <v>-3.0240416574340845E-2</v>
      </c>
      <c r="E480">
        <v>478</v>
      </c>
      <c r="F480" s="2">
        <f t="shared" si="36"/>
        <v>840.45390272684324</v>
      </c>
      <c r="G480" s="10">
        <f t="shared" si="38"/>
        <v>3.7154687924477106</v>
      </c>
      <c r="H480" s="9">
        <f t="shared" si="39"/>
        <v>3.7154687924477066</v>
      </c>
      <c r="I480" s="9">
        <f t="shared" si="37"/>
        <v>0.11586100923662057</v>
      </c>
      <c r="K480">
        <v>478</v>
      </c>
      <c r="L480">
        <v>1312</v>
      </c>
      <c r="M480" s="9">
        <v>2.9522378429773788E-2</v>
      </c>
    </row>
    <row r="481" spans="1:13" x14ac:dyDescent="0.15">
      <c r="A481" s="6">
        <v>37307</v>
      </c>
      <c r="B481" s="11">
        <v>1775.57</v>
      </c>
      <c r="C481" s="7">
        <f t="shared" si="35"/>
        <v>1.4257887250729739E-2</v>
      </c>
      <c r="E481">
        <v>479</v>
      </c>
      <c r="F481" s="2">
        <f t="shared" si="36"/>
        <v>852.43699971135834</v>
      </c>
      <c r="G481" s="10">
        <f t="shared" si="38"/>
        <v>3.7684435275740351</v>
      </c>
      <c r="H481" s="9">
        <f t="shared" si="39"/>
        <v>3.7684435275740311</v>
      </c>
      <c r="I481" s="9">
        <f t="shared" si="37"/>
        <v>-5.2974735126324557E-2</v>
      </c>
      <c r="K481">
        <v>479</v>
      </c>
      <c r="L481">
        <v>1478</v>
      </c>
      <c r="M481" s="9">
        <v>2.9373811464275867E-2</v>
      </c>
    </row>
    <row r="482" spans="1:13" x14ac:dyDescent="0.15">
      <c r="A482" s="6">
        <v>37308</v>
      </c>
      <c r="B482" s="11">
        <v>1716.24</v>
      </c>
      <c r="C482" s="7">
        <f t="shared" si="35"/>
        <v>-3.3414621783427245E-2</v>
      </c>
      <c r="E482">
        <v>480</v>
      </c>
      <c r="F482" s="2">
        <f t="shared" si="36"/>
        <v>823.95313977180388</v>
      </c>
      <c r="G482" s="10">
        <f t="shared" si="38"/>
        <v>3.6425224123879443</v>
      </c>
      <c r="H482" s="9">
        <f t="shared" si="39"/>
        <v>3.6425224123879403</v>
      </c>
      <c r="I482" s="9">
        <f t="shared" si="37"/>
        <v>0.12592111518609084</v>
      </c>
      <c r="K482">
        <v>480</v>
      </c>
      <c r="L482">
        <v>55</v>
      </c>
      <c r="M482" s="9">
        <v>2.9076677533279138E-2</v>
      </c>
    </row>
    <row r="483" spans="1:13" x14ac:dyDescent="0.15">
      <c r="A483" s="6">
        <v>37309</v>
      </c>
      <c r="B483" s="11">
        <v>1724.54</v>
      </c>
      <c r="C483" s="7">
        <f t="shared" si="35"/>
        <v>4.8361534517316063E-3</v>
      </c>
      <c r="E483">
        <v>481</v>
      </c>
      <c r="F483" s="2">
        <f t="shared" si="36"/>
        <v>827.93790359277637</v>
      </c>
      <c r="G483" s="10">
        <f t="shared" si="38"/>
        <v>3.6601382097256239</v>
      </c>
      <c r="H483" s="9">
        <f t="shared" si="39"/>
        <v>3.6601382097256199</v>
      </c>
      <c r="I483" s="9">
        <f t="shared" si="37"/>
        <v>-1.7615797337679595E-2</v>
      </c>
      <c r="K483">
        <v>481</v>
      </c>
      <c r="L483">
        <v>1240</v>
      </c>
      <c r="M483" s="9">
        <v>2.9034229828851288E-2</v>
      </c>
    </row>
    <row r="484" spans="1:13" x14ac:dyDescent="0.15">
      <c r="A484" s="6">
        <v>37312</v>
      </c>
      <c r="B484" s="11">
        <v>1769.88</v>
      </c>
      <c r="C484" s="7">
        <f t="shared" si="35"/>
        <v>2.6291068922727368E-2</v>
      </c>
      <c r="E484">
        <v>482</v>
      </c>
      <c r="F484" s="2">
        <f t="shared" si="36"/>
        <v>849.70527607987242</v>
      </c>
      <c r="G484" s="10">
        <f t="shared" si="38"/>
        <v>3.7563671556642282</v>
      </c>
      <c r="H484" s="9">
        <f t="shared" si="39"/>
        <v>3.7563671556642242</v>
      </c>
      <c r="I484" s="9">
        <f t="shared" si="37"/>
        <v>-9.6228945938604316E-2</v>
      </c>
      <c r="K484">
        <v>482</v>
      </c>
      <c r="L484">
        <v>995</v>
      </c>
      <c r="M484" s="9">
        <v>2.890688671556596E-2</v>
      </c>
    </row>
    <row r="485" spans="1:13" x14ac:dyDescent="0.15">
      <c r="A485" s="6">
        <v>37313</v>
      </c>
      <c r="B485" s="11">
        <v>1766.86</v>
      </c>
      <c r="C485" s="7">
        <f t="shared" si="35"/>
        <v>-1.7063303726807533E-3</v>
      </c>
      <c r="E485">
        <v>483</v>
      </c>
      <c r="F485" s="2">
        <f t="shared" si="36"/>
        <v>848.25539815947025</v>
      </c>
      <c r="G485" s="10">
        <f t="shared" si="38"/>
        <v>3.7499575522955775</v>
      </c>
      <c r="H485" s="9">
        <f t="shared" si="39"/>
        <v>3.7499575522955739</v>
      </c>
      <c r="I485" s="9">
        <f t="shared" si="37"/>
        <v>6.4096033686502629E-3</v>
      </c>
      <c r="K485">
        <v>483</v>
      </c>
      <c r="L485">
        <v>1150</v>
      </c>
      <c r="M485" s="9">
        <v>2.890688671556596E-2</v>
      </c>
    </row>
    <row r="486" spans="1:13" x14ac:dyDescent="0.15">
      <c r="A486" s="6">
        <v>37314</v>
      </c>
      <c r="B486" s="11">
        <v>1751.88</v>
      </c>
      <c r="C486" s="7">
        <f t="shared" si="35"/>
        <v>-8.4783174671450023E-3</v>
      </c>
      <c r="E486">
        <v>484</v>
      </c>
      <c r="F486" s="2">
        <f t="shared" si="36"/>
        <v>841.06361960065476</v>
      </c>
      <c r="G486" s="10">
        <f t="shared" si="38"/>
        <v>3.7181642216788973</v>
      </c>
      <c r="H486" s="9">
        <f t="shared" si="39"/>
        <v>3.7181642216788942</v>
      </c>
      <c r="I486" s="9">
        <f t="shared" si="37"/>
        <v>3.1793330616679771E-2</v>
      </c>
      <c r="K486">
        <v>484</v>
      </c>
      <c r="L486">
        <v>1346</v>
      </c>
      <c r="M486" s="9">
        <v>2.8885662863352479E-2</v>
      </c>
    </row>
    <row r="487" spans="1:13" x14ac:dyDescent="0.15">
      <c r="A487" s="6">
        <v>37315</v>
      </c>
      <c r="B487" s="11">
        <v>1731.49</v>
      </c>
      <c r="C487" s="7">
        <f t="shared" si="35"/>
        <v>-1.1638925040527992E-2</v>
      </c>
      <c r="E487">
        <v>485</v>
      </c>
      <c r="F487" s="2">
        <f t="shared" si="36"/>
        <v>831.27454317780757</v>
      </c>
      <c r="G487" s="10">
        <f t="shared" si="38"/>
        <v>3.6748887870144036</v>
      </c>
      <c r="H487" s="9">
        <f t="shared" si="39"/>
        <v>3.6748887870144005</v>
      </c>
      <c r="I487" s="9">
        <f t="shared" si="37"/>
        <v>4.3275434664493684E-2</v>
      </c>
      <c r="K487">
        <v>485</v>
      </c>
      <c r="L487">
        <v>1366</v>
      </c>
      <c r="M487" s="9">
        <v>2.886443901113811E-2</v>
      </c>
    </row>
    <row r="488" spans="1:13" x14ac:dyDescent="0.15">
      <c r="A488" s="6">
        <v>37316</v>
      </c>
      <c r="B488" s="11">
        <v>1802.74</v>
      </c>
      <c r="C488" s="7">
        <f t="shared" si="35"/>
        <v>4.1149530173434368E-2</v>
      </c>
      <c r="E488">
        <v>486</v>
      </c>
      <c r="F488" s="2">
        <f t="shared" si="36"/>
        <v>865.48110007471064</v>
      </c>
      <c r="G488" s="10">
        <f t="shared" si="38"/>
        <v>3.8261087340396687</v>
      </c>
      <c r="H488" s="9">
        <f t="shared" si="39"/>
        <v>3.8261087340396651</v>
      </c>
      <c r="I488" s="9">
        <f t="shared" si="37"/>
        <v>-0.15121994702526464</v>
      </c>
      <c r="K488">
        <v>486</v>
      </c>
      <c r="L488">
        <v>1352</v>
      </c>
      <c r="M488" s="9">
        <v>2.8694648193424932E-2</v>
      </c>
    </row>
    <row r="489" spans="1:13" x14ac:dyDescent="0.15">
      <c r="A489" s="6">
        <v>37319</v>
      </c>
      <c r="B489" s="11">
        <v>1859.32</v>
      </c>
      <c r="C489" s="7">
        <f t="shared" si="35"/>
        <v>3.138555754018868E-2</v>
      </c>
      <c r="E489">
        <v>487</v>
      </c>
      <c r="F489" s="2">
        <f t="shared" si="36"/>
        <v>892.64470694105125</v>
      </c>
      <c r="G489" s="10">
        <f t="shared" si="38"/>
        <v>3.9461932898668892</v>
      </c>
      <c r="H489" s="9">
        <f t="shared" si="39"/>
        <v>3.9461932898668857</v>
      </c>
      <c r="I489" s="9">
        <f t="shared" si="37"/>
        <v>-0.12008455582722055</v>
      </c>
      <c r="K489">
        <v>487</v>
      </c>
      <c r="L489">
        <v>1351</v>
      </c>
      <c r="M489" s="9">
        <v>2.8461185819071311E-2</v>
      </c>
    </row>
    <row r="490" spans="1:13" x14ac:dyDescent="0.15">
      <c r="A490" s="6">
        <v>37320</v>
      </c>
      <c r="B490" s="11">
        <v>1866.29</v>
      </c>
      <c r="C490" s="7">
        <f t="shared" si="35"/>
        <v>3.7486823139643022E-3</v>
      </c>
      <c r="E490">
        <v>488</v>
      </c>
      <c r="F490" s="2">
        <f t="shared" si="36"/>
        <v>895.99094836661504</v>
      </c>
      <c r="G490" s="10">
        <f t="shared" si="38"/>
        <v>3.9609863148600977</v>
      </c>
      <c r="H490" s="9">
        <f t="shared" si="39"/>
        <v>3.9609863148600941</v>
      </c>
      <c r="I490" s="9">
        <f t="shared" si="37"/>
        <v>-1.4793024993208448E-2</v>
      </c>
      <c r="K490">
        <v>488</v>
      </c>
      <c r="L490">
        <v>955</v>
      </c>
      <c r="M490" s="9">
        <v>2.8291395001358133E-2</v>
      </c>
    </row>
    <row r="491" spans="1:13" x14ac:dyDescent="0.15">
      <c r="A491" s="6">
        <v>37321</v>
      </c>
      <c r="B491" s="11">
        <v>1890.4</v>
      </c>
      <c r="C491" s="7">
        <f t="shared" si="35"/>
        <v>1.2918678233286407E-2</v>
      </c>
      <c r="E491">
        <v>489</v>
      </c>
      <c r="F491" s="2">
        <f t="shared" si="36"/>
        <v>907.56596712850046</v>
      </c>
      <c r="G491" s="10">
        <f t="shared" si="38"/>
        <v>4.0121570225482257</v>
      </c>
      <c r="H491" s="9">
        <f t="shared" si="39"/>
        <v>4.0121570225482222</v>
      </c>
      <c r="I491" s="9">
        <f t="shared" si="37"/>
        <v>-5.1170707688128036E-2</v>
      </c>
      <c r="K491">
        <v>489</v>
      </c>
      <c r="L491">
        <v>762</v>
      </c>
      <c r="M491" s="9">
        <v>2.7739574843792525E-2</v>
      </c>
    </row>
    <row r="492" spans="1:13" x14ac:dyDescent="0.15">
      <c r="A492" s="6">
        <v>37322</v>
      </c>
      <c r="B492" s="11">
        <v>1881.63</v>
      </c>
      <c r="C492" s="7">
        <f t="shared" si="35"/>
        <v>-4.6392297926364234E-3</v>
      </c>
      <c r="E492">
        <v>490</v>
      </c>
      <c r="F492" s="2">
        <f t="shared" si="36"/>
        <v>903.35556005501508</v>
      </c>
      <c r="G492" s="10">
        <f t="shared" si="38"/>
        <v>3.9935437041564845</v>
      </c>
      <c r="H492" s="9">
        <f t="shared" si="39"/>
        <v>3.993543704156481</v>
      </c>
      <c r="I492" s="9">
        <f t="shared" si="37"/>
        <v>1.8613318391741185E-2</v>
      </c>
      <c r="K492">
        <v>490</v>
      </c>
      <c r="L492">
        <v>1028</v>
      </c>
      <c r="M492" s="9">
        <v>2.7591007878293716E-2</v>
      </c>
    </row>
    <row r="493" spans="1:13" x14ac:dyDescent="0.15">
      <c r="A493" s="6">
        <v>37323</v>
      </c>
      <c r="B493" s="11">
        <v>1929.67</v>
      </c>
      <c r="C493" s="7">
        <f t="shared" si="35"/>
        <v>2.5531055521011092E-2</v>
      </c>
      <c r="E493">
        <v>491</v>
      </c>
      <c r="F493" s="2">
        <f t="shared" si="36"/>
        <v>926.41918101399369</v>
      </c>
      <c r="G493" s="10">
        <f t="shared" si="38"/>
        <v>4.0955030901928877</v>
      </c>
      <c r="H493" s="9">
        <f t="shared" si="39"/>
        <v>4.0955030901928842</v>
      </c>
      <c r="I493" s="9">
        <f t="shared" si="37"/>
        <v>-0.1019593860364032</v>
      </c>
      <c r="K493">
        <v>491</v>
      </c>
      <c r="L493">
        <v>1342</v>
      </c>
      <c r="M493" s="9">
        <v>2.7591007878293716E-2</v>
      </c>
    </row>
    <row r="494" spans="1:13" x14ac:dyDescent="0.15">
      <c r="A494" s="6">
        <v>37326</v>
      </c>
      <c r="B494" s="11">
        <v>1929.49</v>
      </c>
      <c r="C494" s="7">
        <f t="shared" si="35"/>
        <v>-9.3280198168677053E-5</v>
      </c>
      <c r="E494">
        <v>492</v>
      </c>
      <c r="F494" s="2">
        <f t="shared" si="36"/>
        <v>926.33276444920148</v>
      </c>
      <c r="G494" s="10">
        <f t="shared" si="38"/>
        <v>4.0951210608530344</v>
      </c>
      <c r="H494" s="9">
        <f t="shared" si="39"/>
        <v>4.0951210608530308</v>
      </c>
      <c r="I494" s="9">
        <f t="shared" si="37"/>
        <v>3.8202933985331811E-4</v>
      </c>
      <c r="K494">
        <v>492</v>
      </c>
      <c r="L494">
        <v>791</v>
      </c>
      <c r="M494" s="9">
        <v>2.7272650095083062E-2</v>
      </c>
    </row>
    <row r="495" spans="1:13" x14ac:dyDescent="0.15">
      <c r="A495" s="6">
        <v>37327</v>
      </c>
      <c r="B495" s="11">
        <v>1897.12</v>
      </c>
      <c r="C495" s="7">
        <f t="shared" si="35"/>
        <v>-1.6776453881595765E-2</v>
      </c>
      <c r="E495">
        <v>493</v>
      </c>
      <c r="F495" s="2">
        <f t="shared" si="36"/>
        <v>910.79218554740828</v>
      </c>
      <c r="G495" s="10">
        <f t="shared" si="38"/>
        <v>4.026419451236082</v>
      </c>
      <c r="H495" s="9">
        <f t="shared" si="39"/>
        <v>4.0264194512360785</v>
      </c>
      <c r="I495" s="9">
        <f t="shared" si="37"/>
        <v>6.8701609616952375E-2</v>
      </c>
      <c r="K495">
        <v>493</v>
      </c>
      <c r="L495">
        <v>1453</v>
      </c>
      <c r="M495" s="9">
        <v>2.7251426242868249E-2</v>
      </c>
    </row>
    <row r="496" spans="1:13" x14ac:dyDescent="0.15">
      <c r="A496" s="6">
        <v>37328</v>
      </c>
      <c r="B496" s="11">
        <v>1862.03</v>
      </c>
      <c r="C496" s="7">
        <f t="shared" si="35"/>
        <v>-1.8496457788648057E-2</v>
      </c>
      <c r="E496">
        <v>494</v>
      </c>
      <c r="F496" s="2">
        <f t="shared" si="36"/>
        <v>893.94575633320017</v>
      </c>
      <c r="G496" s="10">
        <f t="shared" si="38"/>
        <v>3.9519449538169025</v>
      </c>
      <c r="H496" s="9">
        <f t="shared" si="39"/>
        <v>3.9519449538168989</v>
      </c>
      <c r="I496" s="9">
        <f t="shared" si="37"/>
        <v>7.4474497419179553E-2</v>
      </c>
      <c r="K496">
        <v>494</v>
      </c>
      <c r="L496">
        <v>902</v>
      </c>
      <c r="M496" s="9">
        <v>2.665715838087479E-2</v>
      </c>
    </row>
    <row r="497" spans="1:13" x14ac:dyDescent="0.15">
      <c r="A497" s="6">
        <v>37329</v>
      </c>
      <c r="B497" s="11">
        <v>1854.14</v>
      </c>
      <c r="C497" s="7">
        <f t="shared" si="35"/>
        <v>-4.2373108918759561E-3</v>
      </c>
      <c r="E497">
        <v>495</v>
      </c>
      <c r="F497" s="2">
        <f t="shared" si="36"/>
        <v>890.15783024314317</v>
      </c>
      <c r="G497" s="10">
        <f t="shared" si="38"/>
        <v>3.9351993344199996</v>
      </c>
      <c r="H497" s="9">
        <f t="shared" si="39"/>
        <v>3.9351993344199965</v>
      </c>
      <c r="I497" s="9">
        <f t="shared" si="37"/>
        <v>1.6745619396902445E-2</v>
      </c>
      <c r="K497">
        <v>495</v>
      </c>
      <c r="L497">
        <v>739</v>
      </c>
      <c r="M497" s="9">
        <v>2.6572262972018201E-2</v>
      </c>
    </row>
    <row r="498" spans="1:13" x14ac:dyDescent="0.15">
      <c r="A498" s="6">
        <v>37330</v>
      </c>
      <c r="B498" s="11">
        <v>1868.3</v>
      </c>
      <c r="C498" s="7">
        <f t="shared" si="35"/>
        <v>7.6369637675686164E-3</v>
      </c>
      <c r="E498">
        <v>496</v>
      </c>
      <c r="F498" s="2">
        <f t="shared" si="36"/>
        <v>896.95593334012756</v>
      </c>
      <c r="G498" s="10">
        <f t="shared" si="38"/>
        <v>3.9652523091551255</v>
      </c>
      <c r="H498" s="9">
        <f t="shared" si="39"/>
        <v>3.9652523091551219</v>
      </c>
      <c r="I498" s="9">
        <f t="shared" si="37"/>
        <v>-3.0052974735125471E-2</v>
      </c>
      <c r="K498">
        <v>496</v>
      </c>
      <c r="L498">
        <v>211</v>
      </c>
      <c r="M498" s="9">
        <v>2.6466143710949019E-2</v>
      </c>
    </row>
    <row r="499" spans="1:13" x14ac:dyDescent="0.15">
      <c r="A499" s="6">
        <v>37333</v>
      </c>
      <c r="B499" s="11">
        <v>1877.06</v>
      </c>
      <c r="C499" s="7">
        <f t="shared" si="35"/>
        <v>4.6887544826847982E-3</v>
      </c>
      <c r="E499">
        <v>497</v>
      </c>
      <c r="F499" s="2">
        <f t="shared" si="36"/>
        <v>901.16153949334682</v>
      </c>
      <c r="G499" s="10">
        <f t="shared" si="38"/>
        <v>3.9838444036946528</v>
      </c>
      <c r="H499" s="9">
        <f t="shared" si="39"/>
        <v>3.9838444036946492</v>
      </c>
      <c r="I499" s="9">
        <f t="shared" si="37"/>
        <v>-1.859209453952726E-2</v>
      </c>
      <c r="K499">
        <v>497</v>
      </c>
      <c r="L499">
        <v>474</v>
      </c>
      <c r="M499" s="9">
        <v>2.6423696006519837E-2</v>
      </c>
    </row>
    <row r="500" spans="1:13" x14ac:dyDescent="0.15">
      <c r="A500" s="6">
        <v>37334</v>
      </c>
      <c r="B500" s="11">
        <v>1880.87</v>
      </c>
      <c r="C500" s="7">
        <f t="shared" si="35"/>
        <v>2.0297699594045149E-3</v>
      </c>
      <c r="E500">
        <v>498</v>
      </c>
      <c r="F500" s="2">
        <f t="shared" si="36"/>
        <v>902.99069011478116</v>
      </c>
      <c r="G500" s="10">
        <f t="shared" si="38"/>
        <v>3.9919306913882142</v>
      </c>
      <c r="H500" s="9">
        <f t="shared" si="39"/>
        <v>3.9919306913882102</v>
      </c>
      <c r="I500" s="9">
        <f t="shared" si="37"/>
        <v>-8.0862876935610117E-3</v>
      </c>
      <c r="K500">
        <v>498</v>
      </c>
      <c r="L500">
        <v>1066</v>
      </c>
      <c r="M500" s="9">
        <v>2.6211457484379252E-2</v>
      </c>
    </row>
    <row r="501" spans="1:13" x14ac:dyDescent="0.15">
      <c r="A501" s="6">
        <v>37335</v>
      </c>
      <c r="B501" s="11">
        <v>1832.87</v>
      </c>
      <c r="C501" s="7">
        <f t="shared" si="35"/>
        <v>-2.5520105057765807E-2</v>
      </c>
      <c r="E501">
        <v>499</v>
      </c>
      <c r="F501" s="2">
        <f t="shared" si="36"/>
        <v>879.94627283686748</v>
      </c>
      <c r="G501" s="10">
        <f t="shared" si="38"/>
        <v>3.8900562007606672</v>
      </c>
      <c r="H501" s="9">
        <f t="shared" si="39"/>
        <v>3.8900562007606636</v>
      </c>
      <c r="I501" s="9">
        <f t="shared" si="37"/>
        <v>0.10187449062754661</v>
      </c>
      <c r="K501">
        <v>499</v>
      </c>
      <c r="L501">
        <v>1486</v>
      </c>
      <c r="M501" s="9">
        <v>2.6041666666666963E-2</v>
      </c>
    </row>
    <row r="502" spans="1:13" x14ac:dyDescent="0.15">
      <c r="A502" s="6">
        <v>37336</v>
      </c>
      <c r="B502" s="11">
        <v>1868.83</v>
      </c>
      <c r="C502" s="7">
        <f t="shared" si="35"/>
        <v>1.9619503838242736E-2</v>
      </c>
      <c r="E502">
        <v>500</v>
      </c>
      <c r="F502" s="2">
        <f t="shared" si="36"/>
        <v>897.21038211423775</v>
      </c>
      <c r="G502" s="10">
        <f t="shared" si="38"/>
        <v>3.9663771733224711</v>
      </c>
      <c r="H502" s="9">
        <f t="shared" si="39"/>
        <v>3.9663771733224675</v>
      </c>
      <c r="I502" s="9">
        <f t="shared" si="37"/>
        <v>-7.6320972561803924E-2</v>
      </c>
      <c r="K502">
        <v>500</v>
      </c>
      <c r="L502">
        <v>1247</v>
      </c>
      <c r="M502" s="9">
        <v>2.6020442814453482E-2</v>
      </c>
    </row>
    <row r="503" spans="1:13" x14ac:dyDescent="0.15">
      <c r="A503" s="6">
        <v>37337</v>
      </c>
      <c r="B503" s="11">
        <v>1851.39</v>
      </c>
      <c r="C503" s="7">
        <f t="shared" si="35"/>
        <v>-9.3320419727850323E-3</v>
      </c>
      <c r="E503">
        <v>501</v>
      </c>
      <c r="F503" s="2">
        <f t="shared" si="36"/>
        <v>888.8375771699292</v>
      </c>
      <c r="G503" s="10">
        <f t="shared" si="38"/>
        <v>3.9293627750611293</v>
      </c>
      <c r="H503" s="9">
        <f t="shared" si="39"/>
        <v>3.9293627750611257</v>
      </c>
      <c r="I503" s="9">
        <f t="shared" si="37"/>
        <v>3.7014398261341785E-2</v>
      </c>
      <c r="K503">
        <v>501</v>
      </c>
      <c r="L503">
        <v>859</v>
      </c>
      <c r="M503" s="9">
        <v>2.5956771257810374E-2</v>
      </c>
    </row>
    <row r="504" spans="1:13" x14ac:dyDescent="0.15">
      <c r="A504" s="6">
        <v>37340</v>
      </c>
      <c r="B504" s="11">
        <v>1812.49</v>
      </c>
      <c r="C504" s="7">
        <f t="shared" si="35"/>
        <v>-2.1011240203306802E-2</v>
      </c>
      <c r="E504">
        <v>502</v>
      </c>
      <c r="F504" s="2">
        <f t="shared" si="36"/>
        <v>870.16199733428653</v>
      </c>
      <c r="G504" s="10">
        <f t="shared" si="38"/>
        <v>3.8468019899483878</v>
      </c>
      <c r="H504" s="9">
        <f t="shared" si="39"/>
        <v>3.8468019899483843</v>
      </c>
      <c r="I504" s="9">
        <f t="shared" si="37"/>
        <v>8.2560785112741453E-2</v>
      </c>
      <c r="K504">
        <v>502</v>
      </c>
      <c r="L504">
        <v>730</v>
      </c>
      <c r="M504" s="9">
        <v>2.5935547405596449E-2</v>
      </c>
    </row>
    <row r="505" spans="1:13" x14ac:dyDescent="0.15">
      <c r="A505" s="6">
        <v>37341</v>
      </c>
      <c r="B505" s="11">
        <v>1824.17</v>
      </c>
      <c r="C505" s="7">
        <f t="shared" si="35"/>
        <v>6.4441734850950727E-3</v>
      </c>
      <c r="E505">
        <v>503</v>
      </c>
      <c r="F505" s="2">
        <f t="shared" si="36"/>
        <v>875.76947220524551</v>
      </c>
      <c r="G505" s="10">
        <f t="shared" si="38"/>
        <v>3.8715914493344243</v>
      </c>
      <c r="H505" s="9">
        <f t="shared" si="39"/>
        <v>3.8715914493344208</v>
      </c>
      <c r="I505" s="9">
        <f t="shared" si="37"/>
        <v>-2.4789459386036494E-2</v>
      </c>
      <c r="K505">
        <v>503</v>
      </c>
      <c r="L505">
        <v>710</v>
      </c>
      <c r="M505" s="9">
        <v>2.5341279543602546E-2</v>
      </c>
    </row>
    <row r="506" spans="1:13" x14ac:dyDescent="0.15">
      <c r="A506" s="6">
        <v>37342</v>
      </c>
      <c r="B506" s="11">
        <v>1826.75</v>
      </c>
      <c r="C506" s="7">
        <f t="shared" si="35"/>
        <v>1.4143418650673922E-3</v>
      </c>
      <c r="E506">
        <v>504</v>
      </c>
      <c r="F506" s="2">
        <f t="shared" si="36"/>
        <v>877.00810963393337</v>
      </c>
      <c r="G506" s="10">
        <f t="shared" si="38"/>
        <v>3.8770672032056552</v>
      </c>
      <c r="H506" s="9">
        <f t="shared" si="39"/>
        <v>3.8770672032056512</v>
      </c>
      <c r="I506" s="9">
        <f t="shared" si="37"/>
        <v>-5.4757538712304488E-3</v>
      </c>
      <c r="K506">
        <v>504</v>
      </c>
      <c r="L506">
        <v>1326</v>
      </c>
      <c r="M506" s="9">
        <v>2.5320055691388177E-2</v>
      </c>
    </row>
    <row r="507" spans="1:13" x14ac:dyDescent="0.15">
      <c r="A507" s="6">
        <v>37343</v>
      </c>
      <c r="B507" s="11">
        <v>1845.35</v>
      </c>
      <c r="C507" s="7">
        <f t="shared" si="35"/>
        <v>1.0182017243738795E-2</v>
      </c>
      <c r="E507">
        <v>505</v>
      </c>
      <c r="F507" s="2">
        <f t="shared" si="36"/>
        <v>885.93782132912486</v>
      </c>
      <c r="G507" s="10">
        <f t="shared" si="38"/>
        <v>3.9165435683238297</v>
      </c>
      <c r="H507" s="9">
        <f t="shared" si="39"/>
        <v>3.9165435683238252</v>
      </c>
      <c r="I507" s="9">
        <f t="shared" si="37"/>
        <v>-3.9476365118173984E-2</v>
      </c>
      <c r="K507">
        <v>505</v>
      </c>
      <c r="L507">
        <v>1337</v>
      </c>
      <c r="M507" s="9">
        <v>2.5277607986961215E-2</v>
      </c>
    </row>
    <row r="508" spans="1:13" x14ac:dyDescent="0.15">
      <c r="A508" s="6">
        <v>37347</v>
      </c>
      <c r="B508" s="11">
        <v>1862.62</v>
      </c>
      <c r="C508" s="7">
        <f t="shared" si="35"/>
        <v>9.3586582491125281E-3</v>
      </c>
      <c r="E508">
        <v>506</v>
      </c>
      <c r="F508" s="2">
        <f t="shared" si="36"/>
        <v>894.22901062890742</v>
      </c>
      <c r="G508" s="10">
        <f t="shared" si="38"/>
        <v>3.9531971610975316</v>
      </c>
      <c r="H508" s="9">
        <f t="shared" si="39"/>
        <v>3.9531971610975276</v>
      </c>
      <c r="I508" s="9">
        <f t="shared" si="37"/>
        <v>-3.6653592773702393E-2</v>
      </c>
      <c r="K508">
        <v>506</v>
      </c>
      <c r="L508">
        <v>323</v>
      </c>
      <c r="M508" s="9">
        <v>2.5086593317033667E-2</v>
      </c>
    </row>
    <row r="509" spans="1:13" x14ac:dyDescent="0.15">
      <c r="A509" s="6">
        <v>37348</v>
      </c>
      <c r="B509" s="11">
        <v>1804.4</v>
      </c>
      <c r="C509" s="7">
        <f t="shared" si="35"/>
        <v>-3.1257046525861365E-2</v>
      </c>
      <c r="E509">
        <v>507</v>
      </c>
      <c r="F509" s="2">
        <f t="shared" si="36"/>
        <v>866.27805283890473</v>
      </c>
      <c r="G509" s="10">
        <f t="shared" si="38"/>
        <v>3.8296318935072029</v>
      </c>
      <c r="H509" s="9">
        <f t="shared" si="39"/>
        <v>3.8296318935071993</v>
      </c>
      <c r="I509" s="9">
        <f t="shared" si="37"/>
        <v>0.12356526759032826</v>
      </c>
      <c r="K509">
        <v>507</v>
      </c>
      <c r="L509">
        <v>368</v>
      </c>
      <c r="M509" s="9">
        <v>2.4980474055962709E-2</v>
      </c>
    </row>
    <row r="510" spans="1:13" x14ac:dyDescent="0.15">
      <c r="A510" s="6">
        <v>37349</v>
      </c>
      <c r="B510" s="11">
        <v>1784.35</v>
      </c>
      <c r="C510" s="7">
        <f t="shared" si="35"/>
        <v>-1.111172688982498E-2</v>
      </c>
      <c r="E510">
        <v>508</v>
      </c>
      <c r="F510" s="2">
        <f t="shared" si="36"/>
        <v>856.65220770510939</v>
      </c>
      <c r="G510" s="10">
        <f t="shared" si="38"/>
        <v>3.7870780698179876</v>
      </c>
      <c r="H510" s="9">
        <f t="shared" si="39"/>
        <v>3.787078069817984</v>
      </c>
      <c r="I510" s="9">
        <f t="shared" si="37"/>
        <v>4.2553823689215342E-2</v>
      </c>
      <c r="K510">
        <v>508</v>
      </c>
      <c r="L510">
        <v>202</v>
      </c>
      <c r="M510" s="9">
        <v>2.4895578647107008E-2</v>
      </c>
    </row>
    <row r="511" spans="1:13" x14ac:dyDescent="0.15">
      <c r="A511" s="6">
        <v>37350</v>
      </c>
      <c r="B511" s="11">
        <v>1789.75</v>
      </c>
      <c r="C511" s="7">
        <f t="shared" si="35"/>
        <v>3.0263121024463047E-3</v>
      </c>
      <c r="E511">
        <v>509</v>
      </c>
      <c r="F511" s="2">
        <f t="shared" si="36"/>
        <v>859.24470464887474</v>
      </c>
      <c r="G511" s="10">
        <f t="shared" si="38"/>
        <v>3.7985389500135871</v>
      </c>
      <c r="H511" s="9">
        <f t="shared" si="39"/>
        <v>3.7985389500135831</v>
      </c>
      <c r="I511" s="9">
        <f t="shared" si="37"/>
        <v>-1.1460880195599099E-2</v>
      </c>
      <c r="K511">
        <v>509</v>
      </c>
      <c r="L511">
        <v>1215</v>
      </c>
      <c r="M511" s="9">
        <v>2.464089242053813E-2</v>
      </c>
    </row>
    <row r="512" spans="1:13" x14ac:dyDescent="0.15">
      <c r="A512" s="6">
        <v>37351</v>
      </c>
      <c r="B512" s="11">
        <v>1770.03</v>
      </c>
      <c r="C512" s="7">
        <f t="shared" si="35"/>
        <v>-1.1018298645062208E-2</v>
      </c>
      <c r="E512">
        <v>510</v>
      </c>
      <c r="F512" s="2">
        <f t="shared" si="36"/>
        <v>849.77728988386514</v>
      </c>
      <c r="G512" s="10">
        <f t="shared" si="38"/>
        <v>3.7566855134474362</v>
      </c>
      <c r="H512" s="9">
        <f t="shared" si="39"/>
        <v>3.7566855134474326</v>
      </c>
      <c r="I512" s="9">
        <f t="shared" si="37"/>
        <v>4.1853436566150481E-2</v>
      </c>
      <c r="K512">
        <v>510</v>
      </c>
      <c r="L512">
        <v>741</v>
      </c>
      <c r="M512" s="9">
        <v>2.4428653898397101E-2</v>
      </c>
    </row>
    <row r="513" spans="1:13" x14ac:dyDescent="0.15">
      <c r="A513" s="6">
        <v>37354</v>
      </c>
      <c r="B513" s="11">
        <v>1785.87</v>
      </c>
      <c r="C513" s="7">
        <f t="shared" si="35"/>
        <v>8.9490008643919872E-3</v>
      </c>
      <c r="E513">
        <v>511</v>
      </c>
      <c r="F513" s="2">
        <f t="shared" si="36"/>
        <v>857.38194758557654</v>
      </c>
      <c r="G513" s="10">
        <f t="shared" si="38"/>
        <v>3.7903040953545259</v>
      </c>
      <c r="H513" s="9">
        <f t="shared" si="39"/>
        <v>3.7903040953545224</v>
      </c>
      <c r="I513" s="9">
        <f t="shared" si="37"/>
        <v>-3.3618581907089773E-2</v>
      </c>
      <c r="K513">
        <v>511</v>
      </c>
      <c r="L513">
        <v>1301</v>
      </c>
      <c r="M513" s="9">
        <v>2.440743004618362E-2</v>
      </c>
    </row>
    <row r="514" spans="1:13" x14ac:dyDescent="0.15">
      <c r="A514" s="6">
        <v>37355</v>
      </c>
      <c r="B514" s="11">
        <v>1742.57</v>
      </c>
      <c r="C514" s="7">
        <f t="shared" si="35"/>
        <v>-2.4245885758761854E-2</v>
      </c>
      <c r="E514">
        <v>512</v>
      </c>
      <c r="F514" s="2">
        <f t="shared" si="36"/>
        <v>836.59396283279193</v>
      </c>
      <c r="G514" s="10">
        <f t="shared" si="38"/>
        <v>3.698404815267593</v>
      </c>
      <c r="H514" s="9">
        <f t="shared" si="39"/>
        <v>3.6984048152675895</v>
      </c>
      <c r="I514" s="9">
        <f t="shared" si="37"/>
        <v>9.1899280086932933E-2</v>
      </c>
      <c r="K514">
        <v>512</v>
      </c>
      <c r="L514">
        <v>1108</v>
      </c>
      <c r="M514" s="9">
        <v>2.4364982341754438E-2</v>
      </c>
    </row>
    <row r="515" spans="1:13" x14ac:dyDescent="0.15">
      <c r="A515" s="6">
        <v>37356</v>
      </c>
      <c r="B515" s="11">
        <v>1767.07</v>
      </c>
      <c r="C515" s="7">
        <f t="shared" si="35"/>
        <v>1.4059693441296428E-2</v>
      </c>
      <c r="E515">
        <v>513</v>
      </c>
      <c r="F515" s="2">
        <f t="shared" si="36"/>
        <v>848.35621748506037</v>
      </c>
      <c r="G515" s="10">
        <f t="shared" si="38"/>
        <v>3.7504032531920704</v>
      </c>
      <c r="H515" s="9">
        <f t="shared" si="39"/>
        <v>3.7504032531920664</v>
      </c>
      <c r="I515" s="9">
        <f t="shared" si="37"/>
        <v>-5.1998437924476892E-2</v>
      </c>
      <c r="K515">
        <v>513</v>
      </c>
      <c r="L515">
        <v>1396</v>
      </c>
      <c r="M515" s="9">
        <v>2.4258863080684812E-2</v>
      </c>
    </row>
    <row r="516" spans="1:13" x14ac:dyDescent="0.15">
      <c r="A516" s="6">
        <v>37357</v>
      </c>
      <c r="B516" s="11">
        <v>1725.24</v>
      </c>
      <c r="C516" s="7">
        <f t="shared" ref="C516:C579" si="40">B516/B515-1</f>
        <v>-2.36719541387721E-2</v>
      </c>
      <c r="E516">
        <v>514</v>
      </c>
      <c r="F516" s="2">
        <f t="shared" ref="F516:F579" si="41">F515*(1+C516)</f>
        <v>828.27396801141185</v>
      </c>
      <c r="G516" s="10">
        <f t="shared" si="38"/>
        <v>3.6616238793806057</v>
      </c>
      <c r="H516" s="9">
        <f t="shared" si="39"/>
        <v>3.6616238793806022</v>
      </c>
      <c r="I516" s="9">
        <f t="shared" ref="I516:I579" si="42">-(H516-H515)</f>
        <v>8.8779373811464168E-2</v>
      </c>
      <c r="K516">
        <v>514</v>
      </c>
      <c r="L516">
        <v>1220</v>
      </c>
      <c r="M516" s="9">
        <v>2.4025400706330302E-2</v>
      </c>
    </row>
    <row r="517" spans="1:13" x14ac:dyDescent="0.15">
      <c r="A517" s="6">
        <v>37358</v>
      </c>
      <c r="B517" s="11">
        <v>1756.19</v>
      </c>
      <c r="C517" s="7">
        <f t="shared" si="40"/>
        <v>1.7939533050474132E-2</v>
      </c>
      <c r="E517">
        <v>515</v>
      </c>
      <c r="F517" s="2">
        <f t="shared" si="41"/>
        <v>843.1328162353999</v>
      </c>
      <c r="G517" s="10">
        <f t="shared" ref="G517:G580" si="43">G516*F517/F516</f>
        <v>3.7273117019831594</v>
      </c>
      <c r="H517" s="9">
        <f t="shared" ref="H517:H580" si="44">H516*(1+C517)</f>
        <v>3.7273117019831559</v>
      </c>
      <c r="I517" s="9">
        <f t="shared" si="42"/>
        <v>-6.568782260255368E-2</v>
      </c>
      <c r="K517">
        <v>515</v>
      </c>
      <c r="L517">
        <v>342</v>
      </c>
      <c r="M517" s="9">
        <v>2.3834386036403643E-2</v>
      </c>
    </row>
    <row r="518" spans="1:13" x14ac:dyDescent="0.15">
      <c r="A518" s="6">
        <v>37361</v>
      </c>
      <c r="B518" s="11">
        <v>1753.78</v>
      </c>
      <c r="C518" s="7">
        <f t="shared" si="40"/>
        <v>-1.3722888753495699E-3</v>
      </c>
      <c r="E518">
        <v>516</v>
      </c>
      <c r="F518" s="2">
        <f t="shared" si="41"/>
        <v>841.9757944512379</v>
      </c>
      <c r="G518" s="10">
        <f t="shared" si="43"/>
        <v>3.7221967535995679</v>
      </c>
      <c r="H518" s="9">
        <f t="shared" si="44"/>
        <v>3.7221967535995639</v>
      </c>
      <c r="I518" s="9">
        <f t="shared" si="42"/>
        <v>5.114948383591944E-3</v>
      </c>
      <c r="K518">
        <v>516</v>
      </c>
      <c r="L518">
        <v>1480</v>
      </c>
      <c r="M518" s="9">
        <v>2.3579699809833876E-2</v>
      </c>
    </row>
    <row r="519" spans="1:13" x14ac:dyDescent="0.15">
      <c r="A519" s="6">
        <v>37362</v>
      </c>
      <c r="B519" s="11">
        <v>1816.79</v>
      </c>
      <c r="C519" s="7">
        <f t="shared" si="40"/>
        <v>3.592810956904513E-2</v>
      </c>
      <c r="E519">
        <v>517</v>
      </c>
      <c r="F519" s="2">
        <f t="shared" si="41"/>
        <v>872.22639304876577</v>
      </c>
      <c r="G519" s="10">
        <f t="shared" si="43"/>
        <v>3.855928246400437</v>
      </c>
      <c r="H519" s="9">
        <f t="shared" si="44"/>
        <v>3.855928246400433</v>
      </c>
      <c r="I519" s="9">
        <f t="shared" si="42"/>
        <v>-0.13373149280086905</v>
      </c>
      <c r="K519">
        <v>517</v>
      </c>
      <c r="L519">
        <v>1377</v>
      </c>
      <c r="M519" s="9">
        <v>2.3516028253191656E-2</v>
      </c>
    </row>
    <row r="520" spans="1:13" x14ac:dyDescent="0.15">
      <c r="A520" s="6">
        <v>37363</v>
      </c>
      <c r="B520" s="11">
        <v>1810.67</v>
      </c>
      <c r="C520" s="7">
        <f t="shared" si="40"/>
        <v>-3.3685786469541679E-3</v>
      </c>
      <c r="E520">
        <v>518</v>
      </c>
      <c r="F520" s="2">
        <f t="shared" si="41"/>
        <v>869.28822984583189</v>
      </c>
      <c r="G520" s="10">
        <f t="shared" si="43"/>
        <v>3.8429392488454255</v>
      </c>
      <c r="H520" s="9">
        <f t="shared" si="44"/>
        <v>3.842939248845421</v>
      </c>
      <c r="I520" s="9">
        <f t="shared" si="42"/>
        <v>1.2988997555011927E-2</v>
      </c>
      <c r="K520">
        <v>518</v>
      </c>
      <c r="L520">
        <v>1192</v>
      </c>
      <c r="M520" s="9">
        <v>2.3240118174410185E-2</v>
      </c>
    </row>
    <row r="521" spans="1:13" x14ac:dyDescent="0.15">
      <c r="A521" s="6">
        <v>37364</v>
      </c>
      <c r="B521" s="11">
        <v>1802.43</v>
      </c>
      <c r="C521" s="7">
        <f t="shared" si="40"/>
        <v>-4.5508016369630866E-3</v>
      </c>
      <c r="E521">
        <v>519</v>
      </c>
      <c r="F521" s="2">
        <f t="shared" si="41"/>
        <v>865.3322715464567</v>
      </c>
      <c r="G521" s="10">
        <f t="shared" si="43"/>
        <v>3.8254507946210299</v>
      </c>
      <c r="H521" s="9">
        <f t="shared" si="44"/>
        <v>3.8254507946210254</v>
      </c>
      <c r="I521" s="9">
        <f t="shared" si="42"/>
        <v>1.74884542243956E-2</v>
      </c>
      <c r="K521">
        <v>519</v>
      </c>
      <c r="L521">
        <v>915</v>
      </c>
      <c r="M521" s="9">
        <v>2.3112775061124857E-2</v>
      </c>
    </row>
    <row r="522" spans="1:13" x14ac:dyDescent="0.15">
      <c r="A522" s="6">
        <v>37365</v>
      </c>
      <c r="B522" s="11">
        <v>1796.83</v>
      </c>
      <c r="C522" s="7">
        <f t="shared" si="40"/>
        <v>-3.1069167734669723E-3</v>
      </c>
      <c r="E522">
        <v>520</v>
      </c>
      <c r="F522" s="2">
        <f t="shared" si="41"/>
        <v>862.64375619736677</v>
      </c>
      <c r="G522" s="10">
        <f t="shared" si="43"/>
        <v>3.8135654373811492</v>
      </c>
      <c r="H522" s="9">
        <f t="shared" si="44"/>
        <v>3.8135654373811447</v>
      </c>
      <c r="I522" s="9">
        <f t="shared" si="42"/>
        <v>1.1885357239880712E-2</v>
      </c>
      <c r="K522">
        <v>520</v>
      </c>
      <c r="L522">
        <v>451</v>
      </c>
      <c r="M522" s="9">
        <v>2.3027879652268268E-2</v>
      </c>
    </row>
    <row r="523" spans="1:13" x14ac:dyDescent="0.15">
      <c r="A523" s="6">
        <v>37368</v>
      </c>
      <c r="B523" s="11">
        <v>1758.68</v>
      </c>
      <c r="C523" s="7">
        <f t="shared" si="40"/>
        <v>-2.1231836066850973E-2</v>
      </c>
      <c r="E523">
        <v>521</v>
      </c>
      <c r="F523" s="2">
        <f t="shared" si="41"/>
        <v>844.32824538169177</v>
      </c>
      <c r="G523" s="10">
        <f t="shared" si="43"/>
        <v>3.7325964411844641</v>
      </c>
      <c r="H523" s="9">
        <f t="shared" si="44"/>
        <v>3.7325964411844592</v>
      </c>
      <c r="I523" s="9">
        <f t="shared" si="42"/>
        <v>8.0968996196685517E-2</v>
      </c>
      <c r="K523">
        <v>521</v>
      </c>
      <c r="L523">
        <v>1092</v>
      </c>
      <c r="M523" s="9">
        <v>2.3006655800053899E-2</v>
      </c>
    </row>
    <row r="524" spans="1:13" x14ac:dyDescent="0.15">
      <c r="A524" s="6">
        <v>37369</v>
      </c>
      <c r="B524" s="11">
        <v>1730.29</v>
      </c>
      <c r="C524" s="7">
        <f t="shared" si="40"/>
        <v>-1.6142788909864314E-2</v>
      </c>
      <c r="E524">
        <v>522</v>
      </c>
      <c r="F524" s="2">
        <f t="shared" si="41"/>
        <v>830.69843274585901</v>
      </c>
      <c r="G524" s="10">
        <f t="shared" si="43"/>
        <v>3.6723419247487126</v>
      </c>
      <c r="H524" s="9">
        <f t="shared" si="44"/>
        <v>3.6723419247487077</v>
      </c>
      <c r="I524" s="9">
        <f t="shared" si="42"/>
        <v>6.0254516435751526E-2</v>
      </c>
      <c r="K524">
        <v>522</v>
      </c>
      <c r="L524">
        <v>1452</v>
      </c>
      <c r="M524" s="9">
        <v>2.2879312686770348E-2</v>
      </c>
    </row>
    <row r="525" spans="1:13" x14ac:dyDescent="0.15">
      <c r="A525" s="6">
        <v>37370</v>
      </c>
      <c r="B525" s="11">
        <v>1713.34</v>
      </c>
      <c r="C525" s="7">
        <f t="shared" si="40"/>
        <v>-9.7960457495565034E-3</v>
      </c>
      <c r="E525">
        <v>523</v>
      </c>
      <c r="F525" s="2">
        <f t="shared" si="41"/>
        <v>822.56087289459572</v>
      </c>
      <c r="G525" s="10">
        <f t="shared" si="43"/>
        <v>3.6363674952458598</v>
      </c>
      <c r="H525" s="9">
        <f t="shared" si="44"/>
        <v>3.6363674952458549</v>
      </c>
      <c r="I525" s="9">
        <f t="shared" si="42"/>
        <v>3.5974429502852789E-2</v>
      </c>
      <c r="K525">
        <v>523</v>
      </c>
      <c r="L525">
        <v>868</v>
      </c>
      <c r="M525" s="9">
        <v>2.2773193425699834E-2</v>
      </c>
    </row>
    <row r="526" spans="1:13" x14ac:dyDescent="0.15">
      <c r="A526" s="6">
        <v>37371</v>
      </c>
      <c r="B526" s="11">
        <v>1713.7</v>
      </c>
      <c r="C526" s="7">
        <f t="shared" si="40"/>
        <v>2.1011591394604068E-4</v>
      </c>
      <c r="E526">
        <v>524</v>
      </c>
      <c r="F526" s="2">
        <f t="shared" si="41"/>
        <v>822.73370602418026</v>
      </c>
      <c r="G526" s="10">
        <f t="shared" si="43"/>
        <v>3.6371315539255669</v>
      </c>
      <c r="H526" s="9">
        <f t="shared" si="44"/>
        <v>3.637131553925562</v>
      </c>
      <c r="I526" s="9">
        <f t="shared" si="42"/>
        <v>-7.640586797070803E-4</v>
      </c>
      <c r="K526">
        <v>524</v>
      </c>
      <c r="L526">
        <v>528</v>
      </c>
      <c r="M526" s="9">
        <v>2.270952186905717E-2</v>
      </c>
    </row>
    <row r="527" spans="1:13" x14ac:dyDescent="0.15">
      <c r="A527" s="6">
        <v>37372</v>
      </c>
      <c r="B527" s="11">
        <v>1663.89</v>
      </c>
      <c r="C527" s="7">
        <f t="shared" si="40"/>
        <v>-2.9065764136079753E-2</v>
      </c>
      <c r="E527">
        <v>525</v>
      </c>
      <c r="F527" s="2">
        <f t="shared" si="41"/>
        <v>798.82032217807864</v>
      </c>
      <c r="G527" s="10">
        <f t="shared" si="43"/>
        <v>3.5314155460472731</v>
      </c>
      <c r="H527" s="9">
        <f t="shared" si="44"/>
        <v>3.5314155460472683</v>
      </c>
      <c r="I527" s="9">
        <f t="shared" si="42"/>
        <v>0.10571600787829372</v>
      </c>
      <c r="K527">
        <v>525</v>
      </c>
      <c r="L527">
        <v>110</v>
      </c>
      <c r="M527" s="9">
        <v>2.249728334691703E-2</v>
      </c>
    </row>
    <row r="528" spans="1:13" x14ac:dyDescent="0.15">
      <c r="A528" s="6">
        <v>37375</v>
      </c>
      <c r="B528" s="11">
        <v>1656.93</v>
      </c>
      <c r="C528" s="7">
        <f t="shared" si="40"/>
        <v>-4.1829688260642817E-3</v>
      </c>
      <c r="E528">
        <v>526</v>
      </c>
      <c r="F528" s="2">
        <f t="shared" si="41"/>
        <v>795.47888167278109</v>
      </c>
      <c r="G528" s="10">
        <f t="shared" si="43"/>
        <v>3.5166437449062782</v>
      </c>
      <c r="H528" s="9">
        <f t="shared" si="44"/>
        <v>3.5166437449062737</v>
      </c>
      <c r="I528" s="9">
        <f t="shared" si="42"/>
        <v>1.4771801140994523E-2</v>
      </c>
      <c r="K528">
        <v>526</v>
      </c>
      <c r="L528">
        <v>105</v>
      </c>
      <c r="M528" s="9">
        <v>2.2348716381417333E-2</v>
      </c>
    </row>
    <row r="529" spans="1:13" x14ac:dyDescent="0.15">
      <c r="A529" s="6">
        <v>37376</v>
      </c>
      <c r="B529" s="11">
        <v>1688.23</v>
      </c>
      <c r="C529" s="7">
        <f t="shared" si="40"/>
        <v>1.8890357468329899E-2</v>
      </c>
      <c r="E529">
        <v>527</v>
      </c>
      <c r="F529" s="2">
        <f t="shared" si="41"/>
        <v>810.50576210608722</v>
      </c>
      <c r="G529" s="10">
        <f t="shared" si="43"/>
        <v>3.5830744023363241</v>
      </c>
      <c r="H529" s="9">
        <f t="shared" si="44"/>
        <v>3.5830744023363197</v>
      </c>
      <c r="I529" s="9">
        <f t="shared" si="42"/>
        <v>-6.6430657430045947E-2</v>
      </c>
      <c r="K529">
        <v>527</v>
      </c>
      <c r="L529">
        <v>842</v>
      </c>
      <c r="M529" s="9">
        <v>2.2200149415918968E-2</v>
      </c>
    </row>
    <row r="530" spans="1:13" x14ac:dyDescent="0.15">
      <c r="A530" s="6">
        <v>37377</v>
      </c>
      <c r="B530" s="11">
        <v>1677.53</v>
      </c>
      <c r="C530" s="7">
        <f t="shared" si="40"/>
        <v>-6.3379989693347349E-3</v>
      </c>
      <c r="E530">
        <v>528</v>
      </c>
      <c r="F530" s="2">
        <f t="shared" si="41"/>
        <v>805.36877742121897</v>
      </c>
      <c r="G530" s="10">
        <f t="shared" si="43"/>
        <v>3.560364880467267</v>
      </c>
      <c r="H530" s="9">
        <f t="shared" si="44"/>
        <v>3.5603648804672625</v>
      </c>
      <c r="I530" s="9">
        <f t="shared" si="42"/>
        <v>2.270952186905717E-2</v>
      </c>
      <c r="K530">
        <v>528</v>
      </c>
      <c r="L530">
        <v>598</v>
      </c>
      <c r="M530" s="9">
        <v>2.2072806302635417E-2</v>
      </c>
    </row>
    <row r="531" spans="1:13" x14ac:dyDescent="0.15">
      <c r="A531" s="6">
        <v>37378</v>
      </c>
      <c r="B531" s="11">
        <v>1644.82</v>
      </c>
      <c r="C531" s="7">
        <f t="shared" si="40"/>
        <v>-1.9498906129845728E-2</v>
      </c>
      <c r="E531">
        <v>529</v>
      </c>
      <c r="F531" s="2">
        <f t="shared" si="41"/>
        <v>789.66496723037403</v>
      </c>
      <c r="G531" s="10">
        <f t="shared" si="43"/>
        <v>3.4909416598750362</v>
      </c>
      <c r="H531" s="9">
        <f t="shared" si="44"/>
        <v>3.4909416598750318</v>
      </c>
      <c r="I531" s="9">
        <f t="shared" si="42"/>
        <v>6.9423220592230717E-2</v>
      </c>
      <c r="K531">
        <v>529</v>
      </c>
      <c r="L531">
        <v>561</v>
      </c>
      <c r="M531" s="9">
        <v>2.1924239337136608E-2</v>
      </c>
    </row>
    <row r="532" spans="1:13" x14ac:dyDescent="0.15">
      <c r="A532" s="6">
        <v>37379</v>
      </c>
      <c r="B532" s="11">
        <v>1613.03</v>
      </c>
      <c r="C532" s="7">
        <f t="shared" si="40"/>
        <v>-1.932734280954751E-2</v>
      </c>
      <c r="E532">
        <v>530</v>
      </c>
      <c r="F532" s="2">
        <f t="shared" si="41"/>
        <v>774.40284170402253</v>
      </c>
      <c r="G532" s="10">
        <f t="shared" si="43"/>
        <v>3.4234710336865004</v>
      </c>
      <c r="H532" s="9">
        <f t="shared" si="44"/>
        <v>3.4234710336864964</v>
      </c>
      <c r="I532" s="9">
        <f t="shared" si="42"/>
        <v>6.7470626188535388E-2</v>
      </c>
      <c r="K532">
        <v>530</v>
      </c>
      <c r="L532">
        <v>255</v>
      </c>
      <c r="M532" s="9">
        <v>2.1627105406139435E-2</v>
      </c>
    </row>
    <row r="533" spans="1:13" x14ac:dyDescent="0.15">
      <c r="A533" s="6">
        <v>37382</v>
      </c>
      <c r="B533" s="11">
        <v>1578.48</v>
      </c>
      <c r="C533" s="7">
        <f t="shared" si="40"/>
        <v>-2.1419316441727676E-2</v>
      </c>
      <c r="E533">
        <v>531</v>
      </c>
      <c r="F533" s="2">
        <f t="shared" si="41"/>
        <v>757.81566218419096</v>
      </c>
      <c r="G533" s="10">
        <f t="shared" si="43"/>
        <v>3.3501426242868808</v>
      </c>
      <c r="H533" s="9">
        <f t="shared" si="44"/>
        <v>3.3501426242868768</v>
      </c>
      <c r="I533" s="9">
        <f t="shared" si="42"/>
        <v>7.3328409399619598E-2</v>
      </c>
      <c r="K533">
        <v>531</v>
      </c>
      <c r="L533">
        <v>1329</v>
      </c>
      <c r="M533" s="9">
        <v>2.1436090736212776E-2</v>
      </c>
    </row>
    <row r="534" spans="1:13" x14ac:dyDescent="0.15">
      <c r="A534" s="6">
        <v>37383</v>
      </c>
      <c r="B534" s="11">
        <v>1573.82</v>
      </c>
      <c r="C534" s="7">
        <f t="shared" si="40"/>
        <v>-2.9522071866606714E-3</v>
      </c>
      <c r="E534">
        <v>532</v>
      </c>
      <c r="F534" s="2">
        <f t="shared" si="41"/>
        <v>755.57843334012682</v>
      </c>
      <c r="G534" s="10">
        <f t="shared" si="43"/>
        <v>3.3402523091551233</v>
      </c>
      <c r="H534" s="9">
        <f t="shared" si="44"/>
        <v>3.3402523091551188</v>
      </c>
      <c r="I534" s="9">
        <f t="shared" si="42"/>
        <v>9.8903151317579763E-3</v>
      </c>
      <c r="K534">
        <v>532</v>
      </c>
      <c r="L534">
        <v>1090</v>
      </c>
      <c r="M534" s="9">
        <v>2.1372419179570556E-2</v>
      </c>
    </row>
    <row r="535" spans="1:13" x14ac:dyDescent="0.15">
      <c r="A535" s="6">
        <v>37384</v>
      </c>
      <c r="B535" s="11">
        <v>1696.29</v>
      </c>
      <c r="C535" s="7">
        <f t="shared" si="40"/>
        <v>7.7817031172561002E-2</v>
      </c>
      <c r="E535">
        <v>533</v>
      </c>
      <c r="F535" s="2">
        <f t="shared" si="41"/>
        <v>814.37530384067031</v>
      </c>
      <c r="G535" s="10">
        <f t="shared" si="43"/>
        <v>3.6001808272208669</v>
      </c>
      <c r="H535" s="9">
        <f t="shared" si="44"/>
        <v>3.6001808272208615</v>
      </c>
      <c r="I535" s="9">
        <f t="shared" si="42"/>
        <v>-0.25992851806574269</v>
      </c>
      <c r="K535">
        <v>533</v>
      </c>
      <c r="L535">
        <v>1179</v>
      </c>
      <c r="M535" s="9">
        <v>2.1351195327357075E-2</v>
      </c>
    </row>
    <row r="536" spans="1:13" x14ac:dyDescent="0.15">
      <c r="A536" s="6">
        <v>37385</v>
      </c>
      <c r="B536" s="11">
        <v>1650.49</v>
      </c>
      <c r="C536" s="7">
        <f t="shared" si="40"/>
        <v>-2.7000100218712575E-2</v>
      </c>
      <c r="E536">
        <v>534</v>
      </c>
      <c r="F536" s="2">
        <f t="shared" si="41"/>
        <v>792.38708902132771</v>
      </c>
      <c r="G536" s="10">
        <f t="shared" si="43"/>
        <v>3.5029755840804158</v>
      </c>
      <c r="H536" s="9">
        <f t="shared" si="44"/>
        <v>3.5029755840804109</v>
      </c>
      <c r="I536" s="9">
        <f t="shared" si="42"/>
        <v>9.7205243140450648E-2</v>
      </c>
      <c r="K536">
        <v>534</v>
      </c>
      <c r="L536">
        <v>1340</v>
      </c>
      <c r="M536" s="9">
        <v>2.1160180657430416E-2</v>
      </c>
    </row>
    <row r="537" spans="1:13" x14ac:dyDescent="0.15">
      <c r="A537" s="6">
        <v>37386</v>
      </c>
      <c r="B537" s="11">
        <v>1600.85</v>
      </c>
      <c r="C537" s="7">
        <f t="shared" si="40"/>
        <v>-3.0075916848935846E-2</v>
      </c>
      <c r="E537">
        <v>535</v>
      </c>
      <c r="F537" s="2">
        <f t="shared" si="41"/>
        <v>768.55532081975196</v>
      </c>
      <c r="G537" s="10">
        <f t="shared" si="43"/>
        <v>3.397620381689761</v>
      </c>
      <c r="H537" s="9">
        <f t="shared" si="44"/>
        <v>3.3976203816897561</v>
      </c>
      <c r="I537" s="9">
        <f t="shared" si="42"/>
        <v>0.10535520239065477</v>
      </c>
      <c r="K537">
        <v>535</v>
      </c>
      <c r="L537">
        <v>410</v>
      </c>
      <c r="M537" s="9">
        <v>2.0714479760934434E-2</v>
      </c>
    </row>
    <row r="538" spans="1:13" x14ac:dyDescent="0.15">
      <c r="A538" s="6">
        <v>37389</v>
      </c>
      <c r="B538" s="11">
        <v>1652.54</v>
      </c>
      <c r="C538" s="7">
        <f t="shared" si="40"/>
        <v>3.2289096417528196E-2</v>
      </c>
      <c r="E538">
        <v>536</v>
      </c>
      <c r="F538" s="2">
        <f t="shared" si="41"/>
        <v>793.37127767590528</v>
      </c>
      <c r="G538" s="10">
        <f t="shared" si="43"/>
        <v>3.5073264737843006</v>
      </c>
      <c r="H538" s="9">
        <f t="shared" si="44"/>
        <v>3.5073264737842957</v>
      </c>
      <c r="I538" s="9">
        <f t="shared" si="42"/>
        <v>-0.10970609209453963</v>
      </c>
      <c r="K538">
        <v>536</v>
      </c>
      <c r="L538">
        <v>929</v>
      </c>
      <c r="M538" s="9">
        <v>2.0693255908720509E-2</v>
      </c>
    </row>
    <row r="539" spans="1:13" x14ac:dyDescent="0.15">
      <c r="A539" s="6">
        <v>37390</v>
      </c>
      <c r="B539" s="11">
        <v>1719.05</v>
      </c>
      <c r="C539" s="7">
        <f t="shared" si="40"/>
        <v>4.0247134713834454E-2</v>
      </c>
      <c r="E539">
        <v>537</v>
      </c>
      <c r="F539" s="2">
        <f t="shared" si="41"/>
        <v>825.30219836661445</v>
      </c>
      <c r="G539" s="10">
        <f t="shared" si="43"/>
        <v>3.6484863148600954</v>
      </c>
      <c r="H539" s="9">
        <f t="shared" si="44"/>
        <v>3.6484863148600901</v>
      </c>
      <c r="I539" s="9">
        <f t="shared" si="42"/>
        <v>-0.14115984107579438</v>
      </c>
      <c r="K539">
        <v>537</v>
      </c>
      <c r="L539">
        <v>910</v>
      </c>
      <c r="M539" s="9">
        <v>2.0650808204291771E-2</v>
      </c>
    </row>
    <row r="540" spans="1:13" x14ac:dyDescent="0.15">
      <c r="A540" s="6">
        <v>37391</v>
      </c>
      <c r="B540" s="11">
        <v>1725.56</v>
      </c>
      <c r="C540" s="7">
        <f t="shared" si="40"/>
        <v>3.7869753643000603E-3</v>
      </c>
      <c r="E540">
        <v>538</v>
      </c>
      <c r="F540" s="2">
        <f t="shared" si="41"/>
        <v>828.42759745993146</v>
      </c>
      <c r="G540" s="10">
        <f t="shared" si="43"/>
        <v>3.6623030426514562</v>
      </c>
      <c r="H540" s="9">
        <f t="shared" si="44"/>
        <v>3.6623030426514513</v>
      </c>
      <c r="I540" s="9">
        <f t="shared" si="42"/>
        <v>-1.3816727791361227E-2</v>
      </c>
      <c r="K540">
        <v>538</v>
      </c>
      <c r="L540">
        <v>1016</v>
      </c>
      <c r="M540" s="9">
        <v>2.0502241238794738E-2</v>
      </c>
    </row>
    <row r="541" spans="1:13" x14ac:dyDescent="0.15">
      <c r="A541" s="6">
        <v>37392</v>
      </c>
      <c r="B541" s="11">
        <v>1730.44</v>
      </c>
      <c r="C541" s="7">
        <f t="shared" si="40"/>
        <v>2.8280674100003012E-3</v>
      </c>
      <c r="E541">
        <v>539</v>
      </c>
      <c r="F541" s="2">
        <f t="shared" si="41"/>
        <v>830.77044654985275</v>
      </c>
      <c r="G541" s="10">
        <f t="shared" si="43"/>
        <v>3.6726602825319241</v>
      </c>
      <c r="H541" s="9">
        <f t="shared" si="44"/>
        <v>3.6726602825319188</v>
      </c>
      <c r="I541" s="9">
        <f t="shared" si="42"/>
        <v>-1.0357239880467439E-2</v>
      </c>
      <c r="K541">
        <v>539</v>
      </c>
      <c r="L541">
        <v>1080</v>
      </c>
      <c r="M541" s="9">
        <v>1.9971644933441723E-2</v>
      </c>
    </row>
    <row r="542" spans="1:13" x14ac:dyDescent="0.15">
      <c r="A542" s="6">
        <v>37393</v>
      </c>
      <c r="B542" s="11">
        <v>1741.39</v>
      </c>
      <c r="C542" s="7">
        <f t="shared" si="40"/>
        <v>6.3278703682301263E-3</v>
      </c>
      <c r="E542">
        <v>540</v>
      </c>
      <c r="F542" s="2">
        <f t="shared" si="41"/>
        <v>836.02745424137686</v>
      </c>
      <c r="G542" s="10">
        <f t="shared" si="43"/>
        <v>3.6959004007063334</v>
      </c>
      <c r="H542" s="9">
        <f t="shared" si="44"/>
        <v>3.6959004007063281</v>
      </c>
      <c r="I542" s="9">
        <f t="shared" si="42"/>
        <v>-2.3240118174409297E-2</v>
      </c>
      <c r="K542">
        <v>540</v>
      </c>
      <c r="L542">
        <v>1408</v>
      </c>
      <c r="M542" s="9">
        <v>1.9950421081226466E-2</v>
      </c>
    </row>
    <row r="543" spans="1:13" x14ac:dyDescent="0.15">
      <c r="A543" s="6">
        <v>37396</v>
      </c>
      <c r="B543" s="11">
        <v>1701.59</v>
      </c>
      <c r="C543" s="7">
        <f t="shared" si="40"/>
        <v>-2.2855305244660951E-2</v>
      </c>
      <c r="E543">
        <v>541</v>
      </c>
      <c r="F543" s="2">
        <f t="shared" si="41"/>
        <v>816.91979158177332</v>
      </c>
      <c r="G543" s="10">
        <f t="shared" si="43"/>
        <v>3.6114294688943254</v>
      </c>
      <c r="H543" s="9">
        <f t="shared" si="44"/>
        <v>3.61142946889432</v>
      </c>
      <c r="I543" s="9">
        <f t="shared" si="42"/>
        <v>8.4470931812008043E-2</v>
      </c>
      <c r="K543">
        <v>541</v>
      </c>
      <c r="L543">
        <v>874</v>
      </c>
      <c r="M543" s="9">
        <v>1.9801854115729434E-2</v>
      </c>
    </row>
    <row r="544" spans="1:13" x14ac:dyDescent="0.15">
      <c r="A544" s="6">
        <v>37397</v>
      </c>
      <c r="B544" s="11">
        <v>1664.18</v>
      </c>
      <c r="C544" s="7">
        <f t="shared" si="40"/>
        <v>-2.1985319612832566E-2</v>
      </c>
      <c r="E544">
        <v>542</v>
      </c>
      <c r="F544" s="2">
        <f t="shared" si="41"/>
        <v>798.95954886579943</v>
      </c>
      <c r="G544" s="10">
        <f t="shared" si="43"/>
        <v>3.532031037761481</v>
      </c>
      <c r="H544" s="9">
        <f t="shared" si="44"/>
        <v>3.5320310377614761</v>
      </c>
      <c r="I544" s="9">
        <f t="shared" si="42"/>
        <v>7.939843113284395E-2</v>
      </c>
      <c r="K544">
        <v>542</v>
      </c>
      <c r="L544">
        <v>546</v>
      </c>
      <c r="M544" s="9">
        <v>1.9780630263515064E-2</v>
      </c>
    </row>
    <row r="545" spans="1:13" x14ac:dyDescent="0.15">
      <c r="A545" s="6">
        <v>37398</v>
      </c>
      <c r="B545" s="11">
        <v>1673.45</v>
      </c>
      <c r="C545" s="7">
        <f t="shared" si="40"/>
        <v>5.5703109038685028E-3</v>
      </c>
      <c r="E545">
        <v>543</v>
      </c>
      <c r="F545" s="2">
        <f t="shared" si="41"/>
        <v>803.41000195259642</v>
      </c>
      <c r="G545" s="10">
        <f t="shared" si="43"/>
        <v>3.5517055487639255</v>
      </c>
      <c r="H545" s="9">
        <f t="shared" si="44"/>
        <v>3.5517055487639206</v>
      </c>
      <c r="I545" s="9">
        <f t="shared" si="42"/>
        <v>-1.967451100244455E-2</v>
      </c>
      <c r="K545">
        <v>543</v>
      </c>
      <c r="L545">
        <v>693</v>
      </c>
      <c r="M545" s="9">
        <v>1.9568391741374924E-2</v>
      </c>
    </row>
    <row r="546" spans="1:13" x14ac:dyDescent="0.15">
      <c r="A546" s="6">
        <v>37399</v>
      </c>
      <c r="B546" s="11">
        <v>1697.63</v>
      </c>
      <c r="C546" s="7">
        <f t="shared" si="40"/>
        <v>1.4449191789417171E-2</v>
      </c>
      <c r="E546">
        <v>544</v>
      </c>
      <c r="F546" s="2">
        <f t="shared" si="41"/>
        <v>815.01862715634547</v>
      </c>
      <c r="G546" s="10">
        <f t="shared" si="43"/>
        <v>3.6030248234175528</v>
      </c>
      <c r="H546" s="9">
        <f t="shared" si="44"/>
        <v>3.6030248234175475</v>
      </c>
      <c r="I546" s="9">
        <f t="shared" si="42"/>
        <v>-5.1319274653626845E-2</v>
      </c>
      <c r="K546">
        <v>544</v>
      </c>
      <c r="L546">
        <v>676</v>
      </c>
      <c r="M546" s="9">
        <v>1.9441048628090485E-2</v>
      </c>
    </row>
    <row r="547" spans="1:13" x14ac:dyDescent="0.15">
      <c r="A547" s="6">
        <v>37400</v>
      </c>
      <c r="B547" s="11">
        <v>1661.49</v>
      </c>
      <c r="C547" s="7">
        <f t="shared" si="40"/>
        <v>-2.1288502206016635E-2</v>
      </c>
      <c r="E547">
        <v>545</v>
      </c>
      <c r="F547" s="2">
        <f t="shared" si="41"/>
        <v>797.66810131418299</v>
      </c>
      <c r="G547" s="10">
        <f t="shared" si="43"/>
        <v>3.526321821515896</v>
      </c>
      <c r="H547" s="9">
        <f t="shared" si="44"/>
        <v>3.5263218215158902</v>
      </c>
      <c r="I547" s="9">
        <f t="shared" si="42"/>
        <v>7.6703001901657242E-2</v>
      </c>
      <c r="K547">
        <v>545</v>
      </c>
      <c r="L547">
        <v>968</v>
      </c>
      <c r="M547" s="9">
        <v>1.9398600923661746E-2</v>
      </c>
    </row>
    <row r="548" spans="1:13" x14ac:dyDescent="0.15">
      <c r="A548" s="6">
        <v>37404</v>
      </c>
      <c r="B548" s="11">
        <v>1652.17</v>
      </c>
      <c r="C548" s="7">
        <f t="shared" si="40"/>
        <v>-5.6094228674261615E-3</v>
      </c>
      <c r="E548">
        <v>546</v>
      </c>
      <c r="F548" s="2">
        <f t="shared" si="41"/>
        <v>793.19364362605484</v>
      </c>
      <c r="G548" s="10">
        <f t="shared" si="43"/>
        <v>3.5065411912523814</v>
      </c>
      <c r="H548" s="9">
        <f t="shared" si="44"/>
        <v>3.5065411912523752</v>
      </c>
      <c r="I548" s="9">
        <f t="shared" si="42"/>
        <v>1.9780630263515064E-2</v>
      </c>
      <c r="K548">
        <v>546</v>
      </c>
      <c r="L548">
        <v>1243</v>
      </c>
      <c r="M548" s="9">
        <v>1.9313705514805157E-2</v>
      </c>
    </row>
    <row r="549" spans="1:13" x14ac:dyDescent="0.15">
      <c r="A549" s="6">
        <v>37405</v>
      </c>
      <c r="B549" s="11">
        <v>1624.39</v>
      </c>
      <c r="C549" s="7">
        <f t="shared" si="40"/>
        <v>-1.6814250349540316E-2</v>
      </c>
      <c r="E549">
        <v>547</v>
      </c>
      <c r="F549" s="2">
        <f t="shared" si="41"/>
        <v>779.85668712646225</v>
      </c>
      <c r="G549" s="10">
        <f t="shared" si="43"/>
        <v>3.4475813298016886</v>
      </c>
      <c r="H549" s="9">
        <f t="shared" si="44"/>
        <v>3.4475813298016824</v>
      </c>
      <c r="I549" s="9">
        <f t="shared" si="42"/>
        <v>5.8959861450692763E-2</v>
      </c>
      <c r="K549">
        <v>547</v>
      </c>
      <c r="L549">
        <v>1360</v>
      </c>
      <c r="M549" s="9">
        <v>1.9250033958163826E-2</v>
      </c>
    </row>
    <row r="550" spans="1:13" x14ac:dyDescent="0.15">
      <c r="A550" s="6">
        <v>37406</v>
      </c>
      <c r="B550" s="11">
        <v>1631.92</v>
      </c>
      <c r="C550" s="7">
        <f t="shared" si="40"/>
        <v>4.6355862816196414E-3</v>
      </c>
      <c r="E550">
        <v>548</v>
      </c>
      <c r="F550" s="2">
        <f t="shared" si="41"/>
        <v>783.47178008693504</v>
      </c>
      <c r="G550" s="10">
        <f t="shared" si="43"/>
        <v>3.4635628905188853</v>
      </c>
      <c r="H550" s="9">
        <f t="shared" si="44"/>
        <v>3.4635628905188791</v>
      </c>
      <c r="I550" s="9">
        <f t="shared" si="42"/>
        <v>-1.5981560717196697E-2</v>
      </c>
      <c r="K550">
        <v>548</v>
      </c>
      <c r="L550">
        <v>775</v>
      </c>
      <c r="M550" s="9">
        <v>1.8952900027166653E-2</v>
      </c>
    </row>
    <row r="551" spans="1:13" x14ac:dyDescent="0.15">
      <c r="A551" s="6">
        <v>37407</v>
      </c>
      <c r="B551" s="11">
        <v>1615.73</v>
      </c>
      <c r="C551" s="7">
        <f t="shared" si="40"/>
        <v>-9.9208294524241181E-3</v>
      </c>
      <c r="E551">
        <v>549</v>
      </c>
      <c r="F551" s="2">
        <f t="shared" si="41"/>
        <v>775.69909017590544</v>
      </c>
      <c r="G551" s="10">
        <f t="shared" si="43"/>
        <v>3.4292014737843024</v>
      </c>
      <c r="H551" s="9">
        <f t="shared" si="44"/>
        <v>3.4292014737842962</v>
      </c>
      <c r="I551" s="9">
        <f t="shared" si="42"/>
        <v>3.4361416734582928E-2</v>
      </c>
      <c r="K551">
        <v>549</v>
      </c>
      <c r="L551">
        <v>1075</v>
      </c>
      <c r="M551" s="9">
        <v>1.8868004618310508E-2</v>
      </c>
    </row>
    <row r="552" spans="1:13" x14ac:dyDescent="0.15">
      <c r="A552" s="6">
        <v>37410</v>
      </c>
      <c r="B552" s="11">
        <v>1562.56</v>
      </c>
      <c r="C552" s="7">
        <f t="shared" si="40"/>
        <v>-3.2907725919553488E-2</v>
      </c>
      <c r="E552">
        <v>550</v>
      </c>
      <c r="F552" s="2">
        <f t="shared" si="41"/>
        <v>750.17259712034979</v>
      </c>
      <c r="G552" s="10">
        <f t="shared" si="43"/>
        <v>3.3163542515620801</v>
      </c>
      <c r="H552" s="9">
        <f t="shared" si="44"/>
        <v>3.3163542515620739</v>
      </c>
      <c r="I552" s="9">
        <f t="shared" si="42"/>
        <v>0.11284722222222232</v>
      </c>
      <c r="K552">
        <v>550</v>
      </c>
      <c r="L552">
        <v>1166</v>
      </c>
      <c r="M552" s="9">
        <v>1.8613318391741629E-2</v>
      </c>
    </row>
    <row r="553" spans="1:13" x14ac:dyDescent="0.15">
      <c r="A553" s="6">
        <v>37411</v>
      </c>
      <c r="B553" s="11">
        <v>1578.12</v>
      </c>
      <c r="C553" s="7">
        <f t="shared" si="40"/>
        <v>9.9580176121236708E-3</v>
      </c>
      <c r="E553">
        <v>551</v>
      </c>
      <c r="F553" s="2">
        <f t="shared" si="41"/>
        <v>757.64282905460675</v>
      </c>
      <c r="G553" s="10">
        <f t="shared" si="43"/>
        <v>3.3493785656071764</v>
      </c>
      <c r="H553" s="9">
        <f t="shared" si="44"/>
        <v>3.3493785656071702</v>
      </c>
      <c r="I553" s="9">
        <f t="shared" si="42"/>
        <v>-3.3024314045096315E-2</v>
      </c>
      <c r="K553">
        <v>551</v>
      </c>
      <c r="L553">
        <v>490</v>
      </c>
      <c r="M553" s="9">
        <v>1.8613318391741185E-2</v>
      </c>
    </row>
    <row r="554" spans="1:13" x14ac:dyDescent="0.15">
      <c r="A554" s="6">
        <v>37412</v>
      </c>
      <c r="B554" s="11">
        <v>1595.26</v>
      </c>
      <c r="C554" s="7">
        <f t="shared" si="40"/>
        <v>1.0861024510176787E-2</v>
      </c>
      <c r="E554">
        <v>552</v>
      </c>
      <c r="F554" s="2">
        <f t="shared" si="41"/>
        <v>765.87160639092849</v>
      </c>
      <c r="G554" s="10">
        <f t="shared" si="43"/>
        <v>3.3857562483020964</v>
      </c>
      <c r="H554" s="9">
        <f t="shared" si="44"/>
        <v>3.3857562483020902</v>
      </c>
      <c r="I554" s="9">
        <f t="shared" si="42"/>
        <v>-3.6377682694920033E-2</v>
      </c>
      <c r="K554">
        <v>552</v>
      </c>
      <c r="L554">
        <v>696</v>
      </c>
      <c r="M554" s="9">
        <v>1.8613318391741185E-2</v>
      </c>
    </row>
    <row r="555" spans="1:13" x14ac:dyDescent="0.15">
      <c r="A555" s="6">
        <v>37413</v>
      </c>
      <c r="B555" s="11">
        <v>1554.88</v>
      </c>
      <c r="C555" s="7">
        <f t="shared" si="40"/>
        <v>-2.5312488246429954E-2</v>
      </c>
      <c r="E555">
        <v>553</v>
      </c>
      <c r="F555" s="2">
        <f t="shared" si="41"/>
        <v>746.48549035588371</v>
      </c>
      <c r="G555" s="10">
        <f t="shared" si="43"/>
        <v>3.3000543330616732</v>
      </c>
      <c r="H555" s="9">
        <f t="shared" si="44"/>
        <v>3.300054333061667</v>
      </c>
      <c r="I555" s="9">
        <f t="shared" si="42"/>
        <v>8.5701915240423254E-2</v>
      </c>
      <c r="K555">
        <v>553</v>
      </c>
      <c r="L555">
        <v>820</v>
      </c>
      <c r="M555" s="9">
        <v>1.8570870687313334E-2</v>
      </c>
    </row>
    <row r="556" spans="1:13" x14ac:dyDescent="0.15">
      <c r="A556" s="6">
        <v>37414</v>
      </c>
      <c r="B556" s="11">
        <v>1535.48</v>
      </c>
      <c r="C556" s="7">
        <f t="shared" si="40"/>
        <v>-1.2476847087878218E-2</v>
      </c>
      <c r="E556">
        <v>554</v>
      </c>
      <c r="F556" s="2">
        <f t="shared" si="41"/>
        <v>737.1717050393936</v>
      </c>
      <c r="G556" s="10">
        <f t="shared" si="43"/>
        <v>3.2588800597663727</v>
      </c>
      <c r="H556" s="9">
        <f t="shared" si="44"/>
        <v>3.2588800597663665</v>
      </c>
      <c r="I556" s="9">
        <f t="shared" si="42"/>
        <v>4.1174273295300434E-2</v>
      </c>
      <c r="K556">
        <v>554</v>
      </c>
      <c r="L556">
        <v>1437</v>
      </c>
      <c r="M556" s="9">
        <v>1.857087068731289E-2</v>
      </c>
    </row>
    <row r="557" spans="1:13" x14ac:dyDescent="0.15">
      <c r="A557" s="6">
        <v>37417</v>
      </c>
      <c r="B557" s="11">
        <v>1530.69</v>
      </c>
      <c r="C557" s="7">
        <f t="shared" si="40"/>
        <v>-3.1195456795268806E-3</v>
      </c>
      <c r="E557">
        <v>555</v>
      </c>
      <c r="F557" s="2">
        <f t="shared" si="41"/>
        <v>734.87206423186853</v>
      </c>
      <c r="G557" s="10">
        <f t="shared" si="43"/>
        <v>3.248713834555832</v>
      </c>
      <c r="H557" s="9">
        <f t="shared" si="44"/>
        <v>3.2487138345558262</v>
      </c>
      <c r="I557" s="9">
        <f t="shared" si="42"/>
        <v>1.0166225210540336E-2</v>
      </c>
      <c r="K557">
        <v>555</v>
      </c>
      <c r="L557">
        <v>1254</v>
      </c>
      <c r="M557" s="9">
        <v>1.83161844607449E-2</v>
      </c>
    </row>
    <row r="558" spans="1:13" x14ac:dyDescent="0.15">
      <c r="A558" s="6">
        <v>37418</v>
      </c>
      <c r="B558" s="11">
        <v>1497.18</v>
      </c>
      <c r="C558" s="7">
        <f t="shared" si="40"/>
        <v>-2.189208788193564E-2</v>
      </c>
      <c r="E558">
        <v>556</v>
      </c>
      <c r="F558" s="2">
        <f t="shared" si="41"/>
        <v>718.78418041972498</v>
      </c>
      <c r="G558" s="10">
        <f t="shared" si="43"/>
        <v>3.1775927057864757</v>
      </c>
      <c r="H558" s="9">
        <f t="shared" si="44"/>
        <v>3.1775927057864699</v>
      </c>
      <c r="I558" s="9">
        <f t="shared" si="42"/>
        <v>7.1121128769356279E-2</v>
      </c>
      <c r="K558">
        <v>556</v>
      </c>
      <c r="L558">
        <v>1309</v>
      </c>
      <c r="M558" s="9">
        <v>1.825251290410268E-2</v>
      </c>
    </row>
    <row r="559" spans="1:13" x14ac:dyDescent="0.15">
      <c r="A559" s="6">
        <v>37419</v>
      </c>
      <c r="B559" s="11">
        <v>1519.12</v>
      </c>
      <c r="C559" s="7">
        <f t="shared" si="40"/>
        <v>1.4654216593863012E-2</v>
      </c>
      <c r="E559">
        <v>557</v>
      </c>
      <c r="F559" s="2">
        <f t="shared" si="41"/>
        <v>729.3173994838379</v>
      </c>
      <c r="G559" s="10">
        <f t="shared" si="43"/>
        <v>3.2241578375441495</v>
      </c>
      <c r="H559" s="9">
        <f t="shared" si="44"/>
        <v>3.2241578375441442</v>
      </c>
      <c r="I559" s="9">
        <f t="shared" si="42"/>
        <v>-4.6565131757674294E-2</v>
      </c>
      <c r="K559">
        <v>557</v>
      </c>
      <c r="L559">
        <v>1495</v>
      </c>
      <c r="M559" s="9">
        <v>1.8061498234176021E-2</v>
      </c>
    </row>
    <row r="560" spans="1:13" x14ac:dyDescent="0.15">
      <c r="A560" s="6">
        <v>37420</v>
      </c>
      <c r="B560" s="11">
        <v>1496.88</v>
      </c>
      <c r="C560" s="7">
        <f t="shared" si="40"/>
        <v>-1.4640054768550126E-2</v>
      </c>
      <c r="E560">
        <v>558</v>
      </c>
      <c r="F560" s="2">
        <f t="shared" si="41"/>
        <v>718.64015281173795</v>
      </c>
      <c r="G560" s="10">
        <f t="shared" si="43"/>
        <v>3.176955990220053</v>
      </c>
      <c r="H560" s="9">
        <f t="shared" si="44"/>
        <v>3.1769559902200477</v>
      </c>
      <c r="I560" s="9">
        <f t="shared" si="42"/>
        <v>4.7201847324096491E-2</v>
      </c>
      <c r="K560">
        <v>558</v>
      </c>
      <c r="L560">
        <v>1364</v>
      </c>
      <c r="M560" s="9">
        <v>1.7700692746536184E-2</v>
      </c>
    </row>
    <row r="561" spans="1:13" x14ac:dyDescent="0.15">
      <c r="A561" s="6">
        <v>37421</v>
      </c>
      <c r="B561" s="11">
        <v>1504.74</v>
      </c>
      <c r="C561" s="7">
        <f t="shared" si="40"/>
        <v>5.2509219175884692E-3</v>
      </c>
      <c r="E561">
        <v>559</v>
      </c>
      <c r="F561" s="2">
        <f t="shared" si="41"/>
        <v>722.41367614099624</v>
      </c>
      <c r="G561" s="10">
        <f t="shared" si="43"/>
        <v>3.1936379380603137</v>
      </c>
      <c r="H561" s="9">
        <f t="shared" si="44"/>
        <v>3.1936379380603079</v>
      </c>
      <c r="I561" s="9">
        <f t="shared" si="42"/>
        <v>-1.6681947840260225E-2</v>
      </c>
      <c r="K561">
        <v>559</v>
      </c>
      <c r="L561">
        <v>688</v>
      </c>
      <c r="M561" s="9">
        <v>1.7573349633251745E-2</v>
      </c>
    </row>
    <row r="562" spans="1:13" x14ac:dyDescent="0.15">
      <c r="A562" s="6">
        <v>37424</v>
      </c>
      <c r="B562" s="11">
        <v>1553.29</v>
      </c>
      <c r="C562" s="7">
        <f t="shared" si="40"/>
        <v>3.2264710182489997E-2</v>
      </c>
      <c r="E562">
        <v>560</v>
      </c>
      <c r="F562" s="2">
        <f t="shared" si="41"/>
        <v>745.72214403355269</v>
      </c>
      <c r="G562" s="10">
        <f t="shared" si="43"/>
        <v>3.2966797405596346</v>
      </c>
      <c r="H562" s="9">
        <f t="shared" si="44"/>
        <v>3.2966797405596289</v>
      </c>
      <c r="I562" s="9">
        <f t="shared" si="42"/>
        <v>-0.10304180249932093</v>
      </c>
      <c r="K562">
        <v>560</v>
      </c>
      <c r="L562">
        <v>519</v>
      </c>
      <c r="M562" s="9">
        <v>1.74884542243956E-2</v>
      </c>
    </row>
    <row r="563" spans="1:13" x14ac:dyDescent="0.15">
      <c r="A563" s="6">
        <v>37425</v>
      </c>
      <c r="B563" s="11">
        <v>1542.96</v>
      </c>
      <c r="C563" s="7">
        <f t="shared" si="40"/>
        <v>-6.6504001184581885E-3</v>
      </c>
      <c r="E563">
        <v>561</v>
      </c>
      <c r="F563" s="2">
        <f t="shared" si="41"/>
        <v>740.76279339853511</v>
      </c>
      <c r="G563" s="10">
        <f t="shared" si="43"/>
        <v>3.2747555012224985</v>
      </c>
      <c r="H563" s="9">
        <f t="shared" si="44"/>
        <v>3.2747555012224923</v>
      </c>
      <c r="I563" s="9">
        <f t="shared" si="42"/>
        <v>2.1924239337136608E-2</v>
      </c>
      <c r="K563">
        <v>561</v>
      </c>
      <c r="L563">
        <v>1444</v>
      </c>
      <c r="M563" s="9">
        <v>1.7297439554469385E-2</v>
      </c>
    </row>
    <row r="564" spans="1:13" x14ac:dyDescent="0.15">
      <c r="A564" s="6">
        <v>37426</v>
      </c>
      <c r="B564" s="11">
        <v>1496.83</v>
      </c>
      <c r="C564" s="7">
        <f t="shared" si="40"/>
        <v>-2.9897080935345155E-2</v>
      </c>
      <c r="E564">
        <v>562</v>
      </c>
      <c r="F564" s="2">
        <f t="shared" si="41"/>
        <v>718.61614821040678</v>
      </c>
      <c r="G564" s="10">
        <f t="shared" si="43"/>
        <v>3.1768498709589825</v>
      </c>
      <c r="H564" s="9">
        <f t="shared" si="44"/>
        <v>3.1768498709589768</v>
      </c>
      <c r="I564" s="9">
        <f t="shared" si="42"/>
        <v>9.7905630263515508E-2</v>
      </c>
      <c r="K564">
        <v>562</v>
      </c>
      <c r="L564">
        <v>849</v>
      </c>
      <c r="M564" s="9">
        <v>1.7297439554468941E-2</v>
      </c>
    </row>
    <row r="565" spans="1:13" x14ac:dyDescent="0.15">
      <c r="A565" s="6">
        <v>37427</v>
      </c>
      <c r="B565" s="11">
        <v>1464.75</v>
      </c>
      <c r="C565" s="7">
        <f t="shared" si="40"/>
        <v>-2.1431959541163614E-2</v>
      </c>
      <c r="E565">
        <v>563</v>
      </c>
      <c r="F565" s="2">
        <f t="shared" si="41"/>
        <v>703.21479599633449</v>
      </c>
      <c r="G565" s="10">
        <f t="shared" si="43"/>
        <v>3.1087637530562389</v>
      </c>
      <c r="H565" s="9">
        <f t="shared" si="44"/>
        <v>3.1087637530562331</v>
      </c>
      <c r="I565" s="9">
        <f t="shared" si="42"/>
        <v>6.8086117902743659E-2</v>
      </c>
      <c r="K565">
        <v>563</v>
      </c>
      <c r="L565">
        <v>1005</v>
      </c>
      <c r="M565" s="9">
        <v>1.7191320293399315E-2</v>
      </c>
    </row>
    <row r="566" spans="1:13" x14ac:dyDescent="0.15">
      <c r="A566" s="6">
        <v>37428</v>
      </c>
      <c r="B566" s="11">
        <v>1440.96</v>
      </c>
      <c r="C566" s="7">
        <f t="shared" si="40"/>
        <v>-1.6241679467485892E-2</v>
      </c>
      <c r="E566">
        <v>564</v>
      </c>
      <c r="F566" s="2">
        <f t="shared" si="41"/>
        <v>691.79340668296857</v>
      </c>
      <c r="G566" s="10">
        <f t="shared" si="43"/>
        <v>3.0582722086389609</v>
      </c>
      <c r="H566" s="9">
        <f t="shared" si="44"/>
        <v>3.0582722086389551</v>
      </c>
      <c r="I566" s="9">
        <f t="shared" si="42"/>
        <v>5.0491544417277989E-2</v>
      </c>
      <c r="K566">
        <v>564</v>
      </c>
      <c r="L566">
        <v>1323</v>
      </c>
      <c r="M566" s="9">
        <v>1.7127648736756207E-2</v>
      </c>
    </row>
    <row r="567" spans="1:13" x14ac:dyDescent="0.15">
      <c r="A567" s="6">
        <v>37431</v>
      </c>
      <c r="B567" s="11">
        <v>1460.34</v>
      </c>
      <c r="C567" s="7">
        <f t="shared" si="40"/>
        <v>1.3449367088607556E-2</v>
      </c>
      <c r="E567">
        <v>565</v>
      </c>
      <c r="F567" s="2">
        <f t="shared" si="41"/>
        <v>701.09759015892621</v>
      </c>
      <c r="G567" s="10">
        <f t="shared" si="43"/>
        <v>3.099404034229833</v>
      </c>
      <c r="H567" s="9">
        <f t="shared" si="44"/>
        <v>3.0994040342298268</v>
      </c>
      <c r="I567" s="9">
        <f t="shared" si="42"/>
        <v>-4.1131825590871696E-2</v>
      </c>
      <c r="K567">
        <v>565</v>
      </c>
      <c r="L567">
        <v>983</v>
      </c>
      <c r="M567" s="9">
        <v>1.7042753327899618E-2</v>
      </c>
    </row>
    <row r="568" spans="1:13" x14ac:dyDescent="0.15">
      <c r="A568" s="6">
        <v>37432</v>
      </c>
      <c r="B568" s="11">
        <v>1423.99</v>
      </c>
      <c r="C568" s="7">
        <f t="shared" si="40"/>
        <v>-2.4891463631756983E-2</v>
      </c>
      <c r="E568">
        <v>566</v>
      </c>
      <c r="F568" s="2">
        <f t="shared" si="41"/>
        <v>683.64624499117281</v>
      </c>
      <c r="G568" s="10">
        <f t="shared" si="43"/>
        <v>3.0222553314316798</v>
      </c>
      <c r="H568" s="9">
        <f t="shared" si="44"/>
        <v>3.022255331431674</v>
      </c>
      <c r="I568" s="9">
        <f t="shared" si="42"/>
        <v>7.714870279815278E-2</v>
      </c>
      <c r="K568">
        <v>566</v>
      </c>
      <c r="L568">
        <v>207</v>
      </c>
      <c r="M568" s="9">
        <v>1.687296251018644E-2</v>
      </c>
    </row>
    <row r="569" spans="1:13" x14ac:dyDescent="0.15">
      <c r="A569" s="6">
        <v>37433</v>
      </c>
      <c r="B569" s="11">
        <v>1429.33</v>
      </c>
      <c r="C569" s="7">
        <f t="shared" si="40"/>
        <v>3.750026334454537E-3</v>
      </c>
      <c r="E569">
        <v>567</v>
      </c>
      <c r="F569" s="2">
        <f t="shared" si="41"/>
        <v>686.20993641334064</v>
      </c>
      <c r="G569" s="10">
        <f t="shared" si="43"/>
        <v>3.0335888685139945</v>
      </c>
      <c r="H569" s="9">
        <f t="shared" si="44"/>
        <v>3.0335888685139882</v>
      </c>
      <c r="I569" s="9">
        <f t="shared" si="42"/>
        <v>-1.1333537082314216E-2</v>
      </c>
      <c r="K569">
        <v>567</v>
      </c>
      <c r="L569">
        <v>1121</v>
      </c>
      <c r="M569" s="9">
        <v>1.6809290953544664E-2</v>
      </c>
    </row>
    <row r="570" spans="1:13" x14ac:dyDescent="0.15">
      <c r="A570" s="6">
        <v>37434</v>
      </c>
      <c r="B570" s="11">
        <v>1459.2</v>
      </c>
      <c r="C570" s="7">
        <f t="shared" si="40"/>
        <v>2.0897903213393798E-2</v>
      </c>
      <c r="E570">
        <v>568</v>
      </c>
      <c r="F570" s="2">
        <f t="shared" si="41"/>
        <v>700.55028524857573</v>
      </c>
      <c r="G570" s="10">
        <f t="shared" si="43"/>
        <v>3.0969845150774291</v>
      </c>
      <c r="H570" s="9">
        <f t="shared" si="44"/>
        <v>3.0969845150774225</v>
      </c>
      <c r="I570" s="9">
        <f t="shared" si="42"/>
        <v>-6.3395646563434216E-2</v>
      </c>
      <c r="K570">
        <v>568</v>
      </c>
      <c r="L570">
        <v>324</v>
      </c>
      <c r="M570" s="9">
        <v>1.680929095354422E-2</v>
      </c>
    </row>
    <row r="571" spans="1:13" x14ac:dyDescent="0.15">
      <c r="A571" s="6">
        <v>37435</v>
      </c>
      <c r="B571" s="11">
        <v>1463.21</v>
      </c>
      <c r="C571" s="7">
        <f t="shared" si="40"/>
        <v>2.7480811403508554E-3</v>
      </c>
      <c r="E571">
        <v>569</v>
      </c>
      <c r="F571" s="2">
        <f t="shared" si="41"/>
        <v>702.47545427533476</v>
      </c>
      <c r="G571" s="10">
        <f t="shared" si="43"/>
        <v>3.1054952798152717</v>
      </c>
      <c r="H571" s="9">
        <f t="shared" si="44"/>
        <v>3.1054952798152655</v>
      </c>
      <c r="I571" s="9">
        <f t="shared" si="42"/>
        <v>-8.5107647378430684E-3</v>
      </c>
      <c r="K571">
        <v>569</v>
      </c>
      <c r="L571">
        <v>1368</v>
      </c>
      <c r="M571" s="9">
        <v>1.6745619396902889E-2</v>
      </c>
    </row>
    <row r="572" spans="1:13" x14ac:dyDescent="0.15">
      <c r="A572" s="6">
        <v>37438</v>
      </c>
      <c r="B572" s="11">
        <v>1403.8</v>
      </c>
      <c r="C572" s="7">
        <f t="shared" si="40"/>
        <v>-4.0602510917776669E-2</v>
      </c>
      <c r="E572">
        <v>570</v>
      </c>
      <c r="F572" s="2">
        <f t="shared" si="41"/>
        <v>673.9531869736503</v>
      </c>
      <c r="G572" s="10">
        <f t="shared" si="43"/>
        <v>2.9794043738114677</v>
      </c>
      <c r="H572" s="9">
        <f t="shared" si="44"/>
        <v>2.9794043738114624</v>
      </c>
      <c r="I572" s="9">
        <f t="shared" si="42"/>
        <v>0.12609090600380313</v>
      </c>
      <c r="K572">
        <v>570</v>
      </c>
      <c r="L572">
        <v>495</v>
      </c>
      <c r="M572" s="9">
        <v>1.6745619396902445E-2</v>
      </c>
    </row>
    <row r="573" spans="1:13" x14ac:dyDescent="0.15">
      <c r="A573" s="6">
        <v>37439</v>
      </c>
      <c r="B573" s="11">
        <v>1357.82</v>
      </c>
      <c r="C573" s="7">
        <f t="shared" si="40"/>
        <v>-3.2753953554637394E-2</v>
      </c>
      <c r="E573">
        <v>571</v>
      </c>
      <c r="F573" s="2">
        <f t="shared" si="41"/>
        <v>651.87855558951549</v>
      </c>
      <c r="G573" s="10">
        <f t="shared" si="43"/>
        <v>2.8818171013311633</v>
      </c>
      <c r="H573" s="9">
        <f t="shared" si="44"/>
        <v>2.8818171013311584</v>
      </c>
      <c r="I573" s="9">
        <f t="shared" si="42"/>
        <v>9.7587272480303966E-2</v>
      </c>
      <c r="K573">
        <v>571</v>
      </c>
      <c r="L573">
        <v>625</v>
      </c>
      <c r="M573" s="9">
        <v>1.6575828579190155E-2</v>
      </c>
    </row>
    <row r="574" spans="1:13" x14ac:dyDescent="0.15">
      <c r="A574" s="6">
        <v>37440</v>
      </c>
      <c r="B574" s="11">
        <v>1380.17</v>
      </c>
      <c r="C574" s="7">
        <f t="shared" si="40"/>
        <v>1.6460208275029142E-2</v>
      </c>
      <c r="E574">
        <v>572</v>
      </c>
      <c r="F574" s="2">
        <f t="shared" si="41"/>
        <v>662.60861238454402</v>
      </c>
      <c r="G574" s="10">
        <f t="shared" si="43"/>
        <v>2.9292524110296148</v>
      </c>
      <c r="H574" s="9">
        <f t="shared" si="44"/>
        <v>2.9292524110296099</v>
      </c>
      <c r="I574" s="9">
        <f t="shared" si="42"/>
        <v>-4.7435309698451444E-2</v>
      </c>
      <c r="K574">
        <v>572</v>
      </c>
      <c r="L574">
        <v>1113</v>
      </c>
      <c r="M574" s="9">
        <v>1.655460472697623E-2</v>
      </c>
    </row>
    <row r="575" spans="1:13" x14ac:dyDescent="0.15">
      <c r="A575" s="6">
        <v>37442</v>
      </c>
      <c r="B575" s="11">
        <v>1448.36</v>
      </c>
      <c r="C575" s="7">
        <f t="shared" si="40"/>
        <v>4.9406957113978578E-2</v>
      </c>
      <c r="E575">
        <v>573</v>
      </c>
      <c r="F575" s="2">
        <f t="shared" si="41"/>
        <v>695.34608767998009</v>
      </c>
      <c r="G575" s="10">
        <f t="shared" si="43"/>
        <v>3.0739778592773734</v>
      </c>
      <c r="H575" s="9">
        <f t="shared" si="44"/>
        <v>3.0739778592773681</v>
      </c>
      <c r="I575" s="9">
        <f t="shared" si="42"/>
        <v>-0.14472544824775824</v>
      </c>
      <c r="K575">
        <v>573</v>
      </c>
      <c r="L575">
        <v>1292</v>
      </c>
      <c r="M575" s="9">
        <v>1.6278694648192982E-2</v>
      </c>
    </row>
    <row r="576" spans="1:13" x14ac:dyDescent="0.15">
      <c r="A576" s="6">
        <v>37445</v>
      </c>
      <c r="B576" s="11">
        <v>1405.61</v>
      </c>
      <c r="C576" s="7">
        <f t="shared" si="40"/>
        <v>-2.9516142395537015E-2</v>
      </c>
      <c r="E576">
        <v>574</v>
      </c>
      <c r="F576" s="2">
        <f t="shared" si="41"/>
        <v>674.82215354183825</v>
      </c>
      <c r="G576" s="10">
        <f t="shared" si="43"/>
        <v>2.9832458910622144</v>
      </c>
      <c r="H576" s="9">
        <f t="shared" si="44"/>
        <v>2.9832458910622091</v>
      </c>
      <c r="I576" s="9">
        <f t="shared" si="42"/>
        <v>9.0731968215159053E-2</v>
      </c>
      <c r="K576">
        <v>574</v>
      </c>
      <c r="L576">
        <v>1304</v>
      </c>
      <c r="M576" s="9">
        <v>1.5939113012768402E-2</v>
      </c>
    </row>
    <row r="577" spans="1:13" x14ac:dyDescent="0.15">
      <c r="A577" s="6">
        <v>37446</v>
      </c>
      <c r="B577" s="11">
        <v>1381.12</v>
      </c>
      <c r="C577" s="7">
        <f t="shared" si="40"/>
        <v>-1.7423040530445855E-2</v>
      </c>
      <c r="E577">
        <v>575</v>
      </c>
      <c r="F577" s="2">
        <f t="shared" si="41"/>
        <v>663.06469980983604</v>
      </c>
      <c r="G577" s="10">
        <f t="shared" si="43"/>
        <v>2.9312686769899514</v>
      </c>
      <c r="H577" s="9">
        <f t="shared" si="44"/>
        <v>2.9312686769899461</v>
      </c>
      <c r="I577" s="9">
        <f t="shared" si="42"/>
        <v>5.1977214072262967E-2</v>
      </c>
      <c r="K577">
        <v>575</v>
      </c>
      <c r="L577">
        <v>993</v>
      </c>
      <c r="M577" s="9">
        <v>1.5875441456126183E-2</v>
      </c>
    </row>
    <row r="578" spans="1:13" x14ac:dyDescent="0.15">
      <c r="A578" s="6">
        <v>37447</v>
      </c>
      <c r="B578" s="11">
        <v>1346.01</v>
      </c>
      <c r="C578" s="7">
        <f t="shared" si="40"/>
        <v>-2.5421397126969336E-2</v>
      </c>
      <c r="E578">
        <v>576</v>
      </c>
      <c r="F578" s="2">
        <f t="shared" si="41"/>
        <v>646.20866875509546</v>
      </c>
      <c r="G578" s="10">
        <f t="shared" si="43"/>
        <v>2.8567517318663436</v>
      </c>
      <c r="H578" s="9">
        <f t="shared" si="44"/>
        <v>2.8567517318663387</v>
      </c>
      <c r="I578" s="9">
        <f t="shared" si="42"/>
        <v>7.4516945123607403E-2</v>
      </c>
      <c r="K578">
        <v>576</v>
      </c>
      <c r="L578">
        <v>690</v>
      </c>
      <c r="M578" s="9">
        <v>1.5726874490627818E-2</v>
      </c>
    </row>
    <row r="579" spans="1:13" x14ac:dyDescent="0.15">
      <c r="A579" s="6">
        <v>37448</v>
      </c>
      <c r="B579" s="11">
        <v>1374.43</v>
      </c>
      <c r="C579" s="7">
        <f t="shared" si="40"/>
        <v>2.1114256209092019E-2</v>
      </c>
      <c r="E579">
        <v>577</v>
      </c>
      <c r="F579" s="2">
        <f t="shared" si="41"/>
        <v>659.85288415172681</v>
      </c>
      <c r="G579" s="10">
        <f t="shared" si="43"/>
        <v>2.9170699198587369</v>
      </c>
      <c r="H579" s="9">
        <f t="shared" si="44"/>
        <v>2.917069919858732</v>
      </c>
      <c r="I579" s="9">
        <f t="shared" si="42"/>
        <v>-6.0318187992393302E-2</v>
      </c>
      <c r="K579">
        <v>577</v>
      </c>
      <c r="L579">
        <v>580</v>
      </c>
      <c r="M579" s="9">
        <v>1.562075522955686E-2</v>
      </c>
    </row>
    <row r="580" spans="1:13" x14ac:dyDescent="0.15">
      <c r="A580" s="6">
        <v>37449</v>
      </c>
      <c r="B580" s="11">
        <v>1373.5</v>
      </c>
      <c r="C580" s="7">
        <f t="shared" ref="C580:C643" si="45">B580/B579-1</f>
        <v>-6.7664413611467911E-4</v>
      </c>
      <c r="E580">
        <v>578</v>
      </c>
      <c r="F580" s="2">
        <f t="shared" ref="F580:F643" si="46">F579*(1+C580)</f>
        <v>659.40639856696714</v>
      </c>
      <c r="G580" s="10">
        <f t="shared" si="43"/>
        <v>2.9150961016028276</v>
      </c>
      <c r="H580" s="9">
        <f t="shared" si="44"/>
        <v>2.9150961016028232</v>
      </c>
      <c r="I580" s="9">
        <f t="shared" ref="I580:I643" si="47">-(H580-H579)</f>
        <v>1.9738182559088102E-3</v>
      </c>
      <c r="K580">
        <v>578</v>
      </c>
      <c r="L580">
        <v>1193</v>
      </c>
      <c r="M580" s="9">
        <v>1.5599531377342934E-2</v>
      </c>
    </row>
    <row r="581" spans="1:13" x14ac:dyDescent="0.15">
      <c r="A581" s="6">
        <v>37452</v>
      </c>
      <c r="B581" s="11">
        <v>1382.62</v>
      </c>
      <c r="C581" s="7">
        <f t="shared" si="45"/>
        <v>6.6399708773206001E-3</v>
      </c>
      <c r="E581">
        <v>579</v>
      </c>
      <c r="F581" s="2">
        <f t="shared" si="46"/>
        <v>663.78483784977061</v>
      </c>
      <c r="G581" s="10">
        <f t="shared" ref="G581:G644" si="48">G580*F581/F580</f>
        <v>2.9344522548220611</v>
      </c>
      <c r="H581" s="9">
        <f t="shared" ref="H581:H644" si="49">H580*(1+C581)</f>
        <v>2.9344522548220566</v>
      </c>
      <c r="I581" s="9">
        <f t="shared" si="47"/>
        <v>-1.9356153219233452E-2</v>
      </c>
      <c r="K581">
        <v>579</v>
      </c>
      <c r="L581">
        <v>1269</v>
      </c>
      <c r="M581" s="9">
        <v>1.5344845150774056E-2</v>
      </c>
    </row>
    <row r="582" spans="1:13" x14ac:dyDescent="0.15">
      <c r="A582" s="6">
        <v>37453</v>
      </c>
      <c r="B582" s="11">
        <v>1375.26</v>
      </c>
      <c r="C582" s="7">
        <f t="shared" si="45"/>
        <v>-5.3232269170125912E-3</v>
      </c>
      <c r="E582">
        <v>580</v>
      </c>
      <c r="F582" s="2">
        <f t="shared" si="46"/>
        <v>660.25136053382391</v>
      </c>
      <c r="G582" s="10">
        <f t="shared" si="48"/>
        <v>2.9188314995925042</v>
      </c>
      <c r="H582" s="9">
        <f t="shared" si="49"/>
        <v>2.9188314995924998</v>
      </c>
      <c r="I582" s="9">
        <f t="shared" si="47"/>
        <v>1.562075522955686E-2</v>
      </c>
      <c r="K582">
        <v>580</v>
      </c>
      <c r="L582">
        <v>1008</v>
      </c>
      <c r="M582" s="9">
        <v>1.5175054333061766E-2</v>
      </c>
    </row>
    <row r="583" spans="1:13" x14ac:dyDescent="0.15">
      <c r="A583" s="6">
        <v>37454</v>
      </c>
      <c r="B583" s="11">
        <v>1397.25</v>
      </c>
      <c r="C583" s="7">
        <f t="shared" si="45"/>
        <v>1.5989703765106222E-2</v>
      </c>
      <c r="E583">
        <v>581</v>
      </c>
      <c r="F583" s="2">
        <f t="shared" si="46"/>
        <v>670.80858419926813</v>
      </c>
      <c r="G583" s="10">
        <f t="shared" si="48"/>
        <v>2.965502750611249</v>
      </c>
      <c r="H583" s="9">
        <f t="shared" si="49"/>
        <v>2.9655027506112446</v>
      </c>
      <c r="I583" s="9">
        <f t="shared" si="47"/>
        <v>-4.6671251018744808E-2</v>
      </c>
      <c r="K583">
        <v>581</v>
      </c>
      <c r="L583">
        <v>392</v>
      </c>
      <c r="M583" s="9">
        <v>1.5047711219777327E-2</v>
      </c>
    </row>
    <row r="584" spans="1:13" x14ac:dyDescent="0.15">
      <c r="A584" s="6">
        <v>37455</v>
      </c>
      <c r="B584" s="11">
        <v>1356.95</v>
      </c>
      <c r="C584" s="7">
        <f t="shared" si="45"/>
        <v>-2.8842368938987284E-2</v>
      </c>
      <c r="E584">
        <v>582</v>
      </c>
      <c r="F584" s="2">
        <f t="shared" si="46"/>
        <v>651.46087552635311</v>
      </c>
      <c r="G584" s="10">
        <f t="shared" si="48"/>
        <v>2.8799706261885376</v>
      </c>
      <c r="H584" s="9">
        <f t="shared" si="49"/>
        <v>2.8799706261885336</v>
      </c>
      <c r="I584" s="9">
        <f t="shared" si="47"/>
        <v>8.5532124422710964E-2</v>
      </c>
      <c r="K584">
        <v>582</v>
      </c>
      <c r="L584">
        <v>779</v>
      </c>
      <c r="M584" s="9">
        <v>1.4835472697636298E-2</v>
      </c>
    </row>
    <row r="585" spans="1:13" x14ac:dyDescent="0.15">
      <c r="A585" s="6">
        <v>37456</v>
      </c>
      <c r="B585" s="11">
        <v>1319.15</v>
      </c>
      <c r="C585" s="7">
        <f t="shared" si="45"/>
        <v>-2.785659014702091E-2</v>
      </c>
      <c r="E585">
        <v>583</v>
      </c>
      <c r="F585" s="2">
        <f t="shared" si="46"/>
        <v>633.31339691999608</v>
      </c>
      <c r="G585" s="10">
        <f t="shared" si="48"/>
        <v>2.7997444648193444</v>
      </c>
      <c r="H585" s="9">
        <f t="shared" si="49"/>
        <v>2.7997444648193404</v>
      </c>
      <c r="I585" s="9">
        <f t="shared" si="47"/>
        <v>8.022616136919325E-2</v>
      </c>
      <c r="K585">
        <v>583</v>
      </c>
      <c r="L585">
        <v>1310</v>
      </c>
      <c r="M585" s="9">
        <v>1.4814248845422817E-2</v>
      </c>
    </row>
    <row r="586" spans="1:13" x14ac:dyDescent="0.15">
      <c r="A586" s="6">
        <v>37459</v>
      </c>
      <c r="B586" s="11">
        <v>1282.6500000000001</v>
      </c>
      <c r="C586" s="7">
        <f t="shared" si="45"/>
        <v>-2.7669332524731804E-2</v>
      </c>
      <c r="E586">
        <v>584</v>
      </c>
      <c r="F586" s="2">
        <f t="shared" si="46"/>
        <v>615.79003794824928</v>
      </c>
      <c r="G586" s="10">
        <f t="shared" si="48"/>
        <v>2.7222774042379809</v>
      </c>
      <c r="H586" s="9">
        <f t="shared" si="49"/>
        <v>2.7222774042379769</v>
      </c>
      <c r="I586" s="9">
        <f t="shared" si="47"/>
        <v>7.7467060581363434E-2</v>
      </c>
      <c r="K586">
        <v>584</v>
      </c>
      <c r="L586">
        <v>526</v>
      </c>
      <c r="M586" s="9">
        <v>1.4771801140994523E-2</v>
      </c>
    </row>
    <row r="587" spans="1:13" x14ac:dyDescent="0.15">
      <c r="A587" s="6">
        <v>37460</v>
      </c>
      <c r="B587" s="11">
        <v>1229.05</v>
      </c>
      <c r="C587" s="7">
        <f t="shared" si="45"/>
        <v>-4.1788484777608992E-2</v>
      </c>
      <c r="E587">
        <v>585</v>
      </c>
      <c r="F587" s="2">
        <f t="shared" si="46"/>
        <v>590.05710532124556</v>
      </c>
      <c r="G587" s="10">
        <f t="shared" si="48"/>
        <v>2.6085175563705532</v>
      </c>
      <c r="H587" s="9">
        <f t="shared" si="49"/>
        <v>2.6085175563705492</v>
      </c>
      <c r="I587" s="9">
        <f t="shared" si="47"/>
        <v>0.11375984786742777</v>
      </c>
      <c r="K587">
        <v>585</v>
      </c>
      <c r="L587">
        <v>1133</v>
      </c>
      <c r="M587" s="9">
        <v>1.4750577288780153E-2</v>
      </c>
    </row>
    <row r="588" spans="1:13" x14ac:dyDescent="0.15">
      <c r="A588" s="6">
        <v>37461</v>
      </c>
      <c r="B588" s="11">
        <v>1290.23</v>
      </c>
      <c r="C588" s="7">
        <f t="shared" si="45"/>
        <v>4.9778284040519205E-2</v>
      </c>
      <c r="E588">
        <v>586</v>
      </c>
      <c r="F588" s="2">
        <f t="shared" si="46"/>
        <v>619.42913551005313</v>
      </c>
      <c r="G588" s="10">
        <f t="shared" si="48"/>
        <v>2.7383650842162477</v>
      </c>
      <c r="H588" s="9">
        <f t="shared" si="49"/>
        <v>2.7383650842162433</v>
      </c>
      <c r="I588" s="9">
        <f t="shared" si="47"/>
        <v>-0.12984752784569409</v>
      </c>
      <c r="K588">
        <v>586</v>
      </c>
      <c r="L588">
        <v>744</v>
      </c>
      <c r="M588" s="9">
        <v>1.4644458027709639E-2</v>
      </c>
    </row>
    <row r="589" spans="1:13" x14ac:dyDescent="0.15">
      <c r="A589" s="6">
        <v>37462</v>
      </c>
      <c r="B589" s="11">
        <v>1240.08</v>
      </c>
      <c r="C589" s="7">
        <f t="shared" si="45"/>
        <v>-3.8869038853537763E-2</v>
      </c>
      <c r="E589">
        <v>587</v>
      </c>
      <c r="F589" s="2">
        <f t="shared" si="46"/>
        <v>595.35252037489954</v>
      </c>
      <c r="G589" s="10">
        <f t="shared" si="48"/>
        <v>2.6319274653626752</v>
      </c>
      <c r="H589" s="9">
        <f t="shared" si="49"/>
        <v>2.6319274653626707</v>
      </c>
      <c r="I589" s="9">
        <f t="shared" si="47"/>
        <v>0.1064376188535725</v>
      </c>
      <c r="K589">
        <v>587</v>
      </c>
      <c r="L589">
        <v>351</v>
      </c>
      <c r="M589" s="9">
        <v>1.4538338766639569E-2</v>
      </c>
    </row>
    <row r="590" spans="1:13" x14ac:dyDescent="0.15">
      <c r="A590" s="6">
        <v>37463</v>
      </c>
      <c r="B590" s="11">
        <v>1262.1199999999999</v>
      </c>
      <c r="C590" s="7">
        <f t="shared" si="45"/>
        <v>1.7773046900199985E-2</v>
      </c>
      <c r="E590">
        <v>588</v>
      </c>
      <c r="F590" s="2">
        <f t="shared" si="46"/>
        <v>605.93374864167492</v>
      </c>
      <c r="G590" s="10">
        <f t="shared" si="48"/>
        <v>2.678704835642491</v>
      </c>
      <c r="H590" s="9">
        <f t="shared" si="49"/>
        <v>2.6787048356424861</v>
      </c>
      <c r="I590" s="9">
        <f t="shared" si="47"/>
        <v>-4.6777370279815322E-2</v>
      </c>
      <c r="K590">
        <v>588</v>
      </c>
      <c r="L590">
        <v>1371</v>
      </c>
      <c r="M590" s="9">
        <v>1.4495891062211719E-2</v>
      </c>
    </row>
    <row r="591" spans="1:13" x14ac:dyDescent="0.15">
      <c r="A591" s="6">
        <v>37466</v>
      </c>
      <c r="B591" s="11">
        <v>1335.25</v>
      </c>
      <c r="C591" s="7">
        <f t="shared" si="45"/>
        <v>5.7942192501505563E-2</v>
      </c>
      <c r="E591">
        <v>589</v>
      </c>
      <c r="F591" s="2">
        <f t="shared" si="46"/>
        <v>641.04287854862969</v>
      </c>
      <c r="G591" s="10">
        <f t="shared" si="48"/>
        <v>2.833914866884002</v>
      </c>
      <c r="H591" s="9">
        <f t="shared" si="49"/>
        <v>2.8339148668839966</v>
      </c>
      <c r="I591" s="9">
        <f t="shared" si="47"/>
        <v>-0.15521003124151056</v>
      </c>
      <c r="K591">
        <v>589</v>
      </c>
      <c r="L591">
        <v>767</v>
      </c>
      <c r="M591" s="9">
        <v>1.434732409671291E-2</v>
      </c>
    </row>
    <row r="592" spans="1:13" x14ac:dyDescent="0.15">
      <c r="A592" s="6">
        <v>37467</v>
      </c>
      <c r="B592" s="11">
        <v>1344.19</v>
      </c>
      <c r="C592" s="7">
        <f t="shared" si="45"/>
        <v>6.6953753978655772E-3</v>
      </c>
      <c r="E592">
        <v>590</v>
      </c>
      <c r="F592" s="2">
        <f t="shared" si="46"/>
        <v>645.33490126664117</v>
      </c>
      <c r="G592" s="10">
        <f t="shared" si="48"/>
        <v>2.852888990763383</v>
      </c>
      <c r="H592" s="9">
        <f t="shared" si="49"/>
        <v>2.8528889907633772</v>
      </c>
      <c r="I592" s="9">
        <f t="shared" si="47"/>
        <v>-1.8974123879380578E-2</v>
      </c>
      <c r="K592">
        <v>590</v>
      </c>
      <c r="L592">
        <v>1431</v>
      </c>
      <c r="M592" s="9">
        <v>1.4135085574571882E-2</v>
      </c>
    </row>
    <row r="593" spans="1:13" x14ac:dyDescent="0.15">
      <c r="A593" s="6">
        <v>37468</v>
      </c>
      <c r="B593" s="11">
        <v>1328.26</v>
      </c>
      <c r="C593" s="7">
        <f t="shared" si="45"/>
        <v>-1.1851003206391986E-2</v>
      </c>
      <c r="E593">
        <v>591</v>
      </c>
      <c r="F593" s="2">
        <f t="shared" si="46"/>
        <v>637.68703528253354</v>
      </c>
      <c r="G593" s="10">
        <f t="shared" si="48"/>
        <v>2.8190793941863657</v>
      </c>
      <c r="H593" s="9">
        <f t="shared" si="49"/>
        <v>2.8190793941863599</v>
      </c>
      <c r="I593" s="9">
        <f t="shared" si="47"/>
        <v>3.380959657701732E-2</v>
      </c>
      <c r="K593">
        <v>591</v>
      </c>
      <c r="L593">
        <v>764</v>
      </c>
      <c r="M593" s="9">
        <v>1.3944070904645223E-2</v>
      </c>
    </row>
    <row r="594" spans="1:13" x14ac:dyDescent="0.15">
      <c r="A594" s="6">
        <v>37469</v>
      </c>
      <c r="B594" s="11">
        <v>1280</v>
      </c>
      <c r="C594" s="7">
        <f t="shared" si="45"/>
        <v>-3.6333248008672991E-2</v>
      </c>
      <c r="E594">
        <v>592</v>
      </c>
      <c r="F594" s="2">
        <f t="shared" si="46"/>
        <v>614.51779407769789</v>
      </c>
      <c r="G594" s="10">
        <f t="shared" si="48"/>
        <v>2.716653083401253</v>
      </c>
      <c r="H594" s="9">
        <f t="shared" si="49"/>
        <v>2.7166530834012472</v>
      </c>
      <c r="I594" s="9">
        <f t="shared" si="47"/>
        <v>0.10242631078511266</v>
      </c>
      <c r="K594">
        <v>592</v>
      </c>
      <c r="L594">
        <v>949</v>
      </c>
      <c r="M594" s="9">
        <v>1.3816727791361672E-2</v>
      </c>
    </row>
    <row r="595" spans="1:13" x14ac:dyDescent="0.15">
      <c r="A595" s="6">
        <v>37470</v>
      </c>
      <c r="B595" s="11">
        <v>1247.92</v>
      </c>
      <c r="C595" s="7">
        <f t="shared" si="45"/>
        <v>-2.5062499999999988E-2</v>
      </c>
      <c r="E595">
        <v>593</v>
      </c>
      <c r="F595" s="2">
        <f t="shared" si="46"/>
        <v>599.1164418636256</v>
      </c>
      <c r="G595" s="10">
        <f t="shared" si="48"/>
        <v>2.6485669654985093</v>
      </c>
      <c r="H595" s="9">
        <f t="shared" si="49"/>
        <v>2.6485669654985036</v>
      </c>
      <c r="I595" s="9">
        <f t="shared" si="47"/>
        <v>6.8086117902743659E-2</v>
      </c>
      <c r="K595">
        <v>593</v>
      </c>
      <c r="L595">
        <v>401</v>
      </c>
      <c r="M595" s="9">
        <v>1.3816727791360783E-2</v>
      </c>
    </row>
    <row r="596" spans="1:13" x14ac:dyDescent="0.15">
      <c r="A596" s="6">
        <v>37473</v>
      </c>
      <c r="B596" s="11">
        <v>1206.01</v>
      </c>
      <c r="C596" s="7">
        <f t="shared" si="45"/>
        <v>-3.3583883582280927E-2</v>
      </c>
      <c r="E596">
        <v>594</v>
      </c>
      <c r="F596" s="2">
        <f t="shared" si="46"/>
        <v>578.99578502784721</v>
      </c>
      <c r="G596" s="10">
        <f t="shared" si="48"/>
        <v>2.559617800869332</v>
      </c>
      <c r="H596" s="9">
        <f t="shared" si="49"/>
        <v>2.5596178008693267</v>
      </c>
      <c r="I596" s="9">
        <f t="shared" si="47"/>
        <v>8.8949164629176902E-2</v>
      </c>
      <c r="K596">
        <v>594</v>
      </c>
      <c r="L596">
        <v>348</v>
      </c>
      <c r="M596" s="9">
        <v>1.3731832382505083E-2</v>
      </c>
    </row>
    <row r="597" spans="1:13" x14ac:dyDescent="0.15">
      <c r="A597" s="6">
        <v>37474</v>
      </c>
      <c r="B597" s="11">
        <v>1259.55</v>
      </c>
      <c r="C597" s="7">
        <f t="shared" si="45"/>
        <v>4.4394325088515041E-2</v>
      </c>
      <c r="E597">
        <v>595</v>
      </c>
      <c r="F597" s="2">
        <f t="shared" si="46"/>
        <v>604.69991213325341</v>
      </c>
      <c r="G597" s="10">
        <f t="shared" si="48"/>
        <v>2.6732503056234749</v>
      </c>
      <c r="H597" s="9">
        <f t="shared" si="49"/>
        <v>2.6732503056234695</v>
      </c>
      <c r="I597" s="9">
        <f t="shared" si="47"/>
        <v>-0.11363250475414288</v>
      </c>
      <c r="K597">
        <v>595</v>
      </c>
      <c r="L597">
        <v>1262</v>
      </c>
      <c r="M597" s="9">
        <v>1.3668160825862863E-2</v>
      </c>
    </row>
    <row r="598" spans="1:13" x14ac:dyDescent="0.15">
      <c r="A598" s="6">
        <v>37475</v>
      </c>
      <c r="B598" s="11">
        <v>1280.9000000000001</v>
      </c>
      <c r="C598" s="7">
        <f t="shared" si="45"/>
        <v>1.6950498193799568E-2</v>
      </c>
      <c r="E598">
        <v>596</v>
      </c>
      <c r="F598" s="2">
        <f t="shared" si="46"/>
        <v>614.94987690165885</v>
      </c>
      <c r="G598" s="10">
        <f t="shared" si="48"/>
        <v>2.7185632301005196</v>
      </c>
      <c r="H598" s="9">
        <f t="shared" si="49"/>
        <v>2.7185632301005143</v>
      </c>
      <c r="I598" s="9">
        <f t="shared" si="47"/>
        <v>-4.5312924477044714E-2</v>
      </c>
      <c r="K598">
        <v>596</v>
      </c>
      <c r="L598">
        <v>1022</v>
      </c>
      <c r="M598" s="9">
        <v>1.3646936973648494E-2</v>
      </c>
    </row>
    <row r="599" spans="1:13" x14ac:dyDescent="0.15">
      <c r="A599" s="6">
        <v>37476</v>
      </c>
      <c r="B599" s="11">
        <v>1316.52</v>
      </c>
      <c r="C599" s="7">
        <f t="shared" si="45"/>
        <v>2.7808572097743678E-2</v>
      </c>
      <c r="E599">
        <v>597</v>
      </c>
      <c r="F599" s="2">
        <f t="shared" si="46"/>
        <v>632.05075488997727</v>
      </c>
      <c r="G599" s="10">
        <f t="shared" si="48"/>
        <v>2.7941625916870452</v>
      </c>
      <c r="H599" s="9">
        <f t="shared" si="49"/>
        <v>2.7941625916870394</v>
      </c>
      <c r="I599" s="9">
        <f t="shared" si="47"/>
        <v>-7.5599361586525138E-2</v>
      </c>
      <c r="K599">
        <v>597</v>
      </c>
      <c r="L599">
        <v>1011</v>
      </c>
      <c r="M599" s="9">
        <v>1.3604489269220643E-2</v>
      </c>
    </row>
    <row r="600" spans="1:13" x14ac:dyDescent="0.15">
      <c r="A600" s="6">
        <v>37477</v>
      </c>
      <c r="B600" s="11">
        <v>1306.1199999999999</v>
      </c>
      <c r="C600" s="7">
        <f t="shared" si="45"/>
        <v>-7.8996141342327908E-3</v>
      </c>
      <c r="E600">
        <v>598</v>
      </c>
      <c r="F600" s="2">
        <f t="shared" si="46"/>
        <v>627.05779781309593</v>
      </c>
      <c r="G600" s="10">
        <f t="shared" si="48"/>
        <v>2.7720897853844098</v>
      </c>
      <c r="H600" s="9">
        <f t="shared" si="49"/>
        <v>2.772089785384404</v>
      </c>
      <c r="I600" s="9">
        <f t="shared" si="47"/>
        <v>2.2072806302635417E-2</v>
      </c>
      <c r="K600">
        <v>598</v>
      </c>
      <c r="L600">
        <v>1197</v>
      </c>
      <c r="M600" s="9">
        <v>1.3583265417006274E-2</v>
      </c>
    </row>
    <row r="601" spans="1:13" x14ac:dyDescent="0.15">
      <c r="A601" s="6">
        <v>37480</v>
      </c>
      <c r="B601" s="11">
        <v>1306.8399999999999</v>
      </c>
      <c r="C601" s="7">
        <f t="shared" si="45"/>
        <v>5.5125103359565664E-4</v>
      </c>
      <c r="E601">
        <v>599</v>
      </c>
      <c r="F601" s="2">
        <f t="shared" si="46"/>
        <v>627.40346407226457</v>
      </c>
      <c r="G601" s="10">
        <f t="shared" si="48"/>
        <v>2.7736179027438226</v>
      </c>
      <c r="H601" s="9">
        <f t="shared" si="49"/>
        <v>2.7736179027438173</v>
      </c>
      <c r="I601" s="9">
        <f t="shared" si="47"/>
        <v>-1.5281173594132724E-3</v>
      </c>
      <c r="K601">
        <v>599</v>
      </c>
      <c r="L601">
        <v>1407</v>
      </c>
      <c r="M601" s="9">
        <v>1.3540817712578423E-2</v>
      </c>
    </row>
    <row r="602" spans="1:13" x14ac:dyDescent="0.15">
      <c r="A602" s="6">
        <v>37481</v>
      </c>
      <c r="B602" s="11">
        <v>1269.28</v>
      </c>
      <c r="C602" s="7">
        <f t="shared" si="45"/>
        <v>-2.8741085366226882E-2</v>
      </c>
      <c r="E602">
        <v>600</v>
      </c>
      <c r="F602" s="2">
        <f t="shared" si="46"/>
        <v>609.37120755229716</v>
      </c>
      <c r="G602" s="10">
        <f t="shared" si="48"/>
        <v>2.6939011138277675</v>
      </c>
      <c r="H602" s="9">
        <f t="shared" si="49"/>
        <v>2.6939011138277622</v>
      </c>
      <c r="I602" s="9">
        <f t="shared" si="47"/>
        <v>7.9716788916055048E-2</v>
      </c>
      <c r="K602">
        <v>600</v>
      </c>
      <c r="L602">
        <v>991</v>
      </c>
      <c r="M602" s="9">
        <v>1.3349803042651764E-2</v>
      </c>
    </row>
    <row r="603" spans="1:13" x14ac:dyDescent="0.15">
      <c r="A603" s="6">
        <v>37482</v>
      </c>
      <c r="B603" s="11">
        <v>1334.3</v>
      </c>
      <c r="C603" s="7">
        <f t="shared" si="45"/>
        <v>5.1225891844195015E-2</v>
      </c>
      <c r="E603">
        <v>601</v>
      </c>
      <c r="F603" s="2">
        <f t="shared" si="46"/>
        <v>640.58679112333766</v>
      </c>
      <c r="G603" s="10">
        <f t="shared" si="48"/>
        <v>2.8318986009236653</v>
      </c>
      <c r="H603" s="9">
        <f t="shared" si="49"/>
        <v>2.8318986009236595</v>
      </c>
      <c r="I603" s="9">
        <f t="shared" si="47"/>
        <v>-0.13799748709589732</v>
      </c>
      <c r="K603">
        <v>601</v>
      </c>
      <c r="L603">
        <v>1412</v>
      </c>
      <c r="M603" s="9">
        <v>1.3264907633795175E-2</v>
      </c>
    </row>
    <row r="604" spans="1:13" x14ac:dyDescent="0.15">
      <c r="A604" s="6">
        <v>37483</v>
      </c>
      <c r="B604" s="11">
        <v>1345.01</v>
      </c>
      <c r="C604" s="7">
        <f t="shared" si="45"/>
        <v>8.0266806565241211E-3</v>
      </c>
      <c r="E604">
        <v>602</v>
      </c>
      <c r="F604" s="2">
        <f t="shared" si="46"/>
        <v>645.72857672847226</v>
      </c>
      <c r="G604" s="10">
        <f t="shared" si="48"/>
        <v>2.8546293466449373</v>
      </c>
      <c r="H604" s="9">
        <f t="shared" si="49"/>
        <v>2.8546293466449311</v>
      </c>
      <c r="I604" s="9">
        <f t="shared" si="47"/>
        <v>-2.2730745721271539E-2</v>
      </c>
      <c r="K604">
        <v>602</v>
      </c>
      <c r="L604">
        <v>1417</v>
      </c>
      <c r="M604" s="9">
        <v>1.3095116816081109E-2</v>
      </c>
    </row>
    <row r="605" spans="1:13" x14ac:dyDescent="0.15">
      <c r="A605" s="6">
        <v>37484</v>
      </c>
      <c r="B605" s="11">
        <v>1361.01</v>
      </c>
      <c r="C605" s="7">
        <f t="shared" si="45"/>
        <v>1.1895822335893369E-2</v>
      </c>
      <c r="E605">
        <v>603</v>
      </c>
      <c r="F605" s="2">
        <f t="shared" si="46"/>
        <v>653.41004915444341</v>
      </c>
      <c r="G605" s="10">
        <f t="shared" si="48"/>
        <v>2.8885875101874525</v>
      </c>
      <c r="H605" s="9">
        <f t="shared" si="49"/>
        <v>2.8885875101874467</v>
      </c>
      <c r="I605" s="9">
        <f t="shared" si="47"/>
        <v>-3.3958163542515685E-2</v>
      </c>
      <c r="K605">
        <v>603</v>
      </c>
      <c r="L605">
        <v>518</v>
      </c>
      <c r="M605" s="9">
        <v>1.2988997555011927E-2</v>
      </c>
    </row>
    <row r="606" spans="1:13" x14ac:dyDescent="0.15">
      <c r="A606" s="6">
        <v>37487</v>
      </c>
      <c r="B606" s="11">
        <v>1394.54</v>
      </c>
      <c r="C606" s="7">
        <f t="shared" si="45"/>
        <v>2.4636115825747096E-2</v>
      </c>
      <c r="E606">
        <v>604</v>
      </c>
      <c r="F606" s="2">
        <f t="shared" si="46"/>
        <v>669.50753480711944</v>
      </c>
      <c r="G606" s="10">
        <f t="shared" si="48"/>
        <v>2.9597510866612371</v>
      </c>
      <c r="H606" s="9">
        <f t="shared" si="49"/>
        <v>2.9597510866612313</v>
      </c>
      <c r="I606" s="9">
        <f t="shared" si="47"/>
        <v>-7.1163576473784573E-2</v>
      </c>
      <c r="K606">
        <v>604</v>
      </c>
      <c r="L606">
        <v>1374</v>
      </c>
      <c r="M606" s="9">
        <v>1.2734311328443937E-2</v>
      </c>
    </row>
    <row r="607" spans="1:13" x14ac:dyDescent="0.15">
      <c r="A607" s="6">
        <v>37488</v>
      </c>
      <c r="B607" s="11">
        <v>1376.59</v>
      </c>
      <c r="C607" s="7">
        <f t="shared" si="45"/>
        <v>-1.2871627920317819E-2</v>
      </c>
      <c r="E607">
        <v>605</v>
      </c>
      <c r="F607" s="2">
        <f t="shared" si="46"/>
        <v>660.88988292923295</v>
      </c>
      <c r="G607" s="10">
        <f t="shared" si="48"/>
        <v>2.9216542719369771</v>
      </c>
      <c r="H607" s="9">
        <f t="shared" si="49"/>
        <v>2.9216542719369718</v>
      </c>
      <c r="I607" s="9">
        <f t="shared" si="47"/>
        <v>3.809681472425952E-2</v>
      </c>
      <c r="K607">
        <v>605</v>
      </c>
      <c r="L607">
        <v>1040</v>
      </c>
      <c r="M607" s="9">
        <v>1.2224938875306179E-2</v>
      </c>
    </row>
    <row r="608" spans="1:13" x14ac:dyDescent="0.15">
      <c r="A608" s="6">
        <v>37489</v>
      </c>
      <c r="B608" s="11">
        <v>1409.25</v>
      </c>
      <c r="C608" s="7">
        <f t="shared" si="45"/>
        <v>2.372529220755637E-2</v>
      </c>
      <c r="E608">
        <v>606</v>
      </c>
      <c r="F608" s="2">
        <f t="shared" si="46"/>
        <v>676.56968851874672</v>
      </c>
      <c r="G608" s="10">
        <f t="shared" si="48"/>
        <v>2.9909713732681373</v>
      </c>
      <c r="H608" s="9">
        <f t="shared" si="49"/>
        <v>2.990971373268132</v>
      </c>
      <c r="I608" s="9">
        <f t="shared" si="47"/>
        <v>-6.9317101331160202E-2</v>
      </c>
      <c r="K608">
        <v>606</v>
      </c>
      <c r="L608">
        <v>917</v>
      </c>
      <c r="M608" s="9">
        <v>1.2224938875305291E-2</v>
      </c>
    </row>
    <row r="609" spans="1:13" x14ac:dyDescent="0.15">
      <c r="A609" s="6">
        <v>37490</v>
      </c>
      <c r="B609" s="11">
        <v>1422.95</v>
      </c>
      <c r="C609" s="7">
        <f t="shared" si="45"/>
        <v>9.7214830583645107E-3</v>
      </c>
      <c r="E609">
        <v>607</v>
      </c>
      <c r="F609" s="2">
        <f t="shared" si="46"/>
        <v>683.14694928348467</v>
      </c>
      <c r="G609" s="10">
        <f t="shared" si="48"/>
        <v>3.0200480508014169</v>
      </c>
      <c r="H609" s="9">
        <f t="shared" si="49"/>
        <v>3.0200480508014116</v>
      </c>
      <c r="I609" s="9">
        <f t="shared" si="47"/>
        <v>-2.9076677533279582E-2</v>
      </c>
      <c r="K609">
        <v>607</v>
      </c>
      <c r="L609">
        <v>1071</v>
      </c>
      <c r="M609" s="9">
        <v>1.1991476500950782E-2</v>
      </c>
    </row>
    <row r="610" spans="1:13" x14ac:dyDescent="0.15">
      <c r="A610" s="6">
        <v>37491</v>
      </c>
      <c r="B610" s="11">
        <v>1380.62</v>
      </c>
      <c r="C610" s="7">
        <f t="shared" si="45"/>
        <v>-2.9748058610632899E-2</v>
      </c>
      <c r="E610">
        <v>608</v>
      </c>
      <c r="F610" s="2">
        <f t="shared" si="46"/>
        <v>662.82465379652456</v>
      </c>
      <c r="G610" s="10">
        <f t="shared" si="48"/>
        <v>2.9302074843792489</v>
      </c>
      <c r="H610" s="9">
        <f t="shared" si="49"/>
        <v>2.9302074843792436</v>
      </c>
      <c r="I610" s="9">
        <f t="shared" si="47"/>
        <v>8.9840566422167978E-2</v>
      </c>
      <c r="K610">
        <v>608</v>
      </c>
      <c r="L610">
        <v>913</v>
      </c>
      <c r="M610" s="9">
        <v>1.1949028796522043E-2</v>
      </c>
    </row>
    <row r="611" spans="1:13" x14ac:dyDescent="0.15">
      <c r="A611" s="6">
        <v>37494</v>
      </c>
      <c r="B611" s="11">
        <v>1391.74</v>
      </c>
      <c r="C611" s="7">
        <f t="shared" si="45"/>
        <v>8.0543523924034854E-3</v>
      </c>
      <c r="E611">
        <v>609</v>
      </c>
      <c r="F611" s="2">
        <f t="shared" si="46"/>
        <v>668.16327713257465</v>
      </c>
      <c r="G611" s="10">
        <f t="shared" si="48"/>
        <v>2.9538084080412976</v>
      </c>
      <c r="H611" s="9">
        <f t="shared" si="49"/>
        <v>2.9538084080412923</v>
      </c>
      <c r="I611" s="9">
        <f t="shared" si="47"/>
        <v>-2.360092366204869E-2</v>
      </c>
      <c r="K611">
        <v>609</v>
      </c>
      <c r="L611">
        <v>520</v>
      </c>
      <c r="M611" s="9">
        <v>1.1885357239880712E-2</v>
      </c>
    </row>
    <row r="612" spans="1:13" x14ac:dyDescent="0.15">
      <c r="A612" s="6">
        <v>37495</v>
      </c>
      <c r="B612" s="11">
        <v>1347.78</v>
      </c>
      <c r="C612" s="7">
        <f t="shared" si="45"/>
        <v>-3.1586359521174945E-2</v>
      </c>
      <c r="E612">
        <v>610</v>
      </c>
      <c r="F612" s="2">
        <f t="shared" si="46"/>
        <v>647.05843164221869</v>
      </c>
      <c r="G612" s="10">
        <f t="shared" si="48"/>
        <v>2.8605083537082359</v>
      </c>
      <c r="H612" s="9">
        <f t="shared" si="49"/>
        <v>2.8605083537082305</v>
      </c>
      <c r="I612" s="9">
        <f t="shared" si="47"/>
        <v>9.3300054333061766E-2</v>
      </c>
      <c r="K612">
        <v>610</v>
      </c>
      <c r="L612">
        <v>1438</v>
      </c>
      <c r="M612" s="9">
        <v>1.1779237978810642E-2</v>
      </c>
    </row>
    <row r="613" spans="1:13" x14ac:dyDescent="0.15">
      <c r="A613" s="6">
        <v>37496</v>
      </c>
      <c r="B613" s="11">
        <v>1314.38</v>
      </c>
      <c r="C613" s="7">
        <f t="shared" si="45"/>
        <v>-2.4781492528454074E-2</v>
      </c>
      <c r="E613">
        <v>611</v>
      </c>
      <c r="F613" s="2">
        <f t="shared" si="46"/>
        <v>631.02335795300382</v>
      </c>
      <c r="G613" s="10">
        <f t="shared" si="48"/>
        <v>2.7896206873132345</v>
      </c>
      <c r="H613" s="9">
        <f t="shared" si="49"/>
        <v>2.7896206873132297</v>
      </c>
      <c r="I613" s="9">
        <f t="shared" si="47"/>
        <v>7.0887666395000881E-2</v>
      </c>
      <c r="K613">
        <v>611</v>
      </c>
      <c r="L613">
        <v>945</v>
      </c>
      <c r="M613" s="9">
        <v>1.1779237978809753E-2</v>
      </c>
    </row>
    <row r="614" spans="1:13" x14ac:dyDescent="0.15">
      <c r="A614" s="6">
        <v>37497</v>
      </c>
      <c r="B614" s="11">
        <v>1335.77</v>
      </c>
      <c r="C614" s="7">
        <f t="shared" si="45"/>
        <v>1.6273832529405396E-2</v>
      </c>
      <c r="E614">
        <v>612</v>
      </c>
      <c r="F614" s="2">
        <f t="shared" si="46"/>
        <v>641.2925264024741</v>
      </c>
      <c r="G614" s="10">
        <f t="shared" si="48"/>
        <v>2.835018507199135</v>
      </c>
      <c r="H614" s="9">
        <f t="shared" si="49"/>
        <v>2.8350185071991301</v>
      </c>
      <c r="I614" s="9">
        <f t="shared" si="47"/>
        <v>-4.5397819885900415E-2</v>
      </c>
      <c r="K614">
        <v>612</v>
      </c>
      <c r="L614">
        <v>962</v>
      </c>
      <c r="M614" s="9">
        <v>1.1736790274381903E-2</v>
      </c>
    </row>
    <row r="615" spans="1:13" x14ac:dyDescent="0.15">
      <c r="A615" s="6">
        <v>37498</v>
      </c>
      <c r="B615" s="11">
        <v>1314.85</v>
      </c>
      <c r="C615" s="7">
        <f t="shared" si="45"/>
        <v>-1.5661378830187922E-2</v>
      </c>
      <c r="E615">
        <v>613</v>
      </c>
      <c r="F615" s="2">
        <f t="shared" si="46"/>
        <v>631.24900120551661</v>
      </c>
      <c r="G615" s="10">
        <f t="shared" si="48"/>
        <v>2.7906182083672952</v>
      </c>
      <c r="H615" s="9">
        <f t="shared" si="49"/>
        <v>2.7906182083672908</v>
      </c>
      <c r="I615" s="9">
        <f t="shared" si="47"/>
        <v>4.4400298831839269E-2</v>
      </c>
      <c r="K615">
        <v>613</v>
      </c>
      <c r="L615">
        <v>419</v>
      </c>
      <c r="M615" s="9">
        <v>1.1588223308883538E-2</v>
      </c>
    </row>
    <row r="616" spans="1:13" x14ac:dyDescent="0.15">
      <c r="A616" s="6">
        <v>37502</v>
      </c>
      <c r="B616" s="11">
        <v>1263.8399999999999</v>
      </c>
      <c r="C616" s="7">
        <f t="shared" si="45"/>
        <v>-3.8795299844088693E-2</v>
      </c>
      <c r="E616">
        <v>614</v>
      </c>
      <c r="F616" s="2">
        <f t="shared" si="46"/>
        <v>606.7595069274671</v>
      </c>
      <c r="G616" s="10">
        <f t="shared" si="48"/>
        <v>2.6823553382233127</v>
      </c>
      <c r="H616" s="9">
        <f t="shared" si="49"/>
        <v>2.6823553382233083</v>
      </c>
      <c r="I616" s="9">
        <f t="shared" si="47"/>
        <v>0.1082628701439825</v>
      </c>
      <c r="K616">
        <v>614</v>
      </c>
      <c r="L616">
        <v>140</v>
      </c>
      <c r="M616" s="9">
        <v>1.1566999456670501E-2</v>
      </c>
    </row>
    <row r="617" spans="1:13" x14ac:dyDescent="0.15">
      <c r="A617" s="6">
        <v>37503</v>
      </c>
      <c r="B617" s="11">
        <v>1292.31</v>
      </c>
      <c r="C617" s="7">
        <f t="shared" si="45"/>
        <v>2.2526585643752428E-2</v>
      </c>
      <c r="E617">
        <v>615</v>
      </c>
      <c r="F617" s="2">
        <f t="shared" si="46"/>
        <v>620.42772692542974</v>
      </c>
      <c r="G617" s="10">
        <f t="shared" si="48"/>
        <v>2.742779645476777</v>
      </c>
      <c r="H617" s="9">
        <f t="shared" si="49"/>
        <v>2.7427796454767721</v>
      </c>
      <c r="I617" s="9">
        <f t="shared" si="47"/>
        <v>-6.0424307253463816E-2</v>
      </c>
      <c r="K617">
        <v>615</v>
      </c>
      <c r="L617">
        <v>1069</v>
      </c>
      <c r="M617" s="9">
        <v>1.1482104047813024E-2</v>
      </c>
    </row>
    <row r="618" spans="1:13" x14ac:dyDescent="0.15">
      <c r="A618" s="6">
        <v>37504</v>
      </c>
      <c r="B618" s="11">
        <v>1251</v>
      </c>
      <c r="C618" s="7">
        <f t="shared" si="45"/>
        <v>-3.1966014346402893E-2</v>
      </c>
      <c r="E618">
        <v>616</v>
      </c>
      <c r="F618" s="2">
        <f t="shared" si="46"/>
        <v>600.59512530562529</v>
      </c>
      <c r="G618" s="10">
        <f t="shared" si="48"/>
        <v>2.655103911980444</v>
      </c>
      <c r="H618" s="9">
        <f t="shared" si="49"/>
        <v>2.6551039119804396</v>
      </c>
      <c r="I618" s="9">
        <f t="shared" si="47"/>
        <v>8.7675733496332509E-2</v>
      </c>
      <c r="K618">
        <v>616</v>
      </c>
      <c r="L618">
        <v>422</v>
      </c>
      <c r="M618" s="9">
        <v>1.1163746264601926E-2</v>
      </c>
    </row>
    <row r="619" spans="1:13" x14ac:dyDescent="0.15">
      <c r="A619" s="6">
        <v>37505</v>
      </c>
      <c r="B619" s="11">
        <v>1295.3</v>
      </c>
      <c r="C619" s="7">
        <f t="shared" si="45"/>
        <v>3.5411670663469286E-2</v>
      </c>
      <c r="E619">
        <v>617</v>
      </c>
      <c r="F619" s="2">
        <f t="shared" si="46"/>
        <v>621.86320208503321</v>
      </c>
      <c r="G619" s="10">
        <f t="shared" si="48"/>
        <v>2.7491255772887846</v>
      </c>
      <c r="H619" s="9">
        <f t="shared" si="49"/>
        <v>2.7491255772887797</v>
      </c>
      <c r="I619" s="9">
        <f t="shared" si="47"/>
        <v>-9.4021665308340108E-2</v>
      </c>
      <c r="K619">
        <v>617</v>
      </c>
      <c r="L619">
        <v>1081</v>
      </c>
      <c r="M619" s="9">
        <v>1.1163746264601926E-2</v>
      </c>
    </row>
    <row r="620" spans="1:13" x14ac:dyDescent="0.15">
      <c r="A620" s="6">
        <v>37508</v>
      </c>
      <c r="B620" s="11">
        <v>1304.5999999999999</v>
      </c>
      <c r="C620" s="7">
        <f t="shared" si="45"/>
        <v>7.1798039064308039E-3</v>
      </c>
      <c r="E620">
        <v>618</v>
      </c>
      <c r="F620" s="2">
        <f t="shared" si="46"/>
        <v>626.32805793262889</v>
      </c>
      <c r="G620" s="10">
        <f t="shared" si="48"/>
        <v>2.7688637598478714</v>
      </c>
      <c r="H620" s="9">
        <f t="shared" si="49"/>
        <v>2.7688637598478665</v>
      </c>
      <c r="I620" s="9">
        <f t="shared" si="47"/>
        <v>-1.973818255908677E-2</v>
      </c>
      <c r="K620">
        <v>618</v>
      </c>
      <c r="L620">
        <v>832</v>
      </c>
      <c r="M620" s="9">
        <v>1.1121298560173631E-2</v>
      </c>
    </row>
    <row r="621" spans="1:13" x14ac:dyDescent="0.15">
      <c r="A621" s="6">
        <v>37509</v>
      </c>
      <c r="B621" s="11">
        <v>1320.09</v>
      </c>
      <c r="C621" s="7">
        <f t="shared" si="45"/>
        <v>1.1873371148244605E-2</v>
      </c>
      <c r="E621">
        <v>619</v>
      </c>
      <c r="F621" s="2">
        <f t="shared" si="46"/>
        <v>633.76468342502221</v>
      </c>
      <c r="G621" s="10">
        <f t="shared" si="48"/>
        <v>2.8017395069274689</v>
      </c>
      <c r="H621" s="9">
        <f t="shared" si="49"/>
        <v>2.8017395069274644</v>
      </c>
      <c r="I621" s="9">
        <f t="shared" si="47"/>
        <v>-3.287574707959795E-2</v>
      </c>
      <c r="K621">
        <v>619</v>
      </c>
      <c r="L621">
        <v>1020</v>
      </c>
      <c r="M621" s="9">
        <v>1.1100074707959706E-2</v>
      </c>
    </row>
    <row r="622" spans="1:13" x14ac:dyDescent="0.15">
      <c r="A622" s="6">
        <v>37510</v>
      </c>
      <c r="B622" s="11">
        <v>1315.45</v>
      </c>
      <c r="C622" s="7">
        <f t="shared" si="45"/>
        <v>-3.5149118620698694E-3</v>
      </c>
      <c r="E622">
        <v>620</v>
      </c>
      <c r="F622" s="2">
        <f t="shared" si="46"/>
        <v>631.53705642149066</v>
      </c>
      <c r="G622" s="10">
        <f t="shared" si="48"/>
        <v>2.7918916395001401</v>
      </c>
      <c r="H622" s="9">
        <f t="shared" si="49"/>
        <v>2.7918916395001352</v>
      </c>
      <c r="I622" s="9">
        <f t="shared" si="47"/>
        <v>9.8478674273292377E-3</v>
      </c>
      <c r="K622">
        <v>620</v>
      </c>
      <c r="L622">
        <v>801</v>
      </c>
      <c r="M622" s="9">
        <v>1.0951507742461342E-2</v>
      </c>
    </row>
    <row r="623" spans="1:13" x14ac:dyDescent="0.15">
      <c r="A623" s="6">
        <v>37511</v>
      </c>
      <c r="B623" s="11">
        <v>1279.68</v>
      </c>
      <c r="C623" s="7">
        <f t="shared" si="45"/>
        <v>-2.7192215591622659E-2</v>
      </c>
      <c r="E623">
        <v>621</v>
      </c>
      <c r="F623" s="2">
        <f t="shared" si="46"/>
        <v>614.36416462917873</v>
      </c>
      <c r="G623" s="10">
        <f t="shared" si="48"/>
        <v>2.7159739201304034</v>
      </c>
      <c r="H623" s="9">
        <f t="shared" si="49"/>
        <v>2.7159739201303985</v>
      </c>
      <c r="I623" s="9">
        <f t="shared" si="47"/>
        <v>7.591771936973668E-2</v>
      </c>
      <c r="K623">
        <v>621</v>
      </c>
      <c r="L623">
        <v>942</v>
      </c>
      <c r="M623" s="9">
        <v>1.0951507742460898E-2</v>
      </c>
    </row>
    <row r="624" spans="1:13" x14ac:dyDescent="0.15">
      <c r="A624" s="6">
        <v>37512</v>
      </c>
      <c r="B624" s="11">
        <v>1291.4000000000001</v>
      </c>
      <c r="C624" s="7">
        <f t="shared" si="45"/>
        <v>9.1585396349087578E-3</v>
      </c>
      <c r="E624">
        <v>622</v>
      </c>
      <c r="F624" s="2">
        <f t="shared" si="46"/>
        <v>619.99084318120265</v>
      </c>
      <c r="G624" s="10">
        <f t="shared" si="48"/>
        <v>2.740848274925296</v>
      </c>
      <c r="H624" s="9">
        <f t="shared" si="49"/>
        <v>2.7408482749252912</v>
      </c>
      <c r="I624" s="9">
        <f t="shared" si="47"/>
        <v>-2.4874354794892639E-2</v>
      </c>
      <c r="K624">
        <v>622</v>
      </c>
      <c r="L624">
        <v>817</v>
      </c>
      <c r="M624" s="9">
        <v>1.0909060038033491E-2</v>
      </c>
    </row>
    <row r="625" spans="1:13" x14ac:dyDescent="0.15">
      <c r="A625" s="6">
        <v>37515</v>
      </c>
      <c r="B625" s="11">
        <v>1275.8800000000001</v>
      </c>
      <c r="C625" s="7">
        <f t="shared" si="45"/>
        <v>-1.2017964999225583E-2</v>
      </c>
      <c r="E625">
        <v>623</v>
      </c>
      <c r="F625" s="2">
        <f t="shared" si="46"/>
        <v>612.53981492801063</v>
      </c>
      <c r="G625" s="10">
        <f t="shared" si="48"/>
        <v>2.7079088562890563</v>
      </c>
      <c r="H625" s="9">
        <f t="shared" si="49"/>
        <v>2.707908856289051</v>
      </c>
      <c r="I625" s="9">
        <f t="shared" si="47"/>
        <v>3.293941863624017E-2</v>
      </c>
      <c r="K625">
        <v>623</v>
      </c>
      <c r="L625">
        <v>1387</v>
      </c>
      <c r="M625" s="9">
        <v>1.0696821515892907E-2</v>
      </c>
    </row>
    <row r="626" spans="1:13" x14ac:dyDescent="0.15">
      <c r="A626" s="6">
        <v>37516</v>
      </c>
      <c r="B626" s="11">
        <v>1259.94</v>
      </c>
      <c r="C626" s="7">
        <f t="shared" si="45"/>
        <v>-1.2493337931466897E-2</v>
      </c>
      <c r="E626">
        <v>624</v>
      </c>
      <c r="F626" s="2">
        <f t="shared" si="46"/>
        <v>604.88714802363677</v>
      </c>
      <c r="G626" s="10">
        <f t="shared" si="48"/>
        <v>2.6740780358598251</v>
      </c>
      <c r="H626" s="9">
        <f t="shared" si="49"/>
        <v>2.6740780358598197</v>
      </c>
      <c r="I626" s="9">
        <f t="shared" si="47"/>
        <v>3.3830820429231245E-2</v>
      </c>
      <c r="K626">
        <v>624</v>
      </c>
      <c r="L626">
        <v>462</v>
      </c>
      <c r="M626" s="9">
        <v>1.0357239880467439E-2</v>
      </c>
    </row>
    <row r="627" spans="1:13" x14ac:dyDescent="0.15">
      <c r="A627" s="6">
        <v>37517</v>
      </c>
      <c r="B627" s="11">
        <v>1252.1300000000001</v>
      </c>
      <c r="C627" s="7">
        <f t="shared" si="45"/>
        <v>-6.1987078749781155E-3</v>
      </c>
      <c r="E627">
        <v>625</v>
      </c>
      <c r="F627" s="2">
        <f t="shared" si="46"/>
        <v>601.13762929570964</v>
      </c>
      <c r="G627" s="10">
        <f t="shared" si="48"/>
        <v>2.6575022072806349</v>
      </c>
      <c r="H627" s="9">
        <f t="shared" si="49"/>
        <v>2.6575022072806296</v>
      </c>
      <c r="I627" s="9">
        <f t="shared" si="47"/>
        <v>1.6575828579190155E-2</v>
      </c>
      <c r="K627">
        <v>625</v>
      </c>
      <c r="L627">
        <v>555</v>
      </c>
      <c r="M627" s="9">
        <v>1.0166225210540336E-2</v>
      </c>
    </row>
    <row r="628" spans="1:13" x14ac:dyDescent="0.15">
      <c r="A628" s="6">
        <v>37518</v>
      </c>
      <c r="B628" s="11">
        <v>1216.45</v>
      </c>
      <c r="C628" s="7">
        <f t="shared" si="45"/>
        <v>-2.8495443763826511E-2</v>
      </c>
      <c r="E628">
        <v>626</v>
      </c>
      <c r="F628" s="2">
        <f t="shared" si="46"/>
        <v>584.00794578579371</v>
      </c>
      <c r="G628" s="10">
        <f t="shared" si="48"/>
        <v>2.5817755025808244</v>
      </c>
      <c r="H628" s="9">
        <f t="shared" si="49"/>
        <v>2.5817755025808196</v>
      </c>
      <c r="I628" s="9">
        <f t="shared" si="47"/>
        <v>7.5726704699810021E-2</v>
      </c>
      <c r="K628">
        <v>626</v>
      </c>
      <c r="L628">
        <v>789</v>
      </c>
      <c r="M628" s="9">
        <v>1.0145001358326411E-2</v>
      </c>
    </row>
    <row r="629" spans="1:13" x14ac:dyDescent="0.15">
      <c r="A629" s="6">
        <v>37519</v>
      </c>
      <c r="B629" s="11">
        <v>1221.0899999999999</v>
      </c>
      <c r="C629" s="7">
        <f t="shared" si="45"/>
        <v>3.8143779029140568E-3</v>
      </c>
      <c r="E629">
        <v>627</v>
      </c>
      <c r="F629" s="2">
        <f t="shared" si="46"/>
        <v>586.23557278932526</v>
      </c>
      <c r="G629" s="10">
        <f t="shared" si="48"/>
        <v>2.5916233700081537</v>
      </c>
      <c r="H629" s="9">
        <f t="shared" si="49"/>
        <v>2.5916233700081488</v>
      </c>
      <c r="I629" s="9">
        <f t="shared" si="47"/>
        <v>-9.8478674273292377E-3</v>
      </c>
      <c r="K629">
        <v>627</v>
      </c>
      <c r="L629">
        <v>711</v>
      </c>
      <c r="M629" s="9">
        <v>1.0123777506112486E-2</v>
      </c>
    </row>
    <row r="630" spans="1:13" x14ac:dyDescent="0.15">
      <c r="A630" s="6">
        <v>37522</v>
      </c>
      <c r="B630" s="11">
        <v>1184.93</v>
      </c>
      <c r="C630" s="7">
        <f t="shared" si="45"/>
        <v>-2.9612886846997255E-2</v>
      </c>
      <c r="E630">
        <v>628</v>
      </c>
      <c r="F630" s="2">
        <f t="shared" si="46"/>
        <v>568.87544510663031</v>
      </c>
      <c r="G630" s="10">
        <f t="shared" si="48"/>
        <v>2.5148779204020686</v>
      </c>
      <c r="H630" s="9">
        <f t="shared" si="49"/>
        <v>2.5148779204020637</v>
      </c>
      <c r="I630" s="9">
        <f t="shared" si="47"/>
        <v>7.6745449606085092E-2</v>
      </c>
      <c r="K630">
        <v>628</v>
      </c>
      <c r="L630">
        <v>169</v>
      </c>
      <c r="M630" s="9">
        <v>9.9539866883997519E-3</v>
      </c>
    </row>
    <row r="631" spans="1:13" x14ac:dyDescent="0.15">
      <c r="A631" s="6">
        <v>37523</v>
      </c>
      <c r="B631" s="11">
        <v>1182.17</v>
      </c>
      <c r="C631" s="7">
        <f t="shared" si="45"/>
        <v>-2.3292515169672789E-3</v>
      </c>
      <c r="E631">
        <v>629</v>
      </c>
      <c r="F631" s="2">
        <f t="shared" si="46"/>
        <v>567.55039111315023</v>
      </c>
      <c r="G631" s="10">
        <f t="shared" si="48"/>
        <v>2.5090201371909844</v>
      </c>
      <c r="H631" s="9">
        <f t="shared" si="49"/>
        <v>2.5090201371909795</v>
      </c>
      <c r="I631" s="9">
        <f t="shared" si="47"/>
        <v>5.857783211084211E-3</v>
      </c>
      <c r="K631">
        <v>629</v>
      </c>
      <c r="L631">
        <v>532</v>
      </c>
      <c r="M631" s="9">
        <v>9.8903151317579763E-3</v>
      </c>
    </row>
    <row r="632" spans="1:13" x14ac:dyDescent="0.15">
      <c r="A632" s="6">
        <v>37524</v>
      </c>
      <c r="B632" s="11">
        <v>1222.29</v>
      </c>
      <c r="C632" s="7">
        <f t="shared" si="45"/>
        <v>3.393758934840152E-2</v>
      </c>
      <c r="E632">
        <v>630</v>
      </c>
      <c r="F632" s="2">
        <f t="shared" si="46"/>
        <v>586.81168322127303</v>
      </c>
      <c r="G632" s="10">
        <f t="shared" si="48"/>
        <v>2.594170232273842</v>
      </c>
      <c r="H632" s="9">
        <f t="shared" si="49"/>
        <v>2.5941702322738371</v>
      </c>
      <c r="I632" s="9">
        <f t="shared" si="47"/>
        <v>-8.5150095082857646E-2</v>
      </c>
      <c r="K632">
        <v>630</v>
      </c>
      <c r="L632">
        <v>721</v>
      </c>
      <c r="M632" s="9">
        <v>9.869091279543607E-3</v>
      </c>
    </row>
    <row r="633" spans="1:13" x14ac:dyDescent="0.15">
      <c r="A633" s="6">
        <v>37525</v>
      </c>
      <c r="B633" s="11">
        <v>1221.6099999999999</v>
      </c>
      <c r="C633" s="7">
        <f t="shared" si="45"/>
        <v>-5.5633278518196772E-4</v>
      </c>
      <c r="E633">
        <v>631</v>
      </c>
      <c r="F633" s="2">
        <f t="shared" si="46"/>
        <v>586.48522064316921</v>
      </c>
      <c r="G633" s="10">
        <f t="shared" si="48"/>
        <v>2.5927270103232849</v>
      </c>
      <c r="H633" s="9">
        <f t="shared" si="49"/>
        <v>2.59272701032328</v>
      </c>
      <c r="I633" s="9">
        <f t="shared" si="47"/>
        <v>1.4432219505571275E-3</v>
      </c>
      <c r="K633">
        <v>631</v>
      </c>
      <c r="L633">
        <v>1146</v>
      </c>
      <c r="M633" s="9">
        <v>9.8478674273296818E-3</v>
      </c>
    </row>
    <row r="634" spans="1:13" x14ac:dyDescent="0.15">
      <c r="A634" s="6">
        <v>37526</v>
      </c>
      <c r="B634" s="11">
        <v>1199.1600000000001</v>
      </c>
      <c r="C634" s="7">
        <f t="shared" si="45"/>
        <v>-1.8377387218506569E-2</v>
      </c>
      <c r="E634">
        <v>632</v>
      </c>
      <c r="F634" s="2">
        <f t="shared" si="46"/>
        <v>575.70715464547845</v>
      </c>
      <c r="G634" s="10">
        <f t="shared" si="48"/>
        <v>2.5450794621026933</v>
      </c>
      <c r="H634" s="9">
        <f t="shared" si="49"/>
        <v>2.5450794621026884</v>
      </c>
      <c r="I634" s="9">
        <f t="shared" si="47"/>
        <v>4.7647548220591585E-2</v>
      </c>
      <c r="K634">
        <v>632</v>
      </c>
      <c r="L634">
        <v>620</v>
      </c>
      <c r="M634" s="9">
        <v>9.8478674273292377E-3</v>
      </c>
    </row>
    <row r="635" spans="1:13" x14ac:dyDescent="0.15">
      <c r="A635" s="6">
        <v>37529</v>
      </c>
      <c r="B635" s="11">
        <v>1172.06</v>
      </c>
      <c r="C635" s="7">
        <f t="shared" si="45"/>
        <v>-2.2599152740251593E-2</v>
      </c>
      <c r="E635">
        <v>633</v>
      </c>
      <c r="F635" s="2">
        <f t="shared" si="46"/>
        <v>562.69666072398968</v>
      </c>
      <c r="G635" s="10">
        <f t="shared" si="48"/>
        <v>2.4875628226025572</v>
      </c>
      <c r="H635" s="9">
        <f t="shared" si="49"/>
        <v>2.4875628226025523</v>
      </c>
      <c r="I635" s="9">
        <f t="shared" si="47"/>
        <v>5.751663950013608E-2</v>
      </c>
      <c r="K635">
        <v>633</v>
      </c>
      <c r="L635">
        <v>1226</v>
      </c>
      <c r="M635" s="9">
        <v>9.8266435751144243E-3</v>
      </c>
    </row>
    <row r="636" spans="1:13" x14ac:dyDescent="0.15">
      <c r="A636" s="6">
        <v>37530</v>
      </c>
      <c r="B636" s="11">
        <v>1213.72</v>
      </c>
      <c r="C636" s="7">
        <f t="shared" si="45"/>
        <v>3.5544255413545445E-2</v>
      </c>
      <c r="E636">
        <v>634</v>
      </c>
      <c r="F636" s="2">
        <f t="shared" si="46"/>
        <v>582.69729455311233</v>
      </c>
      <c r="G636" s="10">
        <f t="shared" si="48"/>
        <v>2.5759813909263825</v>
      </c>
      <c r="H636" s="9">
        <f t="shared" si="49"/>
        <v>2.5759813909263776</v>
      </c>
      <c r="I636" s="9">
        <f t="shared" si="47"/>
        <v>-8.841856832382522E-2</v>
      </c>
      <c r="K636">
        <v>634</v>
      </c>
      <c r="L636">
        <v>1469</v>
      </c>
      <c r="M636" s="9">
        <v>9.7629720184730928E-3</v>
      </c>
    </row>
    <row r="637" spans="1:13" x14ac:dyDescent="0.15">
      <c r="A637" s="6">
        <v>37531</v>
      </c>
      <c r="B637" s="11">
        <v>1187.3</v>
      </c>
      <c r="C637" s="7">
        <f t="shared" si="45"/>
        <v>-2.1767788287249124E-2</v>
      </c>
      <c r="E637">
        <v>635</v>
      </c>
      <c r="F637" s="2">
        <f t="shared" si="46"/>
        <v>570.01326320972737</v>
      </c>
      <c r="G637" s="10">
        <f t="shared" si="48"/>
        <v>2.5199079733768035</v>
      </c>
      <c r="H637" s="9">
        <f t="shared" si="49"/>
        <v>2.5199079733767986</v>
      </c>
      <c r="I637" s="9">
        <f t="shared" si="47"/>
        <v>5.6073417549578952E-2</v>
      </c>
      <c r="K637">
        <v>635</v>
      </c>
      <c r="L637">
        <v>694</v>
      </c>
      <c r="M637" s="9">
        <v>9.7205243140447983E-3</v>
      </c>
    </row>
    <row r="638" spans="1:13" x14ac:dyDescent="0.15">
      <c r="A638" s="6">
        <v>37532</v>
      </c>
      <c r="B638" s="11">
        <v>1165.56</v>
      </c>
      <c r="C638" s="7">
        <f t="shared" si="45"/>
        <v>-1.8310452286700918E-2</v>
      </c>
      <c r="E638">
        <v>636</v>
      </c>
      <c r="F638" s="2">
        <f t="shared" si="46"/>
        <v>559.57606255093901</v>
      </c>
      <c r="G638" s="10">
        <f t="shared" si="48"/>
        <v>2.4737673186634104</v>
      </c>
      <c r="H638" s="9">
        <f t="shared" si="49"/>
        <v>2.4737673186634055</v>
      </c>
      <c r="I638" s="9">
        <f t="shared" si="47"/>
        <v>4.6140654713393126E-2</v>
      </c>
      <c r="K638">
        <v>636</v>
      </c>
      <c r="L638">
        <v>4</v>
      </c>
      <c r="M638" s="9">
        <v>9.4870619396889566E-3</v>
      </c>
    </row>
    <row r="639" spans="1:13" x14ac:dyDescent="0.15">
      <c r="A639" s="6">
        <v>37533</v>
      </c>
      <c r="B639" s="11">
        <v>1139.9000000000001</v>
      </c>
      <c r="C639" s="7">
        <f t="shared" si="45"/>
        <v>-2.2015168674285213E-2</v>
      </c>
      <c r="E639">
        <v>637</v>
      </c>
      <c r="F639" s="2">
        <f t="shared" si="46"/>
        <v>547.25690114778774</v>
      </c>
      <c r="G639" s="10">
        <f t="shared" si="48"/>
        <v>2.4193069138821013</v>
      </c>
      <c r="H639" s="9">
        <f t="shared" si="49"/>
        <v>2.4193069138820964</v>
      </c>
      <c r="I639" s="9">
        <f t="shared" si="47"/>
        <v>5.4460404781309091E-2</v>
      </c>
      <c r="K639">
        <v>637</v>
      </c>
      <c r="L639">
        <v>362</v>
      </c>
      <c r="M639" s="9">
        <v>9.317271121977555E-3</v>
      </c>
    </row>
    <row r="640" spans="1:13" x14ac:dyDescent="0.15">
      <c r="A640" s="6">
        <v>37536</v>
      </c>
      <c r="B640" s="11">
        <v>1119.4000000000001</v>
      </c>
      <c r="C640" s="7">
        <f t="shared" si="45"/>
        <v>-1.7984033687165502E-2</v>
      </c>
      <c r="E640">
        <v>638</v>
      </c>
      <c r="F640" s="2">
        <f t="shared" si="46"/>
        <v>537.41501460201209</v>
      </c>
      <c r="G640" s="10">
        <f t="shared" si="48"/>
        <v>2.3757980168432531</v>
      </c>
      <c r="H640" s="9">
        <f t="shared" si="49"/>
        <v>2.3757980168432482</v>
      </c>
      <c r="I640" s="9">
        <f t="shared" si="47"/>
        <v>4.3508897038848193E-2</v>
      </c>
      <c r="K640">
        <v>638</v>
      </c>
      <c r="L640">
        <v>1097</v>
      </c>
      <c r="M640" s="9">
        <v>9.2535995653357794E-3</v>
      </c>
    </row>
    <row r="641" spans="1:13" x14ac:dyDescent="0.15">
      <c r="A641" s="6">
        <v>37537</v>
      </c>
      <c r="B641" s="11">
        <v>1129.22</v>
      </c>
      <c r="C641" s="7">
        <f t="shared" si="45"/>
        <v>8.7725567268179816E-3</v>
      </c>
      <c r="E641">
        <v>639</v>
      </c>
      <c r="F641" s="2">
        <f t="shared" si="46"/>
        <v>542.12951830345196</v>
      </c>
      <c r="G641" s="10">
        <f t="shared" si="48"/>
        <v>2.396639839717472</v>
      </c>
      <c r="H641" s="9">
        <f t="shared" si="49"/>
        <v>2.3966398397174671</v>
      </c>
      <c r="I641" s="9">
        <f t="shared" si="47"/>
        <v>-2.0841822874218874E-2</v>
      </c>
      <c r="K641">
        <v>639</v>
      </c>
      <c r="L641">
        <v>1029</v>
      </c>
      <c r="M641" s="9">
        <v>8.9989133387664566E-3</v>
      </c>
    </row>
    <row r="642" spans="1:13" x14ac:dyDescent="0.15">
      <c r="A642" s="6">
        <v>37538</v>
      </c>
      <c r="B642" s="11">
        <v>1114.1099999999999</v>
      </c>
      <c r="C642" s="7">
        <f t="shared" si="45"/>
        <v>-1.3380917801668502E-2</v>
      </c>
      <c r="E642">
        <v>640</v>
      </c>
      <c r="F642" s="2">
        <f t="shared" si="46"/>
        <v>534.87532778117532</v>
      </c>
      <c r="G642" s="10">
        <f t="shared" si="48"/>
        <v>2.3645705990220081</v>
      </c>
      <c r="H642" s="9">
        <f t="shared" si="49"/>
        <v>2.3645705990220036</v>
      </c>
      <c r="I642" s="9">
        <f t="shared" si="47"/>
        <v>3.2069240695463463E-2</v>
      </c>
      <c r="K642">
        <v>640</v>
      </c>
      <c r="L642">
        <v>171</v>
      </c>
      <c r="M642" s="9">
        <v>8.8927940776963865E-3</v>
      </c>
    </row>
    <row r="643" spans="1:13" x14ac:dyDescent="0.15">
      <c r="A643" s="6">
        <v>37539</v>
      </c>
      <c r="B643" s="11">
        <v>1163.3699999999999</v>
      </c>
      <c r="C643" s="7">
        <f t="shared" si="45"/>
        <v>4.4214664620190192E-2</v>
      </c>
      <c r="E643">
        <v>641</v>
      </c>
      <c r="F643" s="2">
        <f t="shared" si="46"/>
        <v>558.52466101263428</v>
      </c>
      <c r="G643" s="10">
        <f t="shared" si="48"/>
        <v>2.4691192950285283</v>
      </c>
      <c r="H643" s="9">
        <f t="shared" si="49"/>
        <v>2.4691192950285239</v>
      </c>
      <c r="I643" s="9">
        <f t="shared" si="47"/>
        <v>-0.10454869600652028</v>
      </c>
      <c r="K643">
        <v>641</v>
      </c>
      <c r="L643">
        <v>1370</v>
      </c>
      <c r="M643" s="9">
        <v>8.8927940776963865E-3</v>
      </c>
    </row>
    <row r="644" spans="1:13" x14ac:dyDescent="0.15">
      <c r="A644" s="6">
        <v>37540</v>
      </c>
      <c r="B644" s="11">
        <v>1210.47</v>
      </c>
      <c r="C644" s="7">
        <f t="shared" ref="C644:C707" si="50">B644/B643-1</f>
        <v>4.048582995951433E-2</v>
      </c>
      <c r="E644">
        <v>642</v>
      </c>
      <c r="F644" s="2">
        <f t="shared" ref="F644:F707" si="51">F643*(1+C644)</f>
        <v>581.13699546658722</v>
      </c>
      <c r="G644" s="10">
        <f t="shared" si="48"/>
        <v>2.5690836389568092</v>
      </c>
      <c r="H644" s="9">
        <f t="shared" si="49"/>
        <v>2.5690836389568048</v>
      </c>
      <c r="I644" s="9">
        <f t="shared" ref="I644:I707" si="52">-(H644-H643)</f>
        <v>-9.9964343928280908E-2</v>
      </c>
      <c r="K644">
        <v>642</v>
      </c>
      <c r="L644">
        <v>1363</v>
      </c>
      <c r="M644" s="9">
        <v>8.8291225210532787E-3</v>
      </c>
    </row>
    <row r="645" spans="1:13" x14ac:dyDescent="0.15">
      <c r="A645" s="6">
        <v>37543</v>
      </c>
      <c r="B645" s="11">
        <v>1220.53</v>
      </c>
      <c r="C645" s="7">
        <f t="shared" si="50"/>
        <v>8.3108214164746563E-3</v>
      </c>
      <c r="E645">
        <v>643</v>
      </c>
      <c r="F645" s="2">
        <f t="shared" si="51"/>
        <v>585.96672125441671</v>
      </c>
      <c r="G645" s="10">
        <f t="shared" ref="G645:G708" si="53">G644*F645/F644</f>
        <v>2.5904348342841663</v>
      </c>
      <c r="H645" s="9">
        <f t="shared" ref="H645:H708" si="54">H644*(1+C645)</f>
        <v>2.5904348342841619</v>
      </c>
      <c r="I645" s="9">
        <f t="shared" si="52"/>
        <v>-2.1351195327357075E-2</v>
      </c>
      <c r="K645">
        <v>643</v>
      </c>
      <c r="L645">
        <v>876</v>
      </c>
      <c r="M645" s="9">
        <v>8.8078986688402416E-3</v>
      </c>
    </row>
    <row r="646" spans="1:13" x14ac:dyDescent="0.15">
      <c r="A646" s="6">
        <v>37544</v>
      </c>
      <c r="B646" s="11">
        <v>1282.44</v>
      </c>
      <c r="C646" s="7">
        <f t="shared" si="50"/>
        <v>5.0723865861552087E-2</v>
      </c>
      <c r="E646">
        <v>644</v>
      </c>
      <c r="F646" s="2">
        <f t="shared" si="51"/>
        <v>615.68921862265927</v>
      </c>
      <c r="G646" s="10">
        <f t="shared" si="53"/>
        <v>2.7218317033414885</v>
      </c>
      <c r="H646" s="9">
        <f t="shared" si="54"/>
        <v>2.7218317033414836</v>
      </c>
      <c r="I646" s="9">
        <f t="shared" si="52"/>
        <v>-0.13139686905732173</v>
      </c>
      <c r="K646">
        <v>644</v>
      </c>
      <c r="L646">
        <v>925</v>
      </c>
      <c r="M646" s="9">
        <v>8.7017794077697275E-3</v>
      </c>
    </row>
    <row r="647" spans="1:13" x14ac:dyDescent="0.15">
      <c r="A647" s="6">
        <v>37545</v>
      </c>
      <c r="B647" s="11">
        <v>1232.42</v>
      </c>
      <c r="C647" s="7">
        <f t="shared" si="50"/>
        <v>-3.900377405570632E-2</v>
      </c>
      <c r="E647">
        <v>645</v>
      </c>
      <c r="F647" s="2">
        <f t="shared" si="51"/>
        <v>591.67501545096673</v>
      </c>
      <c r="G647" s="10">
        <f t="shared" si="53"/>
        <v>2.6156699945666988</v>
      </c>
      <c r="H647" s="9">
        <f t="shared" si="54"/>
        <v>2.6156699945666939</v>
      </c>
      <c r="I647" s="9">
        <f t="shared" si="52"/>
        <v>0.1061617087747897</v>
      </c>
      <c r="K647">
        <v>645</v>
      </c>
      <c r="L647">
        <v>896</v>
      </c>
      <c r="M647" s="9">
        <v>8.6805555555562464E-3</v>
      </c>
    </row>
    <row r="648" spans="1:13" x14ac:dyDescent="0.15">
      <c r="A648" s="6">
        <v>37546</v>
      </c>
      <c r="B648" s="11">
        <v>1272.29</v>
      </c>
      <c r="C648" s="7">
        <f t="shared" si="50"/>
        <v>3.2350984242384806E-2</v>
      </c>
      <c r="E648">
        <v>646</v>
      </c>
      <c r="F648" s="2">
        <f t="shared" si="51"/>
        <v>610.81628455243379</v>
      </c>
      <c r="G648" s="10">
        <f t="shared" si="53"/>
        <v>2.7002894933442052</v>
      </c>
      <c r="H648" s="9">
        <f t="shared" si="54"/>
        <v>2.7002894933441999</v>
      </c>
      <c r="I648" s="9">
        <f t="shared" si="52"/>
        <v>-8.4619498777505964E-2</v>
      </c>
      <c r="K648">
        <v>646</v>
      </c>
      <c r="L648">
        <v>697</v>
      </c>
      <c r="M648" s="9">
        <v>8.5532124422713629E-3</v>
      </c>
    </row>
    <row r="649" spans="1:13" x14ac:dyDescent="0.15">
      <c r="A649" s="6">
        <v>37547</v>
      </c>
      <c r="B649" s="11">
        <v>1287.8599999999999</v>
      </c>
      <c r="C649" s="7">
        <f t="shared" si="50"/>
        <v>1.2237775978746868E-2</v>
      </c>
      <c r="E649">
        <v>647</v>
      </c>
      <c r="F649" s="2">
        <f t="shared" si="51"/>
        <v>618.29131740695698</v>
      </c>
      <c r="G649" s="10">
        <f t="shared" si="53"/>
        <v>2.7333350312415154</v>
      </c>
      <c r="H649" s="9">
        <f t="shared" si="54"/>
        <v>2.7333350312415101</v>
      </c>
      <c r="I649" s="9">
        <f t="shared" si="52"/>
        <v>-3.304553789731024E-2</v>
      </c>
      <c r="K649">
        <v>647</v>
      </c>
      <c r="L649">
        <v>841</v>
      </c>
      <c r="M649" s="9">
        <v>8.4683170334147739E-3</v>
      </c>
    </row>
    <row r="650" spans="1:13" x14ac:dyDescent="0.15">
      <c r="A650" s="6">
        <v>37550</v>
      </c>
      <c r="B650" s="11">
        <v>1309.67</v>
      </c>
      <c r="C650" s="7">
        <f t="shared" si="50"/>
        <v>1.6935070582206224E-2</v>
      </c>
      <c r="E650">
        <v>648</v>
      </c>
      <c r="F650" s="2">
        <f t="shared" si="51"/>
        <v>628.76212450760909</v>
      </c>
      <c r="G650" s="10">
        <f t="shared" si="53"/>
        <v>2.7796242529204074</v>
      </c>
      <c r="H650" s="9">
        <f t="shared" si="54"/>
        <v>2.779624252920402</v>
      </c>
      <c r="I650" s="9">
        <f t="shared" si="52"/>
        <v>-4.6289221678891934E-2</v>
      </c>
      <c r="K650">
        <v>648</v>
      </c>
      <c r="L650">
        <v>815</v>
      </c>
      <c r="M650" s="9">
        <v>8.3197500679164094E-3</v>
      </c>
    </row>
    <row r="651" spans="1:13" x14ac:dyDescent="0.15">
      <c r="A651" s="6">
        <v>37551</v>
      </c>
      <c r="B651" s="11">
        <v>1292.8</v>
      </c>
      <c r="C651" s="7">
        <f t="shared" si="50"/>
        <v>-1.2881107454549734E-2</v>
      </c>
      <c r="E651">
        <v>649</v>
      </c>
      <c r="F651" s="2">
        <f t="shared" si="51"/>
        <v>620.66297201847556</v>
      </c>
      <c r="G651" s="10">
        <f t="shared" si="53"/>
        <v>2.7438196142352669</v>
      </c>
      <c r="H651" s="9">
        <f t="shared" si="54"/>
        <v>2.743819614235262</v>
      </c>
      <c r="I651" s="9">
        <f t="shared" si="52"/>
        <v>3.5804638685140056E-2</v>
      </c>
      <c r="K651">
        <v>649</v>
      </c>
      <c r="L651">
        <v>981</v>
      </c>
      <c r="M651" s="9">
        <v>8.2348546590607086E-3</v>
      </c>
    </row>
    <row r="652" spans="1:13" x14ac:dyDescent="0.15">
      <c r="A652" s="6">
        <v>37552</v>
      </c>
      <c r="B652" s="11">
        <v>1320.23</v>
      </c>
      <c r="C652" s="7">
        <f t="shared" si="50"/>
        <v>2.1217512376237702E-2</v>
      </c>
      <c r="E652">
        <v>650</v>
      </c>
      <c r="F652" s="2">
        <f t="shared" si="51"/>
        <v>633.83189630875006</v>
      </c>
      <c r="G652" s="10">
        <f t="shared" si="53"/>
        <v>2.8020366408584678</v>
      </c>
      <c r="H652" s="9">
        <f t="shared" si="54"/>
        <v>2.8020366408584625</v>
      </c>
      <c r="I652" s="9">
        <f t="shared" si="52"/>
        <v>-5.8217026623200496E-2</v>
      </c>
      <c r="K652">
        <v>650</v>
      </c>
      <c r="L652">
        <v>907</v>
      </c>
      <c r="M652" s="9">
        <v>8.2136308068454511E-3</v>
      </c>
    </row>
    <row r="653" spans="1:13" x14ac:dyDescent="0.15">
      <c r="A653" s="6">
        <v>37553</v>
      </c>
      <c r="B653" s="11">
        <v>1298.71</v>
      </c>
      <c r="C653" s="7">
        <f t="shared" si="50"/>
        <v>-1.6300190118388458E-2</v>
      </c>
      <c r="E653">
        <v>651</v>
      </c>
      <c r="F653" s="2">
        <f t="shared" si="51"/>
        <v>623.50031589581874</v>
      </c>
      <c r="G653" s="10">
        <f t="shared" si="53"/>
        <v>2.7563629108937842</v>
      </c>
      <c r="H653" s="9">
        <f t="shared" si="54"/>
        <v>2.7563629108937788</v>
      </c>
      <c r="I653" s="9">
        <f t="shared" si="52"/>
        <v>4.5673729964683663E-2</v>
      </c>
      <c r="K653">
        <v>651</v>
      </c>
      <c r="L653">
        <v>878</v>
      </c>
      <c r="M653" s="9">
        <v>8.1711831024176007E-3</v>
      </c>
    </row>
    <row r="654" spans="1:13" x14ac:dyDescent="0.15">
      <c r="A654" s="6">
        <v>37554</v>
      </c>
      <c r="B654" s="11">
        <v>1331.13</v>
      </c>
      <c r="C654" s="7">
        <f t="shared" si="50"/>
        <v>2.4963232746340713E-2</v>
      </c>
      <c r="E654">
        <v>652</v>
      </c>
      <c r="F654" s="2">
        <f t="shared" si="51"/>
        <v>639.064899398943</v>
      </c>
      <c r="G654" s="10">
        <f t="shared" si="53"/>
        <v>2.8251706397718066</v>
      </c>
      <c r="H654" s="9">
        <f t="shared" si="54"/>
        <v>2.8251706397718013</v>
      </c>
      <c r="I654" s="9">
        <f t="shared" si="52"/>
        <v>-6.8807728878022445E-2</v>
      </c>
      <c r="K654">
        <v>652</v>
      </c>
      <c r="L654">
        <v>1489</v>
      </c>
      <c r="M654" s="9">
        <v>8.1711831024176007E-3</v>
      </c>
    </row>
    <row r="655" spans="1:13" x14ac:dyDescent="0.15">
      <c r="A655" s="6">
        <v>37557</v>
      </c>
      <c r="B655" s="11">
        <v>1315.83</v>
      </c>
      <c r="C655" s="7">
        <f t="shared" si="50"/>
        <v>-1.1493993824795656E-2</v>
      </c>
      <c r="E655">
        <v>653</v>
      </c>
      <c r="F655" s="2">
        <f t="shared" si="51"/>
        <v>631.7194913916079</v>
      </c>
      <c r="G655" s="10">
        <f t="shared" si="53"/>
        <v>2.7926981458842755</v>
      </c>
      <c r="H655" s="9">
        <f t="shared" si="54"/>
        <v>2.7926981458842701</v>
      </c>
      <c r="I655" s="9">
        <f t="shared" si="52"/>
        <v>3.2472493887531151E-2</v>
      </c>
      <c r="K655">
        <v>653</v>
      </c>
      <c r="L655">
        <v>1477</v>
      </c>
      <c r="M655" s="9">
        <v>8.0226161369187921E-3</v>
      </c>
    </row>
    <row r="656" spans="1:13" x14ac:dyDescent="0.15">
      <c r="A656" s="6">
        <v>37558</v>
      </c>
      <c r="B656" s="11">
        <v>1300.54</v>
      </c>
      <c r="C656" s="7">
        <f t="shared" si="50"/>
        <v>-1.1620042102703176E-2</v>
      </c>
      <c r="E656">
        <v>654</v>
      </c>
      <c r="F656" s="2">
        <f t="shared" si="51"/>
        <v>624.37888430453916</v>
      </c>
      <c r="G656" s="10">
        <f t="shared" si="53"/>
        <v>2.7602468758489587</v>
      </c>
      <c r="H656" s="9">
        <f t="shared" si="54"/>
        <v>2.7602468758489538</v>
      </c>
      <c r="I656" s="9">
        <f t="shared" si="52"/>
        <v>3.2451270035316337E-2</v>
      </c>
      <c r="K656">
        <v>654</v>
      </c>
      <c r="L656">
        <v>1242</v>
      </c>
      <c r="M656" s="9">
        <v>7.9589445802774605E-3</v>
      </c>
    </row>
    <row r="657" spans="1:13" x14ac:dyDescent="0.15">
      <c r="A657" s="6">
        <v>37559</v>
      </c>
      <c r="B657" s="11">
        <v>1326.73</v>
      </c>
      <c r="C657" s="7">
        <f t="shared" si="50"/>
        <v>2.0137788918449306E-2</v>
      </c>
      <c r="E657">
        <v>655</v>
      </c>
      <c r="F657" s="2">
        <f t="shared" si="51"/>
        <v>636.95249448180084</v>
      </c>
      <c r="G657" s="10">
        <f t="shared" si="53"/>
        <v>2.8158321447976142</v>
      </c>
      <c r="H657" s="9">
        <f t="shared" si="54"/>
        <v>2.8158321447976093</v>
      </c>
      <c r="I657" s="9">
        <f t="shared" si="52"/>
        <v>-5.5585268948655564E-2</v>
      </c>
      <c r="K657">
        <v>655</v>
      </c>
      <c r="L657">
        <v>935</v>
      </c>
      <c r="M657" s="9">
        <v>7.7891537625642826E-3</v>
      </c>
    </row>
    <row r="658" spans="1:13" x14ac:dyDescent="0.15">
      <c r="A658" s="6">
        <v>37560</v>
      </c>
      <c r="B658" s="11">
        <v>1329.75</v>
      </c>
      <c r="C658" s="7">
        <f t="shared" si="50"/>
        <v>2.2762732432370925E-3</v>
      </c>
      <c r="E658">
        <v>656</v>
      </c>
      <c r="F658" s="2">
        <f t="shared" si="51"/>
        <v>638.4023724022029</v>
      </c>
      <c r="G658" s="10">
        <f t="shared" si="53"/>
        <v>2.8222417481662641</v>
      </c>
      <c r="H658" s="9">
        <f t="shared" si="54"/>
        <v>2.8222417481662592</v>
      </c>
      <c r="I658" s="9">
        <f t="shared" si="52"/>
        <v>-6.4096033686498188E-3</v>
      </c>
      <c r="K658">
        <v>656</v>
      </c>
      <c r="L658">
        <v>398</v>
      </c>
      <c r="M658" s="9">
        <v>7.7254822059220629E-3</v>
      </c>
    </row>
    <row r="659" spans="1:13" x14ac:dyDescent="0.15">
      <c r="A659" s="6">
        <v>37561</v>
      </c>
      <c r="B659" s="11">
        <v>1360.7</v>
      </c>
      <c r="C659" s="7">
        <f t="shared" si="50"/>
        <v>2.3275051701447724E-2</v>
      </c>
      <c r="E659">
        <v>657</v>
      </c>
      <c r="F659" s="2">
        <f t="shared" si="51"/>
        <v>653.26122062619106</v>
      </c>
      <c r="G659" s="10">
        <f t="shared" si="53"/>
        <v>2.8879295707688182</v>
      </c>
      <c r="H659" s="9">
        <f t="shared" si="54"/>
        <v>2.8879295707688128</v>
      </c>
      <c r="I659" s="9">
        <f t="shared" si="52"/>
        <v>-6.568782260255368E-2</v>
      </c>
      <c r="K659">
        <v>657</v>
      </c>
      <c r="L659">
        <v>1145</v>
      </c>
      <c r="M659" s="9">
        <v>7.6193629448519928E-3</v>
      </c>
    </row>
    <row r="660" spans="1:13" x14ac:dyDescent="0.15">
      <c r="A660" s="6">
        <v>37564</v>
      </c>
      <c r="B660" s="11">
        <v>1396.54</v>
      </c>
      <c r="C660" s="7">
        <f t="shared" si="50"/>
        <v>2.6339384140515953E-2</v>
      </c>
      <c r="E660">
        <v>658</v>
      </c>
      <c r="F660" s="2">
        <f t="shared" si="51"/>
        <v>670.46771886036663</v>
      </c>
      <c r="G660" s="10">
        <f t="shared" si="53"/>
        <v>2.9639958571040537</v>
      </c>
      <c r="H660" s="9">
        <f t="shared" si="54"/>
        <v>2.9639958571040479</v>
      </c>
      <c r="I660" s="9">
        <f t="shared" si="52"/>
        <v>-7.6066286335235045E-2</v>
      </c>
      <c r="K660">
        <v>658</v>
      </c>
      <c r="L660">
        <v>755</v>
      </c>
      <c r="M660" s="9">
        <v>7.5556913882097732E-3</v>
      </c>
    </row>
    <row r="661" spans="1:13" x14ac:dyDescent="0.15">
      <c r="A661" s="6">
        <v>37565</v>
      </c>
      <c r="B661" s="11">
        <v>1401.17</v>
      </c>
      <c r="C661" s="7">
        <f t="shared" si="50"/>
        <v>3.3153364744298308E-3</v>
      </c>
      <c r="E661">
        <v>659</v>
      </c>
      <c r="F661" s="2">
        <f t="shared" si="51"/>
        <v>672.69054494363218</v>
      </c>
      <c r="G661" s="10">
        <f t="shared" si="53"/>
        <v>2.9738225006791694</v>
      </c>
      <c r="H661" s="9">
        <f t="shared" si="54"/>
        <v>2.9738225006791636</v>
      </c>
      <c r="I661" s="9">
        <f t="shared" si="52"/>
        <v>-9.8266435751157566E-3</v>
      </c>
      <c r="K661">
        <v>659</v>
      </c>
      <c r="L661">
        <v>1494</v>
      </c>
      <c r="M661" s="9">
        <v>7.4920198315675535E-3</v>
      </c>
    </row>
    <row r="662" spans="1:13" x14ac:dyDescent="0.15">
      <c r="A662" s="6">
        <v>37566</v>
      </c>
      <c r="B662" s="11">
        <v>1418.99</v>
      </c>
      <c r="C662" s="7">
        <f t="shared" si="50"/>
        <v>1.2717942862036757E-2</v>
      </c>
      <c r="E662">
        <v>660</v>
      </c>
      <c r="F662" s="2">
        <f t="shared" si="51"/>
        <v>681.24578485805762</v>
      </c>
      <c r="G662" s="10">
        <f t="shared" si="53"/>
        <v>3.0116434053246461</v>
      </c>
      <c r="H662" s="9">
        <f t="shared" si="54"/>
        <v>3.0116434053246404</v>
      </c>
      <c r="I662" s="9">
        <f t="shared" si="52"/>
        <v>-3.7820904645476716E-2</v>
      </c>
      <c r="K662">
        <v>660</v>
      </c>
      <c r="L662">
        <v>750</v>
      </c>
      <c r="M662" s="9">
        <v>7.3859005704970393E-3</v>
      </c>
    </row>
    <row r="663" spans="1:13" x14ac:dyDescent="0.15">
      <c r="A663" s="6">
        <v>37567</v>
      </c>
      <c r="B663" s="11">
        <v>1376.71</v>
      </c>
      <c r="C663" s="7">
        <f t="shared" si="50"/>
        <v>-2.9795840703598975E-2</v>
      </c>
      <c r="E663">
        <v>661</v>
      </c>
      <c r="F663" s="2">
        <f t="shared" si="51"/>
        <v>660.94749397242867</v>
      </c>
      <c r="G663" s="10">
        <f t="shared" si="53"/>
        <v>2.9219089581635487</v>
      </c>
      <c r="H663" s="9">
        <f t="shared" si="54"/>
        <v>2.9219089581635429</v>
      </c>
      <c r="I663" s="9">
        <f t="shared" si="52"/>
        <v>8.9734447161097464E-2</v>
      </c>
      <c r="K663">
        <v>661</v>
      </c>
      <c r="L663">
        <v>975</v>
      </c>
      <c r="M663" s="9">
        <v>7.3010051616408944E-3</v>
      </c>
    </row>
    <row r="664" spans="1:13" x14ac:dyDescent="0.15">
      <c r="A664" s="6">
        <v>37568</v>
      </c>
      <c r="B664" s="11">
        <v>1359.28</v>
      </c>
      <c r="C664" s="7">
        <f t="shared" si="50"/>
        <v>-1.2660618430896942E-2</v>
      </c>
      <c r="E664">
        <v>662</v>
      </c>
      <c r="F664" s="2">
        <f t="shared" si="51"/>
        <v>652.57948994838625</v>
      </c>
      <c r="G664" s="10">
        <f t="shared" si="53"/>
        <v>2.8849157837544204</v>
      </c>
      <c r="H664" s="9">
        <f t="shared" si="54"/>
        <v>2.8849157837544146</v>
      </c>
      <c r="I664" s="9">
        <f t="shared" si="52"/>
        <v>3.6993174409128304E-2</v>
      </c>
      <c r="K664">
        <v>662</v>
      </c>
      <c r="L664">
        <v>380</v>
      </c>
      <c r="M664" s="9">
        <v>7.0675427872859409E-3</v>
      </c>
    </row>
    <row r="665" spans="1:13" x14ac:dyDescent="0.15">
      <c r="A665" s="6">
        <v>37571</v>
      </c>
      <c r="B665" s="11">
        <v>1319.19</v>
      </c>
      <c r="C665" s="7">
        <f t="shared" si="50"/>
        <v>-2.9493555411688521E-2</v>
      </c>
      <c r="E665">
        <v>663</v>
      </c>
      <c r="F665" s="2">
        <f t="shared" si="51"/>
        <v>633.33260060106204</v>
      </c>
      <c r="G665" s="10">
        <f t="shared" si="53"/>
        <v>2.7998293602282045</v>
      </c>
      <c r="H665" s="9">
        <f t="shared" si="54"/>
        <v>2.7998293602281992</v>
      </c>
      <c r="I665" s="9">
        <f t="shared" si="52"/>
        <v>8.5086423526215427E-2</v>
      </c>
      <c r="K665">
        <v>663</v>
      </c>
      <c r="L665">
        <v>756</v>
      </c>
      <c r="M665" s="9">
        <v>6.7916327085031369E-3</v>
      </c>
    </row>
    <row r="666" spans="1:13" x14ac:dyDescent="0.15">
      <c r="A666" s="6">
        <v>37572</v>
      </c>
      <c r="B666" s="11">
        <v>1349.56</v>
      </c>
      <c r="C666" s="7">
        <f t="shared" si="50"/>
        <v>2.3021702711512271E-2</v>
      </c>
      <c r="E666">
        <v>664</v>
      </c>
      <c r="F666" s="2">
        <f t="shared" si="51"/>
        <v>647.91299544960862</v>
      </c>
      <c r="G666" s="10">
        <f t="shared" si="53"/>
        <v>2.8642861994023421</v>
      </c>
      <c r="H666" s="9">
        <f t="shared" si="54"/>
        <v>2.8642861994023363</v>
      </c>
      <c r="I666" s="9">
        <f t="shared" si="52"/>
        <v>-6.4456839174137137E-2</v>
      </c>
      <c r="K666">
        <v>664</v>
      </c>
      <c r="L666">
        <v>1379</v>
      </c>
      <c r="M666" s="9">
        <v>6.7491850040752865E-3</v>
      </c>
    </row>
    <row r="667" spans="1:13" x14ac:dyDescent="0.15">
      <c r="A667" s="6">
        <v>37573</v>
      </c>
      <c r="B667" s="11">
        <v>1361.33</v>
      </c>
      <c r="C667" s="7">
        <f t="shared" si="50"/>
        <v>8.7213610361895899E-3</v>
      </c>
      <c r="E667">
        <v>665</v>
      </c>
      <c r="F667" s="2">
        <f t="shared" si="51"/>
        <v>653.56367860296371</v>
      </c>
      <c r="G667" s="10">
        <f t="shared" si="53"/>
        <v>2.8892666734583052</v>
      </c>
      <c r="H667" s="9">
        <f t="shared" si="54"/>
        <v>2.8892666734582995</v>
      </c>
      <c r="I667" s="9">
        <f t="shared" si="52"/>
        <v>-2.4980474055963153E-2</v>
      </c>
      <c r="K667">
        <v>665</v>
      </c>
      <c r="L667">
        <v>731</v>
      </c>
      <c r="M667" s="9">
        <v>6.5581703341481834E-3</v>
      </c>
    </row>
    <row r="668" spans="1:13" x14ac:dyDescent="0.15">
      <c r="A668" s="6">
        <v>37574</v>
      </c>
      <c r="B668" s="11">
        <v>1411.52</v>
      </c>
      <c r="C668" s="7">
        <f t="shared" si="50"/>
        <v>3.6868356680599179E-2</v>
      </c>
      <c r="E668">
        <v>666</v>
      </c>
      <c r="F668" s="2">
        <f t="shared" si="51"/>
        <v>677.65949741918223</v>
      </c>
      <c r="G668" s="10">
        <f t="shared" si="53"/>
        <v>2.9957891877207343</v>
      </c>
      <c r="H668" s="9">
        <f t="shared" si="54"/>
        <v>2.9957891877207281</v>
      </c>
      <c r="I668" s="9">
        <f t="shared" si="52"/>
        <v>-0.10652251426242865</v>
      </c>
      <c r="K668">
        <v>666</v>
      </c>
      <c r="L668">
        <v>350</v>
      </c>
      <c r="M668" s="9">
        <v>6.4520510730776692E-3</v>
      </c>
    </row>
    <row r="669" spans="1:13" x14ac:dyDescent="0.15">
      <c r="A669" s="6">
        <v>37575</v>
      </c>
      <c r="B669" s="11">
        <v>1411.14</v>
      </c>
      <c r="C669" s="7">
        <f t="shared" si="50"/>
        <v>-2.6921333031049155E-4</v>
      </c>
      <c r="E669">
        <v>667</v>
      </c>
      <c r="F669" s="2">
        <f t="shared" si="51"/>
        <v>677.47706244906544</v>
      </c>
      <c r="G669" s="10">
        <f t="shared" si="53"/>
        <v>2.9949826813365998</v>
      </c>
      <c r="H669" s="9">
        <f t="shared" si="54"/>
        <v>2.9949826813365936</v>
      </c>
      <c r="I669" s="9">
        <f t="shared" si="52"/>
        <v>8.0650638413448661E-4</v>
      </c>
      <c r="K669">
        <v>667</v>
      </c>
      <c r="L669">
        <v>483</v>
      </c>
      <c r="M669" s="9">
        <v>6.4096033686502629E-3</v>
      </c>
    </row>
    <row r="670" spans="1:13" x14ac:dyDescent="0.15">
      <c r="A670" s="6">
        <v>37578</v>
      </c>
      <c r="B670" s="11">
        <v>1393.69</v>
      </c>
      <c r="C670" s="7">
        <f t="shared" si="50"/>
        <v>-1.2365888572359984E-2</v>
      </c>
      <c r="E670">
        <v>668</v>
      </c>
      <c r="F670" s="2">
        <f t="shared" si="51"/>
        <v>669.09945658449055</v>
      </c>
      <c r="G670" s="10">
        <f t="shared" si="53"/>
        <v>2.9579470592230437</v>
      </c>
      <c r="H670" s="9">
        <f t="shared" si="54"/>
        <v>2.9579470592230375</v>
      </c>
      <c r="I670" s="9">
        <f t="shared" si="52"/>
        <v>3.7035622113556155E-2</v>
      </c>
      <c r="K670">
        <v>668</v>
      </c>
      <c r="L670">
        <v>970</v>
      </c>
      <c r="M670" s="9">
        <v>6.3671556642219684E-3</v>
      </c>
    </row>
    <row r="671" spans="1:13" x14ac:dyDescent="0.15">
      <c r="A671" s="6">
        <v>37579</v>
      </c>
      <c r="B671" s="11">
        <v>1374.51</v>
      </c>
      <c r="C671" s="7">
        <f t="shared" si="50"/>
        <v>-1.3762027423602108E-2</v>
      </c>
      <c r="E671">
        <v>669</v>
      </c>
      <c r="F671" s="2">
        <f t="shared" si="51"/>
        <v>659.89129151385748</v>
      </c>
      <c r="G671" s="10">
        <f t="shared" si="53"/>
        <v>2.9172397106764527</v>
      </c>
      <c r="H671" s="9">
        <f t="shared" si="54"/>
        <v>2.9172397106764469</v>
      </c>
      <c r="I671" s="9">
        <f t="shared" si="52"/>
        <v>4.0707348546590527E-2</v>
      </c>
      <c r="K671">
        <v>669</v>
      </c>
      <c r="L671">
        <v>940</v>
      </c>
      <c r="M671" s="9">
        <v>6.2822602553653795E-3</v>
      </c>
    </row>
    <row r="672" spans="1:13" x14ac:dyDescent="0.15">
      <c r="A672" s="6">
        <v>37580</v>
      </c>
      <c r="B672" s="11">
        <v>1419.35</v>
      </c>
      <c r="C672" s="7">
        <f t="shared" si="50"/>
        <v>3.2622534575957873E-2</v>
      </c>
      <c r="E672">
        <v>670</v>
      </c>
      <c r="F672" s="2">
        <f t="shared" si="51"/>
        <v>681.41861798764182</v>
      </c>
      <c r="G672" s="10">
        <f t="shared" si="53"/>
        <v>3.0124074640043528</v>
      </c>
      <c r="H672" s="9">
        <f t="shared" si="54"/>
        <v>3.0124074640043466</v>
      </c>
      <c r="I672" s="9">
        <f t="shared" si="52"/>
        <v>-9.5167753327899618E-2</v>
      </c>
      <c r="K672">
        <v>670</v>
      </c>
      <c r="L672">
        <v>818</v>
      </c>
      <c r="M672" s="9">
        <v>6.2610364031505661E-3</v>
      </c>
    </row>
    <row r="673" spans="1:13" x14ac:dyDescent="0.15">
      <c r="A673" s="6">
        <v>37581</v>
      </c>
      <c r="B673" s="11">
        <v>1467.55</v>
      </c>
      <c r="C673" s="7">
        <f t="shared" si="50"/>
        <v>3.3959206679113674E-2</v>
      </c>
      <c r="E673">
        <v>671</v>
      </c>
      <c r="F673" s="2">
        <f t="shared" si="51"/>
        <v>704.55905367088019</v>
      </c>
      <c r="G673" s="10">
        <f t="shared" si="53"/>
        <v>3.1147064316761814</v>
      </c>
      <c r="H673" s="9">
        <f t="shared" si="54"/>
        <v>3.1147064316761748</v>
      </c>
      <c r="I673" s="9">
        <f t="shared" si="52"/>
        <v>-0.10229896767182822</v>
      </c>
      <c r="K673">
        <v>671</v>
      </c>
      <c r="L673">
        <v>1201</v>
      </c>
      <c r="M673" s="9">
        <v>6.1549171420809401E-3</v>
      </c>
    </row>
    <row r="674" spans="1:13" x14ac:dyDescent="0.15">
      <c r="A674" s="6">
        <v>37582</v>
      </c>
      <c r="B674" s="11">
        <v>1468.74</v>
      </c>
      <c r="C674" s="7">
        <f t="shared" si="50"/>
        <v>8.1087526830425638E-4</v>
      </c>
      <c r="E674">
        <v>672</v>
      </c>
      <c r="F674" s="2">
        <f t="shared" si="51"/>
        <v>705.13036318256172</v>
      </c>
      <c r="G674" s="10">
        <f t="shared" si="53"/>
        <v>3.1172320700896554</v>
      </c>
      <c r="H674" s="9">
        <f t="shared" si="54"/>
        <v>3.1172320700896492</v>
      </c>
      <c r="I674" s="9">
        <f t="shared" si="52"/>
        <v>-2.5256384134744181E-3</v>
      </c>
      <c r="K674">
        <v>672</v>
      </c>
      <c r="L674">
        <v>629</v>
      </c>
      <c r="M674" s="9">
        <v>5.857783211084211E-3</v>
      </c>
    </row>
    <row r="675" spans="1:13" x14ac:dyDescent="0.15">
      <c r="A675" s="6">
        <v>37585</v>
      </c>
      <c r="B675" s="11">
        <v>1481.9</v>
      </c>
      <c r="C675" s="7">
        <f t="shared" si="50"/>
        <v>8.9600610046707274E-3</v>
      </c>
      <c r="E675">
        <v>673</v>
      </c>
      <c r="F675" s="2">
        <f t="shared" si="51"/>
        <v>711.44837425292314</v>
      </c>
      <c r="G675" s="10">
        <f t="shared" si="53"/>
        <v>3.145162659603375</v>
      </c>
      <c r="H675" s="9">
        <f t="shared" si="54"/>
        <v>3.1451626596033684</v>
      </c>
      <c r="I675" s="9">
        <f t="shared" si="52"/>
        <v>-2.7930589513719184E-2</v>
      </c>
      <c r="K675">
        <v>673</v>
      </c>
      <c r="L675">
        <v>988</v>
      </c>
      <c r="M675" s="9">
        <v>5.8365593588698417E-3</v>
      </c>
    </row>
    <row r="676" spans="1:13" x14ac:dyDescent="0.15">
      <c r="A676" s="6">
        <v>37586</v>
      </c>
      <c r="B676" s="11">
        <v>1444.43</v>
      </c>
      <c r="C676" s="7">
        <f t="shared" si="50"/>
        <v>-2.5285106957284587E-2</v>
      </c>
      <c r="E676">
        <v>674</v>
      </c>
      <c r="F676" s="2">
        <f t="shared" si="51"/>
        <v>693.45932601535173</v>
      </c>
      <c r="G676" s="10">
        <f t="shared" si="53"/>
        <v>3.0656368853572458</v>
      </c>
      <c r="H676" s="9">
        <f t="shared" si="54"/>
        <v>3.0656368853572395</v>
      </c>
      <c r="I676" s="9">
        <f t="shared" si="52"/>
        <v>7.9525774246128833E-2</v>
      </c>
      <c r="K676">
        <v>674</v>
      </c>
      <c r="L676">
        <v>1235</v>
      </c>
      <c r="M676" s="9">
        <v>5.7728878022285102E-3</v>
      </c>
    </row>
    <row r="677" spans="1:13" x14ac:dyDescent="0.15">
      <c r="A677" s="6">
        <v>37587</v>
      </c>
      <c r="B677" s="11">
        <v>1487.94</v>
      </c>
      <c r="C677" s="7">
        <f t="shared" si="50"/>
        <v>3.0122608918396798E-2</v>
      </c>
      <c r="E677">
        <v>675</v>
      </c>
      <c r="F677" s="2">
        <f t="shared" si="51"/>
        <v>714.34813009372715</v>
      </c>
      <c r="G677" s="10">
        <f t="shared" si="53"/>
        <v>3.1579818663406738</v>
      </c>
      <c r="H677" s="9">
        <f t="shared" si="54"/>
        <v>3.1579818663406676</v>
      </c>
      <c r="I677" s="9">
        <f t="shared" si="52"/>
        <v>-9.2344980983428027E-2</v>
      </c>
      <c r="K677">
        <v>675</v>
      </c>
      <c r="L677">
        <v>425</v>
      </c>
      <c r="M677" s="9">
        <v>5.6879923933719212E-3</v>
      </c>
    </row>
    <row r="678" spans="1:13" x14ac:dyDescent="0.15">
      <c r="A678" s="6">
        <v>37589</v>
      </c>
      <c r="B678" s="11">
        <v>1478.78</v>
      </c>
      <c r="C678" s="7">
        <f t="shared" si="50"/>
        <v>-6.1561622108419201E-3</v>
      </c>
      <c r="E678">
        <v>676</v>
      </c>
      <c r="F678" s="2">
        <f t="shared" si="51"/>
        <v>709.95048712985852</v>
      </c>
      <c r="G678" s="10">
        <f t="shared" si="53"/>
        <v>3.1385408177125833</v>
      </c>
      <c r="H678" s="9">
        <f t="shared" si="54"/>
        <v>3.1385408177125771</v>
      </c>
      <c r="I678" s="9">
        <f t="shared" si="52"/>
        <v>1.9441048628090485E-2</v>
      </c>
      <c r="K678">
        <v>676</v>
      </c>
      <c r="L678">
        <v>415</v>
      </c>
      <c r="M678" s="9">
        <v>5.5606492800874818E-3</v>
      </c>
    </row>
    <row r="679" spans="1:13" x14ac:dyDescent="0.15">
      <c r="A679" s="6">
        <v>37592</v>
      </c>
      <c r="B679" s="11">
        <v>1484.78</v>
      </c>
      <c r="C679" s="7">
        <f t="shared" si="50"/>
        <v>4.0573986664682593E-3</v>
      </c>
      <c r="E679">
        <v>677</v>
      </c>
      <c r="F679" s="2">
        <f t="shared" si="51"/>
        <v>712.8310392895977</v>
      </c>
      <c r="G679" s="10">
        <f t="shared" si="53"/>
        <v>3.1512751290410264</v>
      </c>
      <c r="H679" s="9">
        <f t="shared" si="54"/>
        <v>3.1512751290410201</v>
      </c>
      <c r="I679" s="9">
        <f t="shared" si="52"/>
        <v>-1.2734311328443049E-2</v>
      </c>
      <c r="K679">
        <v>677</v>
      </c>
      <c r="L679">
        <v>821</v>
      </c>
      <c r="M679" s="9">
        <v>5.22106764466157E-3</v>
      </c>
    </row>
    <row r="680" spans="1:13" x14ac:dyDescent="0.15">
      <c r="A680" s="6">
        <v>37593</v>
      </c>
      <c r="B680" s="11">
        <v>1448.96</v>
      </c>
      <c r="C680" s="7">
        <f t="shared" si="50"/>
        <v>-2.4124786163606693E-2</v>
      </c>
      <c r="E680">
        <v>678</v>
      </c>
      <c r="F680" s="2">
        <f t="shared" si="51"/>
        <v>695.6341428959546</v>
      </c>
      <c r="G680" s="10">
        <f t="shared" si="53"/>
        <v>3.0752512904102192</v>
      </c>
      <c r="H680" s="9">
        <f t="shared" si="54"/>
        <v>3.0752512904102134</v>
      </c>
      <c r="I680" s="9">
        <f t="shared" si="52"/>
        <v>7.602383863080675E-2</v>
      </c>
      <c r="K680">
        <v>678</v>
      </c>
      <c r="L680">
        <v>516</v>
      </c>
      <c r="M680" s="9">
        <v>5.114948383591944E-3</v>
      </c>
    </row>
    <row r="681" spans="1:13" x14ac:dyDescent="0.15">
      <c r="A681" s="6">
        <v>37594</v>
      </c>
      <c r="B681" s="11">
        <v>1430.35</v>
      </c>
      <c r="C681" s="7">
        <f t="shared" si="50"/>
        <v>-1.2843694787985971E-2</v>
      </c>
      <c r="E681">
        <v>679</v>
      </c>
      <c r="F681" s="2">
        <f t="shared" si="51"/>
        <v>686.69963028049676</v>
      </c>
      <c r="G681" s="10">
        <f t="shared" si="53"/>
        <v>3.0357537014398308</v>
      </c>
      <c r="H681" s="9">
        <f t="shared" si="54"/>
        <v>3.0357537014398246</v>
      </c>
      <c r="I681" s="9">
        <f t="shared" si="52"/>
        <v>3.9497588970388797E-2</v>
      </c>
      <c r="K681">
        <v>679</v>
      </c>
      <c r="L681">
        <v>1442</v>
      </c>
      <c r="M681" s="9">
        <v>5.1149483835910559E-3</v>
      </c>
    </row>
    <row r="682" spans="1:13" x14ac:dyDescent="0.15">
      <c r="A682" s="6">
        <v>37595</v>
      </c>
      <c r="B682" s="11">
        <v>1410.75</v>
      </c>
      <c r="C682" s="7">
        <f t="shared" si="50"/>
        <v>-1.3702939839899231E-2</v>
      </c>
      <c r="E682">
        <v>680</v>
      </c>
      <c r="F682" s="2">
        <f t="shared" si="51"/>
        <v>677.28982655868208</v>
      </c>
      <c r="G682" s="10">
        <f t="shared" si="53"/>
        <v>2.9941549511002492</v>
      </c>
      <c r="H682" s="9">
        <f t="shared" si="54"/>
        <v>2.9941549511002434</v>
      </c>
      <c r="I682" s="9">
        <f t="shared" si="52"/>
        <v>4.1598750339581159E-2</v>
      </c>
      <c r="K682">
        <v>680</v>
      </c>
      <c r="L682">
        <v>1100</v>
      </c>
      <c r="M682" s="9">
        <v>4.7753667481664763E-3</v>
      </c>
    </row>
    <row r="683" spans="1:13" x14ac:dyDescent="0.15">
      <c r="A683" s="6">
        <v>37596</v>
      </c>
      <c r="B683" s="11">
        <v>1422.44</v>
      </c>
      <c r="C683" s="7">
        <f t="shared" si="50"/>
        <v>8.2863724968988972E-3</v>
      </c>
      <c r="E683">
        <v>681</v>
      </c>
      <c r="F683" s="2">
        <f t="shared" si="51"/>
        <v>682.90210234990741</v>
      </c>
      <c r="G683" s="10">
        <f t="shared" si="53"/>
        <v>3.0189656343385001</v>
      </c>
      <c r="H683" s="9">
        <f t="shared" si="54"/>
        <v>3.0189656343384943</v>
      </c>
      <c r="I683" s="9">
        <f t="shared" si="52"/>
        <v>-2.4810683238250864E-2</v>
      </c>
      <c r="K683">
        <v>681</v>
      </c>
      <c r="L683">
        <v>1083</v>
      </c>
      <c r="M683" s="9">
        <v>4.6055759304541866E-3</v>
      </c>
    </row>
    <row r="684" spans="1:13" x14ac:dyDescent="0.15">
      <c r="A684" s="6">
        <v>37599</v>
      </c>
      <c r="B684" s="11">
        <v>1367.14</v>
      </c>
      <c r="C684" s="7">
        <f t="shared" si="50"/>
        <v>-3.8876859480891923E-2</v>
      </c>
      <c r="E684">
        <v>682</v>
      </c>
      <c r="F684" s="2">
        <f t="shared" si="51"/>
        <v>656.35301327764444</v>
      </c>
      <c r="G684" s="10">
        <f t="shared" si="53"/>
        <v>2.9015977315946806</v>
      </c>
      <c r="H684" s="9">
        <f t="shared" si="54"/>
        <v>2.9015977315946748</v>
      </c>
      <c r="I684" s="9">
        <f t="shared" si="52"/>
        <v>0.11736790274381947</v>
      </c>
      <c r="K684">
        <v>682</v>
      </c>
      <c r="L684">
        <v>969</v>
      </c>
      <c r="M684" s="9">
        <v>4.4145612605266393E-3</v>
      </c>
    </row>
    <row r="685" spans="1:13" x14ac:dyDescent="0.15">
      <c r="A685" s="6">
        <v>37600</v>
      </c>
      <c r="B685" s="11">
        <v>1390.76</v>
      </c>
      <c r="C685" s="7">
        <f t="shared" si="50"/>
        <v>1.7276943107509046E-2</v>
      </c>
      <c r="E685">
        <v>683</v>
      </c>
      <c r="F685" s="2">
        <f t="shared" si="51"/>
        <v>667.69278694648438</v>
      </c>
      <c r="G685" s="10">
        <f t="shared" si="53"/>
        <v>2.9517284705243187</v>
      </c>
      <c r="H685" s="9">
        <f t="shared" si="54"/>
        <v>2.9517284705243134</v>
      </c>
      <c r="I685" s="9">
        <f t="shared" si="52"/>
        <v>-5.0130738929638596E-2</v>
      </c>
      <c r="K685">
        <v>683</v>
      </c>
      <c r="L685">
        <v>985</v>
      </c>
      <c r="M685" s="9">
        <v>4.4145612605266393E-3</v>
      </c>
    </row>
    <row r="686" spans="1:13" x14ac:dyDescent="0.15">
      <c r="A686" s="6">
        <v>37601</v>
      </c>
      <c r="B686" s="11">
        <v>1396.59</v>
      </c>
      <c r="C686" s="7">
        <f t="shared" si="50"/>
        <v>4.1919526014553288E-3</v>
      </c>
      <c r="E686">
        <v>684</v>
      </c>
      <c r="F686" s="2">
        <f t="shared" si="51"/>
        <v>670.49172346169769</v>
      </c>
      <c r="G686" s="10">
        <f t="shared" si="53"/>
        <v>2.9641019763651228</v>
      </c>
      <c r="H686" s="9">
        <f t="shared" si="54"/>
        <v>2.9641019763651175</v>
      </c>
      <c r="I686" s="9">
        <f t="shared" si="52"/>
        <v>-1.23735058408041E-2</v>
      </c>
      <c r="K686">
        <v>684</v>
      </c>
      <c r="L686">
        <v>959</v>
      </c>
      <c r="M686" s="9">
        <v>4.3508897038853078E-3</v>
      </c>
    </row>
    <row r="687" spans="1:13" x14ac:dyDescent="0.15">
      <c r="A687" s="6">
        <v>37602</v>
      </c>
      <c r="B687" s="11">
        <v>1399.55</v>
      </c>
      <c r="C687" s="7">
        <f t="shared" si="50"/>
        <v>2.1194480842623431E-3</v>
      </c>
      <c r="E687">
        <v>685</v>
      </c>
      <c r="F687" s="2">
        <f t="shared" si="51"/>
        <v>671.91279586050234</v>
      </c>
      <c r="G687" s="10">
        <f t="shared" si="53"/>
        <v>2.9703842366204882</v>
      </c>
      <c r="H687" s="9">
        <f t="shared" si="54"/>
        <v>2.9703842366204829</v>
      </c>
      <c r="I687" s="9">
        <f t="shared" si="52"/>
        <v>-6.2822602553653795E-3</v>
      </c>
      <c r="K687">
        <v>685</v>
      </c>
      <c r="L687">
        <v>1129</v>
      </c>
      <c r="M687" s="9">
        <v>4.2872181472430881E-3</v>
      </c>
    </row>
    <row r="688" spans="1:13" x14ac:dyDescent="0.15">
      <c r="A688" s="6">
        <v>37603</v>
      </c>
      <c r="B688" s="11">
        <v>1362.42</v>
      </c>
      <c r="C688" s="7">
        <f t="shared" si="50"/>
        <v>-2.6529956057304016E-2</v>
      </c>
      <c r="E688">
        <v>686</v>
      </c>
      <c r="F688" s="2">
        <f t="shared" si="51"/>
        <v>654.0869789119829</v>
      </c>
      <c r="G688" s="10">
        <f t="shared" si="53"/>
        <v>2.8915800733496382</v>
      </c>
      <c r="H688" s="9">
        <f t="shared" si="54"/>
        <v>2.8915800733496329</v>
      </c>
      <c r="I688" s="9">
        <f t="shared" si="52"/>
        <v>7.8804163270850047E-2</v>
      </c>
      <c r="K688">
        <v>686</v>
      </c>
      <c r="L688">
        <v>416</v>
      </c>
      <c r="M688" s="9">
        <v>4.2235465906008685E-3</v>
      </c>
    </row>
    <row r="689" spans="1:13" x14ac:dyDescent="0.15">
      <c r="A689" s="6">
        <v>37606</v>
      </c>
      <c r="B689" s="11">
        <v>1400.33</v>
      </c>
      <c r="C689" s="7">
        <f t="shared" si="50"/>
        <v>2.7825487001071458E-2</v>
      </c>
      <c r="E689">
        <v>687</v>
      </c>
      <c r="F689" s="2">
        <f t="shared" si="51"/>
        <v>672.28726764126839</v>
      </c>
      <c r="G689" s="10">
        <f t="shared" si="53"/>
        <v>2.9720396970931859</v>
      </c>
      <c r="H689" s="9">
        <f t="shared" si="54"/>
        <v>2.9720396970931802</v>
      </c>
      <c r="I689" s="9">
        <f t="shared" si="52"/>
        <v>-8.0459623743547315E-2</v>
      </c>
      <c r="K689">
        <v>687</v>
      </c>
      <c r="L689">
        <v>1318</v>
      </c>
      <c r="M689" s="9">
        <v>4.2023227383864992E-3</v>
      </c>
    </row>
    <row r="690" spans="1:13" x14ac:dyDescent="0.15">
      <c r="A690" s="6">
        <v>37607</v>
      </c>
      <c r="B690" s="11">
        <v>1392.05</v>
      </c>
      <c r="C690" s="7">
        <f t="shared" si="50"/>
        <v>-5.9128919611806108E-3</v>
      </c>
      <c r="E690">
        <v>688</v>
      </c>
      <c r="F690" s="2">
        <f t="shared" si="51"/>
        <v>668.31210566082825</v>
      </c>
      <c r="G690" s="10">
        <f t="shared" si="53"/>
        <v>2.9544663474599342</v>
      </c>
      <c r="H690" s="9">
        <f t="shared" si="54"/>
        <v>2.9544663474599284</v>
      </c>
      <c r="I690" s="9">
        <f t="shared" si="52"/>
        <v>1.7573349633251745E-2</v>
      </c>
      <c r="K690">
        <v>688</v>
      </c>
      <c r="L690">
        <v>1443</v>
      </c>
      <c r="M690" s="9">
        <v>4.1598750339586488E-3</v>
      </c>
    </row>
    <row r="691" spans="1:13" x14ac:dyDescent="0.15">
      <c r="A691" s="6">
        <v>37608</v>
      </c>
      <c r="B691" s="11">
        <v>1361.51</v>
      </c>
      <c r="C691" s="7">
        <f t="shared" si="50"/>
        <v>-2.1938867138392992E-2</v>
      </c>
      <c r="E691">
        <v>689</v>
      </c>
      <c r="F691" s="2">
        <f t="shared" si="51"/>
        <v>653.65009516775569</v>
      </c>
      <c r="G691" s="10">
        <f t="shared" si="53"/>
        <v>2.8896487027981577</v>
      </c>
      <c r="H691" s="9">
        <f t="shared" si="54"/>
        <v>2.8896487027981519</v>
      </c>
      <c r="I691" s="9">
        <f t="shared" si="52"/>
        <v>6.481764466177653E-2</v>
      </c>
      <c r="K691">
        <v>689</v>
      </c>
      <c r="L691">
        <v>1111</v>
      </c>
      <c r="M691" s="9">
        <v>3.8415172507471063E-3</v>
      </c>
    </row>
    <row r="692" spans="1:13" x14ac:dyDescent="0.15">
      <c r="A692" s="6">
        <v>37609</v>
      </c>
      <c r="B692" s="11">
        <v>1354.1</v>
      </c>
      <c r="C692" s="7">
        <f t="shared" si="50"/>
        <v>-5.4424866508510084E-3</v>
      </c>
      <c r="E692">
        <v>690</v>
      </c>
      <c r="F692" s="2">
        <f t="shared" si="51"/>
        <v>650.09261325047771</v>
      </c>
      <c r="G692" s="10">
        <f t="shared" si="53"/>
        <v>2.8739218283075298</v>
      </c>
      <c r="H692" s="9">
        <f t="shared" si="54"/>
        <v>2.8739218283075241</v>
      </c>
      <c r="I692" s="9">
        <f t="shared" si="52"/>
        <v>1.5726874490627818E-2</v>
      </c>
      <c r="K692">
        <v>690</v>
      </c>
      <c r="L692">
        <v>1054</v>
      </c>
      <c r="M692" s="9">
        <v>3.7990695463188118E-3</v>
      </c>
    </row>
    <row r="693" spans="1:13" x14ac:dyDescent="0.15">
      <c r="A693" s="6">
        <v>37610</v>
      </c>
      <c r="B693" s="11">
        <v>1363.05</v>
      </c>
      <c r="C693" s="7">
        <f t="shared" si="50"/>
        <v>6.6095561627650401E-3</v>
      </c>
      <c r="E693">
        <v>691</v>
      </c>
      <c r="F693" s="2">
        <f t="shared" si="51"/>
        <v>654.38943688875543</v>
      </c>
      <c r="G693" s="10">
        <f t="shared" si="53"/>
        <v>2.8929171760391248</v>
      </c>
      <c r="H693" s="9">
        <f t="shared" si="54"/>
        <v>2.892917176039119</v>
      </c>
      <c r="I693" s="9">
        <f t="shared" si="52"/>
        <v>-1.8995347731594947E-2</v>
      </c>
      <c r="K693">
        <v>691</v>
      </c>
      <c r="L693">
        <v>1233</v>
      </c>
      <c r="M693" s="9">
        <v>3.7778456941053307E-3</v>
      </c>
    </row>
    <row r="694" spans="1:13" x14ac:dyDescent="0.15">
      <c r="A694" s="6">
        <v>37613</v>
      </c>
      <c r="B694" s="11">
        <v>1381.69</v>
      </c>
      <c r="C694" s="7">
        <f t="shared" si="50"/>
        <v>1.3675213675213849E-2</v>
      </c>
      <c r="E694">
        <v>692</v>
      </c>
      <c r="F694" s="2">
        <f t="shared" si="51"/>
        <v>663.33835226501208</v>
      </c>
      <c r="G694" s="10">
        <f t="shared" si="53"/>
        <v>2.9324784365661563</v>
      </c>
      <c r="H694" s="9">
        <f t="shared" si="54"/>
        <v>2.93247843656615</v>
      </c>
      <c r="I694" s="9">
        <f t="shared" si="52"/>
        <v>-3.9561260527031017E-2</v>
      </c>
      <c r="K694">
        <v>692</v>
      </c>
      <c r="L694">
        <v>788</v>
      </c>
      <c r="M694" s="9">
        <v>3.6505025808204472E-3</v>
      </c>
    </row>
    <row r="695" spans="1:13" x14ac:dyDescent="0.15">
      <c r="A695" s="6">
        <v>37614</v>
      </c>
      <c r="B695" s="11">
        <v>1372.47</v>
      </c>
      <c r="C695" s="7">
        <f t="shared" si="50"/>
        <v>-6.6729874284391366E-3</v>
      </c>
      <c r="E695">
        <v>693</v>
      </c>
      <c r="F695" s="2">
        <f t="shared" si="51"/>
        <v>658.91190377954615</v>
      </c>
      <c r="G695" s="10">
        <f t="shared" si="53"/>
        <v>2.9129100448247813</v>
      </c>
      <c r="H695" s="9">
        <f t="shared" si="54"/>
        <v>2.9129100448247751</v>
      </c>
      <c r="I695" s="9">
        <f t="shared" si="52"/>
        <v>1.9568391741374924E-2</v>
      </c>
      <c r="K695">
        <v>693</v>
      </c>
      <c r="L695">
        <v>705</v>
      </c>
      <c r="M695" s="9">
        <v>3.5656071719643023E-3</v>
      </c>
    </row>
    <row r="696" spans="1:13" x14ac:dyDescent="0.15">
      <c r="A696" s="6">
        <v>37616</v>
      </c>
      <c r="B696" s="11">
        <v>1367.89</v>
      </c>
      <c r="C696" s="7">
        <f t="shared" si="50"/>
        <v>-3.3370492615503178E-3</v>
      </c>
      <c r="E696">
        <v>694</v>
      </c>
      <c r="F696" s="2">
        <f t="shared" si="51"/>
        <v>656.71308229761189</v>
      </c>
      <c r="G696" s="10">
        <f t="shared" si="53"/>
        <v>2.9031895205107361</v>
      </c>
      <c r="H696" s="9">
        <f t="shared" si="54"/>
        <v>2.9031895205107303</v>
      </c>
      <c r="I696" s="9">
        <f t="shared" si="52"/>
        <v>9.7205243140447983E-3</v>
      </c>
      <c r="K696">
        <v>694</v>
      </c>
      <c r="L696">
        <v>793</v>
      </c>
      <c r="M696" s="9">
        <v>3.5656071719643023E-3</v>
      </c>
    </row>
    <row r="697" spans="1:13" x14ac:dyDescent="0.15">
      <c r="A697" s="6">
        <v>37617</v>
      </c>
      <c r="B697" s="11">
        <v>1348.31</v>
      </c>
      <c r="C697" s="7">
        <f t="shared" si="50"/>
        <v>-1.4314016477933289E-2</v>
      </c>
      <c r="E697">
        <v>695</v>
      </c>
      <c r="F697" s="2">
        <f t="shared" si="51"/>
        <v>647.31288041632956</v>
      </c>
      <c r="G697" s="10">
        <f t="shared" si="53"/>
        <v>2.8616332178755823</v>
      </c>
      <c r="H697" s="9">
        <f t="shared" si="54"/>
        <v>2.8616332178755766</v>
      </c>
      <c r="I697" s="9">
        <f t="shared" si="52"/>
        <v>4.1556302635153752E-2</v>
      </c>
      <c r="K697">
        <v>695</v>
      </c>
      <c r="L697">
        <v>831</v>
      </c>
      <c r="M697" s="9">
        <v>3.4170402064654937E-3</v>
      </c>
    </row>
    <row r="698" spans="1:13" x14ac:dyDescent="0.15">
      <c r="A698" s="6">
        <v>37620</v>
      </c>
      <c r="B698" s="11">
        <v>1339.54</v>
      </c>
      <c r="C698" s="7">
        <f t="shared" si="50"/>
        <v>-6.5044388901661643E-3</v>
      </c>
      <c r="E698">
        <v>696</v>
      </c>
      <c r="F698" s="2">
        <f t="shared" si="51"/>
        <v>643.10247334284406</v>
      </c>
      <c r="G698" s="10">
        <f t="shared" si="53"/>
        <v>2.8430198994838407</v>
      </c>
      <c r="H698" s="9">
        <f t="shared" si="54"/>
        <v>2.8430198994838354</v>
      </c>
      <c r="I698" s="9">
        <f t="shared" si="52"/>
        <v>1.8613318391741185E-2</v>
      </c>
      <c r="K698">
        <v>696</v>
      </c>
      <c r="L698">
        <v>1046</v>
      </c>
      <c r="M698" s="9">
        <v>3.353368649823274E-3</v>
      </c>
    </row>
    <row r="699" spans="1:13" x14ac:dyDescent="0.15">
      <c r="A699" s="6">
        <v>37621</v>
      </c>
      <c r="B699" s="11">
        <v>1335.51</v>
      </c>
      <c r="C699" s="7">
        <f t="shared" si="50"/>
        <v>-3.008495453663218E-3</v>
      </c>
      <c r="E699">
        <v>697</v>
      </c>
      <c r="F699" s="2">
        <f t="shared" si="51"/>
        <v>641.16770247555257</v>
      </c>
      <c r="G699" s="10">
        <f t="shared" si="53"/>
        <v>2.8344666870415698</v>
      </c>
      <c r="H699" s="9">
        <f t="shared" si="54"/>
        <v>2.834466687041564</v>
      </c>
      <c r="I699" s="9">
        <f t="shared" si="52"/>
        <v>8.5532124422713629E-3</v>
      </c>
      <c r="K699">
        <v>697</v>
      </c>
      <c r="L699">
        <v>1248</v>
      </c>
      <c r="M699" s="9">
        <v>3.3321447976097929E-3</v>
      </c>
    </row>
    <row r="700" spans="1:13" x14ac:dyDescent="0.15">
      <c r="A700" s="6">
        <v>37623</v>
      </c>
      <c r="B700" s="11">
        <v>1384.85</v>
      </c>
      <c r="C700" s="7">
        <f t="shared" si="50"/>
        <v>3.6944687797171083E-2</v>
      </c>
      <c r="E700">
        <v>698</v>
      </c>
      <c r="F700" s="2">
        <f t="shared" si="51"/>
        <v>664.8554430691413</v>
      </c>
      <c r="G700" s="10">
        <f t="shared" si="53"/>
        <v>2.9391851738658024</v>
      </c>
      <c r="H700" s="9">
        <f t="shared" si="54"/>
        <v>2.9391851738657966</v>
      </c>
      <c r="I700" s="9">
        <f t="shared" si="52"/>
        <v>-0.10471848682423257</v>
      </c>
      <c r="K700">
        <v>698</v>
      </c>
      <c r="L700">
        <v>845</v>
      </c>
      <c r="M700" s="9">
        <v>3.3109209453954236E-3</v>
      </c>
    </row>
    <row r="701" spans="1:13" x14ac:dyDescent="0.15">
      <c r="A701" s="6">
        <v>37624</v>
      </c>
      <c r="B701" s="11">
        <v>1387.08</v>
      </c>
      <c r="C701" s="7">
        <f t="shared" si="50"/>
        <v>1.6102827020976207E-3</v>
      </c>
      <c r="E701">
        <v>699</v>
      </c>
      <c r="F701" s="2">
        <f t="shared" si="51"/>
        <v>665.92604828851097</v>
      </c>
      <c r="G701" s="10">
        <f t="shared" si="53"/>
        <v>2.9439180929095401</v>
      </c>
      <c r="H701" s="9">
        <f t="shared" si="54"/>
        <v>2.9439180929095343</v>
      </c>
      <c r="I701" s="9">
        <f t="shared" si="52"/>
        <v>-4.7329190437377378E-3</v>
      </c>
      <c r="K701">
        <v>699</v>
      </c>
      <c r="L701">
        <v>727</v>
      </c>
      <c r="M701" s="9">
        <v>3.2472493887532039E-3</v>
      </c>
    </row>
    <row r="702" spans="1:13" x14ac:dyDescent="0.15">
      <c r="A702" s="6">
        <v>37627</v>
      </c>
      <c r="B702" s="11">
        <v>1421.32</v>
      </c>
      <c r="C702" s="7">
        <f t="shared" si="50"/>
        <v>2.4684949678461132E-2</v>
      </c>
      <c r="E702">
        <v>700</v>
      </c>
      <c r="F702" s="2">
        <f t="shared" si="51"/>
        <v>682.36439928008929</v>
      </c>
      <c r="G702" s="10">
        <f t="shared" si="53"/>
        <v>3.0165885628905231</v>
      </c>
      <c r="H702" s="9">
        <f t="shared" si="54"/>
        <v>3.0165885628905174</v>
      </c>
      <c r="I702" s="9">
        <f t="shared" si="52"/>
        <v>-7.2670469980983032E-2</v>
      </c>
      <c r="K702">
        <v>700</v>
      </c>
      <c r="L702">
        <v>1421</v>
      </c>
      <c r="M702" s="9">
        <v>3.2260255365388346E-3</v>
      </c>
    </row>
    <row r="703" spans="1:13" x14ac:dyDescent="0.15">
      <c r="A703" s="6">
        <v>37628</v>
      </c>
      <c r="B703" s="11">
        <v>1431.57</v>
      </c>
      <c r="C703" s="7">
        <f t="shared" si="50"/>
        <v>7.211606112627722E-3</v>
      </c>
      <c r="E703">
        <v>701</v>
      </c>
      <c r="F703" s="2">
        <f t="shared" si="51"/>
        <v>687.28534255297711</v>
      </c>
      <c r="G703" s="10">
        <f t="shared" si="53"/>
        <v>3.038343011409947</v>
      </c>
      <c r="H703" s="9">
        <f t="shared" si="54"/>
        <v>3.0383430114099417</v>
      </c>
      <c r="I703" s="9">
        <f t="shared" si="52"/>
        <v>-2.1754448519424319E-2</v>
      </c>
      <c r="K703">
        <v>701</v>
      </c>
      <c r="L703">
        <v>718</v>
      </c>
      <c r="M703" s="9">
        <v>3.0562347188261008E-3</v>
      </c>
    </row>
    <row r="704" spans="1:13" x14ac:dyDescent="0.15">
      <c r="A704" s="6">
        <v>37629</v>
      </c>
      <c r="B704" s="11">
        <v>1401.07</v>
      </c>
      <c r="C704" s="7">
        <f t="shared" si="50"/>
        <v>-2.1305280216824873E-2</v>
      </c>
      <c r="E704">
        <v>702</v>
      </c>
      <c r="F704" s="2">
        <f t="shared" si="51"/>
        <v>672.64253574096949</v>
      </c>
      <c r="G704" s="10">
        <f t="shared" si="53"/>
        <v>2.9736102621570266</v>
      </c>
      <c r="H704" s="9">
        <f t="shared" si="54"/>
        <v>2.9736102621570213</v>
      </c>
      <c r="I704" s="9">
        <f t="shared" si="52"/>
        <v>6.4732749252920385E-2</v>
      </c>
      <c r="K704">
        <v>702</v>
      </c>
      <c r="L704">
        <v>1206</v>
      </c>
      <c r="M704" s="9">
        <v>2.9501154577555866E-3</v>
      </c>
    </row>
    <row r="705" spans="1:13" x14ac:dyDescent="0.15">
      <c r="A705" s="6">
        <v>37630</v>
      </c>
      <c r="B705" s="11">
        <v>1438.46</v>
      </c>
      <c r="C705" s="7">
        <f t="shared" si="50"/>
        <v>2.6686746557987862E-2</v>
      </c>
      <c r="E705">
        <v>703</v>
      </c>
      <c r="F705" s="2">
        <f t="shared" si="51"/>
        <v>690.59317661641103</v>
      </c>
      <c r="G705" s="10">
        <f t="shared" si="53"/>
        <v>3.0529662455854432</v>
      </c>
      <c r="H705" s="9">
        <f t="shared" si="54"/>
        <v>3.0529662455854374</v>
      </c>
      <c r="I705" s="9">
        <f t="shared" si="52"/>
        <v>-7.9355983428416099E-2</v>
      </c>
      <c r="K705">
        <v>703</v>
      </c>
      <c r="L705">
        <v>441</v>
      </c>
      <c r="M705" s="9">
        <v>2.8652200488998858E-3</v>
      </c>
    </row>
    <row r="706" spans="1:13" x14ac:dyDescent="0.15">
      <c r="A706" s="6">
        <v>37631</v>
      </c>
      <c r="B706" s="11">
        <v>1447.72</v>
      </c>
      <c r="C706" s="7">
        <f t="shared" si="50"/>
        <v>6.4374400400428744E-3</v>
      </c>
      <c r="E706">
        <v>704</v>
      </c>
      <c r="F706" s="2">
        <f t="shared" si="51"/>
        <v>695.03882878294189</v>
      </c>
      <c r="G706" s="10">
        <f t="shared" si="53"/>
        <v>3.0726195327356742</v>
      </c>
      <c r="H706" s="9">
        <f t="shared" si="54"/>
        <v>3.0726195327356685</v>
      </c>
      <c r="I706" s="9">
        <f t="shared" si="52"/>
        <v>-1.9653287150231069E-2</v>
      </c>
      <c r="K706">
        <v>704</v>
      </c>
      <c r="L706">
        <v>1349</v>
      </c>
      <c r="M706" s="9">
        <v>2.8439961966864047E-3</v>
      </c>
    </row>
    <row r="707" spans="1:13" x14ac:dyDescent="0.15">
      <c r="A707" s="6">
        <v>37634</v>
      </c>
      <c r="B707" s="11">
        <v>1446.04</v>
      </c>
      <c r="C707" s="7">
        <f t="shared" si="50"/>
        <v>-1.1604453899926037E-3</v>
      </c>
      <c r="E707">
        <v>705</v>
      </c>
      <c r="F707" s="2">
        <f t="shared" si="51"/>
        <v>694.23227417821488</v>
      </c>
      <c r="G707" s="10">
        <f t="shared" si="53"/>
        <v>3.0690539255637099</v>
      </c>
      <c r="H707" s="9">
        <f t="shared" si="54"/>
        <v>3.0690539255637042</v>
      </c>
      <c r="I707" s="9">
        <f t="shared" si="52"/>
        <v>3.5656071719643023E-3</v>
      </c>
      <c r="K707">
        <v>705</v>
      </c>
      <c r="L707">
        <v>1205</v>
      </c>
      <c r="M707" s="9">
        <v>2.6317576745444882E-3</v>
      </c>
    </row>
    <row r="708" spans="1:13" x14ac:dyDescent="0.15">
      <c r="A708" s="6">
        <v>37635</v>
      </c>
      <c r="B708" s="11">
        <v>1460.99</v>
      </c>
      <c r="C708" s="7">
        <f t="shared" ref="C708:C771" si="55">B708/B707-1</f>
        <v>1.0338579845647455E-2</v>
      </c>
      <c r="E708">
        <v>706</v>
      </c>
      <c r="F708" s="2">
        <f t="shared" ref="F708:F771" si="56">F707*(1+C708)</f>
        <v>701.40964997623178</v>
      </c>
      <c r="G708" s="10">
        <f t="shared" si="53"/>
        <v>3.1007835846237484</v>
      </c>
      <c r="H708" s="9">
        <f t="shared" si="54"/>
        <v>3.1007835846237422</v>
      </c>
      <c r="I708" s="9">
        <f t="shared" ref="I708:I771" si="57">-(H708-H707)</f>
        <v>-3.1729659060037996E-2</v>
      </c>
      <c r="K708">
        <v>706</v>
      </c>
      <c r="L708">
        <v>725</v>
      </c>
      <c r="M708" s="9">
        <v>2.5893099701166378E-3</v>
      </c>
    </row>
    <row r="709" spans="1:13" x14ac:dyDescent="0.15">
      <c r="A709" s="6">
        <v>37636</v>
      </c>
      <c r="B709" s="11">
        <v>1438.8</v>
      </c>
      <c r="C709" s="7">
        <f t="shared" si="55"/>
        <v>-1.5188331200076677E-2</v>
      </c>
      <c r="E709">
        <v>707</v>
      </c>
      <c r="F709" s="2">
        <f t="shared" si="56"/>
        <v>690.75640790546288</v>
      </c>
      <c r="G709" s="10">
        <f t="shared" ref="G709:G772" si="58">G708*F709/F708</f>
        <v>3.0536878565607215</v>
      </c>
      <c r="H709" s="9">
        <f t="shared" ref="H709:H772" si="59">H708*(1+C709)</f>
        <v>3.0536878565607157</v>
      </c>
      <c r="I709" s="9">
        <f t="shared" si="57"/>
        <v>4.7095728063026421E-2</v>
      </c>
      <c r="K709">
        <v>707</v>
      </c>
      <c r="L709">
        <v>794</v>
      </c>
      <c r="M709" s="9">
        <v>2.5893099701166378E-3</v>
      </c>
    </row>
    <row r="710" spans="1:13" x14ac:dyDescent="0.15">
      <c r="A710" s="6">
        <v>37637</v>
      </c>
      <c r="B710" s="11">
        <v>1423.75</v>
      </c>
      <c r="C710" s="7">
        <f t="shared" si="55"/>
        <v>-1.0460105643591899E-2</v>
      </c>
      <c r="E710">
        <v>708</v>
      </c>
      <c r="F710" s="2">
        <f t="shared" si="56"/>
        <v>683.53102290478364</v>
      </c>
      <c r="G710" s="10">
        <f t="shared" si="58"/>
        <v>3.0217459589785425</v>
      </c>
      <c r="H710" s="9">
        <f t="shared" si="59"/>
        <v>3.0217459589785371</v>
      </c>
      <c r="I710" s="9">
        <f t="shared" si="57"/>
        <v>3.194189758217858E-2</v>
      </c>
      <c r="K710">
        <v>708</v>
      </c>
      <c r="L710">
        <v>772</v>
      </c>
      <c r="M710" s="9">
        <v>2.3982953001904228E-3</v>
      </c>
    </row>
    <row r="711" spans="1:13" x14ac:dyDescent="0.15">
      <c r="A711" s="6">
        <v>37638</v>
      </c>
      <c r="B711" s="11">
        <v>1376.19</v>
      </c>
      <c r="C711" s="7">
        <f t="shared" si="55"/>
        <v>-3.340474100087798E-2</v>
      </c>
      <c r="E711">
        <v>709</v>
      </c>
      <c r="F711" s="2">
        <f t="shared" si="56"/>
        <v>660.69784611858415</v>
      </c>
      <c r="G711" s="10">
        <f t="shared" si="58"/>
        <v>2.9208053178484144</v>
      </c>
      <c r="H711" s="9">
        <f t="shared" si="59"/>
        <v>2.9208053178484095</v>
      </c>
      <c r="I711" s="9">
        <f t="shared" si="57"/>
        <v>0.10094064113012768</v>
      </c>
      <c r="K711">
        <v>709</v>
      </c>
      <c r="L711">
        <v>1154</v>
      </c>
      <c r="M711" s="9">
        <v>2.334623743547759E-3</v>
      </c>
    </row>
    <row r="712" spans="1:13" x14ac:dyDescent="0.15">
      <c r="A712" s="6">
        <v>37642</v>
      </c>
      <c r="B712" s="11">
        <v>1364.25</v>
      </c>
      <c r="C712" s="7">
        <f t="shared" si="55"/>
        <v>-8.6761275695943496E-3</v>
      </c>
      <c r="E712">
        <v>710</v>
      </c>
      <c r="F712" s="2">
        <f t="shared" si="56"/>
        <v>654.96554732070308</v>
      </c>
      <c r="G712" s="10">
        <f t="shared" si="58"/>
        <v>2.8954640383048118</v>
      </c>
      <c r="H712" s="9">
        <f t="shared" si="59"/>
        <v>2.8954640383048069</v>
      </c>
      <c r="I712" s="9">
        <f t="shared" si="57"/>
        <v>2.5341279543602546E-2</v>
      </c>
      <c r="K712">
        <v>710</v>
      </c>
      <c r="L712">
        <v>1388</v>
      </c>
      <c r="M712" s="9">
        <v>2.1648329258354693E-3</v>
      </c>
    </row>
    <row r="713" spans="1:13" x14ac:dyDescent="0.15">
      <c r="A713" s="6">
        <v>37643</v>
      </c>
      <c r="B713" s="11">
        <v>1359.48</v>
      </c>
      <c r="C713" s="7">
        <f t="shared" si="55"/>
        <v>-3.4964266080264039E-3</v>
      </c>
      <c r="E713">
        <v>711</v>
      </c>
      <c r="F713" s="2">
        <f t="shared" si="56"/>
        <v>652.67550835371037</v>
      </c>
      <c r="G713" s="10">
        <f t="shared" si="58"/>
        <v>2.8853402607986993</v>
      </c>
      <c r="H713" s="9">
        <f t="shared" si="59"/>
        <v>2.8853402607986944</v>
      </c>
      <c r="I713" s="9">
        <f t="shared" si="57"/>
        <v>1.0123777506112486E-2</v>
      </c>
      <c r="K713">
        <v>711</v>
      </c>
      <c r="L713">
        <v>860</v>
      </c>
      <c r="M713" s="9">
        <v>2.1436090736211E-3</v>
      </c>
    </row>
    <row r="714" spans="1:13" x14ac:dyDescent="0.15">
      <c r="A714" s="6">
        <v>37644</v>
      </c>
      <c r="B714" s="11">
        <v>1388.27</v>
      </c>
      <c r="C714" s="7">
        <f t="shared" si="55"/>
        <v>2.1177214817430068E-2</v>
      </c>
      <c r="E714">
        <v>712</v>
      </c>
      <c r="F714" s="2">
        <f t="shared" si="56"/>
        <v>666.49735780019228</v>
      </c>
      <c r="G714" s="10">
        <f t="shared" si="58"/>
        <v>2.9464437313230132</v>
      </c>
      <c r="H714" s="9">
        <f t="shared" si="59"/>
        <v>2.9464437313230083</v>
      </c>
      <c r="I714" s="9">
        <f t="shared" si="57"/>
        <v>-6.1103470524313863E-2</v>
      </c>
      <c r="K714">
        <v>712</v>
      </c>
      <c r="L714">
        <v>1325</v>
      </c>
      <c r="M714" s="9">
        <v>2.1223852214076189E-3</v>
      </c>
    </row>
    <row r="715" spans="1:13" x14ac:dyDescent="0.15">
      <c r="A715" s="6">
        <v>37645</v>
      </c>
      <c r="B715" s="11">
        <v>1342.14</v>
      </c>
      <c r="C715" s="7">
        <f t="shared" si="55"/>
        <v>-3.3228406577971104E-2</v>
      </c>
      <c r="E715">
        <v>713</v>
      </c>
      <c r="F715" s="2">
        <f t="shared" si="56"/>
        <v>644.35071261206406</v>
      </c>
      <c r="G715" s="10">
        <f t="shared" si="58"/>
        <v>2.8485381010594981</v>
      </c>
      <c r="H715" s="9">
        <f t="shared" si="59"/>
        <v>2.8485381010594932</v>
      </c>
      <c r="I715" s="9">
        <f t="shared" si="57"/>
        <v>9.7905630263515064E-2</v>
      </c>
      <c r="K715">
        <v>713</v>
      </c>
      <c r="L715">
        <v>1473</v>
      </c>
      <c r="M715" s="9">
        <v>2.0374898125510299E-3</v>
      </c>
    </row>
    <row r="716" spans="1:13" x14ac:dyDescent="0.15">
      <c r="A716" s="6">
        <v>37648</v>
      </c>
      <c r="B716" s="11">
        <v>1325.27</v>
      </c>
      <c r="C716" s="7">
        <f t="shared" si="55"/>
        <v>-1.2569478593887462E-2</v>
      </c>
      <c r="E716">
        <v>714</v>
      </c>
      <c r="F716" s="2">
        <f t="shared" si="56"/>
        <v>636.25156012293064</v>
      </c>
      <c r="G716" s="10">
        <f t="shared" si="58"/>
        <v>2.8127334623743581</v>
      </c>
      <c r="H716" s="9">
        <f t="shared" si="59"/>
        <v>2.8127334623743532</v>
      </c>
      <c r="I716" s="9">
        <f t="shared" si="57"/>
        <v>3.5804638685140056E-2</v>
      </c>
      <c r="K716">
        <v>714</v>
      </c>
      <c r="L716">
        <v>1187</v>
      </c>
      <c r="M716" s="9">
        <v>1.9950421081231795E-3</v>
      </c>
    </row>
    <row r="717" spans="1:13" x14ac:dyDescent="0.15">
      <c r="A717" s="6">
        <v>37649</v>
      </c>
      <c r="B717" s="11">
        <v>1342.18</v>
      </c>
      <c r="C717" s="7">
        <f t="shared" si="55"/>
        <v>1.2759664068453969E-2</v>
      </c>
      <c r="E717">
        <v>715</v>
      </c>
      <c r="F717" s="2">
        <f t="shared" si="56"/>
        <v>644.36991629312899</v>
      </c>
      <c r="G717" s="10">
        <f t="shared" si="58"/>
        <v>2.8486229964683543</v>
      </c>
      <c r="H717" s="9">
        <f t="shared" si="59"/>
        <v>2.8486229964683494</v>
      </c>
      <c r="I717" s="9">
        <f t="shared" si="57"/>
        <v>-3.58895340939962E-2</v>
      </c>
      <c r="K717">
        <v>715</v>
      </c>
      <c r="L717">
        <v>578</v>
      </c>
      <c r="M717" s="9">
        <v>1.9738182559088102E-3</v>
      </c>
    </row>
    <row r="718" spans="1:13" x14ac:dyDescent="0.15">
      <c r="A718" s="6">
        <v>37650</v>
      </c>
      <c r="B718" s="11">
        <v>1358.06</v>
      </c>
      <c r="C718" s="7">
        <f t="shared" si="55"/>
        <v>1.1831498010698827E-2</v>
      </c>
      <c r="E718">
        <v>716</v>
      </c>
      <c r="F718" s="2">
        <f t="shared" si="56"/>
        <v>651.99377767590533</v>
      </c>
      <c r="G718" s="10">
        <f t="shared" si="58"/>
        <v>2.8823264737843006</v>
      </c>
      <c r="H718" s="9">
        <f t="shared" si="59"/>
        <v>2.8823264737842957</v>
      </c>
      <c r="I718" s="9">
        <f t="shared" si="57"/>
        <v>-3.3703477315946362E-2</v>
      </c>
      <c r="K718">
        <v>716</v>
      </c>
      <c r="L718">
        <v>1498</v>
      </c>
      <c r="M718" s="9">
        <v>1.9525944036944409E-3</v>
      </c>
    </row>
    <row r="719" spans="1:13" x14ac:dyDescent="0.15">
      <c r="A719" s="6">
        <v>37651</v>
      </c>
      <c r="B719" s="11">
        <v>1322.35</v>
      </c>
      <c r="C719" s="7">
        <f t="shared" si="55"/>
        <v>-2.6294861788139001E-2</v>
      </c>
      <c r="E719">
        <v>717</v>
      </c>
      <c r="F719" s="2">
        <f t="shared" si="56"/>
        <v>634.84969140519081</v>
      </c>
      <c r="G719" s="10">
        <f t="shared" si="58"/>
        <v>2.8065360975278484</v>
      </c>
      <c r="H719" s="9">
        <f t="shared" si="59"/>
        <v>2.8065360975278435</v>
      </c>
      <c r="I719" s="9">
        <f t="shared" si="57"/>
        <v>7.5790376256452241E-2</v>
      </c>
      <c r="K719">
        <v>717</v>
      </c>
      <c r="L719">
        <v>1175</v>
      </c>
      <c r="M719" s="9">
        <v>1.9313705514800716E-3</v>
      </c>
    </row>
    <row r="720" spans="1:13" x14ac:dyDescent="0.15">
      <c r="A720" s="6">
        <v>37652</v>
      </c>
      <c r="B720" s="11">
        <v>1320.91</v>
      </c>
      <c r="C720" s="7">
        <f t="shared" si="55"/>
        <v>-1.0889703936173278E-3</v>
      </c>
      <c r="E720">
        <v>718</v>
      </c>
      <c r="F720" s="2">
        <f t="shared" si="56"/>
        <v>634.15835888685342</v>
      </c>
      <c r="G720" s="10">
        <f t="shared" si="58"/>
        <v>2.8034798628090223</v>
      </c>
      <c r="H720" s="9">
        <f t="shared" si="59"/>
        <v>2.8034798628090174</v>
      </c>
      <c r="I720" s="9">
        <f t="shared" si="57"/>
        <v>3.0562347188261008E-3</v>
      </c>
      <c r="K720">
        <v>718</v>
      </c>
      <c r="L720">
        <v>309</v>
      </c>
      <c r="M720" s="9">
        <v>1.7615797337686701E-3</v>
      </c>
    </row>
    <row r="721" spans="1:13" x14ac:dyDescent="0.15">
      <c r="A721" s="6">
        <v>37655</v>
      </c>
      <c r="B721" s="11">
        <v>1323.79</v>
      </c>
      <c r="C721" s="7">
        <f t="shared" si="55"/>
        <v>2.1803150858119569E-3</v>
      </c>
      <c r="E721">
        <v>719</v>
      </c>
      <c r="F721" s="2">
        <f t="shared" si="56"/>
        <v>635.5410239235282</v>
      </c>
      <c r="G721" s="10">
        <f t="shared" si="58"/>
        <v>2.8095923322466749</v>
      </c>
      <c r="H721" s="9">
        <f t="shared" si="59"/>
        <v>2.80959233224667</v>
      </c>
      <c r="I721" s="9">
        <f t="shared" si="57"/>
        <v>-6.1124694376526456E-3</v>
      </c>
      <c r="K721">
        <v>719</v>
      </c>
      <c r="L721">
        <v>1158</v>
      </c>
      <c r="M721" s="9">
        <v>1.5917889160554921E-3</v>
      </c>
    </row>
    <row r="722" spans="1:13" x14ac:dyDescent="0.15">
      <c r="A722" s="6">
        <v>37656</v>
      </c>
      <c r="B722" s="11">
        <v>1306.1500000000001</v>
      </c>
      <c r="C722" s="7">
        <f t="shared" si="55"/>
        <v>-1.3325376381450149E-2</v>
      </c>
      <c r="E722">
        <v>720</v>
      </c>
      <c r="F722" s="2">
        <f t="shared" si="56"/>
        <v>627.07220057389497</v>
      </c>
      <c r="G722" s="10">
        <f t="shared" si="58"/>
        <v>2.7721534569410515</v>
      </c>
      <c r="H722" s="9">
        <f t="shared" si="59"/>
        <v>2.7721534569410466</v>
      </c>
      <c r="I722" s="9">
        <f t="shared" si="57"/>
        <v>3.7438875305623398E-2</v>
      </c>
      <c r="K722">
        <v>720</v>
      </c>
      <c r="L722">
        <v>631</v>
      </c>
      <c r="M722" s="9">
        <v>1.4432219505571275E-3</v>
      </c>
    </row>
    <row r="723" spans="1:13" x14ac:dyDescent="0.15">
      <c r="A723" s="6">
        <v>37657</v>
      </c>
      <c r="B723" s="11">
        <v>1301.5</v>
      </c>
      <c r="C723" s="7">
        <f t="shared" si="55"/>
        <v>-3.5600811545382083E-3</v>
      </c>
      <c r="E723">
        <v>721</v>
      </c>
      <c r="F723" s="2">
        <f t="shared" si="56"/>
        <v>624.83977265009707</v>
      </c>
      <c r="G723" s="10">
        <f t="shared" si="58"/>
        <v>2.7622843656615079</v>
      </c>
      <c r="H723" s="9">
        <f t="shared" si="59"/>
        <v>2.762284365661503</v>
      </c>
      <c r="I723" s="9">
        <f t="shared" si="57"/>
        <v>9.869091279543607E-3</v>
      </c>
      <c r="K723">
        <v>721</v>
      </c>
      <c r="L723">
        <v>406</v>
      </c>
      <c r="M723" s="9">
        <v>1.209759576202174E-3</v>
      </c>
    </row>
    <row r="724" spans="1:13" x14ac:dyDescent="0.15">
      <c r="A724" s="6">
        <v>37658</v>
      </c>
      <c r="B724" s="11">
        <v>1301.73</v>
      </c>
      <c r="C724" s="7">
        <f t="shared" si="55"/>
        <v>1.7671917018824423E-4</v>
      </c>
      <c r="E724">
        <v>722</v>
      </c>
      <c r="F724" s="2">
        <f t="shared" si="56"/>
        <v>624.95019381622046</v>
      </c>
      <c r="G724" s="10">
        <f t="shared" si="58"/>
        <v>2.7627725142624318</v>
      </c>
      <c r="H724" s="9">
        <f t="shared" si="59"/>
        <v>2.7627725142624269</v>
      </c>
      <c r="I724" s="9">
        <f t="shared" si="57"/>
        <v>-4.8814860092383228E-4</v>
      </c>
      <c r="K724">
        <v>722</v>
      </c>
      <c r="L724">
        <v>1177</v>
      </c>
      <c r="M724" s="9">
        <v>1.209759576202174E-3</v>
      </c>
    </row>
    <row r="725" spans="1:13" x14ac:dyDescent="0.15">
      <c r="A725" s="6">
        <v>37659</v>
      </c>
      <c r="B725" s="11">
        <v>1282.47</v>
      </c>
      <c r="C725" s="7">
        <f t="shared" si="55"/>
        <v>-1.4795694959784278E-2</v>
      </c>
      <c r="E725">
        <v>723</v>
      </c>
      <c r="F725" s="2">
        <f t="shared" si="56"/>
        <v>615.70362138345763</v>
      </c>
      <c r="G725" s="10">
        <f t="shared" si="58"/>
        <v>2.7218953748981289</v>
      </c>
      <c r="H725" s="9">
        <f t="shared" si="59"/>
        <v>2.7218953748981236</v>
      </c>
      <c r="I725" s="9">
        <f t="shared" si="57"/>
        <v>4.0877139364303261E-2</v>
      </c>
      <c r="K725">
        <v>723</v>
      </c>
      <c r="L725">
        <v>857</v>
      </c>
      <c r="M725" s="9">
        <v>1.2097595762017299E-3</v>
      </c>
    </row>
    <row r="726" spans="1:13" x14ac:dyDescent="0.15">
      <c r="A726" s="6">
        <v>37662</v>
      </c>
      <c r="B726" s="11">
        <v>1296.68</v>
      </c>
      <c r="C726" s="7">
        <f t="shared" si="55"/>
        <v>1.1080181212815843E-2</v>
      </c>
      <c r="E726">
        <v>724</v>
      </c>
      <c r="F726" s="2">
        <f t="shared" si="56"/>
        <v>622.52572908177331</v>
      </c>
      <c r="G726" s="10">
        <f t="shared" si="58"/>
        <v>2.7520544688943254</v>
      </c>
      <c r="H726" s="9">
        <f t="shared" si="59"/>
        <v>2.75205446889432</v>
      </c>
      <c r="I726" s="9">
        <f t="shared" si="57"/>
        <v>-3.0159093996196429E-2</v>
      </c>
      <c r="K726">
        <v>724</v>
      </c>
      <c r="L726">
        <v>1361</v>
      </c>
      <c r="M726" s="9">
        <v>1.1036403151321039E-3</v>
      </c>
    </row>
    <row r="727" spans="1:13" x14ac:dyDescent="0.15">
      <c r="A727" s="6">
        <v>37663</v>
      </c>
      <c r="B727" s="11">
        <v>1295.46</v>
      </c>
      <c r="C727" s="7">
        <f t="shared" si="55"/>
        <v>-9.4086436129192652E-4</v>
      </c>
      <c r="E727">
        <v>725</v>
      </c>
      <c r="F727" s="2">
        <f t="shared" si="56"/>
        <v>621.94001680929296</v>
      </c>
      <c r="G727" s="10">
        <f t="shared" si="58"/>
        <v>2.7494651589242083</v>
      </c>
      <c r="H727" s="9">
        <f t="shared" si="59"/>
        <v>2.7494651589242034</v>
      </c>
      <c r="I727" s="9">
        <f t="shared" si="57"/>
        <v>2.5893099701166378E-3</v>
      </c>
      <c r="K727">
        <v>725</v>
      </c>
      <c r="L727">
        <v>848</v>
      </c>
      <c r="M727" s="9">
        <v>1.0611926107033653E-3</v>
      </c>
    </row>
    <row r="728" spans="1:13" x14ac:dyDescent="0.15">
      <c r="A728" s="6">
        <v>37664</v>
      </c>
      <c r="B728" s="11">
        <v>1278.97</v>
      </c>
      <c r="C728" s="7">
        <f t="shared" si="55"/>
        <v>-1.2729069210936639E-2</v>
      </c>
      <c r="E728">
        <v>726</v>
      </c>
      <c r="F728" s="2">
        <f t="shared" si="56"/>
        <v>614.02329929027633</v>
      </c>
      <c r="G728" s="10">
        <f t="shared" si="58"/>
        <v>2.7144670266232032</v>
      </c>
      <c r="H728" s="9">
        <f t="shared" si="59"/>
        <v>2.7144670266231983</v>
      </c>
      <c r="I728" s="9">
        <f t="shared" si="57"/>
        <v>3.4998132301005125E-2</v>
      </c>
      <c r="K728">
        <v>726</v>
      </c>
      <c r="L728">
        <v>908</v>
      </c>
      <c r="M728" s="9">
        <v>1.0187449062755149E-3</v>
      </c>
    </row>
    <row r="729" spans="1:13" x14ac:dyDescent="0.15">
      <c r="A729" s="6">
        <v>37665</v>
      </c>
      <c r="B729" s="11">
        <v>1277.44</v>
      </c>
      <c r="C729" s="7">
        <f t="shared" si="55"/>
        <v>-1.1962751276417549E-3</v>
      </c>
      <c r="E729">
        <v>727</v>
      </c>
      <c r="F729" s="2">
        <f t="shared" si="56"/>
        <v>613.28875848954283</v>
      </c>
      <c r="G729" s="10">
        <f t="shared" si="58"/>
        <v>2.71121977723445</v>
      </c>
      <c r="H729" s="9">
        <f t="shared" si="59"/>
        <v>2.7112197772344451</v>
      </c>
      <c r="I729" s="9">
        <f t="shared" si="57"/>
        <v>3.2472493887532039E-3</v>
      </c>
      <c r="K729">
        <v>727</v>
      </c>
      <c r="L729">
        <v>747</v>
      </c>
      <c r="M729" s="9">
        <v>9.3384949741937007E-4</v>
      </c>
    </row>
    <row r="730" spans="1:13" x14ac:dyDescent="0.15">
      <c r="A730" s="6">
        <v>37666</v>
      </c>
      <c r="B730" s="11">
        <v>1310.17</v>
      </c>
      <c r="C730" s="7">
        <f t="shared" si="55"/>
        <v>2.562155561122248E-2</v>
      </c>
      <c r="E730">
        <v>728</v>
      </c>
      <c r="F730" s="2">
        <f t="shared" si="56"/>
        <v>629.00217052092023</v>
      </c>
      <c r="G730" s="10">
        <f t="shared" si="58"/>
        <v>2.7806854455311085</v>
      </c>
      <c r="H730" s="9">
        <f t="shared" si="59"/>
        <v>2.7806854455311036</v>
      </c>
      <c r="I730" s="9">
        <f t="shared" si="57"/>
        <v>-6.9465668296658567E-2</v>
      </c>
      <c r="K730">
        <v>728</v>
      </c>
      <c r="L730">
        <v>1287</v>
      </c>
      <c r="M730" s="9">
        <v>9.1262564520544487E-4</v>
      </c>
    </row>
    <row r="731" spans="1:13" x14ac:dyDescent="0.15">
      <c r="A731" s="6">
        <v>37670</v>
      </c>
      <c r="B731" s="11">
        <v>1346.54</v>
      </c>
      <c r="C731" s="7">
        <f t="shared" si="55"/>
        <v>2.7759756367494282E-2</v>
      </c>
      <c r="E731">
        <v>729</v>
      </c>
      <c r="F731" s="2">
        <f t="shared" si="56"/>
        <v>646.4631175292061</v>
      </c>
      <c r="G731" s="10">
        <f t="shared" si="58"/>
        <v>2.8578765960336896</v>
      </c>
      <c r="H731" s="9">
        <f t="shared" si="59"/>
        <v>2.8578765960336843</v>
      </c>
      <c r="I731" s="9">
        <f t="shared" si="57"/>
        <v>-7.719115050258063E-2</v>
      </c>
      <c r="K731">
        <v>729</v>
      </c>
      <c r="L731">
        <v>161</v>
      </c>
      <c r="M731" s="9">
        <v>8.9140179299107558E-4</v>
      </c>
    </row>
    <row r="732" spans="1:13" x14ac:dyDescent="0.15">
      <c r="A732" s="6">
        <v>37671</v>
      </c>
      <c r="B732" s="11">
        <v>1334.32</v>
      </c>
      <c r="C732" s="7">
        <f t="shared" si="55"/>
        <v>-9.0751110252944578E-3</v>
      </c>
      <c r="E732">
        <v>730</v>
      </c>
      <c r="F732" s="2">
        <f t="shared" si="56"/>
        <v>640.59639296387058</v>
      </c>
      <c r="G732" s="10">
        <f t="shared" si="58"/>
        <v>2.8319410486280931</v>
      </c>
      <c r="H732" s="9">
        <f t="shared" si="59"/>
        <v>2.8319410486280878</v>
      </c>
      <c r="I732" s="9">
        <f t="shared" si="57"/>
        <v>2.5935547405596449E-2</v>
      </c>
      <c r="K732">
        <v>730</v>
      </c>
      <c r="L732">
        <v>852</v>
      </c>
      <c r="M732" s="9">
        <v>8.4895408856322518E-4</v>
      </c>
    </row>
    <row r="733" spans="1:13" x14ac:dyDescent="0.15">
      <c r="A733" s="6">
        <v>37672</v>
      </c>
      <c r="B733" s="11">
        <v>1331.23</v>
      </c>
      <c r="C733" s="7">
        <f t="shared" si="55"/>
        <v>-2.3157863181245686E-3</v>
      </c>
      <c r="E733">
        <v>731</v>
      </c>
      <c r="F733" s="2">
        <f t="shared" si="56"/>
        <v>639.11290860160489</v>
      </c>
      <c r="G733" s="10">
        <f t="shared" si="58"/>
        <v>2.825382878293945</v>
      </c>
      <c r="H733" s="9">
        <f t="shared" si="59"/>
        <v>2.8253828782939396</v>
      </c>
      <c r="I733" s="9">
        <f t="shared" si="57"/>
        <v>6.5581703341481834E-3</v>
      </c>
      <c r="K733">
        <v>731</v>
      </c>
      <c r="L733">
        <v>667</v>
      </c>
      <c r="M733" s="9">
        <v>8.0650638413448661E-4</v>
      </c>
    </row>
    <row r="734" spans="1:13" x14ac:dyDescent="0.15">
      <c r="A734" s="6">
        <v>37673</v>
      </c>
      <c r="B734" s="11">
        <v>1349.02</v>
      </c>
      <c r="C734" s="7">
        <f t="shared" si="55"/>
        <v>1.3363581049104845E-2</v>
      </c>
      <c r="E734">
        <v>732</v>
      </c>
      <c r="F734" s="2">
        <f t="shared" si="56"/>
        <v>647.65374575523163</v>
      </c>
      <c r="G734" s="10">
        <f t="shared" si="58"/>
        <v>2.8631401113827795</v>
      </c>
      <c r="H734" s="9">
        <f t="shared" si="59"/>
        <v>2.8631401113827737</v>
      </c>
      <c r="I734" s="9">
        <f t="shared" si="57"/>
        <v>-3.7757233088834052E-2</v>
      </c>
      <c r="K734">
        <v>732</v>
      </c>
      <c r="L734">
        <v>1446</v>
      </c>
      <c r="M734" s="9">
        <v>6.7916327085004724E-4</v>
      </c>
    </row>
    <row r="735" spans="1:13" x14ac:dyDescent="0.15">
      <c r="A735" s="6">
        <v>37676</v>
      </c>
      <c r="B735" s="11">
        <v>1322.38</v>
      </c>
      <c r="C735" s="7">
        <f t="shared" si="55"/>
        <v>-1.974766867800315E-2</v>
      </c>
      <c r="E735">
        <v>733</v>
      </c>
      <c r="F735" s="2">
        <f t="shared" si="56"/>
        <v>634.86409416598963</v>
      </c>
      <c r="G735" s="10">
        <f t="shared" si="58"/>
        <v>2.8065997690844915</v>
      </c>
      <c r="H735" s="9">
        <f t="shared" si="59"/>
        <v>2.8065997690844857</v>
      </c>
      <c r="I735" s="9">
        <f t="shared" si="57"/>
        <v>5.6540342298287971E-2</v>
      </c>
      <c r="K735">
        <v>733</v>
      </c>
      <c r="L735">
        <v>1255</v>
      </c>
      <c r="M735" s="9">
        <v>5.9426786199434645E-4</v>
      </c>
    </row>
    <row r="736" spans="1:13" x14ac:dyDescent="0.15">
      <c r="A736" s="6">
        <v>37677</v>
      </c>
      <c r="B736" s="11">
        <v>1328.98</v>
      </c>
      <c r="C736" s="7">
        <f t="shared" si="55"/>
        <v>4.9910010738214439E-3</v>
      </c>
      <c r="E736">
        <v>734</v>
      </c>
      <c r="F736" s="2">
        <f t="shared" si="56"/>
        <v>638.03270154170275</v>
      </c>
      <c r="G736" s="10">
        <f t="shared" si="58"/>
        <v>2.8206075115457794</v>
      </c>
      <c r="H736" s="9">
        <f t="shared" si="59"/>
        <v>2.8206075115457736</v>
      </c>
      <c r="I736" s="9">
        <f t="shared" si="57"/>
        <v>-1.4007742461287886E-2</v>
      </c>
      <c r="K736">
        <v>734</v>
      </c>
      <c r="L736">
        <v>47</v>
      </c>
      <c r="M736" s="9">
        <v>5.0937245313775747E-4</v>
      </c>
    </row>
    <row r="737" spans="1:13" x14ac:dyDescent="0.15">
      <c r="A737" s="6">
        <v>37678</v>
      </c>
      <c r="B737" s="11">
        <v>1303.68</v>
      </c>
      <c r="C737" s="7">
        <f t="shared" si="55"/>
        <v>-1.9037156315369619E-2</v>
      </c>
      <c r="E737">
        <v>735</v>
      </c>
      <c r="F737" s="2">
        <f t="shared" si="56"/>
        <v>625.8863732681358</v>
      </c>
      <c r="G737" s="10">
        <f t="shared" si="58"/>
        <v>2.7669111654441765</v>
      </c>
      <c r="H737" s="9">
        <f t="shared" si="59"/>
        <v>2.7669111654441712</v>
      </c>
      <c r="I737" s="9">
        <f t="shared" si="57"/>
        <v>5.3696346101602455E-2</v>
      </c>
      <c r="K737">
        <v>735</v>
      </c>
      <c r="L737">
        <v>1199</v>
      </c>
      <c r="M737" s="9">
        <v>4.0325319206768739E-4</v>
      </c>
    </row>
    <row r="738" spans="1:13" x14ac:dyDescent="0.15">
      <c r="A738" s="6">
        <v>37679</v>
      </c>
      <c r="B738" s="11">
        <v>1323.94</v>
      </c>
      <c r="C738" s="7">
        <f t="shared" si="55"/>
        <v>1.5540623465881254E-2</v>
      </c>
      <c r="E738">
        <v>736</v>
      </c>
      <c r="F738" s="2">
        <f t="shared" si="56"/>
        <v>635.61303772752194</v>
      </c>
      <c r="G738" s="10">
        <f t="shared" si="58"/>
        <v>2.8099106900298869</v>
      </c>
      <c r="H738" s="9">
        <f t="shared" si="59"/>
        <v>2.8099106900298816</v>
      </c>
      <c r="I738" s="9">
        <f t="shared" si="57"/>
        <v>-4.2999524585710436E-2</v>
      </c>
      <c r="K738">
        <v>736</v>
      </c>
      <c r="L738">
        <v>492</v>
      </c>
      <c r="M738" s="9">
        <v>3.8202933985331811E-4</v>
      </c>
    </row>
    <row r="739" spans="1:13" x14ac:dyDescent="0.15">
      <c r="A739" s="6">
        <v>37680</v>
      </c>
      <c r="B739" s="11">
        <v>1337.52</v>
      </c>
      <c r="C739" s="7">
        <f t="shared" si="55"/>
        <v>1.0257262413704504E-2</v>
      </c>
      <c r="E739">
        <v>737</v>
      </c>
      <c r="F739" s="2">
        <f t="shared" si="56"/>
        <v>642.13268744906497</v>
      </c>
      <c r="G739" s="10">
        <f t="shared" si="58"/>
        <v>2.8387326813365967</v>
      </c>
      <c r="H739" s="9">
        <f t="shared" si="59"/>
        <v>2.8387326813365914</v>
      </c>
      <c r="I739" s="9">
        <f t="shared" si="57"/>
        <v>-2.8821991306709815E-2</v>
      </c>
      <c r="K739">
        <v>737</v>
      </c>
      <c r="L739">
        <v>1266</v>
      </c>
      <c r="M739" s="9">
        <v>3.8202933985331811E-4</v>
      </c>
    </row>
    <row r="740" spans="1:13" x14ac:dyDescent="0.15">
      <c r="A740" s="6">
        <v>37683</v>
      </c>
      <c r="B740" s="11">
        <v>1320.29</v>
      </c>
      <c r="C740" s="7">
        <f t="shared" si="55"/>
        <v>-1.2882050361863739E-2</v>
      </c>
      <c r="E740">
        <v>738</v>
      </c>
      <c r="F740" s="2">
        <f t="shared" si="56"/>
        <v>633.86070183034724</v>
      </c>
      <c r="G740" s="10">
        <f t="shared" si="58"/>
        <v>2.80216398397175</v>
      </c>
      <c r="H740" s="9">
        <f t="shared" si="59"/>
        <v>2.8021639839717452</v>
      </c>
      <c r="I740" s="9">
        <f t="shared" si="57"/>
        <v>3.6568697364846248E-2</v>
      </c>
      <c r="K740">
        <v>738</v>
      </c>
      <c r="L740">
        <v>761</v>
      </c>
      <c r="M740" s="9">
        <v>2.9713393099717322E-4</v>
      </c>
    </row>
    <row r="741" spans="1:13" x14ac:dyDescent="0.15">
      <c r="A741" s="6">
        <v>37684</v>
      </c>
      <c r="B741" s="11">
        <v>1307.77</v>
      </c>
      <c r="C741" s="7">
        <f t="shared" si="55"/>
        <v>-9.4827651500806187E-3</v>
      </c>
      <c r="E741">
        <v>739</v>
      </c>
      <c r="F741" s="2">
        <f t="shared" si="56"/>
        <v>627.84994965702481</v>
      </c>
      <c r="G741" s="10">
        <f t="shared" si="58"/>
        <v>2.7755917209997318</v>
      </c>
      <c r="H741" s="9">
        <f t="shared" si="59"/>
        <v>2.775591720999727</v>
      </c>
      <c r="I741" s="9">
        <f t="shared" si="57"/>
        <v>2.6572262972018201E-2</v>
      </c>
      <c r="K741">
        <v>739</v>
      </c>
      <c r="L741">
        <v>217</v>
      </c>
      <c r="M741" s="9">
        <v>-2.1223852213481109E-5</v>
      </c>
    </row>
    <row r="742" spans="1:13" x14ac:dyDescent="0.15">
      <c r="A742" s="6">
        <v>37685</v>
      </c>
      <c r="B742" s="11">
        <v>1314.4</v>
      </c>
      <c r="C742" s="7">
        <f t="shared" si="55"/>
        <v>5.0696988002478793E-3</v>
      </c>
      <c r="E742">
        <v>740</v>
      </c>
      <c r="F742" s="2">
        <f t="shared" si="56"/>
        <v>631.03295979353675</v>
      </c>
      <c r="G742" s="10">
        <f t="shared" si="58"/>
        <v>2.7896631350176619</v>
      </c>
      <c r="H742" s="9">
        <f t="shared" si="59"/>
        <v>2.7896631350176571</v>
      </c>
      <c r="I742" s="9">
        <f t="shared" si="57"/>
        <v>-1.4071414017930106E-2</v>
      </c>
      <c r="K742">
        <v>740</v>
      </c>
      <c r="L742">
        <v>1314</v>
      </c>
      <c r="M742" s="9">
        <v>-1.6979081771228977E-4</v>
      </c>
    </row>
    <row r="743" spans="1:13" x14ac:dyDescent="0.15">
      <c r="A743" s="6">
        <v>37686</v>
      </c>
      <c r="B743" s="11">
        <v>1302.8900000000001</v>
      </c>
      <c r="C743" s="7">
        <f t="shared" si="55"/>
        <v>-8.7568472306756018E-3</v>
      </c>
      <c r="E743">
        <v>741</v>
      </c>
      <c r="F743" s="2">
        <f t="shared" si="56"/>
        <v>625.50710056710363</v>
      </c>
      <c r="G743" s="10">
        <f t="shared" si="58"/>
        <v>2.7652344811192644</v>
      </c>
      <c r="H743" s="9">
        <f t="shared" si="59"/>
        <v>2.76523448111926</v>
      </c>
      <c r="I743" s="9">
        <f t="shared" si="57"/>
        <v>2.4428653898397101E-2</v>
      </c>
      <c r="K743">
        <v>741</v>
      </c>
      <c r="L743">
        <v>1432</v>
      </c>
      <c r="M743" s="9">
        <v>-2.3346237435539763E-4</v>
      </c>
    </row>
    <row r="744" spans="1:13" x14ac:dyDescent="0.15">
      <c r="A744" s="6">
        <v>37687</v>
      </c>
      <c r="B744" s="11">
        <v>1305.29</v>
      </c>
      <c r="C744" s="7">
        <f t="shared" si="55"/>
        <v>1.8420588077272537E-3</v>
      </c>
      <c r="E744">
        <v>742</v>
      </c>
      <c r="F744" s="2">
        <f t="shared" si="56"/>
        <v>626.65932143099917</v>
      </c>
      <c r="G744" s="10">
        <f t="shared" si="58"/>
        <v>2.7703282056506411</v>
      </c>
      <c r="H744" s="9">
        <f t="shared" si="59"/>
        <v>2.7703282056506366</v>
      </c>
      <c r="I744" s="9">
        <f t="shared" si="57"/>
        <v>-5.0937245313766866E-3</v>
      </c>
      <c r="K744">
        <v>742</v>
      </c>
      <c r="L744">
        <v>722</v>
      </c>
      <c r="M744" s="9">
        <v>-4.8814860092383228E-4</v>
      </c>
    </row>
    <row r="745" spans="1:13" x14ac:dyDescent="0.15">
      <c r="A745" s="6">
        <v>37690</v>
      </c>
      <c r="B745" s="11">
        <v>1278.3699999999999</v>
      </c>
      <c r="C745" s="7">
        <f t="shared" si="55"/>
        <v>-2.0623769430548111E-2</v>
      </c>
      <c r="E745">
        <v>743</v>
      </c>
      <c r="F745" s="2">
        <f t="shared" si="56"/>
        <v>613.7352440743025</v>
      </c>
      <c r="G745" s="10">
        <f t="shared" si="58"/>
        <v>2.7131935954903583</v>
      </c>
      <c r="H745" s="9">
        <f t="shared" si="59"/>
        <v>2.7131935954903539</v>
      </c>
      <c r="I745" s="9">
        <f t="shared" si="57"/>
        <v>5.7134610160282762E-2</v>
      </c>
      <c r="K745">
        <v>743</v>
      </c>
      <c r="L745">
        <v>1164</v>
      </c>
      <c r="M745" s="9">
        <v>-6.5793941863656613E-4</v>
      </c>
    </row>
    <row r="746" spans="1:13" x14ac:dyDescent="0.15">
      <c r="A746" s="6">
        <v>37691</v>
      </c>
      <c r="B746" s="11">
        <v>1271.47</v>
      </c>
      <c r="C746" s="7">
        <f t="shared" si="55"/>
        <v>-5.397498376839116E-3</v>
      </c>
      <c r="E746">
        <v>744</v>
      </c>
      <c r="F746" s="2">
        <f t="shared" si="56"/>
        <v>610.42260909060246</v>
      </c>
      <c r="G746" s="10">
        <f t="shared" si="58"/>
        <v>2.6985491374626487</v>
      </c>
      <c r="H746" s="9">
        <f t="shared" si="59"/>
        <v>2.6985491374626442</v>
      </c>
      <c r="I746" s="9">
        <f t="shared" si="57"/>
        <v>1.4644458027709639E-2</v>
      </c>
      <c r="K746">
        <v>744</v>
      </c>
      <c r="L746">
        <v>1462</v>
      </c>
      <c r="M746" s="9">
        <v>-7.4283482749226692E-4</v>
      </c>
    </row>
    <row r="747" spans="1:13" x14ac:dyDescent="0.15">
      <c r="A747" s="6">
        <v>37692</v>
      </c>
      <c r="B747" s="11">
        <v>1279.24</v>
      </c>
      <c r="C747" s="7">
        <f t="shared" si="55"/>
        <v>6.1110368313841423E-3</v>
      </c>
      <c r="E747">
        <v>745</v>
      </c>
      <c r="F747" s="2">
        <f t="shared" si="56"/>
        <v>614.15292413746477</v>
      </c>
      <c r="G747" s="10">
        <f t="shared" si="58"/>
        <v>2.7150400706329831</v>
      </c>
      <c r="H747" s="9">
        <f t="shared" si="59"/>
        <v>2.7150400706329783</v>
      </c>
      <c r="I747" s="9">
        <f t="shared" si="57"/>
        <v>-1.649093317033401E-2</v>
      </c>
      <c r="K747">
        <v>745</v>
      </c>
      <c r="L747">
        <v>1045</v>
      </c>
      <c r="M747" s="9">
        <v>-7.428348274931551E-4</v>
      </c>
    </row>
    <row r="748" spans="1:13" x14ac:dyDescent="0.15">
      <c r="A748" s="6">
        <v>37693</v>
      </c>
      <c r="B748" s="11">
        <v>1340.77</v>
      </c>
      <c r="C748" s="7">
        <f t="shared" si="55"/>
        <v>4.8098871204777849E-2</v>
      </c>
      <c r="E748">
        <v>746</v>
      </c>
      <c r="F748" s="2">
        <f t="shared" si="56"/>
        <v>643.69298653559042</v>
      </c>
      <c r="G748" s="10">
        <f t="shared" si="58"/>
        <v>2.8456304333061704</v>
      </c>
      <c r="H748" s="9">
        <f t="shared" si="59"/>
        <v>2.8456304333061646</v>
      </c>
      <c r="I748" s="9">
        <f t="shared" si="57"/>
        <v>-0.13059036267318636</v>
      </c>
      <c r="K748">
        <v>746</v>
      </c>
      <c r="L748">
        <v>524</v>
      </c>
      <c r="M748" s="9">
        <v>-7.640586797070803E-4</v>
      </c>
    </row>
    <row r="749" spans="1:13" x14ac:dyDescent="0.15">
      <c r="A749" s="6">
        <v>37694</v>
      </c>
      <c r="B749" s="11">
        <v>1340.33</v>
      </c>
      <c r="C749" s="7">
        <f t="shared" si="55"/>
        <v>-3.2816963386717024E-4</v>
      </c>
      <c r="E749">
        <v>747</v>
      </c>
      <c r="F749" s="2">
        <f t="shared" si="56"/>
        <v>643.48174604387611</v>
      </c>
      <c r="G749" s="10">
        <f t="shared" si="58"/>
        <v>2.844696583808751</v>
      </c>
      <c r="H749" s="9">
        <f t="shared" si="59"/>
        <v>2.8446965838087452</v>
      </c>
      <c r="I749" s="9">
        <f t="shared" si="57"/>
        <v>9.3384949741937007E-4</v>
      </c>
      <c r="K749">
        <v>747</v>
      </c>
      <c r="L749">
        <v>1327</v>
      </c>
      <c r="M749" s="9">
        <v>-8.7017794077670629E-4</v>
      </c>
    </row>
    <row r="750" spans="1:13" x14ac:dyDescent="0.15">
      <c r="A750" s="6">
        <v>37697</v>
      </c>
      <c r="B750" s="11">
        <v>1392.27</v>
      </c>
      <c r="C750" s="7">
        <f t="shared" si="55"/>
        <v>3.8751650712884222E-2</v>
      </c>
      <c r="E750">
        <v>748</v>
      </c>
      <c r="F750" s="2">
        <f t="shared" si="56"/>
        <v>668.41772590668529</v>
      </c>
      <c r="G750" s="10">
        <f t="shared" si="58"/>
        <v>2.9549332722086428</v>
      </c>
      <c r="H750" s="9">
        <f t="shared" si="59"/>
        <v>2.9549332722086366</v>
      </c>
      <c r="I750" s="9">
        <f t="shared" si="57"/>
        <v>-0.11023668839989131</v>
      </c>
      <c r="K750">
        <v>748</v>
      </c>
      <c r="L750">
        <v>1041</v>
      </c>
      <c r="M750" s="9">
        <v>-9.3384949741981416E-4</v>
      </c>
    </row>
    <row r="751" spans="1:13" x14ac:dyDescent="0.15">
      <c r="A751" s="6">
        <v>37698</v>
      </c>
      <c r="B751" s="11">
        <v>1400.55</v>
      </c>
      <c r="C751" s="7">
        <f t="shared" si="55"/>
        <v>5.9471223254110583E-3</v>
      </c>
      <c r="E751">
        <v>749</v>
      </c>
      <c r="F751" s="2">
        <f t="shared" si="56"/>
        <v>672.39288788712543</v>
      </c>
      <c r="G751" s="10">
        <f t="shared" si="58"/>
        <v>2.972506621841895</v>
      </c>
      <c r="H751" s="9">
        <f t="shared" si="59"/>
        <v>2.9725066218418883</v>
      </c>
      <c r="I751" s="9">
        <f t="shared" si="57"/>
        <v>-1.7573349633251745E-2</v>
      </c>
      <c r="K751">
        <v>749</v>
      </c>
      <c r="L751">
        <v>1229</v>
      </c>
      <c r="M751" s="9">
        <v>-1.1673118717734354E-3</v>
      </c>
    </row>
    <row r="752" spans="1:13" x14ac:dyDescent="0.15">
      <c r="A752" s="6">
        <v>37699</v>
      </c>
      <c r="B752" s="11">
        <v>1397.07</v>
      </c>
      <c r="C752" s="7">
        <f t="shared" si="55"/>
        <v>-2.4847381385884049E-3</v>
      </c>
      <c r="E752">
        <v>750</v>
      </c>
      <c r="F752" s="2">
        <f t="shared" si="56"/>
        <v>670.7221676344767</v>
      </c>
      <c r="G752" s="10">
        <f t="shared" si="58"/>
        <v>2.9651207212713979</v>
      </c>
      <c r="H752" s="9">
        <f t="shared" si="59"/>
        <v>2.9651207212713913</v>
      </c>
      <c r="I752" s="9">
        <f t="shared" si="57"/>
        <v>7.3859005704970393E-3</v>
      </c>
      <c r="K752">
        <v>750</v>
      </c>
      <c r="L752">
        <v>387</v>
      </c>
      <c r="M752" s="9">
        <v>-1.3795503939149079E-3</v>
      </c>
    </row>
    <row r="753" spans="1:13" x14ac:dyDescent="0.15">
      <c r="A753" s="6">
        <v>37700</v>
      </c>
      <c r="B753" s="11">
        <v>1402.77</v>
      </c>
      <c r="C753" s="7">
        <f t="shared" si="55"/>
        <v>4.0799673602611719E-3</v>
      </c>
      <c r="E753">
        <v>751</v>
      </c>
      <c r="F753" s="2">
        <f t="shared" si="56"/>
        <v>673.45869218622897</v>
      </c>
      <c r="G753" s="10">
        <f t="shared" si="58"/>
        <v>2.9772183170334192</v>
      </c>
      <c r="H753" s="9">
        <f t="shared" si="59"/>
        <v>2.9772183170334126</v>
      </c>
      <c r="I753" s="9">
        <f t="shared" si="57"/>
        <v>-1.2097595762021296E-2</v>
      </c>
      <c r="K753">
        <v>751</v>
      </c>
      <c r="L753">
        <v>1253</v>
      </c>
      <c r="M753" s="9">
        <v>-1.4219980983432023E-3</v>
      </c>
    </row>
    <row r="754" spans="1:13" x14ac:dyDescent="0.15">
      <c r="A754" s="6">
        <v>37701</v>
      </c>
      <c r="B754" s="11">
        <v>1421.84</v>
      </c>
      <c r="C754" s="7">
        <f t="shared" si="55"/>
        <v>1.3594530821160911E-2</v>
      </c>
      <c r="E754">
        <v>752</v>
      </c>
      <c r="F754" s="2">
        <f t="shared" si="56"/>
        <v>682.61404713393335</v>
      </c>
      <c r="G754" s="10">
        <f t="shared" si="58"/>
        <v>3.0176922032056548</v>
      </c>
      <c r="H754" s="9">
        <f t="shared" si="59"/>
        <v>3.0176922032056481</v>
      </c>
      <c r="I754" s="9">
        <f t="shared" si="57"/>
        <v>-4.0473886172235574E-2</v>
      </c>
      <c r="K754">
        <v>752</v>
      </c>
      <c r="L754">
        <v>1085</v>
      </c>
      <c r="M754" s="9">
        <v>-1.4432219505566835E-3</v>
      </c>
    </row>
    <row r="755" spans="1:13" x14ac:dyDescent="0.15">
      <c r="A755" s="6">
        <v>37704</v>
      </c>
      <c r="B755" s="11">
        <v>1369.78</v>
      </c>
      <c r="C755" s="7">
        <f t="shared" si="55"/>
        <v>-3.6614527654307061E-2</v>
      </c>
      <c r="E755">
        <v>753</v>
      </c>
      <c r="F755" s="2">
        <f t="shared" si="56"/>
        <v>657.62045622792948</v>
      </c>
      <c r="G755" s="10">
        <f t="shared" si="58"/>
        <v>2.9072008285791946</v>
      </c>
      <c r="H755" s="9">
        <f t="shared" si="59"/>
        <v>2.9072008285791879</v>
      </c>
      <c r="I755" s="9">
        <f t="shared" si="57"/>
        <v>0.11049137462646019</v>
      </c>
      <c r="K755">
        <v>753</v>
      </c>
      <c r="L755">
        <v>1110</v>
      </c>
      <c r="M755" s="9">
        <v>-1.4432219505571275E-3</v>
      </c>
    </row>
    <row r="756" spans="1:13" x14ac:dyDescent="0.15">
      <c r="A756" s="6">
        <v>37705</v>
      </c>
      <c r="B756" s="11">
        <v>1391.01</v>
      </c>
      <c r="C756" s="7">
        <f t="shared" si="55"/>
        <v>1.5498839229657335E-2</v>
      </c>
      <c r="E756">
        <v>754</v>
      </c>
      <c r="F756" s="2">
        <f t="shared" si="56"/>
        <v>667.81280995314012</v>
      </c>
      <c r="G756" s="10">
        <f t="shared" si="58"/>
        <v>2.9522590668296704</v>
      </c>
      <c r="H756" s="9">
        <f t="shared" si="59"/>
        <v>2.9522590668296633</v>
      </c>
      <c r="I756" s="9">
        <f t="shared" si="57"/>
        <v>-4.5058238250475391E-2</v>
      </c>
      <c r="K756">
        <v>754</v>
      </c>
      <c r="L756">
        <v>411</v>
      </c>
      <c r="M756" s="9">
        <v>-1.5068935071993472E-3</v>
      </c>
    </row>
    <row r="757" spans="1:13" x14ac:dyDescent="0.15">
      <c r="A757" s="6">
        <v>37706</v>
      </c>
      <c r="B757" s="11">
        <v>1387.45</v>
      </c>
      <c r="C757" s="7">
        <f t="shared" si="55"/>
        <v>-2.5592914500973674E-3</v>
      </c>
      <c r="E757">
        <v>755</v>
      </c>
      <c r="F757" s="2">
        <f t="shared" si="56"/>
        <v>666.10368233836152</v>
      </c>
      <c r="G757" s="10">
        <f t="shared" si="58"/>
        <v>2.9447033754414607</v>
      </c>
      <c r="H757" s="9">
        <f t="shared" si="59"/>
        <v>2.9447033754414536</v>
      </c>
      <c r="I757" s="9">
        <f t="shared" si="57"/>
        <v>7.5556913882097732E-3</v>
      </c>
      <c r="K757">
        <v>755</v>
      </c>
      <c r="L757">
        <v>599</v>
      </c>
      <c r="M757" s="9">
        <v>-1.5281173594132724E-3</v>
      </c>
    </row>
    <row r="758" spans="1:13" x14ac:dyDescent="0.15">
      <c r="A758" s="6">
        <v>37707</v>
      </c>
      <c r="B758" s="11">
        <v>1384.25</v>
      </c>
      <c r="C758" s="7">
        <f t="shared" si="55"/>
        <v>-2.3063894194386148E-3</v>
      </c>
      <c r="E758">
        <v>756</v>
      </c>
      <c r="F758" s="2">
        <f t="shared" si="56"/>
        <v>664.56738785316725</v>
      </c>
      <c r="G758" s="10">
        <f t="shared" si="58"/>
        <v>2.9379117427329575</v>
      </c>
      <c r="H758" s="9">
        <f t="shared" si="59"/>
        <v>2.9379117427329504</v>
      </c>
      <c r="I758" s="9">
        <f t="shared" si="57"/>
        <v>6.7916327085031369E-3</v>
      </c>
      <c r="K758">
        <v>756</v>
      </c>
      <c r="L758">
        <v>1132</v>
      </c>
      <c r="M758" s="9">
        <v>-1.5281173594132724E-3</v>
      </c>
    </row>
    <row r="759" spans="1:13" x14ac:dyDescent="0.15">
      <c r="A759" s="6">
        <v>37708</v>
      </c>
      <c r="B759" s="11">
        <v>1369.6</v>
      </c>
      <c r="C759" s="7">
        <f t="shared" si="55"/>
        <v>-1.058334838360131E-2</v>
      </c>
      <c r="E759">
        <v>757</v>
      </c>
      <c r="F759" s="2">
        <f t="shared" si="56"/>
        <v>657.53403966313726</v>
      </c>
      <c r="G759" s="10">
        <f t="shared" si="58"/>
        <v>2.9068187992393413</v>
      </c>
      <c r="H759" s="9">
        <f t="shared" si="59"/>
        <v>2.9068187992393342</v>
      </c>
      <c r="I759" s="9">
        <f t="shared" si="57"/>
        <v>3.1092943493616243E-2</v>
      </c>
      <c r="K759">
        <v>757</v>
      </c>
      <c r="L759">
        <v>1467</v>
      </c>
      <c r="M759" s="9">
        <v>-1.6342366204842307E-3</v>
      </c>
    </row>
    <row r="760" spans="1:13" x14ac:dyDescent="0.15">
      <c r="A760" s="6">
        <v>37711</v>
      </c>
      <c r="B760" s="11">
        <v>1341.17</v>
      </c>
      <c r="C760" s="7">
        <f t="shared" si="55"/>
        <v>-2.0757885514018581E-2</v>
      </c>
      <c r="E760">
        <v>758</v>
      </c>
      <c r="F760" s="2">
        <f t="shared" si="56"/>
        <v>643.88502334623968</v>
      </c>
      <c r="G760" s="10">
        <f t="shared" si="58"/>
        <v>2.8464793873947341</v>
      </c>
      <c r="H760" s="9">
        <f t="shared" si="59"/>
        <v>2.8464793873947269</v>
      </c>
      <c r="I760" s="9">
        <f t="shared" si="57"/>
        <v>6.0339411844607227E-2</v>
      </c>
      <c r="K760">
        <v>758</v>
      </c>
      <c r="L760">
        <v>1258</v>
      </c>
      <c r="M760" s="9">
        <v>-1.7828035859821512E-3</v>
      </c>
    </row>
    <row r="761" spans="1:13" x14ac:dyDescent="0.15">
      <c r="A761" s="6">
        <v>37712</v>
      </c>
      <c r="B761" s="11">
        <v>1348.3</v>
      </c>
      <c r="C761" s="7">
        <f t="shared" si="55"/>
        <v>5.3162537187678716E-3</v>
      </c>
      <c r="E761">
        <v>759</v>
      </c>
      <c r="F761" s="2">
        <f t="shared" si="56"/>
        <v>647.3080794960631</v>
      </c>
      <c r="G761" s="10">
        <f t="shared" si="58"/>
        <v>2.8616119940233675</v>
      </c>
      <c r="H761" s="9">
        <f t="shared" si="59"/>
        <v>2.8616119940233604</v>
      </c>
      <c r="I761" s="9">
        <f t="shared" si="57"/>
        <v>-1.5132606628633472E-2</v>
      </c>
      <c r="K761">
        <v>759</v>
      </c>
      <c r="L761">
        <v>1257</v>
      </c>
      <c r="M761" s="9">
        <v>-1.8676989948387401E-3</v>
      </c>
    </row>
    <row r="762" spans="1:13" x14ac:dyDescent="0.15">
      <c r="A762" s="6">
        <v>37713</v>
      </c>
      <c r="B762" s="11">
        <v>1396.72</v>
      </c>
      <c r="C762" s="7">
        <f t="shared" si="55"/>
        <v>3.5911889045464607E-2</v>
      </c>
      <c r="E762">
        <v>760</v>
      </c>
      <c r="F762" s="2">
        <f t="shared" si="56"/>
        <v>670.55413542515851</v>
      </c>
      <c r="G762" s="10">
        <f t="shared" si="58"/>
        <v>2.9643778864439052</v>
      </c>
      <c r="H762" s="9">
        <f t="shared" si="59"/>
        <v>2.9643778864438981</v>
      </c>
      <c r="I762" s="9">
        <f t="shared" si="57"/>
        <v>-0.10276589242053769</v>
      </c>
      <c r="K762">
        <v>760</v>
      </c>
      <c r="L762">
        <v>1237</v>
      </c>
      <c r="M762" s="9">
        <v>-1.9738182559088102E-3</v>
      </c>
    </row>
    <row r="763" spans="1:13" x14ac:dyDescent="0.15">
      <c r="A763" s="6">
        <v>37714</v>
      </c>
      <c r="B763" s="11">
        <v>1396.58</v>
      </c>
      <c r="C763" s="7">
        <f t="shared" si="55"/>
        <v>-1.0023483590138049E-4</v>
      </c>
      <c r="E763">
        <v>761</v>
      </c>
      <c r="F763" s="2">
        <f t="shared" si="56"/>
        <v>670.48692254143123</v>
      </c>
      <c r="G763" s="10">
        <f t="shared" si="58"/>
        <v>2.964080752512908</v>
      </c>
      <c r="H763" s="9">
        <f t="shared" si="59"/>
        <v>2.9640807525129009</v>
      </c>
      <c r="I763" s="9">
        <f t="shared" si="57"/>
        <v>2.9713393099717322E-4</v>
      </c>
      <c r="K763">
        <v>761</v>
      </c>
      <c r="L763">
        <v>1317</v>
      </c>
      <c r="M763" s="9">
        <v>-2.0374898125510299E-3</v>
      </c>
    </row>
    <row r="764" spans="1:13" x14ac:dyDescent="0.15">
      <c r="A764" s="6">
        <v>37715</v>
      </c>
      <c r="B764" s="11">
        <v>1383.51</v>
      </c>
      <c r="C764" s="7">
        <f t="shared" si="55"/>
        <v>-9.3585759498202581E-3</v>
      </c>
      <c r="E764">
        <v>762</v>
      </c>
      <c r="F764" s="2">
        <f t="shared" si="56"/>
        <v>664.21211975346603</v>
      </c>
      <c r="G764" s="10">
        <f t="shared" si="58"/>
        <v>2.9363411776691155</v>
      </c>
      <c r="H764" s="9">
        <f t="shared" si="59"/>
        <v>2.9363411776691084</v>
      </c>
      <c r="I764" s="9">
        <f t="shared" si="57"/>
        <v>2.7739574843792525E-2</v>
      </c>
      <c r="K764">
        <v>762</v>
      </c>
      <c r="L764">
        <v>1320</v>
      </c>
      <c r="M764" s="9">
        <v>-2.0374898125510299E-3</v>
      </c>
    </row>
    <row r="765" spans="1:13" x14ac:dyDescent="0.15">
      <c r="A765" s="6">
        <v>37718</v>
      </c>
      <c r="B765" s="11">
        <v>1389.51</v>
      </c>
      <c r="C765" s="7">
        <f t="shared" si="55"/>
        <v>4.33679554177413E-3</v>
      </c>
      <c r="E765">
        <v>763</v>
      </c>
      <c r="F765" s="2">
        <f t="shared" si="56"/>
        <v>667.09267191320521</v>
      </c>
      <c r="G765" s="10">
        <f t="shared" si="58"/>
        <v>2.9490754889975586</v>
      </c>
      <c r="H765" s="9">
        <f t="shared" si="59"/>
        <v>2.9490754889975515</v>
      </c>
      <c r="I765" s="9">
        <f t="shared" si="57"/>
        <v>-1.2734311328443049E-2</v>
      </c>
      <c r="K765">
        <v>763</v>
      </c>
      <c r="L765">
        <v>1334</v>
      </c>
      <c r="M765" s="9">
        <v>-2.0374898125510299E-3</v>
      </c>
    </row>
    <row r="766" spans="1:13" x14ac:dyDescent="0.15">
      <c r="A766" s="6">
        <v>37719</v>
      </c>
      <c r="B766" s="11">
        <v>1382.94</v>
      </c>
      <c r="C766" s="7">
        <f t="shared" si="55"/>
        <v>-4.7282855107195765E-3</v>
      </c>
      <c r="E766">
        <v>764</v>
      </c>
      <c r="F766" s="2">
        <f t="shared" si="56"/>
        <v>663.93846729829079</v>
      </c>
      <c r="G766" s="10">
        <f t="shared" si="58"/>
        <v>2.9351314180929129</v>
      </c>
      <c r="H766" s="9">
        <f t="shared" si="59"/>
        <v>2.9351314180929062</v>
      </c>
      <c r="I766" s="9">
        <f t="shared" si="57"/>
        <v>1.3944070904645223E-2</v>
      </c>
      <c r="K766">
        <v>764</v>
      </c>
      <c r="L766">
        <v>827</v>
      </c>
      <c r="M766" s="9">
        <v>-2.1223852214076189E-3</v>
      </c>
    </row>
    <row r="767" spans="1:13" x14ac:dyDescent="0.15">
      <c r="A767" s="6">
        <v>37720</v>
      </c>
      <c r="B767" s="11">
        <v>1356.74</v>
      </c>
      <c r="C767" s="7">
        <f t="shared" si="55"/>
        <v>-1.8945145848699219E-2</v>
      </c>
      <c r="E767">
        <v>765</v>
      </c>
      <c r="F767" s="2">
        <f t="shared" si="56"/>
        <v>651.36005620076287</v>
      </c>
      <c r="G767" s="10">
        <f t="shared" si="58"/>
        <v>2.8795249252920434</v>
      </c>
      <c r="H767" s="9">
        <f t="shared" si="59"/>
        <v>2.8795249252920367</v>
      </c>
      <c r="I767" s="9">
        <f t="shared" si="57"/>
        <v>5.5606492800869489E-2</v>
      </c>
      <c r="K767">
        <v>765</v>
      </c>
      <c r="L767">
        <v>1219</v>
      </c>
      <c r="M767" s="9">
        <v>-2.2497283346920582E-3</v>
      </c>
    </row>
    <row r="768" spans="1:13" x14ac:dyDescent="0.15">
      <c r="A768" s="6">
        <v>37721</v>
      </c>
      <c r="B768" s="11">
        <v>1365.61</v>
      </c>
      <c r="C768" s="7">
        <f t="shared" si="55"/>
        <v>6.5377301472646643E-3</v>
      </c>
      <c r="E768">
        <v>766</v>
      </c>
      <c r="F768" s="2">
        <f t="shared" si="56"/>
        <v>655.6184724769106</v>
      </c>
      <c r="G768" s="10">
        <f t="shared" si="58"/>
        <v>2.8983504822059252</v>
      </c>
      <c r="H768" s="9">
        <f t="shared" si="59"/>
        <v>2.8983504822059185</v>
      </c>
      <c r="I768" s="9">
        <f t="shared" si="57"/>
        <v>-1.8825556913881769E-2</v>
      </c>
      <c r="K768">
        <v>766</v>
      </c>
      <c r="L768">
        <v>1341</v>
      </c>
      <c r="M768" s="9">
        <v>-2.4195191524034598E-3</v>
      </c>
    </row>
    <row r="769" spans="1:13" x14ac:dyDescent="0.15">
      <c r="A769" s="6">
        <v>37722</v>
      </c>
      <c r="B769" s="11">
        <v>1358.85</v>
      </c>
      <c r="C769" s="7">
        <f t="shared" si="55"/>
        <v>-4.9501687890393109E-3</v>
      </c>
      <c r="E769">
        <v>767</v>
      </c>
      <c r="F769" s="2">
        <f t="shared" si="56"/>
        <v>652.37305037693773</v>
      </c>
      <c r="G769" s="10">
        <f t="shared" si="58"/>
        <v>2.8840031581092123</v>
      </c>
      <c r="H769" s="9">
        <f t="shared" si="59"/>
        <v>2.8840031581092056</v>
      </c>
      <c r="I769" s="9">
        <f t="shared" si="57"/>
        <v>1.434732409671291E-2</v>
      </c>
      <c r="K769">
        <v>767</v>
      </c>
      <c r="L769">
        <v>782</v>
      </c>
      <c r="M769" s="9">
        <v>-2.4619668568317543E-3</v>
      </c>
    </row>
    <row r="770" spans="1:13" x14ac:dyDescent="0.15">
      <c r="A770" s="6">
        <v>37725</v>
      </c>
      <c r="B770" s="11">
        <v>1384.95</v>
      </c>
      <c r="C770" s="7">
        <f t="shared" si="55"/>
        <v>1.9207418037310964E-2</v>
      </c>
      <c r="E770">
        <v>768</v>
      </c>
      <c r="F770" s="2">
        <f t="shared" si="56"/>
        <v>664.9034522718033</v>
      </c>
      <c r="G770" s="10">
        <f t="shared" si="58"/>
        <v>2.9393974123879407</v>
      </c>
      <c r="H770" s="9">
        <f t="shared" si="59"/>
        <v>2.9393974123879341</v>
      </c>
      <c r="I770" s="9">
        <f t="shared" si="57"/>
        <v>-5.5394254278728461E-2</v>
      </c>
      <c r="K770">
        <v>768</v>
      </c>
      <c r="L770">
        <v>672</v>
      </c>
      <c r="M770" s="9">
        <v>-2.5256384134744181E-3</v>
      </c>
    </row>
    <row r="771" spans="1:13" x14ac:dyDescent="0.15">
      <c r="A771" s="6">
        <v>37726</v>
      </c>
      <c r="B771" s="11">
        <v>1391.01</v>
      </c>
      <c r="C771" s="7">
        <f t="shared" si="55"/>
        <v>4.3756092277698055E-3</v>
      </c>
      <c r="E771">
        <v>769</v>
      </c>
      <c r="F771" s="2">
        <f t="shared" si="56"/>
        <v>667.81280995313978</v>
      </c>
      <c r="G771" s="10">
        <f t="shared" si="58"/>
        <v>2.9522590668296678</v>
      </c>
      <c r="H771" s="9">
        <f t="shared" si="59"/>
        <v>2.9522590668296615</v>
      </c>
      <c r="I771" s="9">
        <f t="shared" si="57"/>
        <v>-1.2861654441727488E-2</v>
      </c>
      <c r="K771">
        <v>769</v>
      </c>
      <c r="L771">
        <v>1423</v>
      </c>
      <c r="M771" s="9">
        <v>-2.5256384134744181E-3</v>
      </c>
    </row>
    <row r="772" spans="1:13" x14ac:dyDescent="0.15">
      <c r="A772" s="6">
        <v>37727</v>
      </c>
      <c r="B772" s="11">
        <v>1394.72</v>
      </c>
      <c r="C772" s="7">
        <f t="shared" ref="C772:C835" si="60">B772/B771-1</f>
        <v>2.6671267640059337E-3</v>
      </c>
      <c r="E772">
        <v>770</v>
      </c>
      <c r="F772" s="2">
        <f t="shared" ref="F772:F835" si="61">F771*(1+C772)</f>
        <v>669.59395137191177</v>
      </c>
      <c r="G772" s="10">
        <f t="shared" si="58"/>
        <v>2.9601331160010882</v>
      </c>
      <c r="H772" s="9">
        <f t="shared" si="59"/>
        <v>2.960133116001082</v>
      </c>
      <c r="I772" s="9">
        <f t="shared" ref="I772:I835" si="62">-(H772-H771)</f>
        <v>-7.8740491714204275E-3</v>
      </c>
      <c r="K772">
        <v>770</v>
      </c>
      <c r="L772">
        <v>1200</v>
      </c>
      <c r="M772" s="9">
        <v>-2.8439961966864047E-3</v>
      </c>
    </row>
    <row r="773" spans="1:13" x14ac:dyDescent="0.15">
      <c r="A773" s="6">
        <v>37728</v>
      </c>
      <c r="B773" s="11">
        <v>1425.5</v>
      </c>
      <c r="C773" s="7">
        <f t="shared" si="60"/>
        <v>2.2068945738212609E-2</v>
      </c>
      <c r="E773">
        <v>771</v>
      </c>
      <c r="F773" s="2">
        <f t="shared" si="61"/>
        <v>684.37118395137384</v>
      </c>
      <c r="G773" s="10">
        <f t="shared" ref="G773:G836" si="63">G772*F773/F772</f>
        <v>3.0254601331160025</v>
      </c>
      <c r="H773" s="9">
        <f t="shared" ref="H773:H836" si="64">H772*(1+C773)</f>
        <v>3.0254601331159963</v>
      </c>
      <c r="I773" s="9">
        <f t="shared" si="62"/>
        <v>-6.5327017114914288E-2</v>
      </c>
      <c r="K773">
        <v>771</v>
      </c>
      <c r="L773">
        <v>911</v>
      </c>
      <c r="M773" s="9">
        <v>-2.9713393099690677E-3</v>
      </c>
    </row>
    <row r="774" spans="1:13" x14ac:dyDescent="0.15">
      <c r="A774" s="6">
        <v>37732</v>
      </c>
      <c r="B774" s="11">
        <v>1424.37</v>
      </c>
      <c r="C774" s="7">
        <f t="shared" si="60"/>
        <v>-7.9270431427580501E-4</v>
      </c>
      <c r="E774">
        <v>772</v>
      </c>
      <c r="F774" s="2">
        <f t="shared" si="61"/>
        <v>683.82867996128959</v>
      </c>
      <c r="G774" s="10">
        <f t="shared" si="63"/>
        <v>3.0230618378158121</v>
      </c>
      <c r="H774" s="9">
        <f t="shared" si="64"/>
        <v>3.0230618378158058</v>
      </c>
      <c r="I774" s="9">
        <f t="shared" si="62"/>
        <v>2.3982953001904228E-3</v>
      </c>
      <c r="K774">
        <v>772</v>
      </c>
      <c r="L774">
        <v>1259</v>
      </c>
      <c r="M774" s="9">
        <v>-3.0986824232543952E-3</v>
      </c>
    </row>
    <row r="775" spans="1:13" x14ac:dyDescent="0.15">
      <c r="A775" s="6">
        <v>37733</v>
      </c>
      <c r="B775" s="11">
        <v>1451.36</v>
      </c>
      <c r="C775" s="7">
        <f t="shared" si="60"/>
        <v>1.8948728209664534E-2</v>
      </c>
      <c r="E775">
        <v>773</v>
      </c>
      <c r="F775" s="2">
        <f t="shared" si="61"/>
        <v>696.78636375984979</v>
      </c>
      <c r="G775" s="10">
        <f t="shared" si="63"/>
        <v>3.0803450149415932</v>
      </c>
      <c r="H775" s="9">
        <f t="shared" si="64"/>
        <v>3.0803450149415865</v>
      </c>
      <c r="I775" s="9">
        <f t="shared" si="62"/>
        <v>-5.7283177125780682E-2</v>
      </c>
      <c r="K775">
        <v>773</v>
      </c>
      <c r="L775">
        <v>1116</v>
      </c>
      <c r="M775" s="9">
        <v>-3.4170402064650496E-3</v>
      </c>
    </row>
    <row r="776" spans="1:13" x14ac:dyDescent="0.15">
      <c r="A776" s="6">
        <v>37734</v>
      </c>
      <c r="B776" s="11">
        <v>1466.16</v>
      </c>
      <c r="C776" s="7">
        <f t="shared" si="60"/>
        <v>1.019733215742491E-2</v>
      </c>
      <c r="E776">
        <v>774</v>
      </c>
      <c r="F776" s="2">
        <f t="shared" si="61"/>
        <v>703.89172575387329</v>
      </c>
      <c r="G776" s="10">
        <f t="shared" si="63"/>
        <v>3.1117563162184205</v>
      </c>
      <c r="H776" s="9">
        <f t="shared" si="64"/>
        <v>3.1117563162184139</v>
      </c>
      <c r="I776" s="9">
        <f t="shared" si="62"/>
        <v>-3.1411301276827341E-2</v>
      </c>
      <c r="K776">
        <v>774</v>
      </c>
      <c r="L776">
        <v>1459</v>
      </c>
      <c r="M776" s="9">
        <v>-3.4594879108942322E-3</v>
      </c>
    </row>
    <row r="777" spans="1:13" x14ac:dyDescent="0.15">
      <c r="A777" s="6">
        <v>37735</v>
      </c>
      <c r="B777" s="11">
        <v>1457.23</v>
      </c>
      <c r="C777" s="7">
        <f t="shared" si="60"/>
        <v>-6.0907404376057128E-3</v>
      </c>
      <c r="E777">
        <v>775</v>
      </c>
      <c r="F777" s="2">
        <f t="shared" si="61"/>
        <v>699.60450395612816</v>
      </c>
      <c r="G777" s="10">
        <f t="shared" si="63"/>
        <v>3.0928034161912543</v>
      </c>
      <c r="H777" s="9">
        <f t="shared" si="64"/>
        <v>3.0928034161912472</v>
      </c>
      <c r="I777" s="9">
        <f t="shared" si="62"/>
        <v>1.8952900027166653E-2</v>
      </c>
      <c r="K777">
        <v>775</v>
      </c>
      <c r="L777">
        <v>854</v>
      </c>
      <c r="M777" s="9">
        <v>-3.544383319749933E-3</v>
      </c>
    </row>
    <row r="778" spans="1:13" x14ac:dyDescent="0.15">
      <c r="A778" s="6">
        <v>37736</v>
      </c>
      <c r="B778" s="11">
        <v>1434.54</v>
      </c>
      <c r="C778" s="7">
        <f t="shared" si="60"/>
        <v>-1.5570637442270607E-2</v>
      </c>
      <c r="E778">
        <v>776</v>
      </c>
      <c r="F778" s="2">
        <f t="shared" si="61"/>
        <v>688.71121587204766</v>
      </c>
      <c r="G778" s="10">
        <f t="shared" si="63"/>
        <v>3.0446464955175241</v>
      </c>
      <c r="H778" s="9">
        <f t="shared" si="64"/>
        <v>3.0446464955175174</v>
      </c>
      <c r="I778" s="9">
        <f t="shared" si="62"/>
        <v>4.8156920673729786E-2</v>
      </c>
      <c r="K778">
        <v>776</v>
      </c>
      <c r="L778">
        <v>812</v>
      </c>
      <c r="M778" s="9">
        <v>-3.9476365118171763E-3</v>
      </c>
    </row>
    <row r="779" spans="1:13" x14ac:dyDescent="0.15">
      <c r="A779" s="6">
        <v>37739</v>
      </c>
      <c r="B779" s="11">
        <v>1462.24</v>
      </c>
      <c r="C779" s="7">
        <f t="shared" si="60"/>
        <v>1.9309325637486552E-2</v>
      </c>
      <c r="E779">
        <v>777</v>
      </c>
      <c r="F779" s="2">
        <f t="shared" si="61"/>
        <v>702.00976500951037</v>
      </c>
      <c r="G779" s="10">
        <f t="shared" si="63"/>
        <v>3.1034365661505046</v>
      </c>
      <c r="H779" s="9">
        <f t="shared" si="64"/>
        <v>3.1034365661504975</v>
      </c>
      <c r="I779" s="9">
        <f t="shared" si="62"/>
        <v>-5.8790070632980029E-2</v>
      </c>
      <c r="K779">
        <v>777</v>
      </c>
      <c r="L779">
        <v>210</v>
      </c>
      <c r="M779" s="9">
        <v>-4.0113080684598401E-3</v>
      </c>
    </row>
    <row r="780" spans="1:13" x14ac:dyDescent="0.15">
      <c r="A780" s="6">
        <v>37740</v>
      </c>
      <c r="B780" s="11">
        <v>1471.3</v>
      </c>
      <c r="C780" s="7">
        <f t="shared" si="60"/>
        <v>6.195973301236446E-3</v>
      </c>
      <c r="E780">
        <v>778</v>
      </c>
      <c r="F780" s="2">
        <f t="shared" si="61"/>
        <v>706.35939877071655</v>
      </c>
      <c r="G780" s="10">
        <f t="shared" si="63"/>
        <v>3.122665376256454</v>
      </c>
      <c r="H780" s="9">
        <f t="shared" si="64"/>
        <v>3.1226653762564469</v>
      </c>
      <c r="I780" s="9">
        <f t="shared" si="62"/>
        <v>-1.9228810105949456E-2</v>
      </c>
      <c r="K780">
        <v>778</v>
      </c>
      <c r="L780">
        <v>391</v>
      </c>
      <c r="M780" s="9">
        <v>-4.0962034773164291E-3</v>
      </c>
    </row>
    <row r="781" spans="1:13" x14ac:dyDescent="0.15">
      <c r="A781" s="6">
        <v>37741</v>
      </c>
      <c r="B781" s="11">
        <v>1464.31</v>
      </c>
      <c r="C781" s="7">
        <f t="shared" si="60"/>
        <v>-4.7509005641269697E-3</v>
      </c>
      <c r="E781">
        <v>779</v>
      </c>
      <c r="F781" s="2">
        <f t="shared" si="61"/>
        <v>703.00355550462041</v>
      </c>
      <c r="G781" s="10">
        <f t="shared" si="63"/>
        <v>3.1078299035588177</v>
      </c>
      <c r="H781" s="9">
        <f t="shared" si="64"/>
        <v>3.1078299035588106</v>
      </c>
      <c r="I781" s="9">
        <f t="shared" si="62"/>
        <v>1.4835472697636298E-2</v>
      </c>
      <c r="K781">
        <v>779</v>
      </c>
      <c r="L781">
        <v>102</v>
      </c>
      <c r="M781" s="9">
        <v>-4.1810988861712417E-3</v>
      </c>
    </row>
    <row r="782" spans="1:13" x14ac:dyDescent="0.15">
      <c r="A782" s="6">
        <v>37742</v>
      </c>
      <c r="B782" s="11">
        <v>1472.56</v>
      </c>
      <c r="C782" s="7">
        <f t="shared" si="60"/>
        <v>5.6340528986349447E-3</v>
      </c>
      <c r="E782">
        <v>780</v>
      </c>
      <c r="F782" s="2">
        <f t="shared" si="61"/>
        <v>706.96431472426184</v>
      </c>
      <c r="G782" s="10">
        <f t="shared" si="63"/>
        <v>3.1253395816354272</v>
      </c>
      <c r="H782" s="9">
        <f t="shared" si="64"/>
        <v>3.1253395816354206</v>
      </c>
      <c r="I782" s="9">
        <f t="shared" si="62"/>
        <v>-1.7509678076609969E-2</v>
      </c>
      <c r="K782">
        <v>780</v>
      </c>
      <c r="L782">
        <v>1451</v>
      </c>
      <c r="M782" s="9">
        <v>-4.3508897038853078E-3</v>
      </c>
    </row>
    <row r="783" spans="1:13" x14ac:dyDescent="0.15">
      <c r="A783" s="6">
        <v>37743</v>
      </c>
      <c r="B783" s="11">
        <v>1502.88</v>
      </c>
      <c r="C783" s="7">
        <f t="shared" si="60"/>
        <v>2.0589992937469548E-2</v>
      </c>
      <c r="E783">
        <v>781</v>
      </c>
      <c r="F783" s="2">
        <f t="shared" si="61"/>
        <v>721.52070497147736</v>
      </c>
      <c r="G783" s="10">
        <f t="shared" si="63"/>
        <v>3.1896903015484948</v>
      </c>
      <c r="H783" s="9">
        <f t="shared" si="64"/>
        <v>3.1896903015484881</v>
      </c>
      <c r="I783" s="9">
        <f t="shared" si="62"/>
        <v>-6.4350719913067511E-2</v>
      </c>
      <c r="K783">
        <v>781</v>
      </c>
      <c r="L783">
        <v>699</v>
      </c>
      <c r="M783" s="9">
        <v>-4.7329190437377378E-3</v>
      </c>
    </row>
    <row r="784" spans="1:13" x14ac:dyDescent="0.15">
      <c r="A784" s="6">
        <v>37746</v>
      </c>
      <c r="B784" s="11">
        <v>1504.04</v>
      </c>
      <c r="C784" s="7">
        <f t="shared" si="60"/>
        <v>7.7185137868607256E-4</v>
      </c>
      <c r="E784">
        <v>782</v>
      </c>
      <c r="F784" s="2">
        <f t="shared" si="61"/>
        <v>722.07761172236019</v>
      </c>
      <c r="G784" s="10">
        <f t="shared" si="63"/>
        <v>3.1921522684053265</v>
      </c>
      <c r="H784" s="9">
        <f t="shared" si="64"/>
        <v>3.1921522684053198</v>
      </c>
      <c r="I784" s="9">
        <f t="shared" si="62"/>
        <v>-2.4619668568317543E-3</v>
      </c>
      <c r="K784">
        <v>782</v>
      </c>
      <c r="L784">
        <v>378</v>
      </c>
      <c r="M784" s="9">
        <v>-4.754142895952107E-3</v>
      </c>
    </row>
    <row r="785" spans="1:13" x14ac:dyDescent="0.15">
      <c r="A785" s="6">
        <v>37747</v>
      </c>
      <c r="B785" s="11">
        <v>1523.71</v>
      </c>
      <c r="C785" s="7">
        <f t="shared" si="60"/>
        <v>1.3078109624744094E-2</v>
      </c>
      <c r="E785">
        <v>783</v>
      </c>
      <c r="F785" s="2">
        <f t="shared" si="61"/>
        <v>731.52102188603862</v>
      </c>
      <c r="G785" s="10">
        <f t="shared" si="63"/>
        <v>3.2338995857104074</v>
      </c>
      <c r="H785" s="9">
        <f t="shared" si="64"/>
        <v>3.2338995857104003</v>
      </c>
      <c r="I785" s="9">
        <f t="shared" si="62"/>
        <v>-4.1747317305080411E-2</v>
      </c>
      <c r="K785">
        <v>783</v>
      </c>
      <c r="L785">
        <v>1052</v>
      </c>
      <c r="M785" s="9">
        <v>-4.754142895952107E-3</v>
      </c>
    </row>
    <row r="786" spans="1:13" x14ac:dyDescent="0.15">
      <c r="A786" s="6">
        <v>37748</v>
      </c>
      <c r="B786" s="11">
        <v>1506.76</v>
      </c>
      <c r="C786" s="7">
        <f t="shared" si="60"/>
        <v>-1.1124164046964369E-2</v>
      </c>
      <c r="E786">
        <v>784</v>
      </c>
      <c r="F786" s="2">
        <f t="shared" si="61"/>
        <v>723.38346203477533</v>
      </c>
      <c r="G786" s="10">
        <f t="shared" si="63"/>
        <v>3.1979251562075546</v>
      </c>
      <c r="H786" s="9">
        <f t="shared" si="64"/>
        <v>3.1979251562075475</v>
      </c>
      <c r="I786" s="9">
        <f t="shared" si="62"/>
        <v>3.5974429502852789E-2</v>
      </c>
      <c r="K786">
        <v>784</v>
      </c>
      <c r="L786">
        <v>452</v>
      </c>
      <c r="M786" s="9">
        <v>-4.9876052703075047E-3</v>
      </c>
    </row>
    <row r="787" spans="1:13" x14ac:dyDescent="0.15">
      <c r="A787" s="6">
        <v>37749</v>
      </c>
      <c r="B787" s="11">
        <v>1489.69</v>
      </c>
      <c r="C787" s="7">
        <f t="shared" si="60"/>
        <v>-1.1328944224693993E-2</v>
      </c>
      <c r="E787">
        <v>785</v>
      </c>
      <c r="F787" s="2">
        <f t="shared" si="61"/>
        <v>715.18829114031735</v>
      </c>
      <c r="G787" s="10">
        <f t="shared" si="63"/>
        <v>3.1616960404781334</v>
      </c>
      <c r="H787" s="9">
        <f t="shared" si="64"/>
        <v>3.1616960404781262</v>
      </c>
      <c r="I787" s="9">
        <f t="shared" si="62"/>
        <v>3.6229115729421224E-2</v>
      </c>
      <c r="K787">
        <v>785</v>
      </c>
      <c r="L787">
        <v>742</v>
      </c>
      <c r="M787" s="9">
        <v>-5.0937245313766866E-3</v>
      </c>
    </row>
    <row r="788" spans="1:13" x14ac:dyDescent="0.15">
      <c r="A788" s="6">
        <v>37750</v>
      </c>
      <c r="B788" s="11">
        <v>1520.15</v>
      </c>
      <c r="C788" s="7">
        <f t="shared" si="60"/>
        <v>2.044720713705539E-2</v>
      </c>
      <c r="E788">
        <v>786</v>
      </c>
      <c r="F788" s="2">
        <f t="shared" si="61"/>
        <v>729.81189427126014</v>
      </c>
      <c r="G788" s="10">
        <f t="shared" si="63"/>
        <v>3.2263438943221976</v>
      </c>
      <c r="H788" s="9">
        <f t="shared" si="64"/>
        <v>3.2263438943221905</v>
      </c>
      <c r="I788" s="9">
        <f t="shared" si="62"/>
        <v>-6.464785384406424E-2</v>
      </c>
      <c r="K788">
        <v>786</v>
      </c>
      <c r="L788">
        <v>409</v>
      </c>
      <c r="M788" s="9">
        <v>-5.1998437924480889E-3</v>
      </c>
    </row>
    <row r="789" spans="1:13" x14ac:dyDescent="0.15">
      <c r="A789" s="6">
        <v>37753</v>
      </c>
      <c r="B789" s="11">
        <v>1541.4</v>
      </c>
      <c r="C789" s="7">
        <f t="shared" si="60"/>
        <v>1.3978883662796537E-2</v>
      </c>
      <c r="E789">
        <v>787</v>
      </c>
      <c r="F789" s="2">
        <f t="shared" si="61"/>
        <v>740.01384983700325</v>
      </c>
      <c r="G789" s="10">
        <f t="shared" si="63"/>
        <v>3.2714445802771013</v>
      </c>
      <c r="H789" s="9">
        <f t="shared" si="64"/>
        <v>3.2714445802770942</v>
      </c>
      <c r="I789" s="9">
        <f t="shared" si="62"/>
        <v>-4.5100685954903685E-2</v>
      </c>
      <c r="K789">
        <v>787</v>
      </c>
      <c r="L789">
        <v>796</v>
      </c>
      <c r="M789" s="9">
        <v>-5.3908584623743039E-3</v>
      </c>
    </row>
    <row r="790" spans="1:13" x14ac:dyDescent="0.15">
      <c r="A790" s="6">
        <v>37754</v>
      </c>
      <c r="B790" s="11">
        <v>1539.68</v>
      </c>
      <c r="C790" s="7">
        <f t="shared" si="60"/>
        <v>-1.1158686908006032E-3</v>
      </c>
      <c r="E790">
        <v>788</v>
      </c>
      <c r="F790" s="2">
        <f t="shared" si="61"/>
        <v>739.1880915512113</v>
      </c>
      <c r="G790" s="10">
        <f t="shared" si="63"/>
        <v>3.2677940776962808</v>
      </c>
      <c r="H790" s="9">
        <f t="shared" si="64"/>
        <v>3.2677940776962737</v>
      </c>
      <c r="I790" s="9">
        <f t="shared" si="62"/>
        <v>3.6505025808204472E-3</v>
      </c>
      <c r="K790">
        <v>788</v>
      </c>
      <c r="L790">
        <v>1472</v>
      </c>
      <c r="M790" s="9">
        <v>-5.4120823145895613E-3</v>
      </c>
    </row>
    <row r="791" spans="1:13" x14ac:dyDescent="0.15">
      <c r="A791" s="6">
        <v>37755</v>
      </c>
      <c r="B791" s="11">
        <v>1534.9</v>
      </c>
      <c r="C791" s="7">
        <f t="shared" si="60"/>
        <v>-3.1045412033668951E-3</v>
      </c>
      <c r="E791">
        <v>789</v>
      </c>
      <c r="F791" s="2">
        <f t="shared" si="61"/>
        <v>736.89325166395247</v>
      </c>
      <c r="G791" s="10">
        <f t="shared" si="63"/>
        <v>3.2576490763379549</v>
      </c>
      <c r="H791" s="9">
        <f t="shared" si="64"/>
        <v>3.2576490763379473</v>
      </c>
      <c r="I791" s="9">
        <f t="shared" si="62"/>
        <v>1.0145001358326411E-2</v>
      </c>
      <c r="K791">
        <v>789</v>
      </c>
      <c r="L791">
        <v>504</v>
      </c>
      <c r="M791" s="9">
        <v>-5.4757538712304488E-3</v>
      </c>
    </row>
    <row r="792" spans="1:13" x14ac:dyDescent="0.15">
      <c r="A792" s="6">
        <v>37756</v>
      </c>
      <c r="B792" s="11">
        <v>1551.38</v>
      </c>
      <c r="C792" s="7">
        <f t="shared" si="60"/>
        <v>1.0736855821226188E-2</v>
      </c>
      <c r="E792">
        <v>790</v>
      </c>
      <c r="F792" s="2">
        <f t="shared" si="61"/>
        <v>744.80516826270286</v>
      </c>
      <c r="G792" s="10">
        <f t="shared" si="63"/>
        <v>3.2926259847867461</v>
      </c>
      <c r="H792" s="9">
        <f t="shared" si="64"/>
        <v>3.2926259847867385</v>
      </c>
      <c r="I792" s="9">
        <f t="shared" si="62"/>
        <v>-3.49769084487912E-2</v>
      </c>
      <c r="K792">
        <v>790</v>
      </c>
      <c r="L792">
        <v>1063</v>
      </c>
      <c r="M792" s="9">
        <v>-5.5818731323018511E-3</v>
      </c>
    </row>
    <row r="793" spans="1:13" x14ac:dyDescent="0.15">
      <c r="A793" s="6">
        <v>37757</v>
      </c>
      <c r="B793" s="11">
        <v>1538.53</v>
      </c>
      <c r="C793" s="7">
        <f t="shared" si="60"/>
        <v>-8.2829480849309078E-3</v>
      </c>
      <c r="E793">
        <v>791</v>
      </c>
      <c r="F793" s="2">
        <f t="shared" si="61"/>
        <v>738.6359857205947</v>
      </c>
      <c r="G793" s="10">
        <f t="shared" si="63"/>
        <v>3.265353334691663</v>
      </c>
      <c r="H793" s="9">
        <f t="shared" si="64"/>
        <v>3.2653533346916555</v>
      </c>
      <c r="I793" s="9">
        <f t="shared" si="62"/>
        <v>2.7272650095083062E-2</v>
      </c>
      <c r="K793">
        <v>791</v>
      </c>
      <c r="L793">
        <v>1017</v>
      </c>
      <c r="M793" s="9">
        <v>-5.6030969845162204E-3</v>
      </c>
    </row>
    <row r="794" spans="1:13" x14ac:dyDescent="0.15">
      <c r="A794" s="6">
        <v>37760</v>
      </c>
      <c r="B794" s="11">
        <v>1492.77</v>
      </c>
      <c r="C794" s="7">
        <f t="shared" si="60"/>
        <v>-2.9742676450897898E-2</v>
      </c>
      <c r="E794">
        <v>792</v>
      </c>
      <c r="F794" s="2">
        <f t="shared" si="61"/>
        <v>716.66697458231704</v>
      </c>
      <c r="G794" s="10">
        <f t="shared" si="63"/>
        <v>3.1682329869600681</v>
      </c>
      <c r="H794" s="9">
        <f t="shared" si="64"/>
        <v>3.1682329869600609</v>
      </c>
      <c r="I794" s="9">
        <f t="shared" si="62"/>
        <v>9.7120347731594503E-2</v>
      </c>
      <c r="K794">
        <v>792</v>
      </c>
      <c r="L794">
        <v>1077</v>
      </c>
      <c r="M794" s="9">
        <v>-5.6243208367288133E-3</v>
      </c>
    </row>
    <row r="795" spans="1:13" x14ac:dyDescent="0.15">
      <c r="A795" s="6">
        <v>37761</v>
      </c>
      <c r="B795" s="11">
        <v>1491.09</v>
      </c>
      <c r="C795" s="7">
        <f t="shared" si="60"/>
        <v>-1.1254245463132584E-3</v>
      </c>
      <c r="E795">
        <v>793</v>
      </c>
      <c r="F795" s="2">
        <f t="shared" si="61"/>
        <v>715.86041997759003</v>
      </c>
      <c r="G795" s="10">
        <f t="shared" si="63"/>
        <v>3.1646673797881038</v>
      </c>
      <c r="H795" s="9">
        <f t="shared" si="64"/>
        <v>3.1646673797880966</v>
      </c>
      <c r="I795" s="9">
        <f t="shared" si="62"/>
        <v>3.5656071719643023E-3</v>
      </c>
      <c r="K795">
        <v>793</v>
      </c>
      <c r="L795">
        <v>1190</v>
      </c>
      <c r="M795" s="9">
        <v>-5.7516639500132527E-3</v>
      </c>
    </row>
    <row r="796" spans="1:13" x14ac:dyDescent="0.15">
      <c r="A796" s="6">
        <v>37762</v>
      </c>
      <c r="B796" s="11">
        <v>1489.87</v>
      </c>
      <c r="C796" s="7">
        <f t="shared" si="60"/>
        <v>-8.1819340214206449E-4</v>
      </c>
      <c r="E796">
        <v>794</v>
      </c>
      <c r="F796" s="2">
        <f t="shared" si="61"/>
        <v>715.27470770510968</v>
      </c>
      <c r="G796" s="10">
        <f t="shared" si="63"/>
        <v>3.1620780698179871</v>
      </c>
      <c r="H796" s="9">
        <f t="shared" si="64"/>
        <v>3.16207806981798</v>
      </c>
      <c r="I796" s="9">
        <f t="shared" si="62"/>
        <v>2.5893099701166378E-3</v>
      </c>
      <c r="K796">
        <v>794</v>
      </c>
      <c r="L796">
        <v>719</v>
      </c>
      <c r="M796" s="9">
        <v>-6.1124694376526456E-3</v>
      </c>
    </row>
    <row r="797" spans="1:13" x14ac:dyDescent="0.15">
      <c r="A797" s="6">
        <v>37763</v>
      </c>
      <c r="B797" s="11">
        <v>1507.55</v>
      </c>
      <c r="C797" s="7">
        <f t="shared" si="60"/>
        <v>1.186680717109545E-2</v>
      </c>
      <c r="E797">
        <v>795</v>
      </c>
      <c r="F797" s="2">
        <f t="shared" si="61"/>
        <v>723.76273473580784</v>
      </c>
      <c r="G797" s="10">
        <f t="shared" si="63"/>
        <v>3.1996018405324667</v>
      </c>
      <c r="H797" s="9">
        <f t="shared" si="64"/>
        <v>3.1996018405324596</v>
      </c>
      <c r="I797" s="9">
        <f t="shared" si="62"/>
        <v>-3.7523770714479543E-2</v>
      </c>
      <c r="K797">
        <v>795</v>
      </c>
      <c r="L797">
        <v>1137</v>
      </c>
      <c r="M797" s="9">
        <v>-6.1549171420800519E-3</v>
      </c>
    </row>
    <row r="798" spans="1:13" x14ac:dyDescent="0.15">
      <c r="A798" s="6">
        <v>37764</v>
      </c>
      <c r="B798" s="11">
        <v>1510.09</v>
      </c>
      <c r="C798" s="7">
        <f t="shared" si="60"/>
        <v>1.684852907034573E-3</v>
      </c>
      <c r="E798">
        <v>796</v>
      </c>
      <c r="F798" s="2">
        <f t="shared" si="61"/>
        <v>724.98216848343077</v>
      </c>
      <c r="G798" s="10">
        <f t="shared" si="63"/>
        <v>3.204992698994841</v>
      </c>
      <c r="H798" s="9">
        <f t="shared" si="64"/>
        <v>3.2049926989948339</v>
      </c>
      <c r="I798" s="9">
        <f t="shared" si="62"/>
        <v>-5.3908584623743039E-3</v>
      </c>
      <c r="K798">
        <v>796</v>
      </c>
      <c r="L798">
        <v>1186</v>
      </c>
      <c r="M798" s="9">
        <v>-6.1549171420818283E-3</v>
      </c>
    </row>
    <row r="799" spans="1:13" x14ac:dyDescent="0.15">
      <c r="A799" s="6">
        <v>37768</v>
      </c>
      <c r="B799" s="11">
        <v>1556.69</v>
      </c>
      <c r="C799" s="7">
        <f t="shared" si="60"/>
        <v>3.0859087868934987E-2</v>
      </c>
      <c r="E799">
        <v>797</v>
      </c>
      <c r="F799" s="2">
        <f t="shared" si="61"/>
        <v>747.354456924072</v>
      </c>
      <c r="G799" s="10">
        <f t="shared" si="63"/>
        <v>3.3038958503124176</v>
      </c>
      <c r="H799" s="9">
        <f t="shared" si="64"/>
        <v>3.3038958503124105</v>
      </c>
      <c r="I799" s="9">
        <f t="shared" si="62"/>
        <v>-9.8903151317576654E-2</v>
      </c>
      <c r="K799">
        <v>797</v>
      </c>
      <c r="L799">
        <v>1058</v>
      </c>
      <c r="M799" s="9">
        <v>-6.1761409942953094E-3</v>
      </c>
    </row>
    <row r="800" spans="1:13" x14ac:dyDescent="0.15">
      <c r="A800" s="6">
        <v>37769</v>
      </c>
      <c r="B800" s="11">
        <v>1563.24</v>
      </c>
      <c r="C800" s="7">
        <f t="shared" si="60"/>
        <v>4.2076457098072506E-3</v>
      </c>
      <c r="E800">
        <v>798</v>
      </c>
      <c r="F800" s="2">
        <f t="shared" si="61"/>
        <v>750.49905969845395</v>
      </c>
      <c r="G800" s="10">
        <f t="shared" si="63"/>
        <v>3.3177974735126345</v>
      </c>
      <c r="H800" s="9">
        <f t="shared" si="64"/>
        <v>3.3177974735126274</v>
      </c>
      <c r="I800" s="9">
        <f t="shared" si="62"/>
        <v>-1.3901623200216928E-2</v>
      </c>
      <c r="K800">
        <v>798</v>
      </c>
      <c r="L800">
        <v>1449</v>
      </c>
      <c r="M800" s="9">
        <v>-6.2185886987231598E-3</v>
      </c>
    </row>
    <row r="801" spans="1:13" x14ac:dyDescent="0.15">
      <c r="A801" s="6">
        <v>37770</v>
      </c>
      <c r="B801" s="11">
        <v>1574.95</v>
      </c>
      <c r="C801" s="7">
        <f t="shared" si="60"/>
        <v>7.4908523323353737E-3</v>
      </c>
      <c r="E801">
        <v>799</v>
      </c>
      <c r="F801" s="2">
        <f t="shared" si="61"/>
        <v>756.12093733021163</v>
      </c>
      <c r="G801" s="10">
        <f t="shared" si="63"/>
        <v>3.3426506044553133</v>
      </c>
      <c r="H801" s="9">
        <f t="shared" si="64"/>
        <v>3.3426506044553057</v>
      </c>
      <c r="I801" s="9">
        <f t="shared" si="62"/>
        <v>-2.485313094267827E-2</v>
      </c>
      <c r="K801">
        <v>799</v>
      </c>
      <c r="L801">
        <v>1319</v>
      </c>
      <c r="M801" s="9">
        <v>-6.2398125509366409E-3</v>
      </c>
    </row>
    <row r="802" spans="1:13" x14ac:dyDescent="0.15">
      <c r="A802" s="6">
        <v>37771</v>
      </c>
      <c r="B802" s="11">
        <v>1595.91</v>
      </c>
      <c r="C802" s="7">
        <f t="shared" si="60"/>
        <v>1.3308358995523628E-2</v>
      </c>
      <c r="E802">
        <v>800</v>
      </c>
      <c r="F802" s="2">
        <f t="shared" si="61"/>
        <v>766.18366620823394</v>
      </c>
      <c r="G802" s="10">
        <f t="shared" si="63"/>
        <v>3.3871357986960087</v>
      </c>
      <c r="H802" s="9">
        <f t="shared" si="64"/>
        <v>3.3871357986960011</v>
      </c>
      <c r="I802" s="9">
        <f t="shared" si="62"/>
        <v>-4.4485194240695414E-2</v>
      </c>
      <c r="K802">
        <v>800</v>
      </c>
      <c r="L802">
        <v>685</v>
      </c>
      <c r="M802" s="9">
        <v>-6.2822602553653795E-3</v>
      </c>
    </row>
    <row r="803" spans="1:13" x14ac:dyDescent="0.15">
      <c r="A803" s="6">
        <v>37774</v>
      </c>
      <c r="B803" s="11">
        <v>1590.75</v>
      </c>
      <c r="C803" s="7">
        <f t="shared" si="60"/>
        <v>-3.2332650337425495E-3</v>
      </c>
      <c r="E803">
        <v>801</v>
      </c>
      <c r="F803" s="2">
        <f t="shared" si="61"/>
        <v>763.70639135085821</v>
      </c>
      <c r="G803" s="10">
        <f t="shared" si="63"/>
        <v>3.3761842909535473</v>
      </c>
      <c r="H803" s="9">
        <f t="shared" si="64"/>
        <v>3.3761842909535398</v>
      </c>
      <c r="I803" s="9">
        <f t="shared" si="62"/>
        <v>1.0951507742461342E-2</v>
      </c>
      <c r="K803">
        <v>801</v>
      </c>
      <c r="L803">
        <v>1281</v>
      </c>
      <c r="M803" s="9">
        <v>-6.3459318120075991E-3</v>
      </c>
    </row>
    <row r="804" spans="1:13" x14ac:dyDescent="0.15">
      <c r="A804" s="6">
        <v>37775</v>
      </c>
      <c r="B804" s="11">
        <v>1603.56</v>
      </c>
      <c r="C804" s="7">
        <f t="shared" si="60"/>
        <v>8.0528052805279859E-3</v>
      </c>
      <c r="E804">
        <v>802</v>
      </c>
      <c r="F804" s="2">
        <f t="shared" si="61"/>
        <v>769.85637021190132</v>
      </c>
      <c r="G804" s="10">
        <f t="shared" si="63"/>
        <v>3.4033720456397734</v>
      </c>
      <c r="H804" s="9">
        <f t="shared" si="64"/>
        <v>3.4033720456397663</v>
      </c>
      <c r="I804" s="9">
        <f t="shared" si="62"/>
        <v>-2.7187754686226473E-2</v>
      </c>
      <c r="K804">
        <v>802</v>
      </c>
      <c r="L804">
        <v>656</v>
      </c>
      <c r="M804" s="9">
        <v>-6.4096033686498188E-3</v>
      </c>
    </row>
    <row r="805" spans="1:13" x14ac:dyDescent="0.15">
      <c r="A805" s="6">
        <v>37776</v>
      </c>
      <c r="B805" s="11">
        <v>1634.65</v>
      </c>
      <c r="C805" s="7">
        <f t="shared" si="60"/>
        <v>1.9388111452019352E-2</v>
      </c>
      <c r="E805">
        <v>803</v>
      </c>
      <c r="F805" s="2">
        <f t="shared" si="61"/>
        <v>784.78243131961676</v>
      </c>
      <c r="G805" s="10">
        <f t="shared" si="63"/>
        <v>3.4693570021733242</v>
      </c>
      <c r="H805" s="9">
        <f t="shared" si="64"/>
        <v>3.4693570021733171</v>
      </c>
      <c r="I805" s="9">
        <f t="shared" si="62"/>
        <v>-6.5984956533550854E-2</v>
      </c>
      <c r="K805">
        <v>803</v>
      </c>
      <c r="L805">
        <v>1429</v>
      </c>
      <c r="M805" s="9">
        <v>-6.4308272208641881E-3</v>
      </c>
    </row>
    <row r="806" spans="1:13" x14ac:dyDescent="0.15">
      <c r="A806" s="6">
        <v>37777</v>
      </c>
      <c r="B806" s="11">
        <v>1646.01</v>
      </c>
      <c r="C806" s="7">
        <f t="shared" si="60"/>
        <v>6.949499892943356E-3</v>
      </c>
      <c r="E806">
        <v>804</v>
      </c>
      <c r="F806" s="2">
        <f t="shared" si="61"/>
        <v>790.23627674205625</v>
      </c>
      <c r="G806" s="10">
        <f t="shared" si="63"/>
        <v>3.4934672982885098</v>
      </c>
      <c r="H806" s="9">
        <f t="shared" si="64"/>
        <v>3.4934672982885027</v>
      </c>
      <c r="I806" s="9">
        <f t="shared" si="62"/>
        <v>-2.4110296115185559E-2</v>
      </c>
      <c r="K806">
        <v>804</v>
      </c>
      <c r="L806">
        <v>1065</v>
      </c>
      <c r="M806" s="9">
        <v>-6.4944987775055196E-3</v>
      </c>
    </row>
    <row r="807" spans="1:13" x14ac:dyDescent="0.15">
      <c r="A807" s="6">
        <v>37778</v>
      </c>
      <c r="B807" s="11">
        <v>1627.42</v>
      </c>
      <c r="C807" s="7">
        <f t="shared" si="60"/>
        <v>-1.1293977557851997E-2</v>
      </c>
      <c r="E807">
        <v>805</v>
      </c>
      <c r="F807" s="2">
        <f t="shared" si="61"/>
        <v>781.311365967131</v>
      </c>
      <c r="G807" s="10">
        <f t="shared" si="63"/>
        <v>3.4540121570225497</v>
      </c>
      <c r="H807" s="9">
        <f t="shared" si="64"/>
        <v>3.4540121570225426</v>
      </c>
      <c r="I807" s="9">
        <f t="shared" si="62"/>
        <v>3.9455141265960059E-2</v>
      </c>
      <c r="K807">
        <v>805</v>
      </c>
      <c r="L807">
        <v>971</v>
      </c>
      <c r="M807" s="9">
        <v>-6.4944987775064078E-3</v>
      </c>
    </row>
    <row r="808" spans="1:13" x14ac:dyDescent="0.15">
      <c r="A808" s="6">
        <v>37781</v>
      </c>
      <c r="B808" s="11">
        <v>1603.97</v>
      </c>
      <c r="C808" s="7">
        <f t="shared" si="60"/>
        <v>-1.4409310442295209E-2</v>
      </c>
      <c r="E808">
        <v>806</v>
      </c>
      <c r="F808" s="2">
        <f t="shared" si="61"/>
        <v>770.05320794281693</v>
      </c>
      <c r="G808" s="10">
        <f t="shared" si="63"/>
        <v>3.4042422235805501</v>
      </c>
      <c r="H808" s="9">
        <f t="shared" si="64"/>
        <v>3.404242223580543</v>
      </c>
      <c r="I808" s="9">
        <f t="shared" si="62"/>
        <v>4.9769933441999648E-2</v>
      </c>
      <c r="K808">
        <v>806</v>
      </c>
      <c r="L808">
        <v>1140</v>
      </c>
      <c r="M808" s="9">
        <v>-6.5793941863621086E-3</v>
      </c>
    </row>
    <row r="809" spans="1:13" x14ac:dyDescent="0.15">
      <c r="A809" s="6">
        <v>37782</v>
      </c>
      <c r="B809" s="11">
        <v>1627.67</v>
      </c>
      <c r="C809" s="7">
        <f t="shared" si="60"/>
        <v>1.4775837453318896E-2</v>
      </c>
      <c r="E809">
        <v>807</v>
      </c>
      <c r="F809" s="2">
        <f t="shared" si="61"/>
        <v>781.43138897378674</v>
      </c>
      <c r="G809" s="10">
        <f t="shared" si="63"/>
        <v>3.454542753327901</v>
      </c>
      <c r="H809" s="9">
        <f t="shared" si="64"/>
        <v>3.4545427533278938</v>
      </c>
      <c r="I809" s="9">
        <f t="shared" si="62"/>
        <v>-5.0300529747350886E-2</v>
      </c>
      <c r="K809">
        <v>807</v>
      </c>
      <c r="L809">
        <v>1436</v>
      </c>
      <c r="M809" s="9">
        <v>-6.6218418907908472E-3</v>
      </c>
    </row>
    <row r="810" spans="1:13" x14ac:dyDescent="0.15">
      <c r="A810" s="6">
        <v>37783</v>
      </c>
      <c r="B810" s="11">
        <v>1646.02</v>
      </c>
      <c r="C810" s="7">
        <f t="shared" si="60"/>
        <v>1.1273783997984843E-2</v>
      </c>
      <c r="E810">
        <v>808</v>
      </c>
      <c r="F810" s="2">
        <f t="shared" si="61"/>
        <v>790.24107766232248</v>
      </c>
      <c r="G810" s="10">
        <f t="shared" si="63"/>
        <v>3.4934885221407237</v>
      </c>
      <c r="H810" s="9">
        <f t="shared" si="64"/>
        <v>3.4934885221407161</v>
      </c>
      <c r="I810" s="9">
        <f t="shared" si="62"/>
        <v>-3.8945768812822301E-2</v>
      </c>
      <c r="K810">
        <v>808</v>
      </c>
      <c r="L810">
        <v>1183</v>
      </c>
      <c r="M810" s="9">
        <v>-6.982647378429796E-3</v>
      </c>
    </row>
    <row r="811" spans="1:13" x14ac:dyDescent="0.15">
      <c r="A811" s="6">
        <v>37784</v>
      </c>
      <c r="B811" s="11">
        <v>1653.62</v>
      </c>
      <c r="C811" s="7">
        <f t="shared" si="60"/>
        <v>4.6171978469276009E-3</v>
      </c>
      <c r="E811">
        <v>809</v>
      </c>
      <c r="F811" s="2">
        <f t="shared" si="61"/>
        <v>793.88977706465869</v>
      </c>
      <c r="G811" s="10">
        <f t="shared" si="63"/>
        <v>3.5096186498234183</v>
      </c>
      <c r="H811" s="9">
        <f t="shared" si="64"/>
        <v>3.5096186498234108</v>
      </c>
      <c r="I811" s="9">
        <f t="shared" si="62"/>
        <v>-1.6130127682694617E-2</v>
      </c>
      <c r="K811">
        <v>809</v>
      </c>
      <c r="L811">
        <v>950</v>
      </c>
      <c r="M811" s="9">
        <v>-7.0250950828585346E-3</v>
      </c>
    </row>
    <row r="812" spans="1:13" x14ac:dyDescent="0.15">
      <c r="A812" s="6">
        <v>37785</v>
      </c>
      <c r="B812" s="11">
        <v>1626.49</v>
      </c>
      <c r="C812" s="7">
        <f t="shared" si="60"/>
        <v>-1.6406429530363642E-2</v>
      </c>
      <c r="E812">
        <v>810</v>
      </c>
      <c r="F812" s="2">
        <f t="shared" si="61"/>
        <v>780.86488038237121</v>
      </c>
      <c r="G812" s="10">
        <f t="shared" si="63"/>
        <v>3.45203833876664</v>
      </c>
      <c r="H812" s="9">
        <f t="shared" si="64"/>
        <v>3.4520383387666329</v>
      </c>
      <c r="I812" s="9">
        <f t="shared" si="62"/>
        <v>5.7580311056777855E-2</v>
      </c>
      <c r="K812">
        <v>810</v>
      </c>
      <c r="L812">
        <v>948</v>
      </c>
      <c r="M812" s="9">
        <v>-7.2161097527843054E-3</v>
      </c>
    </row>
    <row r="813" spans="1:13" x14ac:dyDescent="0.15">
      <c r="A813" s="6">
        <v>37788</v>
      </c>
      <c r="B813" s="11">
        <v>1666.58</v>
      </c>
      <c r="C813" s="7">
        <f t="shared" si="60"/>
        <v>2.4648168756032929E-2</v>
      </c>
      <c r="E813">
        <v>811</v>
      </c>
      <c r="F813" s="2">
        <f t="shared" si="61"/>
        <v>800.11176972969531</v>
      </c>
      <c r="G813" s="10">
        <f t="shared" si="63"/>
        <v>3.5371247622928554</v>
      </c>
      <c r="H813" s="9">
        <f t="shared" si="64"/>
        <v>3.5371247622928483</v>
      </c>
      <c r="I813" s="9">
        <f t="shared" si="62"/>
        <v>-8.5086423526215427E-2</v>
      </c>
      <c r="K813">
        <v>811</v>
      </c>
      <c r="L813">
        <v>893</v>
      </c>
      <c r="M813" s="9">
        <v>-7.2373336049986747E-3</v>
      </c>
    </row>
    <row r="814" spans="1:13" x14ac:dyDescent="0.15">
      <c r="A814" s="6">
        <v>37789</v>
      </c>
      <c r="B814" s="11">
        <v>1668.44</v>
      </c>
      <c r="C814" s="7">
        <f t="shared" si="60"/>
        <v>1.1160580350177973E-3</v>
      </c>
      <c r="E814">
        <v>812</v>
      </c>
      <c r="F814" s="2">
        <f t="shared" si="61"/>
        <v>801.00474089921443</v>
      </c>
      <c r="G814" s="10">
        <f t="shared" si="63"/>
        <v>3.5410723988046726</v>
      </c>
      <c r="H814" s="9">
        <f t="shared" si="64"/>
        <v>3.5410723988046655</v>
      </c>
      <c r="I814" s="9">
        <f t="shared" si="62"/>
        <v>-3.9476365118171763E-3</v>
      </c>
      <c r="K814">
        <v>812</v>
      </c>
      <c r="L814">
        <v>1196</v>
      </c>
      <c r="M814" s="9">
        <v>-7.6193629448519928E-3</v>
      </c>
    </row>
    <row r="815" spans="1:13" x14ac:dyDescent="0.15">
      <c r="A815" s="6">
        <v>37790</v>
      </c>
      <c r="B815" s="11">
        <v>1677.14</v>
      </c>
      <c r="C815" s="7">
        <f t="shared" si="60"/>
        <v>5.214451823259969E-3</v>
      </c>
      <c r="E815">
        <v>813</v>
      </c>
      <c r="F815" s="2">
        <f t="shared" si="61"/>
        <v>805.18154153083617</v>
      </c>
      <c r="G815" s="10">
        <f t="shared" si="63"/>
        <v>3.5595371502309154</v>
      </c>
      <c r="H815" s="9">
        <f t="shared" si="64"/>
        <v>3.5595371502309079</v>
      </c>
      <c r="I815" s="9">
        <f t="shared" si="62"/>
        <v>-1.8464751426242376E-2</v>
      </c>
      <c r="K815">
        <v>813</v>
      </c>
      <c r="L815">
        <v>290</v>
      </c>
      <c r="M815" s="9">
        <v>-7.7679299103508015E-3</v>
      </c>
    </row>
    <row r="816" spans="1:13" x14ac:dyDescent="0.15">
      <c r="A816" s="6">
        <v>37791</v>
      </c>
      <c r="B816" s="11">
        <v>1648.64</v>
      </c>
      <c r="C816" s="7">
        <f t="shared" si="60"/>
        <v>-1.6993214639207221E-2</v>
      </c>
      <c r="E816">
        <v>814</v>
      </c>
      <c r="F816" s="2">
        <f t="shared" si="61"/>
        <v>791.49891877207494</v>
      </c>
      <c r="G816" s="10">
        <f t="shared" si="63"/>
        <v>3.4990491714208094</v>
      </c>
      <c r="H816" s="9">
        <f t="shared" si="64"/>
        <v>3.4990491714208019</v>
      </c>
      <c r="I816" s="9">
        <f t="shared" si="62"/>
        <v>6.0487978810106036E-2</v>
      </c>
      <c r="K816">
        <v>814</v>
      </c>
      <c r="L816">
        <v>770</v>
      </c>
      <c r="M816" s="9">
        <v>-7.8740491714204275E-3</v>
      </c>
    </row>
    <row r="817" spans="1:13" x14ac:dyDescent="0.15">
      <c r="A817" s="6">
        <v>37792</v>
      </c>
      <c r="B817" s="11">
        <v>1644.72</v>
      </c>
      <c r="C817" s="7">
        <f t="shared" si="60"/>
        <v>-2.3777173913044347E-3</v>
      </c>
      <c r="E817">
        <v>815</v>
      </c>
      <c r="F817" s="2">
        <f t="shared" si="61"/>
        <v>789.61695802771192</v>
      </c>
      <c r="G817" s="10">
        <f t="shared" si="63"/>
        <v>3.4907294213528925</v>
      </c>
      <c r="H817" s="9">
        <f t="shared" si="64"/>
        <v>3.4907294213528854</v>
      </c>
      <c r="I817" s="9">
        <f t="shared" si="62"/>
        <v>8.3197500679164094E-3</v>
      </c>
      <c r="K817">
        <v>815</v>
      </c>
      <c r="L817">
        <v>1391</v>
      </c>
      <c r="M817" s="9">
        <v>-7.9377207280622031E-3</v>
      </c>
    </row>
    <row r="818" spans="1:13" x14ac:dyDescent="0.15">
      <c r="A818" s="6">
        <v>37795</v>
      </c>
      <c r="B818" s="11">
        <v>1610.75</v>
      </c>
      <c r="C818" s="7">
        <f t="shared" si="60"/>
        <v>-2.0653971496668144E-2</v>
      </c>
      <c r="E818">
        <v>816</v>
      </c>
      <c r="F818" s="2">
        <f t="shared" si="61"/>
        <v>773.3082318833217</v>
      </c>
      <c r="G818" s="10">
        <f t="shared" si="63"/>
        <v>3.418631995381689</v>
      </c>
      <c r="H818" s="9">
        <f t="shared" si="64"/>
        <v>3.4186319953816819</v>
      </c>
      <c r="I818" s="9">
        <f t="shared" si="62"/>
        <v>7.2097425971203499E-2</v>
      </c>
      <c r="K818">
        <v>816</v>
      </c>
      <c r="L818">
        <v>1418</v>
      </c>
      <c r="M818" s="9">
        <v>-7.9377207280630913E-3</v>
      </c>
    </row>
    <row r="819" spans="1:13" x14ac:dyDescent="0.15">
      <c r="A819" s="6">
        <v>37796</v>
      </c>
      <c r="B819" s="11">
        <v>1605.61</v>
      </c>
      <c r="C819" s="7">
        <f t="shared" si="60"/>
        <v>-3.1910600651871013E-3</v>
      </c>
      <c r="E819">
        <v>817</v>
      </c>
      <c r="F819" s="2">
        <f t="shared" si="61"/>
        <v>770.84055886647843</v>
      </c>
      <c r="G819" s="10">
        <f t="shared" si="63"/>
        <v>3.4077229353436556</v>
      </c>
      <c r="H819" s="9">
        <f t="shared" si="64"/>
        <v>3.4077229353436485</v>
      </c>
      <c r="I819" s="9">
        <f t="shared" si="62"/>
        <v>1.0909060038033491E-2</v>
      </c>
      <c r="K819">
        <v>817</v>
      </c>
      <c r="L819">
        <v>498</v>
      </c>
      <c r="M819" s="9">
        <v>-8.0862876935610117E-3</v>
      </c>
    </row>
    <row r="820" spans="1:13" x14ac:dyDescent="0.15">
      <c r="A820" s="6">
        <v>37797</v>
      </c>
      <c r="B820" s="11">
        <v>1602.66</v>
      </c>
      <c r="C820" s="7">
        <f t="shared" si="60"/>
        <v>-1.8373079390385794E-3</v>
      </c>
      <c r="E820">
        <v>818</v>
      </c>
      <c r="F820" s="2">
        <f t="shared" si="61"/>
        <v>769.42428738794013</v>
      </c>
      <c r="G820" s="10">
        <f t="shared" si="63"/>
        <v>3.401461898940505</v>
      </c>
      <c r="H820" s="9">
        <f t="shared" si="64"/>
        <v>3.4014618989404979</v>
      </c>
      <c r="I820" s="9">
        <f t="shared" si="62"/>
        <v>6.2610364031505661E-3</v>
      </c>
      <c r="K820">
        <v>818</v>
      </c>
      <c r="L820">
        <v>1298</v>
      </c>
      <c r="M820" s="9">
        <v>-8.1499592502041196E-3</v>
      </c>
    </row>
    <row r="821" spans="1:13" x14ac:dyDescent="0.15">
      <c r="A821" s="6">
        <v>37798</v>
      </c>
      <c r="B821" s="11">
        <v>1634.01</v>
      </c>
      <c r="C821" s="7">
        <f t="shared" si="60"/>
        <v>1.9561229456029228E-2</v>
      </c>
      <c r="E821">
        <v>819</v>
      </c>
      <c r="F821" s="2">
        <f t="shared" si="61"/>
        <v>784.47517242257743</v>
      </c>
      <c r="G821" s="10">
        <f t="shared" si="63"/>
        <v>3.467998675631621</v>
      </c>
      <c r="H821" s="9">
        <f t="shared" si="64"/>
        <v>3.4679986756316139</v>
      </c>
      <c r="I821" s="9">
        <f t="shared" si="62"/>
        <v>-6.6536776691116017E-2</v>
      </c>
      <c r="K821">
        <v>819</v>
      </c>
      <c r="L821">
        <v>1000</v>
      </c>
      <c r="M821" s="9">
        <v>-8.2560785112741897E-3</v>
      </c>
    </row>
    <row r="822" spans="1:13" x14ac:dyDescent="0.15">
      <c r="A822" s="6">
        <v>37799</v>
      </c>
      <c r="B822" s="11">
        <v>1625.26</v>
      </c>
      <c r="C822" s="7">
        <f t="shared" si="60"/>
        <v>-5.3549243884676301E-3</v>
      </c>
      <c r="E822">
        <v>820</v>
      </c>
      <c r="F822" s="2">
        <f t="shared" si="61"/>
        <v>780.2743671896244</v>
      </c>
      <c r="G822" s="10">
        <f t="shared" si="63"/>
        <v>3.4494278049443077</v>
      </c>
      <c r="H822" s="9">
        <f t="shared" si="64"/>
        <v>3.4494278049443006</v>
      </c>
      <c r="I822" s="9">
        <f t="shared" si="62"/>
        <v>1.8570870687313334E-2</v>
      </c>
      <c r="K822">
        <v>820</v>
      </c>
      <c r="L822">
        <v>946</v>
      </c>
      <c r="M822" s="9">
        <v>-8.2985262157020401E-3</v>
      </c>
    </row>
    <row r="823" spans="1:13" x14ac:dyDescent="0.15">
      <c r="A823" s="6">
        <v>37802</v>
      </c>
      <c r="B823" s="11">
        <v>1622.8</v>
      </c>
      <c r="C823" s="7">
        <f t="shared" si="60"/>
        <v>-1.5136039772097876E-3</v>
      </c>
      <c r="E823">
        <v>821</v>
      </c>
      <c r="F823" s="2">
        <f t="shared" si="61"/>
        <v>779.09334080413134</v>
      </c>
      <c r="G823" s="10">
        <f t="shared" si="63"/>
        <v>3.4442067372996457</v>
      </c>
      <c r="H823" s="9">
        <f t="shared" si="64"/>
        <v>3.444206737299639</v>
      </c>
      <c r="I823" s="9">
        <f t="shared" si="62"/>
        <v>5.22106764466157E-3</v>
      </c>
      <c r="K823">
        <v>821</v>
      </c>
      <c r="L823">
        <v>1336</v>
      </c>
      <c r="M823" s="9">
        <v>-8.4046454767729983E-3</v>
      </c>
    </row>
    <row r="824" spans="1:13" x14ac:dyDescent="0.15">
      <c r="A824" s="6">
        <v>37803</v>
      </c>
      <c r="B824" s="11">
        <v>1640.13</v>
      </c>
      <c r="C824" s="7">
        <f t="shared" si="60"/>
        <v>1.0679073206803169E-2</v>
      </c>
      <c r="E824">
        <v>822</v>
      </c>
      <c r="F824" s="2">
        <f t="shared" si="61"/>
        <v>787.41333562551154</v>
      </c>
      <c r="G824" s="10">
        <f t="shared" si="63"/>
        <v>3.4809876731866334</v>
      </c>
      <c r="H824" s="9">
        <f t="shared" si="64"/>
        <v>3.4809876731866267</v>
      </c>
      <c r="I824" s="9">
        <f t="shared" si="62"/>
        <v>-3.678093588698772E-2</v>
      </c>
      <c r="K824">
        <v>822</v>
      </c>
      <c r="L824">
        <v>887</v>
      </c>
      <c r="M824" s="9">
        <v>-8.4258693289864794E-3</v>
      </c>
    </row>
    <row r="825" spans="1:13" x14ac:dyDescent="0.15">
      <c r="A825" s="6">
        <v>37804</v>
      </c>
      <c r="B825" s="11">
        <v>1678.73</v>
      </c>
      <c r="C825" s="7">
        <f t="shared" si="60"/>
        <v>2.3534719808795623E-2</v>
      </c>
      <c r="E825">
        <v>823</v>
      </c>
      <c r="F825" s="2">
        <f t="shared" si="61"/>
        <v>805.94488785316707</v>
      </c>
      <c r="G825" s="10">
        <f t="shared" si="63"/>
        <v>3.5629117427329522</v>
      </c>
      <c r="H825" s="9">
        <f t="shared" si="64"/>
        <v>3.5629117427329455</v>
      </c>
      <c r="I825" s="9">
        <f t="shared" si="62"/>
        <v>-8.1924069546318812E-2</v>
      </c>
      <c r="K825">
        <v>823</v>
      </c>
      <c r="L825">
        <v>569</v>
      </c>
      <c r="M825" s="9">
        <v>-8.5107647378430684E-3</v>
      </c>
    </row>
    <row r="826" spans="1:13" x14ac:dyDescent="0.15">
      <c r="A826" s="6">
        <v>37805</v>
      </c>
      <c r="B826" s="11">
        <v>1663.46</v>
      </c>
      <c r="C826" s="7">
        <f t="shared" si="60"/>
        <v>-9.0961619795917326E-3</v>
      </c>
      <c r="E826">
        <v>824</v>
      </c>
      <c r="F826" s="2">
        <f t="shared" si="61"/>
        <v>798.6138826066308</v>
      </c>
      <c r="G826" s="10">
        <f t="shared" si="63"/>
        <v>3.5305029204020637</v>
      </c>
      <c r="H826" s="9">
        <f t="shared" si="64"/>
        <v>3.530502920402057</v>
      </c>
      <c r="I826" s="9">
        <f t="shared" si="62"/>
        <v>3.2408822330888487E-2</v>
      </c>
      <c r="K826">
        <v>824</v>
      </c>
      <c r="L826">
        <v>314</v>
      </c>
      <c r="M826" s="9">
        <v>-8.5532124422709188E-3</v>
      </c>
    </row>
    <row r="827" spans="1:13" x14ac:dyDescent="0.15">
      <c r="A827" s="6">
        <v>37809</v>
      </c>
      <c r="B827" s="11">
        <v>1720.71</v>
      </c>
      <c r="C827" s="7">
        <f t="shared" si="60"/>
        <v>3.4416216801125277E-2</v>
      </c>
      <c r="E827">
        <v>825</v>
      </c>
      <c r="F827" s="2">
        <f t="shared" si="61"/>
        <v>826.09915113080899</v>
      </c>
      <c r="G827" s="10">
        <f t="shared" si="63"/>
        <v>3.652009474327627</v>
      </c>
      <c r="H827" s="9">
        <f t="shared" si="64"/>
        <v>3.6520094743276204</v>
      </c>
      <c r="I827" s="9">
        <f t="shared" si="62"/>
        <v>-0.12150655392556331</v>
      </c>
      <c r="K827">
        <v>825</v>
      </c>
      <c r="L827">
        <v>1053</v>
      </c>
      <c r="M827" s="9">
        <v>-8.5532124422709188E-3</v>
      </c>
    </row>
    <row r="828" spans="1:13" x14ac:dyDescent="0.15">
      <c r="A828" s="6">
        <v>37810</v>
      </c>
      <c r="B828" s="11">
        <v>1746.46</v>
      </c>
      <c r="C828" s="7">
        <f t="shared" si="60"/>
        <v>1.4964752921759139E-2</v>
      </c>
      <c r="E828">
        <v>826</v>
      </c>
      <c r="F828" s="2">
        <f t="shared" si="61"/>
        <v>838.46152081635648</v>
      </c>
      <c r="G828" s="10">
        <f t="shared" si="63"/>
        <v>3.7066608937788632</v>
      </c>
      <c r="H828" s="9">
        <f t="shared" si="64"/>
        <v>3.7066608937788565</v>
      </c>
      <c r="I828" s="9">
        <f t="shared" si="62"/>
        <v>-5.4651419451236194E-2</v>
      </c>
      <c r="K828">
        <v>826</v>
      </c>
      <c r="L828">
        <v>1441</v>
      </c>
      <c r="M828" s="9">
        <v>-8.5956601466987692E-3</v>
      </c>
    </row>
    <row r="829" spans="1:13" x14ac:dyDescent="0.15">
      <c r="A829" s="6">
        <v>37811</v>
      </c>
      <c r="B829" s="11">
        <v>1747.46</v>
      </c>
      <c r="C829" s="7">
        <f t="shared" si="60"/>
        <v>5.7258683279326483E-4</v>
      </c>
      <c r="E829">
        <v>827</v>
      </c>
      <c r="F829" s="2">
        <f t="shared" si="61"/>
        <v>838.94161284297979</v>
      </c>
      <c r="G829" s="10">
        <f t="shared" si="63"/>
        <v>3.7087832790002708</v>
      </c>
      <c r="H829" s="9">
        <f t="shared" si="64"/>
        <v>3.7087832790002642</v>
      </c>
      <c r="I829" s="9">
        <f t="shared" si="62"/>
        <v>-2.1223852214076189E-3</v>
      </c>
      <c r="K829">
        <v>827</v>
      </c>
      <c r="L829">
        <v>1165</v>
      </c>
      <c r="M829" s="9">
        <v>-8.6593317033409889E-3</v>
      </c>
    </row>
    <row r="830" spans="1:13" x14ac:dyDescent="0.15">
      <c r="A830" s="6">
        <v>37812</v>
      </c>
      <c r="B830" s="11">
        <v>1715.86</v>
      </c>
      <c r="C830" s="7">
        <f t="shared" si="60"/>
        <v>-1.8083389605484612E-2</v>
      </c>
      <c r="E830">
        <v>828</v>
      </c>
      <c r="F830" s="2">
        <f t="shared" si="61"/>
        <v>823.77070480168652</v>
      </c>
      <c r="G830" s="10">
        <f t="shared" si="63"/>
        <v>3.6417159060038018</v>
      </c>
      <c r="H830" s="9">
        <f t="shared" si="64"/>
        <v>3.6417159060037956</v>
      </c>
      <c r="I830" s="9">
        <f t="shared" si="62"/>
        <v>6.7067372996468588E-2</v>
      </c>
      <c r="K830">
        <v>828</v>
      </c>
      <c r="L830">
        <v>1384</v>
      </c>
      <c r="M830" s="9">
        <v>-8.7866748166263164E-3</v>
      </c>
    </row>
    <row r="831" spans="1:13" x14ac:dyDescent="0.15">
      <c r="A831" s="6">
        <v>37813</v>
      </c>
      <c r="B831" s="11">
        <v>1733.93</v>
      </c>
      <c r="C831" s="7">
        <f t="shared" si="60"/>
        <v>1.0531162216031786E-2</v>
      </c>
      <c r="E831">
        <v>829</v>
      </c>
      <c r="F831" s="2">
        <f t="shared" si="61"/>
        <v>832.44596772276793</v>
      </c>
      <c r="G831" s="10">
        <f t="shared" si="63"/>
        <v>3.6800674069546311</v>
      </c>
      <c r="H831" s="9">
        <f t="shared" si="64"/>
        <v>3.6800674069546249</v>
      </c>
      <c r="I831" s="9">
        <f t="shared" si="62"/>
        <v>-3.8351500950829287E-2</v>
      </c>
      <c r="K831">
        <v>829</v>
      </c>
      <c r="L831">
        <v>1440</v>
      </c>
      <c r="M831" s="9">
        <v>-8.956465634337718E-3</v>
      </c>
    </row>
    <row r="832" spans="1:13" x14ac:dyDescent="0.15">
      <c r="A832" s="6">
        <v>37816</v>
      </c>
      <c r="B832" s="11">
        <v>1754.82</v>
      </c>
      <c r="C832" s="7">
        <f t="shared" si="60"/>
        <v>1.2047775861770527E-2</v>
      </c>
      <c r="E832">
        <v>830</v>
      </c>
      <c r="F832" s="2">
        <f t="shared" si="61"/>
        <v>842.47509015892649</v>
      </c>
      <c r="G832" s="10">
        <f t="shared" si="63"/>
        <v>3.7244040342298272</v>
      </c>
      <c r="H832" s="9">
        <f t="shared" si="64"/>
        <v>3.724404034229821</v>
      </c>
      <c r="I832" s="9">
        <f t="shared" si="62"/>
        <v>-4.4336627275196161E-2</v>
      </c>
      <c r="K832">
        <v>830</v>
      </c>
      <c r="L832">
        <v>906</v>
      </c>
      <c r="M832" s="9">
        <v>-9.126256452050896E-3</v>
      </c>
    </row>
    <row r="833" spans="1:13" x14ac:dyDescent="0.15">
      <c r="A833" s="6">
        <v>37817</v>
      </c>
      <c r="B833" s="11">
        <v>1753.21</v>
      </c>
      <c r="C833" s="7">
        <f t="shared" si="60"/>
        <v>-9.1747301717548524E-4</v>
      </c>
      <c r="E833">
        <v>831</v>
      </c>
      <c r="F833" s="2">
        <f t="shared" si="61"/>
        <v>841.70214199606323</v>
      </c>
      <c r="G833" s="10">
        <f t="shared" si="63"/>
        <v>3.7209869940233617</v>
      </c>
      <c r="H833" s="9">
        <f t="shared" si="64"/>
        <v>3.7209869940233555</v>
      </c>
      <c r="I833" s="9">
        <f t="shared" si="62"/>
        <v>3.4170402064654937E-3</v>
      </c>
      <c r="K833">
        <v>831</v>
      </c>
      <c r="L833">
        <v>1308</v>
      </c>
      <c r="M833" s="9">
        <v>-9.1899280086940038E-3</v>
      </c>
    </row>
    <row r="834" spans="1:13" x14ac:dyDescent="0.15">
      <c r="A834" s="6">
        <v>37818</v>
      </c>
      <c r="B834" s="11">
        <v>1747.97</v>
      </c>
      <c r="C834" s="7">
        <f t="shared" si="60"/>
        <v>-2.9888033949155846E-3</v>
      </c>
      <c r="E834">
        <v>832</v>
      </c>
      <c r="F834" s="2">
        <f t="shared" si="61"/>
        <v>839.18645977655763</v>
      </c>
      <c r="G834" s="10">
        <f t="shared" si="63"/>
        <v>3.7098656954631877</v>
      </c>
      <c r="H834" s="9">
        <f t="shared" si="64"/>
        <v>3.7098656954631819</v>
      </c>
      <c r="I834" s="9">
        <f t="shared" si="62"/>
        <v>1.1121298560173631E-2</v>
      </c>
      <c r="K834">
        <v>832</v>
      </c>
      <c r="L834">
        <v>1182</v>
      </c>
      <c r="M834" s="9">
        <v>-9.3172711219766668E-3</v>
      </c>
    </row>
    <row r="835" spans="1:13" x14ac:dyDescent="0.15">
      <c r="A835" s="6">
        <v>37819</v>
      </c>
      <c r="B835" s="11">
        <v>1698.02</v>
      </c>
      <c r="C835" s="7">
        <f t="shared" si="60"/>
        <v>-2.8576005309015606E-2</v>
      </c>
      <c r="E835">
        <v>833</v>
      </c>
      <c r="F835" s="2">
        <f t="shared" si="61"/>
        <v>815.20586304672872</v>
      </c>
      <c r="G835" s="10">
        <f t="shared" si="63"/>
        <v>3.6038525536538968</v>
      </c>
      <c r="H835" s="9">
        <f t="shared" si="64"/>
        <v>3.603852553653891</v>
      </c>
      <c r="I835" s="9">
        <f t="shared" si="62"/>
        <v>0.10601314180929089</v>
      </c>
      <c r="K835">
        <v>833</v>
      </c>
      <c r="L835">
        <v>1285</v>
      </c>
      <c r="M835" s="9">
        <v>-9.3809426786197747E-3</v>
      </c>
    </row>
    <row r="836" spans="1:13" x14ac:dyDescent="0.15">
      <c r="A836" s="6">
        <v>37820</v>
      </c>
      <c r="B836" s="11">
        <v>1708.5</v>
      </c>
      <c r="C836" s="7">
        <f t="shared" ref="C836:C899" si="65">B836/B835-1</f>
        <v>6.171894323977245E-3</v>
      </c>
      <c r="E836">
        <v>834</v>
      </c>
      <c r="F836" s="2">
        <f t="shared" ref="F836:F899" si="66">F835*(1+C836)</f>
        <v>820.23722748573982</v>
      </c>
      <c r="G836" s="10">
        <f t="shared" si="63"/>
        <v>3.6260951507742445</v>
      </c>
      <c r="H836" s="9">
        <f t="shared" si="64"/>
        <v>3.6260951507742383</v>
      </c>
      <c r="I836" s="9">
        <f t="shared" ref="I836:I899" si="67">-(H836-H835)</f>
        <v>-2.2242597120347263E-2</v>
      </c>
      <c r="K836">
        <v>834</v>
      </c>
      <c r="L836">
        <v>1303</v>
      </c>
      <c r="M836" s="9">
        <v>-9.5295096441194715E-3</v>
      </c>
    </row>
    <row r="837" spans="1:13" x14ac:dyDescent="0.15">
      <c r="A837" s="6">
        <v>37823</v>
      </c>
      <c r="B837" s="11">
        <v>1681.41</v>
      </c>
      <c r="C837" s="7">
        <f t="shared" si="65"/>
        <v>-1.5856014047409994E-2</v>
      </c>
      <c r="E837">
        <v>835</v>
      </c>
      <c r="F837" s="2">
        <f t="shared" si="66"/>
        <v>807.23153448451728</v>
      </c>
      <c r="G837" s="10">
        <f t="shared" ref="G837:G900" si="68">G836*F837/F836</f>
        <v>3.5685997351263228</v>
      </c>
      <c r="H837" s="9">
        <f t="shared" ref="H837:H900" si="69">H836*(1+C837)</f>
        <v>3.5685997351263166</v>
      </c>
      <c r="I837" s="9">
        <f t="shared" si="67"/>
        <v>5.749541564792171E-2</v>
      </c>
      <c r="K837">
        <v>835</v>
      </c>
      <c r="L837">
        <v>1172</v>
      </c>
      <c r="M837" s="9">
        <v>-9.762972018473981E-3</v>
      </c>
    </row>
    <row r="838" spans="1:13" x14ac:dyDescent="0.15">
      <c r="A838" s="6">
        <v>37824</v>
      </c>
      <c r="B838" s="11">
        <v>1706.1</v>
      </c>
      <c r="C838" s="7">
        <f t="shared" si="65"/>
        <v>1.4684104412368004E-2</v>
      </c>
      <c r="E838">
        <v>836</v>
      </c>
      <c r="F838" s="2">
        <f t="shared" si="66"/>
        <v>819.08500662184395</v>
      </c>
      <c r="G838" s="10">
        <f t="shared" si="68"/>
        <v>3.6210014262428665</v>
      </c>
      <c r="H838" s="9">
        <f t="shared" si="69"/>
        <v>3.6210014262428603</v>
      </c>
      <c r="I838" s="9">
        <f t="shared" si="67"/>
        <v>-5.2401691116543692E-2</v>
      </c>
      <c r="K838">
        <v>836</v>
      </c>
      <c r="L838">
        <v>1386</v>
      </c>
      <c r="M838" s="9">
        <v>-9.8054197229009432E-3</v>
      </c>
    </row>
    <row r="839" spans="1:13" x14ac:dyDescent="0.15">
      <c r="A839" s="6">
        <v>37825</v>
      </c>
      <c r="B839" s="11">
        <v>1719.18</v>
      </c>
      <c r="C839" s="7">
        <f t="shared" si="65"/>
        <v>7.6666080534553149E-3</v>
      </c>
      <c r="E839">
        <v>837</v>
      </c>
      <c r="F839" s="2">
        <f t="shared" si="66"/>
        <v>825.36461033007549</v>
      </c>
      <c r="G839" s="10">
        <f t="shared" si="68"/>
        <v>3.6487622249388734</v>
      </c>
      <c r="H839" s="9">
        <f t="shared" si="69"/>
        <v>3.6487622249388671</v>
      </c>
      <c r="I839" s="9">
        <f t="shared" si="67"/>
        <v>-2.7760798696006894E-2</v>
      </c>
      <c r="K839">
        <v>837</v>
      </c>
      <c r="L839">
        <v>659</v>
      </c>
      <c r="M839" s="9">
        <v>-9.8266435751157566E-3</v>
      </c>
    </row>
    <row r="840" spans="1:13" x14ac:dyDescent="0.15">
      <c r="A840" s="6">
        <v>37826</v>
      </c>
      <c r="B840" s="11">
        <v>1701.42</v>
      </c>
      <c r="C840" s="7">
        <f t="shared" si="65"/>
        <v>-1.0330506404215956E-2</v>
      </c>
      <c r="E840">
        <v>838</v>
      </c>
      <c r="F840" s="2">
        <f t="shared" si="66"/>
        <v>816.83817593724746</v>
      </c>
      <c r="G840" s="10">
        <f t="shared" si="68"/>
        <v>3.6110686634066811</v>
      </c>
      <c r="H840" s="9">
        <f t="shared" si="69"/>
        <v>3.6110686634066749</v>
      </c>
      <c r="I840" s="9">
        <f t="shared" si="67"/>
        <v>3.7693561532192277E-2</v>
      </c>
      <c r="K840">
        <v>838</v>
      </c>
      <c r="L840">
        <v>627</v>
      </c>
      <c r="M840" s="9">
        <v>-9.8478674273292377E-3</v>
      </c>
    </row>
    <row r="841" spans="1:13" x14ac:dyDescent="0.15">
      <c r="A841" s="6">
        <v>37827</v>
      </c>
      <c r="B841" s="11">
        <v>1730.7</v>
      </c>
      <c r="C841" s="7">
        <f t="shared" si="65"/>
        <v>1.7209154706069096E-2</v>
      </c>
      <c r="E841">
        <v>839</v>
      </c>
      <c r="F841" s="2">
        <f t="shared" si="66"/>
        <v>830.89527047677484</v>
      </c>
      <c r="G841" s="10">
        <f t="shared" si="68"/>
        <v>3.6732121026894844</v>
      </c>
      <c r="H841" s="9">
        <f t="shared" si="69"/>
        <v>3.6732121026894786</v>
      </c>
      <c r="I841" s="9">
        <f t="shared" si="67"/>
        <v>-6.2143439282803747E-2</v>
      </c>
      <c r="K841">
        <v>839</v>
      </c>
      <c r="L841">
        <v>1227</v>
      </c>
      <c r="M841" s="9">
        <v>-9.8690912795422747E-3</v>
      </c>
    </row>
    <row r="842" spans="1:13" x14ac:dyDescent="0.15">
      <c r="A842" s="6">
        <v>37830</v>
      </c>
      <c r="B842" s="11">
        <v>1735.36</v>
      </c>
      <c r="C842" s="7">
        <f t="shared" si="65"/>
        <v>2.6925521465301916E-3</v>
      </c>
      <c r="E842">
        <v>840</v>
      </c>
      <c r="F842" s="2">
        <f t="shared" si="66"/>
        <v>833.13249932083886</v>
      </c>
      <c r="G842" s="10">
        <f t="shared" si="68"/>
        <v>3.6831024178212419</v>
      </c>
      <c r="H842" s="9">
        <f t="shared" si="69"/>
        <v>3.6831024178212357</v>
      </c>
      <c r="I842" s="9">
        <f t="shared" si="67"/>
        <v>-9.8903151317570881E-3</v>
      </c>
      <c r="K842">
        <v>840</v>
      </c>
      <c r="L842">
        <v>840</v>
      </c>
      <c r="M842" s="9">
        <v>-9.8903151317570881E-3</v>
      </c>
    </row>
    <row r="843" spans="1:13" x14ac:dyDescent="0.15">
      <c r="A843" s="6">
        <v>37831</v>
      </c>
      <c r="B843" s="11">
        <v>1731.37</v>
      </c>
      <c r="C843" s="7">
        <f t="shared" si="65"/>
        <v>-2.29923474091831E-3</v>
      </c>
      <c r="E843">
        <v>841</v>
      </c>
      <c r="F843" s="2">
        <f t="shared" si="66"/>
        <v>831.21693213461231</v>
      </c>
      <c r="G843" s="10">
        <f t="shared" si="68"/>
        <v>3.6746341007878276</v>
      </c>
      <c r="H843" s="9">
        <f t="shared" si="69"/>
        <v>3.6746341007878209</v>
      </c>
      <c r="I843" s="9">
        <f t="shared" si="67"/>
        <v>8.4683170334147739E-3</v>
      </c>
      <c r="K843">
        <v>841</v>
      </c>
      <c r="L843">
        <v>1104</v>
      </c>
      <c r="M843" s="9">
        <v>-1.0038882097255897E-2</v>
      </c>
    </row>
    <row r="844" spans="1:13" x14ac:dyDescent="0.15">
      <c r="A844" s="6">
        <v>37832</v>
      </c>
      <c r="B844" s="11">
        <v>1720.91</v>
      </c>
      <c r="C844" s="7">
        <f t="shared" si="65"/>
        <v>-6.041458498183383E-3</v>
      </c>
      <c r="E844">
        <v>842</v>
      </c>
      <c r="F844" s="2">
        <f t="shared" si="66"/>
        <v>826.19516953613379</v>
      </c>
      <c r="G844" s="10">
        <f t="shared" si="68"/>
        <v>3.6524339513719086</v>
      </c>
      <c r="H844" s="9">
        <f t="shared" si="69"/>
        <v>3.652433951371902</v>
      </c>
      <c r="I844" s="9">
        <f t="shared" si="67"/>
        <v>2.2200149415918968E-2</v>
      </c>
      <c r="K844">
        <v>842</v>
      </c>
      <c r="L844">
        <v>1095</v>
      </c>
      <c r="M844" s="9">
        <v>-1.0038882097256341E-2</v>
      </c>
    </row>
    <row r="845" spans="1:13" x14ac:dyDescent="0.15">
      <c r="A845" s="6">
        <v>37833</v>
      </c>
      <c r="B845" s="11">
        <v>1735.02</v>
      </c>
      <c r="C845" s="7">
        <f t="shared" si="65"/>
        <v>8.1991504494713929E-3</v>
      </c>
      <c r="E845">
        <v>843</v>
      </c>
      <c r="F845" s="2">
        <f t="shared" si="66"/>
        <v>832.96926803178712</v>
      </c>
      <c r="G845" s="10">
        <f t="shared" si="68"/>
        <v>3.6823808068459645</v>
      </c>
      <c r="H845" s="9">
        <f t="shared" si="69"/>
        <v>3.6823808068459574</v>
      </c>
      <c r="I845" s="9">
        <f t="shared" si="67"/>
        <v>-2.99468554740554E-2</v>
      </c>
      <c r="K845">
        <v>843</v>
      </c>
      <c r="L845">
        <v>1474</v>
      </c>
      <c r="M845" s="9">
        <v>-1.0060105949469822E-2</v>
      </c>
    </row>
    <row r="846" spans="1:13" x14ac:dyDescent="0.15">
      <c r="A846" s="6">
        <v>37834</v>
      </c>
      <c r="B846" s="11">
        <v>1715.62</v>
      </c>
      <c r="C846" s="7">
        <f t="shared" si="65"/>
        <v>-1.1181427303431746E-2</v>
      </c>
      <c r="E846">
        <v>844</v>
      </c>
      <c r="F846" s="2">
        <f t="shared" si="66"/>
        <v>823.6554827152969</v>
      </c>
      <c r="G846" s="10">
        <f t="shared" si="68"/>
        <v>3.6412065335506636</v>
      </c>
      <c r="H846" s="9">
        <f t="shared" si="69"/>
        <v>3.6412065335506569</v>
      </c>
      <c r="I846" s="9">
        <f t="shared" si="67"/>
        <v>4.1174273295300434E-2</v>
      </c>
      <c r="K846">
        <v>844</v>
      </c>
      <c r="L846">
        <v>1274</v>
      </c>
      <c r="M846" s="9">
        <v>-1.0123777506112042E-2</v>
      </c>
    </row>
    <row r="847" spans="1:13" x14ac:dyDescent="0.15">
      <c r="A847" s="6">
        <v>37837</v>
      </c>
      <c r="B847" s="11">
        <v>1714.06</v>
      </c>
      <c r="C847" s="7">
        <f t="shared" si="65"/>
        <v>-9.0929226751845782E-4</v>
      </c>
      <c r="E847">
        <v>845</v>
      </c>
      <c r="F847" s="2">
        <f t="shared" si="66"/>
        <v>822.9065391537647</v>
      </c>
      <c r="G847" s="10">
        <f t="shared" si="68"/>
        <v>3.6378956126052682</v>
      </c>
      <c r="H847" s="9">
        <f t="shared" si="69"/>
        <v>3.6378956126052615</v>
      </c>
      <c r="I847" s="9">
        <f t="shared" si="67"/>
        <v>3.3109209453954236E-3</v>
      </c>
      <c r="K847">
        <v>845</v>
      </c>
      <c r="L847">
        <v>943</v>
      </c>
      <c r="M847" s="9">
        <v>-1.0145001358326411E-2</v>
      </c>
    </row>
    <row r="848" spans="1:13" x14ac:dyDescent="0.15">
      <c r="A848" s="6">
        <v>37838</v>
      </c>
      <c r="B848" s="11">
        <v>1673.5</v>
      </c>
      <c r="C848" s="7">
        <f t="shared" si="65"/>
        <v>-2.3663115643559718E-2</v>
      </c>
      <c r="E848">
        <v>846</v>
      </c>
      <c r="F848" s="2">
        <f t="shared" si="66"/>
        <v>803.4340065539277</v>
      </c>
      <c r="G848" s="10">
        <f t="shared" si="68"/>
        <v>3.5518116680249916</v>
      </c>
      <c r="H848" s="9">
        <f t="shared" si="69"/>
        <v>3.5518116680249845</v>
      </c>
      <c r="I848" s="9">
        <f t="shared" si="67"/>
        <v>8.6083944580277016E-2</v>
      </c>
      <c r="K848">
        <v>846</v>
      </c>
      <c r="L848">
        <v>964</v>
      </c>
      <c r="M848" s="9">
        <v>-1.0314792176038701E-2</v>
      </c>
    </row>
    <row r="849" spans="1:13" x14ac:dyDescent="0.15">
      <c r="A849" s="6">
        <v>37839</v>
      </c>
      <c r="B849" s="11">
        <v>1652.68</v>
      </c>
      <c r="C849" s="7">
        <f t="shared" si="65"/>
        <v>-1.2440991933074352E-2</v>
      </c>
      <c r="E849">
        <v>847</v>
      </c>
      <c r="F849" s="2">
        <f t="shared" si="66"/>
        <v>793.43849055963267</v>
      </c>
      <c r="G849" s="10">
        <f t="shared" si="68"/>
        <v>3.5076236077152934</v>
      </c>
      <c r="H849" s="9">
        <f t="shared" si="69"/>
        <v>3.5076236077152863</v>
      </c>
      <c r="I849" s="9">
        <f t="shared" si="67"/>
        <v>4.4188060309698241E-2</v>
      </c>
      <c r="K849">
        <v>847</v>
      </c>
      <c r="L849">
        <v>539</v>
      </c>
      <c r="M849" s="9">
        <v>-1.0357239880467439E-2</v>
      </c>
    </row>
    <row r="850" spans="1:13" x14ac:dyDescent="0.15">
      <c r="A850" s="6">
        <v>37840</v>
      </c>
      <c r="B850" s="11">
        <v>1652.18</v>
      </c>
      <c r="C850" s="7">
        <f t="shared" si="65"/>
        <v>-3.025389065033357E-4</v>
      </c>
      <c r="E850">
        <v>848</v>
      </c>
      <c r="F850" s="2">
        <f t="shared" si="66"/>
        <v>793.19844454632107</v>
      </c>
      <c r="G850" s="10">
        <f t="shared" si="68"/>
        <v>3.50656241510459</v>
      </c>
      <c r="H850" s="9">
        <f t="shared" si="69"/>
        <v>3.5065624151045829</v>
      </c>
      <c r="I850" s="9">
        <f t="shared" si="67"/>
        <v>1.0611926107033653E-3</v>
      </c>
      <c r="K850">
        <v>848</v>
      </c>
      <c r="L850">
        <v>1159</v>
      </c>
      <c r="M850" s="9">
        <v>-1.0357239880467439E-2</v>
      </c>
    </row>
    <row r="851" spans="1:13" x14ac:dyDescent="0.15">
      <c r="A851" s="6">
        <v>37841</v>
      </c>
      <c r="B851" s="11">
        <v>1644.03</v>
      </c>
      <c r="C851" s="7">
        <f t="shared" si="65"/>
        <v>-4.9328765630863858E-3</v>
      </c>
      <c r="E851">
        <v>849</v>
      </c>
      <c r="F851" s="2">
        <f t="shared" si="66"/>
        <v>789.28569452934198</v>
      </c>
      <c r="G851" s="10">
        <f t="shared" si="68"/>
        <v>3.4892649755501211</v>
      </c>
      <c r="H851" s="9">
        <f t="shared" si="69"/>
        <v>3.4892649755501139</v>
      </c>
      <c r="I851" s="9">
        <f t="shared" si="67"/>
        <v>1.7297439554468941E-2</v>
      </c>
      <c r="K851">
        <v>849</v>
      </c>
      <c r="L851">
        <v>1178</v>
      </c>
      <c r="M851" s="9">
        <v>-1.039968758489529E-2</v>
      </c>
    </row>
    <row r="852" spans="1:13" x14ac:dyDescent="0.15">
      <c r="A852" s="6">
        <v>37844</v>
      </c>
      <c r="B852" s="11">
        <v>1661.51</v>
      </c>
      <c r="C852" s="7">
        <f t="shared" si="65"/>
        <v>1.0632409384256913E-2</v>
      </c>
      <c r="E852">
        <v>850</v>
      </c>
      <c r="F852" s="2">
        <f t="shared" si="66"/>
        <v>797.67770315471546</v>
      </c>
      <c r="G852" s="10">
        <f t="shared" si="68"/>
        <v>3.526364269220319</v>
      </c>
      <c r="H852" s="9">
        <f t="shared" si="69"/>
        <v>3.5263642692203119</v>
      </c>
      <c r="I852" s="9">
        <f t="shared" si="67"/>
        <v>-3.709929367019793E-2</v>
      </c>
      <c r="K852">
        <v>850</v>
      </c>
      <c r="L852">
        <v>1160</v>
      </c>
      <c r="M852" s="9">
        <v>-1.0442135289324028E-2</v>
      </c>
    </row>
    <row r="853" spans="1:13" x14ac:dyDescent="0.15">
      <c r="A853" s="6">
        <v>37845</v>
      </c>
      <c r="B853" s="11">
        <v>1687.01</v>
      </c>
      <c r="C853" s="7">
        <f t="shared" si="65"/>
        <v>1.5347485118958115E-2</v>
      </c>
      <c r="E853">
        <v>851</v>
      </c>
      <c r="F853" s="2">
        <f t="shared" si="66"/>
        <v>809.9200498336071</v>
      </c>
      <c r="G853" s="10">
        <f t="shared" si="68"/>
        <v>3.5804850923662035</v>
      </c>
      <c r="H853" s="9">
        <f t="shared" si="69"/>
        <v>3.5804850923661964</v>
      </c>
      <c r="I853" s="9">
        <f t="shared" si="67"/>
        <v>-5.4120823145884511E-2</v>
      </c>
      <c r="K853">
        <v>851</v>
      </c>
      <c r="L853">
        <v>98</v>
      </c>
      <c r="M853" s="9">
        <v>-1.0505806845964472E-2</v>
      </c>
    </row>
    <row r="854" spans="1:13" x14ac:dyDescent="0.15">
      <c r="A854" s="6">
        <v>37846</v>
      </c>
      <c r="B854" s="11">
        <v>1686.61</v>
      </c>
      <c r="C854" s="7">
        <f t="shared" si="65"/>
        <v>-2.3710588556091761E-4</v>
      </c>
      <c r="E854">
        <v>852</v>
      </c>
      <c r="F854" s="2">
        <f t="shared" si="66"/>
        <v>809.72801302295773</v>
      </c>
      <c r="G854" s="10">
        <f t="shared" si="68"/>
        <v>3.5796361382776403</v>
      </c>
      <c r="H854" s="9">
        <f t="shared" si="69"/>
        <v>3.5796361382776332</v>
      </c>
      <c r="I854" s="9">
        <f t="shared" si="67"/>
        <v>8.4895408856322518E-4</v>
      </c>
      <c r="K854">
        <v>852</v>
      </c>
      <c r="L854">
        <v>1300</v>
      </c>
      <c r="M854" s="9">
        <v>-1.054825455039321E-2</v>
      </c>
    </row>
    <row r="855" spans="1:13" x14ac:dyDescent="0.15">
      <c r="A855" s="6">
        <v>37847</v>
      </c>
      <c r="B855" s="11">
        <v>1700.34</v>
      </c>
      <c r="C855" s="7">
        <f t="shared" si="65"/>
        <v>8.1405897036066488E-3</v>
      </c>
      <c r="E855">
        <v>853</v>
      </c>
      <c r="F855" s="2">
        <f t="shared" si="66"/>
        <v>816.31967654849427</v>
      </c>
      <c r="G855" s="10">
        <f t="shared" si="68"/>
        <v>3.6087764873675616</v>
      </c>
      <c r="H855" s="9">
        <f t="shared" si="69"/>
        <v>3.6087764873675545</v>
      </c>
      <c r="I855" s="9">
        <f t="shared" si="67"/>
        <v>-2.9140349089921358E-2</v>
      </c>
      <c r="K855">
        <v>853</v>
      </c>
      <c r="L855">
        <v>1125</v>
      </c>
      <c r="M855" s="9">
        <v>-1.0654373811464168E-2</v>
      </c>
    </row>
    <row r="856" spans="1:13" x14ac:dyDescent="0.15">
      <c r="A856" s="6">
        <v>37848</v>
      </c>
      <c r="B856" s="11">
        <v>1702.01</v>
      </c>
      <c r="C856" s="7">
        <f t="shared" si="65"/>
        <v>9.8215650987443226E-4</v>
      </c>
      <c r="E856">
        <v>854</v>
      </c>
      <c r="F856" s="2">
        <f t="shared" si="66"/>
        <v>817.12143023295494</v>
      </c>
      <c r="G856" s="10">
        <f t="shared" si="68"/>
        <v>3.6123208706873116</v>
      </c>
      <c r="H856" s="9">
        <f t="shared" si="69"/>
        <v>3.6123208706873045</v>
      </c>
      <c r="I856" s="9">
        <f t="shared" si="67"/>
        <v>-3.544383319749933E-3</v>
      </c>
      <c r="K856">
        <v>854</v>
      </c>
      <c r="L856">
        <v>107</v>
      </c>
      <c r="M856" s="9">
        <v>-1.0739269220321646E-2</v>
      </c>
    </row>
    <row r="857" spans="1:13" x14ac:dyDescent="0.15">
      <c r="A857" s="6">
        <v>37851</v>
      </c>
      <c r="B857" s="11">
        <v>1739.49</v>
      </c>
      <c r="C857" s="7">
        <f t="shared" si="65"/>
        <v>2.2021022203159824E-2</v>
      </c>
      <c r="E857">
        <v>855</v>
      </c>
      <c r="F857" s="2">
        <f t="shared" si="66"/>
        <v>835.11527939079258</v>
      </c>
      <c r="G857" s="10">
        <f t="shared" si="68"/>
        <v>3.6918678687856543</v>
      </c>
      <c r="H857" s="9">
        <f t="shared" si="69"/>
        <v>3.6918678687856472</v>
      </c>
      <c r="I857" s="9">
        <f t="shared" si="67"/>
        <v>-7.9546998098342758E-2</v>
      </c>
      <c r="K857">
        <v>855</v>
      </c>
      <c r="L857">
        <v>1373</v>
      </c>
      <c r="M857" s="9">
        <v>-1.0972731594675267E-2</v>
      </c>
    </row>
    <row r="858" spans="1:13" x14ac:dyDescent="0.15">
      <c r="A858" s="6">
        <v>37852</v>
      </c>
      <c r="B858" s="11">
        <v>1761.11</v>
      </c>
      <c r="C858" s="7">
        <f t="shared" si="65"/>
        <v>1.2428930318656661E-2</v>
      </c>
      <c r="E858">
        <v>856</v>
      </c>
      <c r="F858" s="2">
        <f t="shared" si="66"/>
        <v>845.49486900638624</v>
      </c>
      <c r="G858" s="10">
        <f t="shared" si="68"/>
        <v>3.737753837272479</v>
      </c>
      <c r="H858" s="9">
        <f t="shared" si="69"/>
        <v>3.7377538372724715</v>
      </c>
      <c r="I858" s="9">
        <f t="shared" si="67"/>
        <v>-4.5885968486824247E-2</v>
      </c>
      <c r="K858">
        <v>856</v>
      </c>
      <c r="L858">
        <v>293</v>
      </c>
      <c r="M858" s="9">
        <v>-1.1036403151317487E-2</v>
      </c>
    </row>
    <row r="859" spans="1:13" x14ac:dyDescent="0.15">
      <c r="A859" s="6">
        <v>37853</v>
      </c>
      <c r="B859" s="11">
        <v>1760.54</v>
      </c>
      <c r="C859" s="7">
        <f t="shared" si="65"/>
        <v>-3.2365951019519557E-4</v>
      </c>
      <c r="E859">
        <v>857</v>
      </c>
      <c r="F859" s="2">
        <f t="shared" si="66"/>
        <v>845.22121655121111</v>
      </c>
      <c r="G859" s="10">
        <f t="shared" si="68"/>
        <v>3.7365440776962773</v>
      </c>
      <c r="H859" s="9">
        <f t="shared" si="69"/>
        <v>3.7365440776962697</v>
      </c>
      <c r="I859" s="9">
        <f t="shared" si="67"/>
        <v>1.2097595762017299E-3</v>
      </c>
      <c r="K859">
        <v>857</v>
      </c>
      <c r="L859">
        <v>567</v>
      </c>
      <c r="M859" s="9">
        <v>-1.1333537082314216E-2</v>
      </c>
    </row>
    <row r="860" spans="1:13" x14ac:dyDescent="0.15">
      <c r="A860" s="6">
        <v>37854</v>
      </c>
      <c r="B860" s="11">
        <v>1777.55</v>
      </c>
      <c r="C860" s="7">
        <f t="shared" si="65"/>
        <v>9.6618083088142459E-3</v>
      </c>
      <c r="E860">
        <v>858</v>
      </c>
      <c r="F860" s="2">
        <f t="shared" si="66"/>
        <v>853.3875819240717</v>
      </c>
      <c r="G860" s="10">
        <f t="shared" si="68"/>
        <v>3.7726458503124141</v>
      </c>
      <c r="H860" s="9">
        <f t="shared" si="69"/>
        <v>3.7726458503124061</v>
      </c>
      <c r="I860" s="9">
        <f t="shared" si="67"/>
        <v>-3.6101772616136341E-2</v>
      </c>
      <c r="K860">
        <v>858</v>
      </c>
      <c r="L860">
        <v>1181</v>
      </c>
      <c r="M860" s="9">
        <v>-1.1333537082315104E-2</v>
      </c>
    </row>
    <row r="861" spans="1:13" x14ac:dyDescent="0.15">
      <c r="A861" s="6">
        <v>37855</v>
      </c>
      <c r="B861" s="11">
        <v>1765.32</v>
      </c>
      <c r="C861" s="7">
        <f t="shared" si="65"/>
        <v>-6.8802565328682785E-3</v>
      </c>
      <c r="E861">
        <v>859</v>
      </c>
      <c r="F861" s="2">
        <f t="shared" si="66"/>
        <v>847.51605643846995</v>
      </c>
      <c r="G861" s="10">
        <f t="shared" si="68"/>
        <v>3.7466890790546037</v>
      </c>
      <c r="H861" s="9">
        <f t="shared" si="69"/>
        <v>3.7466890790545957</v>
      </c>
      <c r="I861" s="9">
        <f t="shared" si="67"/>
        <v>2.5956771257810374E-2</v>
      </c>
      <c r="K861">
        <v>859</v>
      </c>
      <c r="L861">
        <v>509</v>
      </c>
      <c r="M861" s="9">
        <v>-1.1460880195599099E-2</v>
      </c>
    </row>
    <row r="862" spans="1:13" x14ac:dyDescent="0.15">
      <c r="A862" s="6">
        <v>37858</v>
      </c>
      <c r="B862" s="11">
        <v>1764.31</v>
      </c>
      <c r="C862" s="7">
        <f t="shared" si="65"/>
        <v>-5.7213423062107971E-4</v>
      </c>
      <c r="E862">
        <v>860</v>
      </c>
      <c r="F862" s="2">
        <f t="shared" si="66"/>
        <v>847.03116349158051</v>
      </c>
      <c r="G862" s="10">
        <f t="shared" si="68"/>
        <v>3.7445454699809826</v>
      </c>
      <c r="H862" s="9">
        <f t="shared" si="69"/>
        <v>3.7445454699809746</v>
      </c>
      <c r="I862" s="9">
        <f t="shared" si="67"/>
        <v>2.1436090736211E-3</v>
      </c>
      <c r="K862">
        <v>860</v>
      </c>
      <c r="L862">
        <v>973</v>
      </c>
      <c r="M862" s="9">
        <v>-1.1503327900026505E-2</v>
      </c>
    </row>
    <row r="863" spans="1:13" x14ac:dyDescent="0.15">
      <c r="A863" s="6">
        <v>37859</v>
      </c>
      <c r="B863" s="11">
        <v>1770.65</v>
      </c>
      <c r="C863" s="7">
        <f t="shared" si="65"/>
        <v>3.593472802398745E-3</v>
      </c>
      <c r="E863">
        <v>861</v>
      </c>
      <c r="F863" s="2">
        <f t="shared" si="66"/>
        <v>850.07494694037166</v>
      </c>
      <c r="G863" s="10">
        <f t="shared" si="68"/>
        <v>3.7580013922847049</v>
      </c>
      <c r="H863" s="9">
        <f t="shared" si="69"/>
        <v>3.7580013922846969</v>
      </c>
      <c r="I863" s="9">
        <f t="shared" si="67"/>
        <v>-1.3455922303722279E-2</v>
      </c>
      <c r="K863">
        <v>861</v>
      </c>
      <c r="L863">
        <v>1365</v>
      </c>
      <c r="M863" s="9">
        <v>-1.1588223308883983E-2</v>
      </c>
    </row>
    <row r="864" spans="1:13" x14ac:dyDescent="0.15">
      <c r="A864" s="6">
        <v>37860</v>
      </c>
      <c r="B864" s="11">
        <v>1782.13</v>
      </c>
      <c r="C864" s="7">
        <f t="shared" si="65"/>
        <v>6.4834947618106487E-3</v>
      </c>
      <c r="E864">
        <v>862</v>
      </c>
      <c r="F864" s="2">
        <f t="shared" si="66"/>
        <v>855.58640340600607</v>
      </c>
      <c r="G864" s="10">
        <f t="shared" si="68"/>
        <v>3.7823663746264597</v>
      </c>
      <c r="H864" s="9">
        <f t="shared" si="69"/>
        <v>3.7823663746264518</v>
      </c>
      <c r="I864" s="9">
        <f t="shared" si="67"/>
        <v>-2.4364982341754882E-2</v>
      </c>
      <c r="K864">
        <v>862</v>
      </c>
      <c r="L864">
        <v>1401</v>
      </c>
      <c r="M864" s="9">
        <v>-1.1609447161097464E-2</v>
      </c>
    </row>
    <row r="865" spans="1:13" x14ac:dyDescent="0.15">
      <c r="A865" s="6">
        <v>37861</v>
      </c>
      <c r="B865" s="11">
        <v>1800.18</v>
      </c>
      <c r="C865" s="7">
        <f t="shared" si="65"/>
        <v>1.0128329583139362E-2</v>
      </c>
      <c r="E865">
        <v>863</v>
      </c>
      <c r="F865" s="2">
        <f t="shared" si="66"/>
        <v>864.2520644865549</v>
      </c>
      <c r="G865" s="10">
        <f t="shared" si="68"/>
        <v>3.8206754278728603</v>
      </c>
      <c r="H865" s="9">
        <f t="shared" si="69"/>
        <v>3.8206754278728523</v>
      </c>
      <c r="I865" s="9">
        <f t="shared" si="67"/>
        <v>-3.8309053246400548E-2</v>
      </c>
      <c r="K865">
        <v>863</v>
      </c>
      <c r="L865">
        <v>1288</v>
      </c>
      <c r="M865" s="9">
        <v>-1.1779237978809753E-2</v>
      </c>
    </row>
    <row r="866" spans="1:13" x14ac:dyDescent="0.15">
      <c r="A866" s="6">
        <v>37862</v>
      </c>
      <c r="B866" s="11">
        <v>1810.45</v>
      </c>
      <c r="C866" s="7">
        <f t="shared" si="65"/>
        <v>5.7049850570498606E-3</v>
      </c>
      <c r="E866">
        <v>864</v>
      </c>
      <c r="F866" s="2">
        <f t="shared" si="66"/>
        <v>869.18260959997519</v>
      </c>
      <c r="G866" s="10">
        <f t="shared" si="68"/>
        <v>3.8424723240967125</v>
      </c>
      <c r="H866" s="9">
        <f t="shared" si="69"/>
        <v>3.8424723240967045</v>
      </c>
      <c r="I866" s="9">
        <f t="shared" si="67"/>
        <v>-2.1796896223852169E-2</v>
      </c>
      <c r="K866">
        <v>864</v>
      </c>
      <c r="L866">
        <v>751</v>
      </c>
      <c r="M866" s="9">
        <v>-1.2097595762021296E-2</v>
      </c>
    </row>
    <row r="867" spans="1:13" x14ac:dyDescent="0.15">
      <c r="A867" s="6">
        <v>37866</v>
      </c>
      <c r="B867" s="11">
        <v>1841.48</v>
      </c>
      <c r="C867" s="7">
        <f t="shared" si="65"/>
        <v>1.7139385235714899E-2</v>
      </c>
      <c r="E867">
        <v>865</v>
      </c>
      <c r="F867" s="2">
        <f t="shared" si="66"/>
        <v>884.07986518609312</v>
      </c>
      <c r="G867" s="10">
        <f t="shared" si="68"/>
        <v>3.9083299375169784</v>
      </c>
      <c r="H867" s="9">
        <f t="shared" si="69"/>
        <v>3.9083299375169704</v>
      </c>
      <c r="I867" s="9">
        <f t="shared" si="67"/>
        <v>-6.585761342026597E-2</v>
      </c>
      <c r="K867">
        <v>865</v>
      </c>
      <c r="L867">
        <v>1157</v>
      </c>
      <c r="M867" s="9">
        <v>-1.220371502309181E-2</v>
      </c>
    </row>
    <row r="868" spans="1:13" x14ac:dyDescent="0.15">
      <c r="A868" s="6">
        <v>37867</v>
      </c>
      <c r="B868" s="11">
        <v>1852.9</v>
      </c>
      <c r="C868" s="7">
        <f t="shared" si="65"/>
        <v>6.2015335491019119E-3</v>
      </c>
      <c r="E868">
        <v>866</v>
      </c>
      <c r="F868" s="2">
        <f t="shared" si="66"/>
        <v>889.56251613013012</v>
      </c>
      <c r="G868" s="10">
        <f t="shared" si="68"/>
        <v>3.9325675767454489</v>
      </c>
      <c r="H868" s="9">
        <f t="shared" si="69"/>
        <v>3.9325675767454413</v>
      </c>
      <c r="I868" s="9">
        <f t="shared" si="67"/>
        <v>-2.4237639228470886E-2</v>
      </c>
      <c r="K868">
        <v>866</v>
      </c>
      <c r="L868">
        <v>1420</v>
      </c>
      <c r="M868" s="9">
        <v>-1.2288610431948399E-2</v>
      </c>
    </row>
    <row r="869" spans="1:13" x14ac:dyDescent="0.15">
      <c r="A869" s="6">
        <v>37868</v>
      </c>
      <c r="B869" s="11">
        <v>1868.97</v>
      </c>
      <c r="C869" s="7">
        <f t="shared" si="65"/>
        <v>8.6728911436126932E-3</v>
      </c>
      <c r="E869">
        <v>867</v>
      </c>
      <c r="F869" s="2">
        <f t="shared" si="66"/>
        <v>897.27759499796491</v>
      </c>
      <c r="G869" s="10">
        <f t="shared" si="68"/>
        <v>3.9666743072534625</v>
      </c>
      <c r="H869" s="9">
        <f t="shared" si="69"/>
        <v>3.9666743072534554</v>
      </c>
      <c r="I869" s="9">
        <f t="shared" si="67"/>
        <v>-3.4106730508014049E-2</v>
      </c>
      <c r="K869">
        <v>867</v>
      </c>
      <c r="L869">
        <v>684</v>
      </c>
      <c r="M869" s="9">
        <v>-1.23735058408041E-2</v>
      </c>
    </row>
    <row r="870" spans="1:13" x14ac:dyDescent="0.15">
      <c r="A870" s="6">
        <v>37869</v>
      </c>
      <c r="B870" s="11">
        <v>1858.24</v>
      </c>
      <c r="C870" s="7">
        <f t="shared" si="65"/>
        <v>-5.741130141200812E-3</v>
      </c>
      <c r="E870">
        <v>868</v>
      </c>
      <c r="F870" s="2">
        <f t="shared" si="66"/>
        <v>892.12620755229796</v>
      </c>
      <c r="G870" s="10">
        <f t="shared" si="68"/>
        <v>3.9439011138277627</v>
      </c>
      <c r="H870" s="9">
        <f t="shared" si="69"/>
        <v>3.9439011138277555</v>
      </c>
      <c r="I870" s="9">
        <f t="shared" si="67"/>
        <v>2.2773193425699834E-2</v>
      </c>
      <c r="K870">
        <v>868</v>
      </c>
      <c r="L870">
        <v>1362</v>
      </c>
      <c r="M870" s="9">
        <v>-1.2415953545232838E-2</v>
      </c>
    </row>
    <row r="871" spans="1:13" x14ac:dyDescent="0.15">
      <c r="A871" s="6">
        <v>37872</v>
      </c>
      <c r="B871" s="11">
        <v>1888.62</v>
      </c>
      <c r="C871" s="7">
        <f t="shared" si="65"/>
        <v>1.6348803168589665E-2</v>
      </c>
      <c r="E871">
        <v>869</v>
      </c>
      <c r="F871" s="2">
        <f t="shared" si="66"/>
        <v>906.71140332111088</v>
      </c>
      <c r="G871" s="10">
        <f t="shared" si="68"/>
        <v>4.0083791768541142</v>
      </c>
      <c r="H871" s="9">
        <f t="shared" si="69"/>
        <v>4.0083791768541071</v>
      </c>
      <c r="I871" s="9">
        <f t="shared" si="67"/>
        <v>-6.4478063026351506E-2</v>
      </c>
      <c r="K871">
        <v>869</v>
      </c>
      <c r="L871">
        <v>1315</v>
      </c>
      <c r="M871" s="9">
        <v>-1.247962510187417E-2</v>
      </c>
    </row>
    <row r="872" spans="1:13" x14ac:dyDescent="0.15">
      <c r="A872" s="6">
        <v>37873</v>
      </c>
      <c r="B872" s="11">
        <v>1873.43</v>
      </c>
      <c r="C872" s="7">
        <f t="shared" si="65"/>
        <v>-8.0429096377248044E-3</v>
      </c>
      <c r="E872">
        <v>870</v>
      </c>
      <c r="F872" s="2">
        <f t="shared" si="66"/>
        <v>899.41880543670459</v>
      </c>
      <c r="G872" s="10">
        <f t="shared" si="68"/>
        <v>3.9761401453409393</v>
      </c>
      <c r="H872" s="9">
        <f t="shared" si="69"/>
        <v>3.9761401453409317</v>
      </c>
      <c r="I872" s="9">
        <f t="shared" si="67"/>
        <v>3.2239031513175309E-2</v>
      </c>
      <c r="K872">
        <v>870</v>
      </c>
      <c r="L872">
        <v>1313</v>
      </c>
      <c r="M872" s="9">
        <v>-1.2649415919587348E-2</v>
      </c>
    </row>
    <row r="873" spans="1:13" x14ac:dyDescent="0.15">
      <c r="A873" s="6">
        <v>37874</v>
      </c>
      <c r="B873" s="11">
        <v>1823.81</v>
      </c>
      <c r="C873" s="7">
        <f t="shared" si="65"/>
        <v>-2.6486177759510676E-2</v>
      </c>
      <c r="E873">
        <v>871</v>
      </c>
      <c r="F873" s="2">
        <f t="shared" si="66"/>
        <v>875.5966390756613</v>
      </c>
      <c r="G873" s="10">
        <f t="shared" si="68"/>
        <v>3.8708273906547124</v>
      </c>
      <c r="H873" s="9">
        <f t="shared" si="69"/>
        <v>3.8708273906547053</v>
      </c>
      <c r="I873" s="9">
        <f t="shared" si="67"/>
        <v>0.10531275468622647</v>
      </c>
      <c r="K873">
        <v>871</v>
      </c>
      <c r="L873">
        <v>677</v>
      </c>
      <c r="M873" s="9">
        <v>-1.2734311328443049E-2</v>
      </c>
    </row>
    <row r="874" spans="1:13" x14ac:dyDescent="0.15">
      <c r="A874" s="6">
        <v>37875</v>
      </c>
      <c r="B874" s="11">
        <v>1846.09</v>
      </c>
      <c r="C874" s="7">
        <f t="shared" si="65"/>
        <v>1.221618479995179E-2</v>
      </c>
      <c r="E874">
        <v>872</v>
      </c>
      <c r="F874" s="2">
        <f t="shared" si="66"/>
        <v>886.29308942882631</v>
      </c>
      <c r="G874" s="10">
        <f t="shared" si="68"/>
        <v>3.9181141333876655</v>
      </c>
      <c r="H874" s="9">
        <f t="shared" si="69"/>
        <v>3.9181141333876583</v>
      </c>
      <c r="I874" s="9">
        <f t="shared" si="67"/>
        <v>-4.728674273295308E-2</v>
      </c>
      <c r="K874">
        <v>872</v>
      </c>
      <c r="L874">
        <v>763</v>
      </c>
      <c r="M874" s="9">
        <v>-1.2734311328443049E-2</v>
      </c>
    </row>
    <row r="875" spans="1:13" x14ac:dyDescent="0.15">
      <c r="A875" s="6">
        <v>37876</v>
      </c>
      <c r="B875" s="11">
        <v>1855.03</v>
      </c>
      <c r="C875" s="7">
        <f t="shared" si="65"/>
        <v>4.8426674755834842E-3</v>
      </c>
      <c r="E875">
        <v>873</v>
      </c>
      <c r="F875" s="2">
        <f t="shared" si="66"/>
        <v>890.58511214683767</v>
      </c>
      <c r="G875" s="10">
        <f t="shared" si="68"/>
        <v>3.9370882572670456</v>
      </c>
      <c r="H875" s="9">
        <f t="shared" si="69"/>
        <v>3.9370882572670389</v>
      </c>
      <c r="I875" s="9">
        <f t="shared" si="67"/>
        <v>-1.8974123879380578E-2</v>
      </c>
      <c r="K875">
        <v>873</v>
      </c>
      <c r="L875">
        <v>1128</v>
      </c>
      <c r="M875" s="9">
        <v>-1.2755535180657418E-2</v>
      </c>
    </row>
    <row r="876" spans="1:13" x14ac:dyDescent="0.15">
      <c r="A876" s="6">
        <v>37879</v>
      </c>
      <c r="B876" s="11">
        <v>1845.7</v>
      </c>
      <c r="C876" s="7">
        <f t="shared" si="65"/>
        <v>-5.0295682549608145E-3</v>
      </c>
      <c r="E876">
        <v>874</v>
      </c>
      <c r="F876" s="2">
        <f t="shared" si="66"/>
        <v>886.10585353844317</v>
      </c>
      <c r="G876" s="10">
        <f t="shared" si="68"/>
        <v>3.9172864031513157</v>
      </c>
      <c r="H876" s="9">
        <f t="shared" si="69"/>
        <v>3.9172864031513095</v>
      </c>
      <c r="I876" s="9">
        <f t="shared" si="67"/>
        <v>1.9801854115729434E-2</v>
      </c>
      <c r="K876">
        <v>874</v>
      </c>
      <c r="L876">
        <v>1481</v>
      </c>
      <c r="M876" s="9">
        <v>-1.2755535180657418E-2</v>
      </c>
    </row>
    <row r="877" spans="1:13" x14ac:dyDescent="0.15">
      <c r="A877" s="6">
        <v>37880</v>
      </c>
      <c r="B877" s="11">
        <v>1887.25</v>
      </c>
      <c r="C877" s="7">
        <f t="shared" si="65"/>
        <v>2.2511784146935998E-2</v>
      </c>
      <c r="E877">
        <v>875</v>
      </c>
      <c r="F877" s="2">
        <f t="shared" si="66"/>
        <v>906.05367724463713</v>
      </c>
      <c r="G877" s="10">
        <f t="shared" si="68"/>
        <v>4.0054715091007855</v>
      </c>
      <c r="H877" s="9">
        <f t="shared" si="69"/>
        <v>4.0054715091007793</v>
      </c>
      <c r="I877" s="9">
        <f t="shared" si="67"/>
        <v>-8.8185105949469822E-2</v>
      </c>
      <c r="K877">
        <v>875</v>
      </c>
      <c r="L877">
        <v>939</v>
      </c>
      <c r="M877" s="9">
        <v>-1.2797982885085268E-2</v>
      </c>
    </row>
    <row r="878" spans="1:13" x14ac:dyDescent="0.15">
      <c r="A878" s="6">
        <v>37881</v>
      </c>
      <c r="B878" s="11">
        <v>1883.1</v>
      </c>
      <c r="C878" s="7">
        <f t="shared" si="65"/>
        <v>-2.1989667505630806E-3</v>
      </c>
      <c r="E878">
        <v>876</v>
      </c>
      <c r="F878" s="2">
        <f t="shared" si="66"/>
        <v>904.06129533415071</v>
      </c>
      <c r="G878" s="10">
        <f t="shared" si="68"/>
        <v>3.9966636104319448</v>
      </c>
      <c r="H878" s="9">
        <f t="shared" si="69"/>
        <v>3.9966636104319391</v>
      </c>
      <c r="I878" s="9">
        <f t="shared" si="67"/>
        <v>8.8078986688402416E-3</v>
      </c>
      <c r="K878">
        <v>876</v>
      </c>
      <c r="L878">
        <v>769</v>
      </c>
      <c r="M878" s="9">
        <v>-1.2861654441727488E-2</v>
      </c>
    </row>
    <row r="879" spans="1:13" x14ac:dyDescent="0.15">
      <c r="A879" s="6">
        <v>37882</v>
      </c>
      <c r="B879" s="11">
        <v>1909.55</v>
      </c>
      <c r="C879" s="7">
        <f t="shared" si="65"/>
        <v>1.4045987998513088E-2</v>
      </c>
      <c r="E879">
        <v>877</v>
      </c>
      <c r="F879" s="2">
        <f t="shared" si="66"/>
        <v>916.75972943833438</v>
      </c>
      <c r="G879" s="10">
        <f t="shared" si="68"/>
        <v>4.0528006995381656</v>
      </c>
      <c r="H879" s="9">
        <f t="shared" si="69"/>
        <v>4.0528006995381602</v>
      </c>
      <c r="I879" s="9">
        <f t="shared" si="67"/>
        <v>-5.6137089106221172E-2</v>
      </c>
      <c r="K879">
        <v>877</v>
      </c>
      <c r="L879">
        <v>1385</v>
      </c>
      <c r="M879" s="9">
        <v>-1.2861654441727488E-2</v>
      </c>
    </row>
    <row r="880" spans="1:13" x14ac:dyDescent="0.15">
      <c r="A880" s="6">
        <v>37883</v>
      </c>
      <c r="B880" s="11">
        <v>1905.7</v>
      </c>
      <c r="C880" s="7">
        <f t="shared" si="65"/>
        <v>-2.0161818229424977E-3</v>
      </c>
      <c r="E880">
        <v>878</v>
      </c>
      <c r="F880" s="2">
        <f t="shared" si="66"/>
        <v>914.9113751358351</v>
      </c>
      <c r="G880" s="10">
        <f t="shared" si="68"/>
        <v>4.044629516435748</v>
      </c>
      <c r="H880" s="9">
        <f t="shared" si="69"/>
        <v>4.0446295164357426</v>
      </c>
      <c r="I880" s="9">
        <f t="shared" si="67"/>
        <v>8.1711831024176007E-3</v>
      </c>
      <c r="K880">
        <v>878</v>
      </c>
      <c r="L880">
        <v>341</v>
      </c>
      <c r="M880" s="9">
        <v>-1.2967773702797558E-2</v>
      </c>
    </row>
    <row r="881" spans="1:13" x14ac:dyDescent="0.15">
      <c r="A881" s="6">
        <v>37886</v>
      </c>
      <c r="B881" s="11">
        <v>1874.62</v>
      </c>
      <c r="C881" s="7">
        <f t="shared" si="65"/>
        <v>-1.6308967833342125E-2</v>
      </c>
      <c r="E881">
        <v>879</v>
      </c>
      <c r="F881" s="2">
        <f t="shared" si="66"/>
        <v>899.99011494838601</v>
      </c>
      <c r="G881" s="10">
        <f t="shared" si="68"/>
        <v>3.9786657837544115</v>
      </c>
      <c r="H881" s="9">
        <f t="shared" si="69"/>
        <v>3.9786657837544062</v>
      </c>
      <c r="I881" s="9">
        <f t="shared" si="67"/>
        <v>6.5963732681336484E-2</v>
      </c>
      <c r="K881">
        <v>879</v>
      </c>
      <c r="L881">
        <v>1195</v>
      </c>
      <c r="M881" s="9">
        <v>-1.2988997555013704E-2</v>
      </c>
    </row>
    <row r="882" spans="1:13" x14ac:dyDescent="0.15">
      <c r="A882" s="6">
        <v>37887</v>
      </c>
      <c r="B882" s="11">
        <v>1901.72</v>
      </c>
      <c r="C882" s="7">
        <f t="shared" si="65"/>
        <v>1.4456263135995684E-2</v>
      </c>
      <c r="E882">
        <v>880</v>
      </c>
      <c r="F882" s="2">
        <f t="shared" si="66"/>
        <v>913.0006088698749</v>
      </c>
      <c r="G882" s="10">
        <f t="shared" si="68"/>
        <v>4.036182423254548</v>
      </c>
      <c r="H882" s="9">
        <f t="shared" si="69"/>
        <v>4.0361824232545427</v>
      </c>
      <c r="I882" s="9">
        <f t="shared" si="67"/>
        <v>-5.7516639500136524E-2</v>
      </c>
      <c r="K882">
        <v>880</v>
      </c>
      <c r="L882">
        <v>154</v>
      </c>
      <c r="M882" s="9">
        <v>-1.3116340668297255E-2</v>
      </c>
    </row>
    <row r="883" spans="1:13" x14ac:dyDescent="0.15">
      <c r="A883" s="6">
        <v>37888</v>
      </c>
      <c r="B883" s="11">
        <v>1843.7</v>
      </c>
      <c r="C883" s="7">
        <f t="shared" si="65"/>
        <v>-3.0509223229497451E-2</v>
      </c>
      <c r="E883">
        <v>881</v>
      </c>
      <c r="F883" s="2">
        <f t="shared" si="66"/>
        <v>885.14566948519678</v>
      </c>
      <c r="G883" s="10">
        <f t="shared" si="68"/>
        <v>3.9130416327085009</v>
      </c>
      <c r="H883" s="9">
        <f t="shared" si="69"/>
        <v>3.913041632708496</v>
      </c>
      <c r="I883" s="9">
        <f t="shared" si="67"/>
        <v>0.12314079054604665</v>
      </c>
      <c r="K883">
        <v>881</v>
      </c>
      <c r="L883">
        <v>1434</v>
      </c>
      <c r="M883" s="9">
        <v>-1.3158788372724217E-2</v>
      </c>
    </row>
    <row r="884" spans="1:13" x14ac:dyDescent="0.15">
      <c r="A884" s="6">
        <v>37889</v>
      </c>
      <c r="B884" s="11">
        <v>1817.24</v>
      </c>
      <c r="C884" s="7">
        <f t="shared" si="65"/>
        <v>-1.4351575635949465E-2</v>
      </c>
      <c r="E884">
        <v>882</v>
      </c>
      <c r="F884" s="2">
        <f t="shared" si="66"/>
        <v>872.44243446074688</v>
      </c>
      <c r="G884" s="10">
        <f t="shared" si="68"/>
        <v>3.8568833197500658</v>
      </c>
      <c r="H884" s="9">
        <f t="shared" si="69"/>
        <v>3.8568833197500609</v>
      </c>
      <c r="I884" s="9">
        <f t="shared" si="67"/>
        <v>5.6158312958435097E-2</v>
      </c>
      <c r="K884">
        <v>882</v>
      </c>
      <c r="L884">
        <v>463</v>
      </c>
      <c r="M884" s="9">
        <v>-1.3180012224938586E-2</v>
      </c>
    </row>
    <row r="885" spans="1:13" x14ac:dyDescent="0.15">
      <c r="A885" s="6">
        <v>37890</v>
      </c>
      <c r="B885" s="11">
        <v>1792.07</v>
      </c>
      <c r="C885" s="7">
        <f t="shared" si="65"/>
        <v>-1.3850674649468431E-2</v>
      </c>
      <c r="E885">
        <v>883</v>
      </c>
      <c r="F885" s="2">
        <f t="shared" si="66"/>
        <v>860.35851815064086</v>
      </c>
      <c r="G885" s="10">
        <f t="shared" si="68"/>
        <v>3.8034628837272462</v>
      </c>
      <c r="H885" s="9">
        <f t="shared" si="69"/>
        <v>3.8034628837272413</v>
      </c>
      <c r="I885" s="9">
        <f t="shared" si="67"/>
        <v>5.3420436022819651E-2</v>
      </c>
      <c r="K885">
        <v>883</v>
      </c>
      <c r="L885">
        <v>1231</v>
      </c>
      <c r="M885" s="9">
        <v>-1.3264907633795175E-2</v>
      </c>
    </row>
    <row r="886" spans="1:13" x14ac:dyDescent="0.15">
      <c r="A886" s="6">
        <v>37893</v>
      </c>
      <c r="B886" s="11">
        <v>1824.56</v>
      </c>
      <c r="C886" s="7">
        <f t="shared" si="65"/>
        <v>1.812987215901174E-2</v>
      </c>
      <c r="E886">
        <v>884</v>
      </c>
      <c r="F886" s="2">
        <f t="shared" si="66"/>
        <v>875.95670809562876</v>
      </c>
      <c r="G886" s="10">
        <f t="shared" si="68"/>
        <v>3.8724191795707674</v>
      </c>
      <c r="H886" s="9">
        <f t="shared" si="69"/>
        <v>3.8724191795707621</v>
      </c>
      <c r="I886" s="9">
        <f t="shared" si="67"/>
        <v>-6.895629584352081E-2</v>
      </c>
      <c r="K886">
        <v>884</v>
      </c>
      <c r="L886">
        <v>1264</v>
      </c>
      <c r="M886" s="9">
        <v>-1.3286131486008657E-2</v>
      </c>
    </row>
    <row r="887" spans="1:13" x14ac:dyDescent="0.15">
      <c r="A887" s="6">
        <v>37894</v>
      </c>
      <c r="B887" s="11">
        <v>1786.94</v>
      </c>
      <c r="C887" s="7">
        <f t="shared" si="65"/>
        <v>-2.0618669706668924E-2</v>
      </c>
      <c r="E887">
        <v>885</v>
      </c>
      <c r="F887" s="2">
        <f t="shared" si="66"/>
        <v>857.89564605406395</v>
      </c>
      <c r="G887" s="10">
        <f t="shared" si="68"/>
        <v>3.7925750475414275</v>
      </c>
      <c r="H887" s="9">
        <f t="shared" si="69"/>
        <v>3.7925750475414226</v>
      </c>
      <c r="I887" s="9">
        <f t="shared" si="67"/>
        <v>7.9844132029339487E-2</v>
      </c>
      <c r="K887">
        <v>885</v>
      </c>
      <c r="L887">
        <v>1395</v>
      </c>
      <c r="M887" s="9">
        <v>-1.3307355338223026E-2</v>
      </c>
    </row>
    <row r="888" spans="1:13" x14ac:dyDescent="0.15">
      <c r="A888" s="6">
        <v>37895</v>
      </c>
      <c r="B888" s="11">
        <v>1832.25</v>
      </c>
      <c r="C888" s="7">
        <f t="shared" si="65"/>
        <v>2.5356195507403756E-2</v>
      </c>
      <c r="E888">
        <v>886</v>
      </c>
      <c r="F888" s="2">
        <f t="shared" si="66"/>
        <v>879.6486157803613</v>
      </c>
      <c r="G888" s="10">
        <f t="shared" si="68"/>
        <v>3.8887403219233891</v>
      </c>
      <c r="H888" s="9">
        <f t="shared" si="69"/>
        <v>3.8887403219233838</v>
      </c>
      <c r="I888" s="9">
        <f t="shared" si="67"/>
        <v>-9.6165274381961208E-2</v>
      </c>
      <c r="K888">
        <v>886</v>
      </c>
      <c r="L888">
        <v>1222</v>
      </c>
      <c r="M888" s="9">
        <v>-1.3349803042651764E-2</v>
      </c>
    </row>
    <row r="889" spans="1:13" x14ac:dyDescent="0.15">
      <c r="A889" s="6">
        <v>37896</v>
      </c>
      <c r="B889" s="11">
        <v>1836.22</v>
      </c>
      <c r="C889" s="7">
        <f t="shared" si="65"/>
        <v>2.1667348887979276E-3</v>
      </c>
      <c r="E889">
        <v>887</v>
      </c>
      <c r="F889" s="2">
        <f t="shared" si="66"/>
        <v>881.55458112605538</v>
      </c>
      <c r="G889" s="10">
        <f t="shared" si="68"/>
        <v>3.8971661912523756</v>
      </c>
      <c r="H889" s="9">
        <f t="shared" si="69"/>
        <v>3.8971661912523703</v>
      </c>
      <c r="I889" s="9">
        <f t="shared" si="67"/>
        <v>-8.4258693289864794E-3</v>
      </c>
      <c r="K889">
        <v>887</v>
      </c>
      <c r="L889">
        <v>1094</v>
      </c>
      <c r="M889" s="9">
        <v>-1.3371026894865246E-2</v>
      </c>
    </row>
    <row r="890" spans="1:13" x14ac:dyDescent="0.15">
      <c r="A890" s="6">
        <v>37897</v>
      </c>
      <c r="B890" s="11">
        <v>1880.57</v>
      </c>
      <c r="C890" s="7">
        <f t="shared" si="65"/>
        <v>2.415287928461729E-2</v>
      </c>
      <c r="E890">
        <v>888</v>
      </c>
      <c r="F890" s="2">
        <f t="shared" si="66"/>
        <v>902.84666250679436</v>
      </c>
      <c r="G890" s="10">
        <f t="shared" si="68"/>
        <v>3.9912939758217858</v>
      </c>
      <c r="H890" s="9">
        <f t="shared" si="69"/>
        <v>3.9912939758217805</v>
      </c>
      <c r="I890" s="9">
        <f t="shared" si="67"/>
        <v>-9.4127784569410178E-2</v>
      </c>
      <c r="K890">
        <v>888</v>
      </c>
      <c r="L890">
        <v>1232</v>
      </c>
      <c r="M890" s="9">
        <v>-1.3371026894866134E-2</v>
      </c>
    </row>
    <row r="891" spans="1:13" x14ac:dyDescent="0.15">
      <c r="A891" s="6">
        <v>37900</v>
      </c>
      <c r="B891" s="11">
        <v>1893.46</v>
      </c>
      <c r="C891" s="7">
        <f t="shared" si="65"/>
        <v>6.8543048118390182E-3</v>
      </c>
      <c r="E891">
        <v>889</v>
      </c>
      <c r="F891" s="2">
        <f t="shared" si="66"/>
        <v>909.03504872996746</v>
      </c>
      <c r="G891" s="10">
        <f t="shared" si="68"/>
        <v>4.018651521325725</v>
      </c>
      <c r="H891" s="9">
        <f t="shared" si="69"/>
        <v>4.0186515213257197</v>
      </c>
      <c r="I891" s="9">
        <f t="shared" si="67"/>
        <v>-2.7357545503939207E-2</v>
      </c>
      <c r="K891">
        <v>889</v>
      </c>
      <c r="L891">
        <v>861</v>
      </c>
      <c r="M891" s="9">
        <v>-1.3455922303722279E-2</v>
      </c>
    </row>
    <row r="892" spans="1:13" x14ac:dyDescent="0.15">
      <c r="A892" s="6">
        <v>37901</v>
      </c>
      <c r="B892" s="11">
        <v>1907.85</v>
      </c>
      <c r="C892" s="7">
        <f t="shared" si="65"/>
        <v>7.5998436724302731E-3</v>
      </c>
      <c r="E892">
        <v>890</v>
      </c>
      <c r="F892" s="2">
        <f t="shared" si="66"/>
        <v>915.94357299307524</v>
      </c>
      <c r="G892" s="10">
        <f t="shared" si="68"/>
        <v>4.0491926446617743</v>
      </c>
      <c r="H892" s="9">
        <f t="shared" si="69"/>
        <v>4.049192644661769</v>
      </c>
      <c r="I892" s="9">
        <f t="shared" si="67"/>
        <v>-3.0541123336049303E-2</v>
      </c>
      <c r="K892">
        <v>890</v>
      </c>
      <c r="L892">
        <v>1223</v>
      </c>
      <c r="M892" s="9">
        <v>-1.3498370008150573E-2</v>
      </c>
    </row>
    <row r="893" spans="1:13" x14ac:dyDescent="0.15">
      <c r="A893" s="6">
        <v>37902</v>
      </c>
      <c r="B893" s="11">
        <v>1893.78</v>
      </c>
      <c r="C893" s="7">
        <f t="shared" si="65"/>
        <v>-7.3747936158502503E-3</v>
      </c>
      <c r="E893">
        <v>891</v>
      </c>
      <c r="F893" s="2">
        <f t="shared" si="66"/>
        <v>909.18867817848684</v>
      </c>
      <c r="G893" s="10">
        <f t="shared" si="68"/>
        <v>4.0193306845965751</v>
      </c>
      <c r="H893" s="9">
        <f t="shared" si="69"/>
        <v>4.0193306845965697</v>
      </c>
      <c r="I893" s="9">
        <f t="shared" si="67"/>
        <v>2.9861960065199256E-2</v>
      </c>
      <c r="K893">
        <v>891</v>
      </c>
      <c r="L893">
        <v>395</v>
      </c>
      <c r="M893" s="9">
        <v>-1.3540817712578423E-2</v>
      </c>
    </row>
    <row r="894" spans="1:13" x14ac:dyDescent="0.15">
      <c r="A894" s="6">
        <v>37903</v>
      </c>
      <c r="B894" s="11">
        <v>1911.9</v>
      </c>
      <c r="C894" s="7">
        <f t="shared" si="65"/>
        <v>9.5681652567880526E-3</v>
      </c>
      <c r="E894">
        <v>892</v>
      </c>
      <c r="F894" s="2">
        <f t="shared" si="66"/>
        <v>917.88794570089931</v>
      </c>
      <c r="G894" s="10">
        <f t="shared" si="68"/>
        <v>4.057788304808474</v>
      </c>
      <c r="H894" s="9">
        <f t="shared" si="69"/>
        <v>4.0577883048084686</v>
      </c>
      <c r="I894" s="9">
        <f t="shared" si="67"/>
        <v>-3.8457620211898913E-2</v>
      </c>
      <c r="K894">
        <v>892</v>
      </c>
      <c r="L894">
        <v>1428</v>
      </c>
      <c r="M894" s="9">
        <v>-1.3625713121434124E-2</v>
      </c>
    </row>
    <row r="895" spans="1:13" x14ac:dyDescent="0.15">
      <c r="A895" s="6">
        <v>37904</v>
      </c>
      <c r="B895" s="11">
        <v>1915.31</v>
      </c>
      <c r="C895" s="7">
        <f t="shared" si="65"/>
        <v>1.7835660860923142E-3</v>
      </c>
      <c r="E895">
        <v>893</v>
      </c>
      <c r="F895" s="2">
        <f t="shared" si="66"/>
        <v>919.52505951168439</v>
      </c>
      <c r="G895" s="10">
        <f t="shared" si="68"/>
        <v>4.0650256384134726</v>
      </c>
      <c r="H895" s="9">
        <f t="shared" si="69"/>
        <v>4.0650256384134673</v>
      </c>
      <c r="I895" s="9">
        <f t="shared" si="67"/>
        <v>-7.2373336049986747E-3</v>
      </c>
      <c r="K895">
        <v>893</v>
      </c>
      <c r="L895">
        <v>303</v>
      </c>
      <c r="M895" s="9">
        <v>-1.3774280086932045E-2</v>
      </c>
    </row>
    <row r="896" spans="1:13" x14ac:dyDescent="0.15">
      <c r="A896" s="6">
        <v>37907</v>
      </c>
      <c r="B896" s="11">
        <v>1933.53</v>
      </c>
      <c r="C896" s="7">
        <f t="shared" si="65"/>
        <v>9.5128203789465182E-3</v>
      </c>
      <c r="E896">
        <v>894</v>
      </c>
      <c r="F896" s="2">
        <f t="shared" si="66"/>
        <v>928.2723362367592</v>
      </c>
      <c r="G896" s="10">
        <f t="shared" si="68"/>
        <v>4.1036954971475126</v>
      </c>
      <c r="H896" s="9">
        <f t="shared" si="69"/>
        <v>4.1036954971475073</v>
      </c>
      <c r="I896" s="9">
        <f t="shared" si="67"/>
        <v>-3.8669858734039941E-2</v>
      </c>
      <c r="K896">
        <v>894</v>
      </c>
      <c r="L896">
        <v>538</v>
      </c>
      <c r="M896" s="9">
        <v>-1.3816727791361227E-2</v>
      </c>
    </row>
    <row r="897" spans="1:13" x14ac:dyDescent="0.15">
      <c r="A897" s="6">
        <v>37908</v>
      </c>
      <c r="B897" s="11">
        <v>1943.19</v>
      </c>
      <c r="C897" s="7">
        <f t="shared" si="65"/>
        <v>4.996043505919312E-3</v>
      </c>
      <c r="E897">
        <v>895</v>
      </c>
      <c r="F897" s="2">
        <f t="shared" si="66"/>
        <v>932.91002521393943</v>
      </c>
      <c r="G897" s="10">
        <f t="shared" si="68"/>
        <v>4.1241977383863073</v>
      </c>
      <c r="H897" s="9">
        <f t="shared" si="69"/>
        <v>4.1241977383863011</v>
      </c>
      <c r="I897" s="9">
        <f t="shared" si="67"/>
        <v>-2.050224123879385E-2</v>
      </c>
      <c r="K897">
        <v>895</v>
      </c>
      <c r="L897">
        <v>798</v>
      </c>
      <c r="M897" s="9">
        <v>-1.3901623200216928E-2</v>
      </c>
    </row>
    <row r="898" spans="1:13" x14ac:dyDescent="0.15">
      <c r="A898" s="6">
        <v>37909</v>
      </c>
      <c r="B898" s="11">
        <v>1939.1</v>
      </c>
      <c r="C898" s="7">
        <f t="shared" si="65"/>
        <v>-2.1047864593787269E-3</v>
      </c>
      <c r="E898">
        <v>896</v>
      </c>
      <c r="F898" s="2">
        <f t="shared" si="66"/>
        <v>930.94644882505042</v>
      </c>
      <c r="G898" s="10">
        <f t="shared" si="68"/>
        <v>4.1155171828307511</v>
      </c>
      <c r="H898" s="9">
        <f t="shared" si="69"/>
        <v>4.1155171828307449</v>
      </c>
      <c r="I898" s="9">
        <f t="shared" si="67"/>
        <v>8.6805555555562464E-3</v>
      </c>
      <c r="K898">
        <v>896</v>
      </c>
      <c r="L898">
        <v>734</v>
      </c>
      <c r="M898" s="9">
        <v>-1.4007742461287886E-2</v>
      </c>
    </row>
    <row r="899" spans="1:13" x14ac:dyDescent="0.15">
      <c r="A899" s="6">
        <v>37910</v>
      </c>
      <c r="B899" s="11">
        <v>1950.14</v>
      </c>
      <c r="C899" s="7">
        <f t="shared" si="65"/>
        <v>5.6933629003146358E-3</v>
      </c>
      <c r="E899">
        <v>897</v>
      </c>
      <c r="F899" s="2">
        <f t="shared" si="66"/>
        <v>936.24666479897064</v>
      </c>
      <c r="G899" s="10">
        <f t="shared" si="68"/>
        <v>4.138948315675087</v>
      </c>
      <c r="H899" s="9">
        <f t="shared" si="69"/>
        <v>4.1389483156750808</v>
      </c>
      <c r="I899" s="9">
        <f t="shared" si="67"/>
        <v>-2.3431132844335956E-2</v>
      </c>
      <c r="K899">
        <v>897</v>
      </c>
      <c r="L899">
        <v>1425</v>
      </c>
      <c r="M899" s="9">
        <v>-1.4028966313501812E-2</v>
      </c>
    </row>
    <row r="900" spans="1:13" x14ac:dyDescent="0.15">
      <c r="A900" s="6">
        <v>37911</v>
      </c>
      <c r="B900" s="11">
        <v>1912.36</v>
      </c>
      <c r="C900" s="7">
        <f t="shared" ref="C900:C963" si="70">B900/B899-1</f>
        <v>-1.9372968094598431E-2</v>
      </c>
      <c r="E900">
        <v>898</v>
      </c>
      <c r="F900" s="2">
        <f t="shared" ref="F900:F963" si="71">F899*(1+C900)</f>
        <v>918.10878803314597</v>
      </c>
      <c r="G900" s="10">
        <f t="shared" si="68"/>
        <v>4.0587646020103216</v>
      </c>
      <c r="H900" s="9">
        <f t="shared" si="69"/>
        <v>4.0587646020103154</v>
      </c>
      <c r="I900" s="9">
        <f t="shared" ref="I900:I963" si="72">-(H900-H899)</f>
        <v>8.0183713664765399E-2</v>
      </c>
      <c r="K900">
        <v>898</v>
      </c>
      <c r="L900">
        <v>740</v>
      </c>
      <c r="M900" s="9">
        <v>-1.4071414017930106E-2</v>
      </c>
    </row>
    <row r="901" spans="1:13" x14ac:dyDescent="0.15">
      <c r="A901" s="6">
        <v>37914</v>
      </c>
      <c r="B901" s="11">
        <v>1925.14</v>
      </c>
      <c r="C901" s="7">
        <f t="shared" si="70"/>
        <v>6.6828421426929907E-3</v>
      </c>
      <c r="E901">
        <v>899</v>
      </c>
      <c r="F901" s="2">
        <f t="shared" si="71"/>
        <v>924.24436413339072</v>
      </c>
      <c r="G901" s="10">
        <f t="shared" ref="G901:G964" si="73">G900*F901/F900</f>
        <v>4.0858886851399072</v>
      </c>
      <c r="H901" s="9">
        <f t="shared" ref="H901:H964" si="74">H900*(1+C901)</f>
        <v>4.0858886851399001</v>
      </c>
      <c r="I901" s="9">
        <f t="shared" si="72"/>
        <v>-2.7124083129584697E-2</v>
      </c>
      <c r="K901">
        <v>899</v>
      </c>
      <c r="L901">
        <v>435</v>
      </c>
      <c r="M901" s="9">
        <v>-1.413508557457277E-2</v>
      </c>
    </row>
    <row r="902" spans="1:13" x14ac:dyDescent="0.15">
      <c r="A902" s="6">
        <v>37915</v>
      </c>
      <c r="B902" s="11">
        <v>1940.9</v>
      </c>
      <c r="C902" s="7">
        <f t="shared" si="70"/>
        <v>8.1864176111867692E-3</v>
      </c>
      <c r="E902">
        <v>900</v>
      </c>
      <c r="F902" s="2">
        <f t="shared" si="71"/>
        <v>931.81061447297247</v>
      </c>
      <c r="G902" s="10">
        <f t="shared" si="73"/>
        <v>4.1193374762292851</v>
      </c>
      <c r="H902" s="9">
        <f t="shared" si="74"/>
        <v>4.119337476229278</v>
      </c>
      <c r="I902" s="9">
        <f t="shared" si="72"/>
        <v>-3.3448791089377927E-2</v>
      </c>
      <c r="K902">
        <v>900</v>
      </c>
      <c r="L902">
        <v>937</v>
      </c>
      <c r="M902" s="9">
        <v>-1.417753327900062E-2</v>
      </c>
    </row>
    <row r="903" spans="1:13" x14ac:dyDescent="0.15">
      <c r="A903" s="6">
        <v>37916</v>
      </c>
      <c r="B903" s="11">
        <v>1898.07</v>
      </c>
      <c r="C903" s="7">
        <f t="shared" si="70"/>
        <v>-2.2067082281415962E-2</v>
      </c>
      <c r="E903">
        <v>901</v>
      </c>
      <c r="F903" s="2">
        <f t="shared" si="71"/>
        <v>911.24827297270065</v>
      </c>
      <c r="G903" s="10">
        <f t="shared" si="73"/>
        <v>4.0284357171964134</v>
      </c>
      <c r="H903" s="9">
        <f t="shared" si="74"/>
        <v>4.0284357171964063</v>
      </c>
      <c r="I903" s="9">
        <f t="shared" si="72"/>
        <v>9.0901759032871787E-2</v>
      </c>
      <c r="K903">
        <v>901</v>
      </c>
      <c r="L903">
        <v>1035</v>
      </c>
      <c r="M903" s="9">
        <v>-1.438977180114076E-2</v>
      </c>
    </row>
    <row r="904" spans="1:13" x14ac:dyDescent="0.15">
      <c r="A904" s="6">
        <v>37917</v>
      </c>
      <c r="B904" s="11">
        <v>1885.51</v>
      </c>
      <c r="C904" s="7">
        <f t="shared" si="70"/>
        <v>-6.6172480467000527E-3</v>
      </c>
      <c r="E904">
        <v>902</v>
      </c>
      <c r="F904" s="2">
        <f t="shared" si="71"/>
        <v>905.21831711831328</v>
      </c>
      <c r="G904" s="10">
        <f t="shared" si="73"/>
        <v>4.0017785588155386</v>
      </c>
      <c r="H904" s="9">
        <f t="shared" si="74"/>
        <v>4.0017785588155315</v>
      </c>
      <c r="I904" s="9">
        <f t="shared" si="72"/>
        <v>2.665715838087479E-2</v>
      </c>
      <c r="K904">
        <v>902</v>
      </c>
      <c r="L904">
        <v>927</v>
      </c>
      <c r="M904" s="9">
        <v>-1.4750577288780597E-2</v>
      </c>
    </row>
    <row r="905" spans="1:13" x14ac:dyDescent="0.15">
      <c r="A905" s="6">
        <v>37918</v>
      </c>
      <c r="B905" s="11">
        <v>1865.59</v>
      </c>
      <c r="C905" s="7">
        <f t="shared" si="70"/>
        <v>-1.0564780881565206E-2</v>
      </c>
      <c r="E905">
        <v>903</v>
      </c>
      <c r="F905" s="2">
        <f t="shared" si="71"/>
        <v>895.6548839479791</v>
      </c>
      <c r="G905" s="10">
        <f t="shared" si="73"/>
        <v>3.9595006452051069</v>
      </c>
      <c r="H905" s="9">
        <f t="shared" si="74"/>
        <v>3.9595006452050994</v>
      </c>
      <c r="I905" s="9">
        <f t="shared" si="72"/>
        <v>4.2277913610432094E-2</v>
      </c>
      <c r="K905">
        <v>903</v>
      </c>
      <c r="L905">
        <v>488</v>
      </c>
      <c r="M905" s="9">
        <v>-1.4793024993208448E-2</v>
      </c>
    </row>
    <row r="906" spans="1:13" x14ac:dyDescent="0.15">
      <c r="A906" s="6">
        <v>37921</v>
      </c>
      <c r="B906" s="11">
        <v>1882.91</v>
      </c>
      <c r="C906" s="7">
        <f t="shared" si="70"/>
        <v>9.2839262646133847E-3</v>
      </c>
      <c r="E906">
        <v>904</v>
      </c>
      <c r="F906" s="2">
        <f t="shared" si="71"/>
        <v>903.97007784909295</v>
      </c>
      <c r="G906" s="10">
        <f t="shared" si="73"/>
        <v>3.9962603572398798</v>
      </c>
      <c r="H906" s="9">
        <f t="shared" si="74"/>
        <v>3.9962603572398727</v>
      </c>
      <c r="I906" s="9">
        <f t="shared" si="72"/>
        <v>-3.6759712034773351E-2</v>
      </c>
      <c r="K906">
        <v>904</v>
      </c>
      <c r="L906">
        <v>1284</v>
      </c>
      <c r="M906" s="9">
        <v>-1.4856696549850668E-2</v>
      </c>
    </row>
    <row r="907" spans="1:13" x14ac:dyDescent="0.15">
      <c r="A907" s="6">
        <v>37922</v>
      </c>
      <c r="B907" s="11">
        <v>1932.26</v>
      </c>
      <c r="C907" s="7">
        <f t="shared" si="70"/>
        <v>2.6209431146470008E-2</v>
      </c>
      <c r="E907">
        <v>905</v>
      </c>
      <c r="F907" s="2">
        <f t="shared" si="71"/>
        <v>927.66261936294791</v>
      </c>
      <c r="G907" s="10">
        <f t="shared" si="73"/>
        <v>4.1010000679163259</v>
      </c>
      <c r="H907" s="9">
        <f t="shared" si="74"/>
        <v>4.1010000679163188</v>
      </c>
      <c r="I907" s="9">
        <f t="shared" si="72"/>
        <v>-0.10473971067644605</v>
      </c>
      <c r="K907">
        <v>905</v>
      </c>
      <c r="L907">
        <v>1330</v>
      </c>
      <c r="M907" s="9">
        <v>-1.4877920402064149E-2</v>
      </c>
    </row>
    <row r="908" spans="1:13" x14ac:dyDescent="0.15">
      <c r="A908" s="6">
        <v>37923</v>
      </c>
      <c r="B908" s="11">
        <v>1936.56</v>
      </c>
      <c r="C908" s="7">
        <f t="shared" si="70"/>
        <v>2.2253733969548328E-3</v>
      </c>
      <c r="E908">
        <v>906</v>
      </c>
      <c r="F908" s="2">
        <f t="shared" si="71"/>
        <v>929.72701507742761</v>
      </c>
      <c r="G908" s="10">
        <f t="shared" si="73"/>
        <v>4.1101263243683768</v>
      </c>
      <c r="H908" s="9">
        <f t="shared" si="74"/>
        <v>4.1101263243683697</v>
      </c>
      <c r="I908" s="9">
        <f t="shared" si="72"/>
        <v>-9.126256452050896E-3</v>
      </c>
      <c r="K908">
        <v>906</v>
      </c>
      <c r="L908">
        <v>759</v>
      </c>
      <c r="M908" s="9">
        <v>-1.5132606628633472E-2</v>
      </c>
    </row>
    <row r="909" spans="1:13" x14ac:dyDescent="0.15">
      <c r="A909" s="6">
        <v>37924</v>
      </c>
      <c r="B909" s="11">
        <v>1932.69</v>
      </c>
      <c r="C909" s="7">
        <f t="shared" si="70"/>
        <v>-1.9983888957738616E-3</v>
      </c>
      <c r="E909">
        <v>907</v>
      </c>
      <c r="F909" s="2">
        <f t="shared" si="71"/>
        <v>927.86905893439587</v>
      </c>
      <c r="G909" s="10">
        <f t="shared" si="73"/>
        <v>4.1019126935615313</v>
      </c>
      <c r="H909" s="9">
        <f t="shared" si="74"/>
        <v>4.1019126935615242</v>
      </c>
      <c r="I909" s="9">
        <f t="shared" si="72"/>
        <v>8.2136308068454511E-3</v>
      </c>
      <c r="K909">
        <v>907</v>
      </c>
      <c r="L909">
        <v>1376</v>
      </c>
      <c r="M909" s="9">
        <v>-1.5535859820699827E-2</v>
      </c>
    </row>
    <row r="910" spans="1:13" x14ac:dyDescent="0.15">
      <c r="A910" s="6">
        <v>37925</v>
      </c>
      <c r="B910" s="11">
        <v>1932.21</v>
      </c>
      <c r="C910" s="7">
        <f t="shared" si="70"/>
        <v>-2.4835850550275484E-4</v>
      </c>
      <c r="E910">
        <v>908</v>
      </c>
      <c r="F910" s="2">
        <f t="shared" si="71"/>
        <v>927.63861476161662</v>
      </c>
      <c r="G910" s="10">
        <f t="shared" si="73"/>
        <v>4.1008939486552549</v>
      </c>
      <c r="H910" s="9">
        <f t="shared" si="74"/>
        <v>4.1008939486552487</v>
      </c>
      <c r="I910" s="9">
        <f t="shared" si="72"/>
        <v>1.0187449062755149E-3</v>
      </c>
      <c r="K910">
        <v>908</v>
      </c>
      <c r="L910">
        <v>192</v>
      </c>
      <c r="M910" s="9">
        <v>-1.5578307525128565E-2</v>
      </c>
    </row>
    <row r="911" spans="1:13" x14ac:dyDescent="0.15">
      <c r="A911" s="6">
        <v>37928</v>
      </c>
      <c r="B911" s="11">
        <v>1967.7</v>
      </c>
      <c r="C911" s="7">
        <f t="shared" si="70"/>
        <v>1.8367568742527984E-2</v>
      </c>
      <c r="E911">
        <v>909</v>
      </c>
      <c r="F911" s="2">
        <f t="shared" si="71"/>
        <v>944.67708078647411</v>
      </c>
      <c r="G911" s="10">
        <f t="shared" si="73"/>
        <v>4.1762174001629973</v>
      </c>
      <c r="H911" s="9">
        <f t="shared" si="74"/>
        <v>4.176217400162991</v>
      </c>
      <c r="I911" s="9">
        <f t="shared" si="72"/>
        <v>-7.5323451507742334E-2</v>
      </c>
      <c r="K911">
        <v>909</v>
      </c>
      <c r="L911">
        <v>429</v>
      </c>
      <c r="M911" s="9">
        <v>-1.5769322195056112E-2</v>
      </c>
    </row>
    <row r="912" spans="1:13" x14ac:dyDescent="0.15">
      <c r="A912" s="6">
        <v>37929</v>
      </c>
      <c r="B912" s="11">
        <v>1957.97</v>
      </c>
      <c r="C912" s="7">
        <f t="shared" si="70"/>
        <v>-4.9448594806118518E-3</v>
      </c>
      <c r="E912">
        <v>910</v>
      </c>
      <c r="F912" s="2">
        <f t="shared" si="71"/>
        <v>940.00578536743035</v>
      </c>
      <c r="G912" s="10">
        <f t="shared" si="73"/>
        <v>4.1555665919587046</v>
      </c>
      <c r="H912" s="9">
        <f t="shared" si="74"/>
        <v>4.1555665919586993</v>
      </c>
      <c r="I912" s="9">
        <f t="shared" si="72"/>
        <v>2.0650808204291771E-2</v>
      </c>
      <c r="K912">
        <v>910</v>
      </c>
      <c r="L912">
        <v>961</v>
      </c>
      <c r="M912" s="9">
        <v>-1.5960336864982771E-2</v>
      </c>
    </row>
    <row r="913" spans="1:13" x14ac:dyDescent="0.15">
      <c r="A913" s="6">
        <v>37930</v>
      </c>
      <c r="B913" s="11">
        <v>1959.37</v>
      </c>
      <c r="C913" s="7">
        <f t="shared" si="70"/>
        <v>7.150262772155358E-4</v>
      </c>
      <c r="E913">
        <v>911</v>
      </c>
      <c r="F913" s="2">
        <f t="shared" si="71"/>
        <v>940.67791420470269</v>
      </c>
      <c r="G913" s="10">
        <f t="shared" si="73"/>
        <v>4.1585379312686737</v>
      </c>
      <c r="H913" s="9">
        <f t="shared" si="74"/>
        <v>4.1585379312686683</v>
      </c>
      <c r="I913" s="9">
        <f t="shared" si="72"/>
        <v>-2.9713393099690677E-3</v>
      </c>
      <c r="K913">
        <v>911</v>
      </c>
      <c r="L913">
        <v>548</v>
      </c>
      <c r="M913" s="9">
        <v>-1.5981560717196697E-2</v>
      </c>
    </row>
    <row r="914" spans="1:13" x14ac:dyDescent="0.15">
      <c r="A914" s="6">
        <v>37931</v>
      </c>
      <c r="B914" s="11">
        <v>1976.37</v>
      </c>
      <c r="C914" s="7">
        <f t="shared" si="70"/>
        <v>8.6762581850288178E-3</v>
      </c>
      <c r="E914">
        <v>912</v>
      </c>
      <c r="F914" s="2">
        <f t="shared" si="71"/>
        <v>948.83947865729704</v>
      </c>
      <c r="G914" s="10">
        <f t="shared" si="73"/>
        <v>4.1946184800325961</v>
      </c>
      <c r="H914" s="9">
        <f t="shared" si="74"/>
        <v>4.1946184800325907</v>
      </c>
      <c r="I914" s="9">
        <f t="shared" si="72"/>
        <v>-3.6080548763922415E-2</v>
      </c>
      <c r="K914">
        <v>912</v>
      </c>
      <c r="L914">
        <v>1127</v>
      </c>
      <c r="M914" s="9">
        <v>-1.6045232273838472E-2</v>
      </c>
    </row>
    <row r="915" spans="1:13" x14ac:dyDescent="0.15">
      <c r="A915" s="6">
        <v>37932</v>
      </c>
      <c r="B915" s="11">
        <v>1970.74</v>
      </c>
      <c r="C915" s="7">
        <f t="shared" si="70"/>
        <v>-2.8486568810495161E-3</v>
      </c>
      <c r="E915">
        <v>913</v>
      </c>
      <c r="F915" s="2">
        <f t="shared" si="71"/>
        <v>946.13656054740852</v>
      </c>
      <c r="G915" s="10">
        <f t="shared" si="73"/>
        <v>4.182669451236074</v>
      </c>
      <c r="H915" s="9">
        <f t="shared" si="74"/>
        <v>4.1826694512360687</v>
      </c>
      <c r="I915" s="9">
        <f t="shared" si="72"/>
        <v>1.1949028796522043E-2</v>
      </c>
      <c r="K915">
        <v>913</v>
      </c>
      <c r="L915">
        <v>809</v>
      </c>
      <c r="M915" s="9">
        <v>-1.6130127682694617E-2</v>
      </c>
    </row>
    <row r="916" spans="1:13" x14ac:dyDescent="0.15">
      <c r="A916" s="6">
        <v>37935</v>
      </c>
      <c r="B916" s="11">
        <v>1941.64</v>
      </c>
      <c r="C916" s="7">
        <f t="shared" si="70"/>
        <v>-1.4766026974638913E-2</v>
      </c>
      <c r="E916">
        <v>914</v>
      </c>
      <c r="F916" s="2">
        <f t="shared" si="71"/>
        <v>932.16588257267335</v>
      </c>
      <c r="G916" s="10">
        <f t="shared" si="73"/>
        <v>4.1209080412931236</v>
      </c>
      <c r="H916" s="9">
        <f t="shared" si="74"/>
        <v>4.1209080412931192</v>
      </c>
      <c r="I916" s="9">
        <f t="shared" si="72"/>
        <v>6.1761409942949541E-2</v>
      </c>
      <c r="K916">
        <v>914</v>
      </c>
      <c r="L916">
        <v>371</v>
      </c>
      <c r="M916" s="9">
        <v>-1.6299918500407351E-2</v>
      </c>
    </row>
    <row r="917" spans="1:13" x14ac:dyDescent="0.15">
      <c r="A917" s="6">
        <v>37936</v>
      </c>
      <c r="B917" s="11">
        <v>1930.75</v>
      </c>
      <c r="C917" s="7">
        <f t="shared" si="70"/>
        <v>-5.6086607198039262E-3</v>
      </c>
      <c r="E917">
        <v>915</v>
      </c>
      <c r="F917" s="2">
        <f t="shared" si="71"/>
        <v>926.93768040274665</v>
      </c>
      <c r="G917" s="10">
        <f t="shared" si="73"/>
        <v>4.0977952662319987</v>
      </c>
      <c r="H917" s="9">
        <f t="shared" si="74"/>
        <v>4.0977952662319943</v>
      </c>
      <c r="I917" s="9">
        <f t="shared" si="72"/>
        <v>2.3112775061124857E-2</v>
      </c>
      <c r="K917">
        <v>915</v>
      </c>
      <c r="L917">
        <v>1006</v>
      </c>
      <c r="M917" s="9">
        <v>-1.6299918500408239E-2</v>
      </c>
    </row>
    <row r="918" spans="1:13" x14ac:dyDescent="0.15">
      <c r="A918" s="6">
        <v>37937</v>
      </c>
      <c r="B918" s="11">
        <v>1973.11</v>
      </c>
      <c r="C918" s="7">
        <f t="shared" si="70"/>
        <v>2.1939660753593104E-2</v>
      </c>
      <c r="E918">
        <v>916</v>
      </c>
      <c r="F918" s="2">
        <f t="shared" si="71"/>
        <v>947.27437865050547</v>
      </c>
      <c r="G918" s="10">
        <f t="shared" si="73"/>
        <v>4.1876995042108094</v>
      </c>
      <c r="H918" s="9">
        <f t="shared" si="74"/>
        <v>4.1876995042108041</v>
      </c>
      <c r="I918" s="9">
        <f t="shared" si="72"/>
        <v>-8.9904237978809753E-2</v>
      </c>
      <c r="K918">
        <v>916</v>
      </c>
      <c r="L918">
        <v>1333</v>
      </c>
      <c r="M918" s="9">
        <v>-1.638481390926394E-2</v>
      </c>
    </row>
    <row r="919" spans="1:13" x14ac:dyDescent="0.15">
      <c r="A919" s="6">
        <v>37938</v>
      </c>
      <c r="B919" s="11">
        <v>1967.35</v>
      </c>
      <c r="C919" s="7">
        <f t="shared" si="70"/>
        <v>-2.9192493069316594E-3</v>
      </c>
      <c r="E919">
        <v>917</v>
      </c>
      <c r="F919" s="2">
        <f t="shared" si="71"/>
        <v>944.50904857715591</v>
      </c>
      <c r="G919" s="10">
        <f t="shared" si="73"/>
        <v>4.1754745653355041</v>
      </c>
      <c r="H919" s="9">
        <f t="shared" si="74"/>
        <v>4.1754745653354988</v>
      </c>
      <c r="I919" s="9">
        <f t="shared" si="72"/>
        <v>1.2224938875305291E-2</v>
      </c>
      <c r="K919">
        <v>917</v>
      </c>
      <c r="L919">
        <v>1490</v>
      </c>
      <c r="M919" s="9">
        <v>-1.638481390926394E-2</v>
      </c>
    </row>
    <row r="920" spans="1:13" x14ac:dyDescent="0.15">
      <c r="A920" s="6">
        <v>37939</v>
      </c>
      <c r="B920" s="11">
        <v>1930.26</v>
      </c>
      <c r="C920" s="7">
        <f t="shared" si="70"/>
        <v>-1.8852771494650145E-2</v>
      </c>
      <c r="E920">
        <v>918</v>
      </c>
      <c r="F920" s="2">
        <f t="shared" si="71"/>
        <v>926.7024353097014</v>
      </c>
      <c r="G920" s="10">
        <f t="shared" si="73"/>
        <v>4.0967552974735097</v>
      </c>
      <c r="H920" s="9">
        <f t="shared" si="74"/>
        <v>4.0967552974735053</v>
      </c>
      <c r="I920" s="9">
        <f t="shared" si="72"/>
        <v>7.8719267861993458E-2</v>
      </c>
      <c r="K920">
        <v>918</v>
      </c>
      <c r="L920">
        <v>745</v>
      </c>
      <c r="M920" s="9">
        <v>-1.649093317033401E-2</v>
      </c>
    </row>
    <row r="921" spans="1:13" x14ac:dyDescent="0.15">
      <c r="A921" s="6">
        <v>37942</v>
      </c>
      <c r="B921" s="11">
        <v>1909.61</v>
      </c>
      <c r="C921" s="7">
        <f t="shared" si="70"/>
        <v>-1.0698040678457921E-2</v>
      </c>
      <c r="E921">
        <v>919</v>
      </c>
      <c r="F921" s="2">
        <f t="shared" si="71"/>
        <v>916.78853495993224</v>
      </c>
      <c r="G921" s="10">
        <f t="shared" si="73"/>
        <v>4.0529280426514509</v>
      </c>
      <c r="H921" s="9">
        <f t="shared" si="74"/>
        <v>4.0529280426514456</v>
      </c>
      <c r="I921" s="9">
        <f t="shared" si="72"/>
        <v>4.3827254822059736E-2</v>
      </c>
      <c r="K921">
        <v>919</v>
      </c>
      <c r="L921">
        <v>559</v>
      </c>
      <c r="M921" s="9">
        <v>-1.6681947840260225E-2</v>
      </c>
    </row>
    <row r="922" spans="1:13" x14ac:dyDescent="0.15">
      <c r="A922" s="6">
        <v>37943</v>
      </c>
      <c r="B922" s="11">
        <v>1881.75</v>
      </c>
      <c r="C922" s="7">
        <f t="shared" si="70"/>
        <v>-1.4589366415131866E-2</v>
      </c>
      <c r="E922">
        <v>920</v>
      </c>
      <c r="F922" s="2">
        <f t="shared" si="71"/>
        <v>903.41317109820989</v>
      </c>
      <c r="G922" s="10">
        <f t="shared" si="73"/>
        <v>3.9937983903830458</v>
      </c>
      <c r="H922" s="9">
        <f t="shared" si="74"/>
        <v>3.9937983903830405</v>
      </c>
      <c r="I922" s="9">
        <f t="shared" si="72"/>
        <v>5.9129652268405053E-2</v>
      </c>
      <c r="K922">
        <v>920</v>
      </c>
      <c r="L922">
        <v>386</v>
      </c>
      <c r="M922" s="9">
        <v>-1.6957857919043473E-2</v>
      </c>
    </row>
    <row r="923" spans="1:13" x14ac:dyDescent="0.15">
      <c r="A923" s="6">
        <v>37944</v>
      </c>
      <c r="B923" s="11">
        <v>1899.65</v>
      </c>
      <c r="C923" s="7">
        <f t="shared" si="70"/>
        <v>9.5124219476552252E-3</v>
      </c>
      <c r="E923">
        <v>921</v>
      </c>
      <c r="F923" s="2">
        <f t="shared" si="71"/>
        <v>912.00681837476532</v>
      </c>
      <c r="G923" s="10">
        <f t="shared" si="73"/>
        <v>4.0317890858462357</v>
      </c>
      <c r="H923" s="9">
        <f t="shared" si="74"/>
        <v>4.0317890858462304</v>
      </c>
      <c r="I923" s="9">
        <f t="shared" si="72"/>
        <v>-3.7990695463189894E-2</v>
      </c>
      <c r="K923">
        <v>921</v>
      </c>
      <c r="L923">
        <v>1010</v>
      </c>
      <c r="M923" s="9">
        <v>-1.7106424884542726E-2</v>
      </c>
    </row>
    <row r="924" spans="1:13" x14ac:dyDescent="0.15">
      <c r="A924" s="6">
        <v>37945</v>
      </c>
      <c r="B924" s="11">
        <v>1881.92</v>
      </c>
      <c r="C924" s="7">
        <f t="shared" si="70"/>
        <v>-9.3332982391493013E-3</v>
      </c>
      <c r="E924">
        <v>922</v>
      </c>
      <c r="F924" s="2">
        <f t="shared" si="71"/>
        <v>903.49478674273598</v>
      </c>
      <c r="G924" s="10">
        <f t="shared" si="73"/>
        <v>3.9941591958706857</v>
      </c>
      <c r="H924" s="9">
        <f t="shared" si="74"/>
        <v>3.9941591958706804</v>
      </c>
      <c r="I924" s="9">
        <f t="shared" si="72"/>
        <v>3.7629889975550057E-2</v>
      </c>
      <c r="K924">
        <v>922</v>
      </c>
      <c r="L924">
        <v>1359</v>
      </c>
      <c r="M924" s="9">
        <v>-1.7170096441184057E-2</v>
      </c>
    </row>
    <row r="925" spans="1:13" x14ac:dyDescent="0.15">
      <c r="A925" s="6">
        <v>37946</v>
      </c>
      <c r="B925" s="11">
        <v>1893.88</v>
      </c>
      <c r="C925" s="7">
        <f t="shared" si="70"/>
        <v>6.3552116986906881E-3</v>
      </c>
      <c r="E925">
        <v>923</v>
      </c>
      <c r="F925" s="2">
        <f t="shared" si="71"/>
        <v>909.23668738114952</v>
      </c>
      <c r="G925" s="10">
        <f t="shared" si="73"/>
        <v>4.0195429231187161</v>
      </c>
      <c r="H925" s="9">
        <f t="shared" si="74"/>
        <v>4.0195429231187108</v>
      </c>
      <c r="I925" s="9">
        <f t="shared" si="72"/>
        <v>-2.5383727248030397E-2</v>
      </c>
      <c r="K925">
        <v>923</v>
      </c>
      <c r="L925">
        <v>1265</v>
      </c>
      <c r="M925" s="9">
        <v>-1.7509678076609525E-2</v>
      </c>
    </row>
    <row r="926" spans="1:13" x14ac:dyDescent="0.15">
      <c r="A926" s="6">
        <v>37949</v>
      </c>
      <c r="B926" s="11">
        <v>1947.14</v>
      </c>
      <c r="C926" s="7">
        <f t="shared" si="70"/>
        <v>2.8122161910997479E-2</v>
      </c>
      <c r="E926">
        <v>924</v>
      </c>
      <c r="F926" s="2">
        <f t="shared" si="71"/>
        <v>934.80638871910116</v>
      </c>
      <c r="G926" s="10">
        <f t="shared" si="73"/>
        <v>4.1325811600108651</v>
      </c>
      <c r="H926" s="9">
        <f t="shared" si="74"/>
        <v>4.1325811600108588</v>
      </c>
      <c r="I926" s="9">
        <f t="shared" si="72"/>
        <v>-0.11303823689214809</v>
      </c>
      <c r="K926">
        <v>924</v>
      </c>
      <c r="L926">
        <v>780</v>
      </c>
      <c r="M926" s="9">
        <v>-1.7509678076609969E-2</v>
      </c>
    </row>
    <row r="927" spans="1:13" x14ac:dyDescent="0.15">
      <c r="A927" s="6">
        <v>37950</v>
      </c>
      <c r="B927" s="11">
        <v>1943.04</v>
      </c>
      <c r="C927" s="7">
        <f t="shared" si="70"/>
        <v>-2.1056523927401871E-3</v>
      </c>
      <c r="E927">
        <v>925</v>
      </c>
      <c r="F927" s="2">
        <f t="shared" si="71"/>
        <v>932.83801140994592</v>
      </c>
      <c r="G927" s="10">
        <f t="shared" si="73"/>
        <v>4.1238793806030944</v>
      </c>
      <c r="H927" s="9">
        <f t="shared" si="74"/>
        <v>4.1238793806030891</v>
      </c>
      <c r="I927" s="9">
        <f t="shared" si="72"/>
        <v>8.7017794077697275E-3</v>
      </c>
      <c r="K927">
        <v>925</v>
      </c>
      <c r="L927">
        <v>295</v>
      </c>
      <c r="M927" s="9">
        <v>-1.7530901928823006E-2</v>
      </c>
    </row>
    <row r="928" spans="1:13" x14ac:dyDescent="0.15">
      <c r="A928" s="6">
        <v>37951</v>
      </c>
      <c r="B928" s="11">
        <v>1953.31</v>
      </c>
      <c r="C928" s="7">
        <f t="shared" si="70"/>
        <v>5.2855319499340858E-3</v>
      </c>
      <c r="E928">
        <v>926</v>
      </c>
      <c r="F928" s="2">
        <f t="shared" si="71"/>
        <v>937.76855652336621</v>
      </c>
      <c r="G928" s="10">
        <f t="shared" si="73"/>
        <v>4.1456762768269471</v>
      </c>
      <c r="H928" s="9">
        <f t="shared" si="74"/>
        <v>4.1456762768269408</v>
      </c>
      <c r="I928" s="9">
        <f t="shared" si="72"/>
        <v>-2.1796896223851725E-2</v>
      </c>
      <c r="K928">
        <v>926</v>
      </c>
      <c r="L928">
        <v>749</v>
      </c>
      <c r="M928" s="9">
        <v>-1.7573349633251745E-2</v>
      </c>
    </row>
    <row r="929" spans="1:13" x14ac:dyDescent="0.15">
      <c r="A929" s="6">
        <v>37953</v>
      </c>
      <c r="B929" s="11">
        <v>1960.26</v>
      </c>
      <c r="C929" s="7">
        <f t="shared" si="70"/>
        <v>3.5580629802745012E-3</v>
      </c>
      <c r="E929">
        <v>927</v>
      </c>
      <c r="F929" s="2">
        <f t="shared" si="71"/>
        <v>941.10519610839742</v>
      </c>
      <c r="G929" s="10">
        <f t="shared" si="73"/>
        <v>4.1604268541157277</v>
      </c>
      <c r="H929" s="9">
        <f t="shared" si="74"/>
        <v>4.1604268541157214</v>
      </c>
      <c r="I929" s="9">
        <f t="shared" si="72"/>
        <v>-1.4750577288780597E-2</v>
      </c>
      <c r="K929">
        <v>927</v>
      </c>
      <c r="L929">
        <v>481</v>
      </c>
      <c r="M929" s="9">
        <v>-1.7615797337679595E-2</v>
      </c>
    </row>
    <row r="930" spans="1:13" x14ac:dyDescent="0.15">
      <c r="A930" s="6">
        <v>37956</v>
      </c>
      <c r="B930" s="11">
        <v>1989.82</v>
      </c>
      <c r="C930" s="7">
        <f t="shared" si="70"/>
        <v>1.507963229367526E-2</v>
      </c>
      <c r="E930">
        <v>928</v>
      </c>
      <c r="F930" s="2">
        <f t="shared" si="71"/>
        <v>955.29671641537925</v>
      </c>
      <c r="G930" s="10">
        <f t="shared" si="73"/>
        <v>4.2231645612605258</v>
      </c>
      <c r="H930" s="9">
        <f t="shared" si="74"/>
        <v>4.2231645612605186</v>
      </c>
      <c r="I930" s="9">
        <f t="shared" si="72"/>
        <v>-6.2737707144797206E-2</v>
      </c>
      <c r="K930">
        <v>928</v>
      </c>
      <c r="L930">
        <v>1051</v>
      </c>
      <c r="M930" s="9">
        <v>-1.7721916598749665E-2</v>
      </c>
    </row>
    <row r="931" spans="1:13" x14ac:dyDescent="0.15">
      <c r="A931" s="6">
        <v>37957</v>
      </c>
      <c r="B931" s="11">
        <v>1980.07</v>
      </c>
      <c r="C931" s="7">
        <f t="shared" si="70"/>
        <v>-4.899940698153582E-3</v>
      </c>
      <c r="E931">
        <v>929</v>
      </c>
      <c r="F931" s="2">
        <f t="shared" si="71"/>
        <v>950.61581915580302</v>
      </c>
      <c r="G931" s="10">
        <f t="shared" si="73"/>
        <v>4.2024713053518052</v>
      </c>
      <c r="H931" s="9">
        <f t="shared" si="74"/>
        <v>4.2024713053517981</v>
      </c>
      <c r="I931" s="9">
        <f t="shared" si="72"/>
        <v>2.0693255908720509E-2</v>
      </c>
      <c r="K931">
        <v>929</v>
      </c>
      <c r="L931">
        <v>52</v>
      </c>
      <c r="M931" s="9">
        <v>-1.7785588155392773E-2</v>
      </c>
    </row>
    <row r="932" spans="1:13" x14ac:dyDescent="0.15">
      <c r="A932" s="6">
        <v>37958</v>
      </c>
      <c r="B932" s="11">
        <v>1960.25</v>
      </c>
      <c r="C932" s="7">
        <f t="shared" si="70"/>
        <v>-1.0009747130151903E-2</v>
      </c>
      <c r="E932">
        <v>930</v>
      </c>
      <c r="F932" s="2">
        <f t="shared" si="71"/>
        <v>941.10039518813119</v>
      </c>
      <c r="G932" s="10">
        <f t="shared" si="73"/>
        <v>4.1604056302635142</v>
      </c>
      <c r="H932" s="9">
        <f t="shared" si="74"/>
        <v>4.1604056302635071</v>
      </c>
      <c r="I932" s="9">
        <f t="shared" si="72"/>
        <v>4.2065675088291066E-2</v>
      </c>
      <c r="K932">
        <v>930</v>
      </c>
      <c r="L932">
        <v>1207</v>
      </c>
      <c r="M932" s="9">
        <v>-1.7891707416462843E-2</v>
      </c>
    </row>
    <row r="933" spans="1:13" x14ac:dyDescent="0.15">
      <c r="A933" s="6">
        <v>37959</v>
      </c>
      <c r="B933" s="11">
        <v>1968.8</v>
      </c>
      <c r="C933" s="7">
        <f t="shared" si="70"/>
        <v>4.3616885601325261E-3</v>
      </c>
      <c r="E933">
        <v>931</v>
      </c>
      <c r="F933" s="2">
        <f t="shared" si="71"/>
        <v>945.20518201575942</v>
      </c>
      <c r="G933" s="10">
        <f t="shared" si="73"/>
        <v>4.178552023906545</v>
      </c>
      <c r="H933" s="9">
        <f t="shared" si="74"/>
        <v>4.1785520239065388</v>
      </c>
      <c r="I933" s="9">
        <f t="shared" si="72"/>
        <v>-1.8146393643031722E-2</v>
      </c>
      <c r="K933">
        <v>931</v>
      </c>
      <c r="L933">
        <v>1148</v>
      </c>
      <c r="M933" s="9">
        <v>-1.7997826677532913E-2</v>
      </c>
    </row>
    <row r="934" spans="1:13" x14ac:dyDescent="0.15">
      <c r="A934" s="6">
        <v>37960</v>
      </c>
      <c r="B934" s="11">
        <v>1937.82</v>
      </c>
      <c r="C934" s="7">
        <f t="shared" si="70"/>
        <v>-1.5735473384802967E-2</v>
      </c>
      <c r="E934">
        <v>932</v>
      </c>
      <c r="F934" s="2">
        <f t="shared" si="71"/>
        <v>930.33193103097256</v>
      </c>
      <c r="G934" s="10">
        <f t="shared" si="73"/>
        <v>4.1128005297473491</v>
      </c>
      <c r="H934" s="9">
        <f t="shared" si="74"/>
        <v>4.1128005297473429</v>
      </c>
      <c r="I934" s="9">
        <f t="shared" si="72"/>
        <v>6.57514941591959E-2</v>
      </c>
      <c r="K934">
        <v>932</v>
      </c>
      <c r="L934">
        <v>931</v>
      </c>
      <c r="M934" s="9">
        <v>-1.8146393643031722E-2</v>
      </c>
    </row>
    <row r="935" spans="1:13" x14ac:dyDescent="0.15">
      <c r="A935" s="6">
        <v>37963</v>
      </c>
      <c r="B935" s="11">
        <v>1948.85</v>
      </c>
      <c r="C935" s="7">
        <f t="shared" si="70"/>
        <v>5.6919631338308019E-3</v>
      </c>
      <c r="E935">
        <v>933</v>
      </c>
      <c r="F935" s="2">
        <f t="shared" si="71"/>
        <v>935.62734608462642</v>
      </c>
      <c r="G935" s="10">
        <f t="shared" si="73"/>
        <v>4.1362104387394707</v>
      </c>
      <c r="H935" s="9">
        <f t="shared" si="74"/>
        <v>4.1362104387394645</v>
      </c>
      <c r="I935" s="9">
        <f t="shared" si="72"/>
        <v>-2.3409908992121586E-2</v>
      </c>
      <c r="K935">
        <v>933</v>
      </c>
      <c r="L935">
        <v>813</v>
      </c>
      <c r="M935" s="9">
        <v>-1.8464751426242376E-2</v>
      </c>
    </row>
    <row r="936" spans="1:13" x14ac:dyDescent="0.15">
      <c r="A936" s="6">
        <v>37964</v>
      </c>
      <c r="B936" s="11">
        <v>1908.32</v>
      </c>
      <c r="C936" s="7">
        <f t="shared" si="70"/>
        <v>-2.0796880211406688E-2</v>
      </c>
      <c r="E936">
        <v>934</v>
      </c>
      <c r="F936" s="2">
        <f t="shared" si="71"/>
        <v>916.16921624558813</v>
      </c>
      <c r="G936" s="10">
        <f t="shared" si="73"/>
        <v>4.0501901657158363</v>
      </c>
      <c r="H936" s="9">
        <f t="shared" si="74"/>
        <v>4.0501901657158301</v>
      </c>
      <c r="I936" s="9">
        <f t="shared" si="72"/>
        <v>8.6020273023634353E-2</v>
      </c>
      <c r="K936">
        <v>934</v>
      </c>
      <c r="L936">
        <v>1335</v>
      </c>
      <c r="M936" s="9">
        <v>-1.848597527845719E-2</v>
      </c>
    </row>
    <row r="937" spans="1:13" x14ac:dyDescent="0.15">
      <c r="A937" s="6">
        <v>37965</v>
      </c>
      <c r="B937" s="11">
        <v>1904.65</v>
      </c>
      <c r="C937" s="7">
        <f t="shared" si="70"/>
        <v>-1.9231575417120172E-3</v>
      </c>
      <c r="E937">
        <v>935</v>
      </c>
      <c r="F937" s="2">
        <f t="shared" si="71"/>
        <v>914.40727850788107</v>
      </c>
      <c r="G937" s="10">
        <f t="shared" si="73"/>
        <v>4.0424010119532721</v>
      </c>
      <c r="H937" s="9">
        <f t="shared" si="74"/>
        <v>4.0424010119532658</v>
      </c>
      <c r="I937" s="9">
        <f t="shared" si="72"/>
        <v>7.7891537625642826E-3</v>
      </c>
      <c r="K937">
        <v>935</v>
      </c>
      <c r="L937">
        <v>1169</v>
      </c>
      <c r="M937" s="9">
        <v>-1.857087068731289E-2</v>
      </c>
    </row>
    <row r="938" spans="1:13" x14ac:dyDescent="0.15">
      <c r="A938" s="6">
        <v>37966</v>
      </c>
      <c r="B938" s="11">
        <v>1942.32</v>
      </c>
      <c r="C938" s="7">
        <f t="shared" si="70"/>
        <v>1.9777911952327143E-2</v>
      </c>
      <c r="E938">
        <v>936</v>
      </c>
      <c r="F938" s="2">
        <f t="shared" si="71"/>
        <v>932.49234515077706</v>
      </c>
      <c r="G938" s="10">
        <f t="shared" si="73"/>
        <v>4.1223512632436821</v>
      </c>
      <c r="H938" s="9">
        <f t="shared" si="74"/>
        <v>4.1223512632436758</v>
      </c>
      <c r="I938" s="9">
        <f t="shared" si="72"/>
        <v>-7.9950251290410002E-2</v>
      </c>
      <c r="K938">
        <v>936</v>
      </c>
      <c r="L938">
        <v>497</v>
      </c>
      <c r="M938" s="9">
        <v>-1.859209453952726E-2</v>
      </c>
    </row>
    <row r="939" spans="1:13" x14ac:dyDescent="0.15">
      <c r="A939" s="6">
        <v>37967</v>
      </c>
      <c r="B939" s="11">
        <v>1949</v>
      </c>
      <c r="C939" s="7">
        <f t="shared" si="70"/>
        <v>3.4391861279294833E-3</v>
      </c>
      <c r="E939">
        <v>937</v>
      </c>
      <c r="F939" s="2">
        <f t="shared" si="71"/>
        <v>935.69935988862005</v>
      </c>
      <c r="G939" s="10">
        <f t="shared" si="73"/>
        <v>4.1365287965226818</v>
      </c>
      <c r="H939" s="9">
        <f t="shared" si="74"/>
        <v>4.1365287965226765</v>
      </c>
      <c r="I939" s="9">
        <f t="shared" si="72"/>
        <v>-1.417753327900062E-2</v>
      </c>
      <c r="K939">
        <v>937</v>
      </c>
      <c r="L939">
        <v>1291</v>
      </c>
      <c r="M939" s="9">
        <v>-1.863454224395511E-2</v>
      </c>
    </row>
    <row r="940" spans="1:13" x14ac:dyDescent="0.15">
      <c r="A940" s="6">
        <v>37970</v>
      </c>
      <c r="B940" s="11">
        <v>1918.26</v>
      </c>
      <c r="C940" s="7">
        <f t="shared" si="70"/>
        <v>-1.5772190867111346E-2</v>
      </c>
      <c r="E940">
        <v>938</v>
      </c>
      <c r="F940" s="2">
        <f t="shared" si="71"/>
        <v>920.94133099022281</v>
      </c>
      <c r="G940" s="10">
        <f t="shared" si="73"/>
        <v>4.0712866748166237</v>
      </c>
      <c r="H940" s="9">
        <f t="shared" si="74"/>
        <v>4.0712866748166183</v>
      </c>
      <c r="I940" s="9">
        <f t="shared" si="72"/>
        <v>6.5242121706058143E-2</v>
      </c>
      <c r="K940">
        <v>938</v>
      </c>
      <c r="L940">
        <v>1144</v>
      </c>
      <c r="M940" s="9">
        <v>-1.8655766096169479E-2</v>
      </c>
    </row>
    <row r="941" spans="1:13" x14ac:dyDescent="0.15">
      <c r="A941" s="6">
        <v>37971</v>
      </c>
      <c r="B941" s="11">
        <v>1924.29</v>
      </c>
      <c r="C941" s="7">
        <f t="shared" si="70"/>
        <v>3.143473773106864E-3</v>
      </c>
      <c r="E941">
        <v>939</v>
      </c>
      <c r="F941" s="2">
        <f t="shared" si="71"/>
        <v>923.83628591076069</v>
      </c>
      <c r="G941" s="10">
        <f t="shared" si="73"/>
        <v>4.0840846577017089</v>
      </c>
      <c r="H941" s="9">
        <f t="shared" si="74"/>
        <v>4.0840846577017036</v>
      </c>
      <c r="I941" s="9">
        <f t="shared" si="72"/>
        <v>-1.2797982885085268E-2</v>
      </c>
      <c r="K941">
        <v>939</v>
      </c>
      <c r="L941">
        <v>1416</v>
      </c>
      <c r="M941" s="9">
        <v>-1.8698213800598218E-2</v>
      </c>
    </row>
    <row r="942" spans="1:13" x14ac:dyDescent="0.15">
      <c r="A942" s="6">
        <v>37972</v>
      </c>
      <c r="B942" s="11">
        <v>1921.33</v>
      </c>
      <c r="C942" s="7">
        <f t="shared" si="70"/>
        <v>-1.5382296847149535E-3</v>
      </c>
      <c r="E942">
        <v>940</v>
      </c>
      <c r="F942" s="2">
        <f t="shared" si="71"/>
        <v>922.41521351195593</v>
      </c>
      <c r="G942" s="10">
        <f t="shared" si="73"/>
        <v>4.0778023974463435</v>
      </c>
      <c r="H942" s="9">
        <f t="shared" si="74"/>
        <v>4.0778023974463382</v>
      </c>
      <c r="I942" s="9">
        <f t="shared" si="72"/>
        <v>6.2822602553653795E-3</v>
      </c>
      <c r="K942">
        <v>940</v>
      </c>
      <c r="L942">
        <v>766</v>
      </c>
      <c r="M942" s="9">
        <v>-1.8825556913881769E-2</v>
      </c>
    </row>
    <row r="943" spans="1:13" x14ac:dyDescent="0.15">
      <c r="A943" s="6">
        <v>37973</v>
      </c>
      <c r="B943" s="11">
        <v>1956.18</v>
      </c>
      <c r="C943" s="7">
        <f t="shared" si="70"/>
        <v>1.8138476992500152E-2</v>
      </c>
      <c r="E943">
        <v>941</v>
      </c>
      <c r="F943" s="2">
        <f t="shared" si="71"/>
        <v>939.14642063977465</v>
      </c>
      <c r="G943" s="10">
        <f t="shared" si="73"/>
        <v>4.1517675224123858</v>
      </c>
      <c r="H943" s="9">
        <f t="shared" si="74"/>
        <v>4.1517675224123805</v>
      </c>
      <c r="I943" s="9">
        <f t="shared" si="72"/>
        <v>-7.3965124966042239E-2</v>
      </c>
      <c r="K943">
        <v>941</v>
      </c>
      <c r="L943">
        <v>590</v>
      </c>
      <c r="M943" s="9">
        <v>-1.8974123879380578E-2</v>
      </c>
    </row>
    <row r="944" spans="1:13" x14ac:dyDescent="0.15">
      <c r="A944" s="6">
        <v>37974</v>
      </c>
      <c r="B944" s="11">
        <v>1951.02</v>
      </c>
      <c r="C944" s="7">
        <f t="shared" si="70"/>
        <v>-2.6377940680305523E-3</v>
      </c>
      <c r="E944">
        <v>942</v>
      </c>
      <c r="F944" s="2">
        <f t="shared" si="71"/>
        <v>936.66914578239891</v>
      </c>
      <c r="G944" s="10">
        <f t="shared" si="73"/>
        <v>4.1408160146699249</v>
      </c>
      <c r="H944" s="9">
        <f t="shared" si="74"/>
        <v>4.1408160146699196</v>
      </c>
      <c r="I944" s="9">
        <f t="shared" si="72"/>
        <v>1.0951507742460898E-2</v>
      </c>
      <c r="K944">
        <v>942</v>
      </c>
      <c r="L944">
        <v>873</v>
      </c>
      <c r="M944" s="9">
        <v>-1.8974123879380578E-2</v>
      </c>
    </row>
    <row r="945" spans="1:13" x14ac:dyDescent="0.15">
      <c r="A945" s="6">
        <v>37977</v>
      </c>
      <c r="B945" s="11">
        <v>1955.8</v>
      </c>
      <c r="C945" s="7">
        <f t="shared" si="70"/>
        <v>2.4500005125522861E-3</v>
      </c>
      <c r="E945">
        <v>943</v>
      </c>
      <c r="F945" s="2">
        <f t="shared" si="71"/>
        <v>938.96398566965775</v>
      </c>
      <c r="G945" s="10">
        <f t="shared" si="73"/>
        <v>4.1509610160282513</v>
      </c>
      <c r="H945" s="9">
        <f t="shared" si="74"/>
        <v>4.150961016028246</v>
      </c>
      <c r="I945" s="9">
        <f t="shared" si="72"/>
        <v>-1.0145001358326411E-2</v>
      </c>
      <c r="K945">
        <v>943</v>
      </c>
      <c r="L945">
        <v>691</v>
      </c>
      <c r="M945" s="9">
        <v>-1.8995347731594947E-2</v>
      </c>
    </row>
    <row r="946" spans="1:13" x14ac:dyDescent="0.15">
      <c r="A946" s="6">
        <v>37978</v>
      </c>
      <c r="B946" s="11">
        <v>1974.78</v>
      </c>
      <c r="C946" s="7">
        <f t="shared" si="70"/>
        <v>9.7044687595868595E-3</v>
      </c>
      <c r="E946">
        <v>944</v>
      </c>
      <c r="F946" s="2">
        <f t="shared" si="71"/>
        <v>948.07613233496613</v>
      </c>
      <c r="G946" s="10">
        <f t="shared" si="73"/>
        <v>4.1912438875305611</v>
      </c>
      <c r="H946" s="9">
        <f t="shared" si="74"/>
        <v>4.1912438875305549</v>
      </c>
      <c r="I946" s="9">
        <f t="shared" si="72"/>
        <v>-4.0282871502308915E-2</v>
      </c>
      <c r="K946">
        <v>944</v>
      </c>
      <c r="L946">
        <v>331</v>
      </c>
      <c r="M946" s="9">
        <v>-1.9207586253735975E-2</v>
      </c>
    </row>
    <row r="947" spans="1:13" x14ac:dyDescent="0.15">
      <c r="A947" s="6">
        <v>37979</v>
      </c>
      <c r="B947" s="11">
        <v>1969.23</v>
      </c>
      <c r="C947" s="7">
        <f t="shared" si="70"/>
        <v>-2.8104396439097012E-3</v>
      </c>
      <c r="E947">
        <v>945</v>
      </c>
      <c r="F947" s="2">
        <f t="shared" si="71"/>
        <v>945.41162158720738</v>
      </c>
      <c r="G947" s="10">
        <f t="shared" si="73"/>
        <v>4.1794646495517513</v>
      </c>
      <c r="H947" s="9">
        <f t="shared" si="74"/>
        <v>4.1794646495517451</v>
      </c>
      <c r="I947" s="9">
        <f t="shared" si="72"/>
        <v>1.1779237978809753E-2</v>
      </c>
      <c r="K947">
        <v>945</v>
      </c>
      <c r="L947">
        <v>778</v>
      </c>
      <c r="M947" s="9">
        <v>-1.9228810105949456E-2</v>
      </c>
    </row>
    <row r="948" spans="1:13" x14ac:dyDescent="0.15">
      <c r="A948" s="6">
        <v>37981</v>
      </c>
      <c r="B948" s="11">
        <v>1973.14</v>
      </c>
      <c r="C948" s="7">
        <f t="shared" si="70"/>
        <v>1.9855476506045466E-3</v>
      </c>
      <c r="E948">
        <v>946</v>
      </c>
      <c r="F948" s="2">
        <f t="shared" si="71"/>
        <v>947.28878141130406</v>
      </c>
      <c r="G948" s="10">
        <f t="shared" si="73"/>
        <v>4.1877631757674534</v>
      </c>
      <c r="H948" s="9">
        <f t="shared" si="74"/>
        <v>4.1877631757674472</v>
      </c>
      <c r="I948" s="9">
        <f t="shared" si="72"/>
        <v>-8.2985262157020401E-3</v>
      </c>
      <c r="K948">
        <v>946</v>
      </c>
      <c r="L948">
        <v>579</v>
      </c>
      <c r="M948" s="9">
        <v>-1.9356153219233452E-2</v>
      </c>
    </row>
    <row r="949" spans="1:13" x14ac:dyDescent="0.15">
      <c r="A949" s="6">
        <v>37984</v>
      </c>
      <c r="B949" s="11">
        <v>2006.48</v>
      </c>
      <c r="C949" s="7">
        <f t="shared" si="70"/>
        <v>1.689692571231638E-2</v>
      </c>
      <c r="E949">
        <v>947</v>
      </c>
      <c r="F949" s="2">
        <f t="shared" si="71"/>
        <v>963.29504957892152</v>
      </c>
      <c r="G949" s="10">
        <f t="shared" si="73"/>
        <v>4.2585234990491703</v>
      </c>
      <c r="H949" s="9">
        <f t="shared" si="74"/>
        <v>4.2585234990491641</v>
      </c>
      <c r="I949" s="9">
        <f t="shared" si="72"/>
        <v>-7.0760323281716886E-2</v>
      </c>
      <c r="K949">
        <v>947</v>
      </c>
      <c r="L949">
        <v>1114</v>
      </c>
      <c r="M949" s="9">
        <v>-1.9462272480303966E-2</v>
      </c>
    </row>
    <row r="950" spans="1:13" x14ac:dyDescent="0.15">
      <c r="A950" s="6">
        <v>37985</v>
      </c>
      <c r="B950" s="11">
        <v>2009.88</v>
      </c>
      <c r="C950" s="7">
        <f t="shared" si="70"/>
        <v>1.6945097882858917E-3</v>
      </c>
      <c r="E950">
        <v>948</v>
      </c>
      <c r="F950" s="2">
        <f t="shared" si="71"/>
        <v>964.92736246944037</v>
      </c>
      <c r="G950" s="10">
        <f t="shared" si="73"/>
        <v>4.2657396088019546</v>
      </c>
      <c r="H950" s="9">
        <f t="shared" si="74"/>
        <v>4.2657396088019484</v>
      </c>
      <c r="I950" s="9">
        <f t="shared" si="72"/>
        <v>-7.2161097527843054E-3</v>
      </c>
      <c r="K950">
        <v>948</v>
      </c>
      <c r="L950">
        <v>1415</v>
      </c>
      <c r="M950" s="9">
        <v>-1.9547167889160555E-2</v>
      </c>
    </row>
    <row r="951" spans="1:13" x14ac:dyDescent="0.15">
      <c r="A951" s="6">
        <v>37986</v>
      </c>
      <c r="B951" s="11">
        <v>2003.37</v>
      </c>
      <c r="C951" s="7">
        <f t="shared" si="70"/>
        <v>-3.238999343244453E-3</v>
      </c>
      <c r="E951">
        <v>949</v>
      </c>
      <c r="F951" s="2">
        <f t="shared" si="71"/>
        <v>961.80196337612324</v>
      </c>
      <c r="G951" s="10">
        <f t="shared" si="73"/>
        <v>4.2519228810105929</v>
      </c>
      <c r="H951" s="9">
        <f t="shared" si="74"/>
        <v>4.2519228810105867</v>
      </c>
      <c r="I951" s="9">
        <f t="shared" si="72"/>
        <v>1.3816727791361672E-2</v>
      </c>
      <c r="K951">
        <v>949</v>
      </c>
      <c r="L951">
        <v>1447</v>
      </c>
      <c r="M951" s="9">
        <v>-1.9610839445801886E-2</v>
      </c>
    </row>
    <row r="952" spans="1:13" x14ac:dyDescent="0.15">
      <c r="A952" s="6">
        <v>37988</v>
      </c>
      <c r="B952" s="11">
        <v>2006.68</v>
      </c>
      <c r="C952" s="7">
        <f t="shared" si="70"/>
        <v>1.6522160160130639E-3</v>
      </c>
      <c r="E952">
        <v>950</v>
      </c>
      <c r="F952" s="2">
        <f t="shared" si="71"/>
        <v>963.39106798424609</v>
      </c>
      <c r="G952" s="10">
        <f t="shared" si="73"/>
        <v>4.2589479760934514</v>
      </c>
      <c r="H952" s="9">
        <f t="shared" si="74"/>
        <v>4.2589479760934452</v>
      </c>
      <c r="I952" s="9">
        <f t="shared" si="72"/>
        <v>-7.0250950828585346E-3</v>
      </c>
      <c r="K952">
        <v>950</v>
      </c>
      <c r="L952">
        <v>329</v>
      </c>
      <c r="M952" s="9">
        <v>-1.9632063298016256E-2</v>
      </c>
    </row>
    <row r="953" spans="1:13" x14ac:dyDescent="0.15">
      <c r="A953" s="6">
        <v>37991</v>
      </c>
      <c r="B953" s="11">
        <v>2047.36</v>
      </c>
      <c r="C953" s="7">
        <f t="shared" si="70"/>
        <v>2.0272290549564476E-2</v>
      </c>
      <c r="E953">
        <v>951</v>
      </c>
      <c r="F953" s="2">
        <f t="shared" si="71"/>
        <v>982.9212116272779</v>
      </c>
      <c r="G953" s="10">
        <f t="shared" si="73"/>
        <v>4.3452866069002969</v>
      </c>
      <c r="H953" s="9">
        <f t="shared" si="74"/>
        <v>4.3452866069002916</v>
      </c>
      <c r="I953" s="9">
        <f t="shared" si="72"/>
        <v>-8.6338630806846339E-2</v>
      </c>
      <c r="K953">
        <v>951</v>
      </c>
      <c r="L953">
        <v>1343</v>
      </c>
      <c r="M953" s="9">
        <v>-1.9632063298016256E-2</v>
      </c>
    </row>
    <row r="954" spans="1:13" x14ac:dyDescent="0.15">
      <c r="A954" s="6">
        <v>37992</v>
      </c>
      <c r="B954" s="11">
        <v>2057.37</v>
      </c>
      <c r="C954" s="7">
        <f t="shared" si="70"/>
        <v>4.8892231947483822E-3</v>
      </c>
      <c r="E954">
        <v>952</v>
      </c>
      <c r="F954" s="2">
        <f t="shared" si="71"/>
        <v>987.72693281377622</v>
      </c>
      <c r="G954" s="10">
        <f t="shared" si="73"/>
        <v>4.366531682966583</v>
      </c>
      <c r="H954" s="9">
        <f t="shared" si="74"/>
        <v>4.3665316829665777</v>
      </c>
      <c r="I954" s="9">
        <f t="shared" si="72"/>
        <v>-2.1245076066286117E-2</v>
      </c>
      <c r="K954">
        <v>952</v>
      </c>
      <c r="L954">
        <v>1060</v>
      </c>
      <c r="M954" s="9">
        <v>-1.9653287150230625E-2</v>
      </c>
    </row>
    <row r="955" spans="1:13" x14ac:dyDescent="0.15">
      <c r="A955" s="6">
        <v>37993</v>
      </c>
      <c r="B955" s="11">
        <v>2077.6799999999998</v>
      </c>
      <c r="C955" s="7">
        <f t="shared" si="70"/>
        <v>9.8718266524737697E-3</v>
      </c>
      <c r="E955">
        <v>953</v>
      </c>
      <c r="F955" s="2">
        <f t="shared" si="71"/>
        <v>997.47760187449342</v>
      </c>
      <c r="G955" s="10">
        <f t="shared" si="73"/>
        <v>4.409637326813364</v>
      </c>
      <c r="H955" s="9">
        <f t="shared" si="74"/>
        <v>4.4096373268133586</v>
      </c>
      <c r="I955" s="9">
        <f t="shared" si="72"/>
        <v>-4.310564384678095E-2</v>
      </c>
      <c r="K955">
        <v>953</v>
      </c>
      <c r="L955">
        <v>704</v>
      </c>
      <c r="M955" s="9">
        <v>-1.9653287150231069E-2</v>
      </c>
    </row>
    <row r="956" spans="1:13" x14ac:dyDescent="0.15">
      <c r="A956" s="6">
        <v>37994</v>
      </c>
      <c r="B956" s="11">
        <v>2100.25</v>
      </c>
      <c r="C956" s="7">
        <f t="shared" si="70"/>
        <v>1.0863078048592767E-2</v>
      </c>
      <c r="E956">
        <v>954</v>
      </c>
      <c r="F956" s="2">
        <f t="shared" si="71"/>
        <v>1008.3132789153792</v>
      </c>
      <c r="G956" s="10">
        <f t="shared" si="73"/>
        <v>4.4575395612605258</v>
      </c>
      <c r="H956" s="9">
        <f t="shared" si="74"/>
        <v>4.4575395612605204</v>
      </c>
      <c r="I956" s="9">
        <f t="shared" si="72"/>
        <v>-4.7902234447161796E-2</v>
      </c>
      <c r="K956">
        <v>954</v>
      </c>
      <c r="L956">
        <v>543</v>
      </c>
      <c r="M956" s="9">
        <v>-1.967451100244455E-2</v>
      </c>
    </row>
    <row r="957" spans="1:13" x14ac:dyDescent="0.15">
      <c r="A957" s="6">
        <v>37995</v>
      </c>
      <c r="B957" s="11">
        <v>2086.92</v>
      </c>
      <c r="C957" s="7">
        <f t="shared" si="70"/>
        <v>-6.346863468634667E-3</v>
      </c>
      <c r="E957">
        <v>955</v>
      </c>
      <c r="F957" s="2">
        <f t="shared" si="71"/>
        <v>1001.9136522004919</v>
      </c>
      <c r="G957" s="10">
        <f t="shared" si="73"/>
        <v>4.4292481662591676</v>
      </c>
      <c r="H957" s="9">
        <f t="shared" si="74"/>
        <v>4.4292481662591623</v>
      </c>
      <c r="I957" s="9">
        <f t="shared" si="72"/>
        <v>2.8291395001358133E-2</v>
      </c>
      <c r="K957">
        <v>955</v>
      </c>
      <c r="L957">
        <v>343</v>
      </c>
      <c r="M957" s="9">
        <v>-1.9716958706873733E-2</v>
      </c>
    </row>
    <row r="958" spans="1:13" x14ac:dyDescent="0.15">
      <c r="A958" s="6">
        <v>37998</v>
      </c>
      <c r="B958" s="11">
        <v>2111.7800000000002</v>
      </c>
      <c r="C958" s="7">
        <f t="shared" si="70"/>
        <v>1.1912291798439778E-2</v>
      </c>
      <c r="E958">
        <v>956</v>
      </c>
      <c r="F958" s="2">
        <f t="shared" si="71"/>
        <v>1013.8487399823447</v>
      </c>
      <c r="G958" s="10">
        <f t="shared" si="73"/>
        <v>4.4820106628633516</v>
      </c>
      <c r="H958" s="9">
        <f t="shared" si="74"/>
        <v>4.4820106628633454</v>
      </c>
      <c r="I958" s="9">
        <f t="shared" si="72"/>
        <v>-5.2762496604183085E-2</v>
      </c>
      <c r="K958">
        <v>956</v>
      </c>
      <c r="L958">
        <v>618</v>
      </c>
      <c r="M958" s="9">
        <v>-1.973818255908677E-2</v>
      </c>
    </row>
    <row r="959" spans="1:13" x14ac:dyDescent="0.15">
      <c r="A959" s="6">
        <v>37999</v>
      </c>
      <c r="B959" s="11">
        <v>2096.44</v>
      </c>
      <c r="C959" s="7">
        <f t="shared" si="70"/>
        <v>-7.2640142439081012E-3</v>
      </c>
      <c r="E959">
        <v>957</v>
      </c>
      <c r="F959" s="2">
        <f t="shared" si="71"/>
        <v>1006.4841282939447</v>
      </c>
      <c r="G959" s="10">
        <f t="shared" si="73"/>
        <v>4.4494532735669647</v>
      </c>
      <c r="H959" s="9">
        <f t="shared" si="74"/>
        <v>4.4494532735669576</v>
      </c>
      <c r="I959" s="9">
        <f t="shared" si="72"/>
        <v>3.255738929638774E-2</v>
      </c>
      <c r="K959">
        <v>957</v>
      </c>
      <c r="L959">
        <v>1250</v>
      </c>
      <c r="M959" s="9">
        <v>-2.0035316490084831E-2</v>
      </c>
    </row>
    <row r="960" spans="1:13" x14ac:dyDescent="0.15">
      <c r="A960" s="6">
        <v>38000</v>
      </c>
      <c r="B960" s="11">
        <v>2111.13</v>
      </c>
      <c r="C960" s="7">
        <f t="shared" si="70"/>
        <v>7.0071168266203632E-3</v>
      </c>
      <c r="E960">
        <v>958</v>
      </c>
      <c r="F960" s="2">
        <f t="shared" si="71"/>
        <v>1013.5366801650395</v>
      </c>
      <c r="G960" s="10">
        <f t="shared" si="73"/>
        <v>4.4806311124694362</v>
      </c>
      <c r="H960" s="9">
        <f t="shared" si="74"/>
        <v>4.48063111246943</v>
      </c>
      <c r="I960" s="9">
        <f t="shared" si="72"/>
        <v>-3.1177838902472388E-2</v>
      </c>
      <c r="K960">
        <v>958</v>
      </c>
      <c r="L960">
        <v>433</v>
      </c>
      <c r="M960" s="9">
        <v>-2.0056540342298312E-2</v>
      </c>
    </row>
    <row r="961" spans="1:13" x14ac:dyDescent="0.15">
      <c r="A961" s="6">
        <v>38001</v>
      </c>
      <c r="B961" s="11">
        <v>2109.08</v>
      </c>
      <c r="C961" s="7">
        <f t="shared" si="70"/>
        <v>-9.7104394329117216E-4</v>
      </c>
      <c r="E961">
        <v>959</v>
      </c>
      <c r="F961" s="2">
        <f t="shared" si="71"/>
        <v>1012.5524915104618</v>
      </c>
      <c r="G961" s="10">
        <f t="shared" si="73"/>
        <v>4.4762802227655509</v>
      </c>
      <c r="H961" s="9">
        <f t="shared" si="74"/>
        <v>4.4762802227655447</v>
      </c>
      <c r="I961" s="9">
        <f t="shared" si="72"/>
        <v>4.3508897038853078E-3</v>
      </c>
      <c r="K961">
        <v>959</v>
      </c>
      <c r="L961">
        <v>1375</v>
      </c>
      <c r="M961" s="9">
        <v>-2.0120211898940532E-2</v>
      </c>
    </row>
    <row r="962" spans="1:13" x14ac:dyDescent="0.15">
      <c r="A962" s="6">
        <v>38002</v>
      </c>
      <c r="B962" s="11">
        <v>2140.46</v>
      </c>
      <c r="C962" s="7">
        <f t="shared" si="70"/>
        <v>1.4878525233751327E-2</v>
      </c>
      <c r="E962">
        <v>960</v>
      </c>
      <c r="F962" s="2">
        <f t="shared" si="71"/>
        <v>1027.617779305898</v>
      </c>
      <c r="G962" s="10">
        <f t="shared" si="73"/>
        <v>4.5428806710133101</v>
      </c>
      <c r="H962" s="9">
        <f t="shared" si="74"/>
        <v>4.5428806710133038</v>
      </c>
      <c r="I962" s="9">
        <f t="shared" si="72"/>
        <v>-6.6600448247759125E-2</v>
      </c>
      <c r="K962">
        <v>960</v>
      </c>
      <c r="L962">
        <v>103</v>
      </c>
      <c r="M962" s="9">
        <v>-2.024755501222586E-2</v>
      </c>
    </row>
    <row r="963" spans="1:13" x14ac:dyDescent="0.15">
      <c r="A963" s="6">
        <v>38006</v>
      </c>
      <c r="B963" s="11">
        <v>2147.98</v>
      </c>
      <c r="C963" s="7">
        <f t="shared" si="70"/>
        <v>3.513263504106634E-3</v>
      </c>
      <c r="E963">
        <v>961</v>
      </c>
      <c r="F963" s="2">
        <f t="shared" si="71"/>
        <v>1031.2280713461046</v>
      </c>
      <c r="G963" s="10">
        <f t="shared" si="73"/>
        <v>4.5588410078782928</v>
      </c>
      <c r="H963" s="9">
        <f t="shared" si="74"/>
        <v>4.5588410078782866</v>
      </c>
      <c r="I963" s="9">
        <f t="shared" si="72"/>
        <v>-1.5960336864982771E-2</v>
      </c>
      <c r="K963">
        <v>961</v>
      </c>
      <c r="L963">
        <v>987</v>
      </c>
      <c r="M963" s="9">
        <v>-2.0353674273295042E-2</v>
      </c>
    </row>
    <row r="964" spans="1:13" x14ac:dyDescent="0.15">
      <c r="A964" s="6">
        <v>38007</v>
      </c>
      <c r="B964" s="11">
        <v>2142.4499999999998</v>
      </c>
      <c r="C964" s="7">
        <f t="shared" ref="C964:C1027" si="75">B964/B963-1</f>
        <v>-2.574511866963447E-3</v>
      </c>
      <c r="E964">
        <v>962</v>
      </c>
      <c r="F964" s="2">
        <f t="shared" ref="F964:F1027" si="76">F963*(1+C964)</f>
        <v>1028.5731624388782</v>
      </c>
      <c r="G964" s="10">
        <f t="shared" si="73"/>
        <v>4.54710421760391</v>
      </c>
      <c r="H964" s="9">
        <f t="shared" si="74"/>
        <v>4.5471042176039047</v>
      </c>
      <c r="I964" s="9">
        <f t="shared" ref="I964:I1027" si="77">-(H964-H963)</f>
        <v>1.1736790274381903E-2</v>
      </c>
      <c r="K964">
        <v>962</v>
      </c>
      <c r="L964">
        <v>895</v>
      </c>
      <c r="M964" s="9">
        <v>-2.050224123879385E-2</v>
      </c>
    </row>
    <row r="965" spans="1:13" x14ac:dyDescent="0.15">
      <c r="A965" s="6">
        <v>38008</v>
      </c>
      <c r="B965" s="11">
        <v>2119.0100000000002</v>
      </c>
      <c r="C965" s="7">
        <f t="shared" si="75"/>
        <v>-1.0940745408294039E-2</v>
      </c>
      <c r="E965">
        <v>963</v>
      </c>
      <c r="F965" s="2">
        <f t="shared" si="76"/>
        <v>1017.3198053348306</v>
      </c>
      <c r="G965" s="10">
        <f t="shared" ref="G965:G1028" si="78">G964*F965/F964</f>
        <v>4.4973555080141256</v>
      </c>
      <c r="H965" s="9">
        <f t="shared" ref="H965:H1028" si="79">H964*(1+C965)</f>
        <v>4.4973555080141203</v>
      </c>
      <c r="I965" s="9">
        <f t="shared" si="77"/>
        <v>4.974870958978439E-2</v>
      </c>
      <c r="K965">
        <v>963</v>
      </c>
      <c r="L965">
        <v>1295</v>
      </c>
      <c r="M965" s="9">
        <v>-2.062958435207829E-2</v>
      </c>
    </row>
    <row r="966" spans="1:13" x14ac:dyDescent="0.15">
      <c r="A966" s="6">
        <v>38009</v>
      </c>
      <c r="B966" s="11">
        <v>2123.87</v>
      </c>
      <c r="C966" s="7">
        <f t="shared" si="75"/>
        <v>2.2935238625583221E-3</v>
      </c>
      <c r="E966">
        <v>964</v>
      </c>
      <c r="F966" s="2">
        <f t="shared" si="76"/>
        <v>1019.6530525842192</v>
      </c>
      <c r="G966" s="10">
        <f t="shared" si="78"/>
        <v>4.5076703001901643</v>
      </c>
      <c r="H966" s="9">
        <f t="shared" si="79"/>
        <v>4.507670300190159</v>
      </c>
      <c r="I966" s="9">
        <f t="shared" si="77"/>
        <v>-1.0314792176038701E-2</v>
      </c>
      <c r="K966">
        <v>964</v>
      </c>
      <c r="L966">
        <v>1399</v>
      </c>
      <c r="M966" s="9">
        <v>-2.0693255908720509E-2</v>
      </c>
    </row>
    <row r="967" spans="1:13" x14ac:dyDescent="0.15">
      <c r="A967" s="6">
        <v>38012</v>
      </c>
      <c r="B967" s="11">
        <v>2153.83</v>
      </c>
      <c r="C967" s="7">
        <f t="shared" si="75"/>
        <v>1.41063247750568E-2</v>
      </c>
      <c r="E967">
        <v>965</v>
      </c>
      <c r="F967" s="2">
        <f t="shared" si="76"/>
        <v>1034.0366097018502</v>
      </c>
      <c r="G967" s="10">
        <f t="shared" si="78"/>
        <v>4.5712569614235248</v>
      </c>
      <c r="H967" s="9">
        <f t="shared" si="79"/>
        <v>4.5712569614235194</v>
      </c>
      <c r="I967" s="9">
        <f t="shared" si="77"/>
        <v>-6.3586661233360431E-2</v>
      </c>
      <c r="K967">
        <v>965</v>
      </c>
      <c r="L967">
        <v>1353</v>
      </c>
      <c r="M967" s="9">
        <v>-2.0799375169791467E-2</v>
      </c>
    </row>
    <row r="968" spans="1:13" x14ac:dyDescent="0.15">
      <c r="A968" s="6">
        <v>38013</v>
      </c>
      <c r="B968" s="11">
        <v>2116.04</v>
      </c>
      <c r="C968" s="7">
        <f t="shared" si="75"/>
        <v>-1.7545488734022618E-2</v>
      </c>
      <c r="E968">
        <v>966</v>
      </c>
      <c r="F968" s="2">
        <f t="shared" si="76"/>
        <v>1015.8939320157594</v>
      </c>
      <c r="G968" s="10">
        <f t="shared" si="78"/>
        <v>4.4910520239065459</v>
      </c>
      <c r="H968" s="9">
        <f t="shared" si="79"/>
        <v>4.4910520239065406</v>
      </c>
      <c r="I968" s="9">
        <f t="shared" si="77"/>
        <v>8.020493751697888E-2</v>
      </c>
      <c r="K968">
        <v>966</v>
      </c>
      <c r="L968">
        <v>432</v>
      </c>
      <c r="M968" s="9">
        <v>-2.0820599022004949E-2</v>
      </c>
    </row>
    <row r="969" spans="1:13" x14ac:dyDescent="0.15">
      <c r="A969" s="6">
        <v>38014</v>
      </c>
      <c r="B969" s="11">
        <v>2077.37</v>
      </c>
      <c r="C969" s="7">
        <f t="shared" si="75"/>
        <v>-1.8274701801478277E-2</v>
      </c>
      <c r="E969">
        <v>967</v>
      </c>
      <c r="F969" s="2">
        <f t="shared" si="76"/>
        <v>997.32877334624015</v>
      </c>
      <c r="G969" s="10">
        <f t="shared" si="78"/>
        <v>4.4089793873947283</v>
      </c>
      <c r="H969" s="9">
        <f t="shared" si="79"/>
        <v>4.4089793873947229</v>
      </c>
      <c r="I969" s="9">
        <f t="shared" si="77"/>
        <v>8.207263651181762E-2</v>
      </c>
      <c r="K969">
        <v>967</v>
      </c>
      <c r="L969">
        <v>639</v>
      </c>
      <c r="M969" s="9">
        <v>-2.0841822874218874E-2</v>
      </c>
    </row>
    <row r="970" spans="1:13" x14ac:dyDescent="0.15">
      <c r="A970" s="6">
        <v>38015</v>
      </c>
      <c r="B970" s="11">
        <v>2068.23</v>
      </c>
      <c r="C970" s="7">
        <f t="shared" si="75"/>
        <v>-4.3997939702603572E-3</v>
      </c>
      <c r="E970">
        <v>968</v>
      </c>
      <c r="F970" s="2">
        <f t="shared" si="76"/>
        <v>992.94073222290422</v>
      </c>
      <c r="G970" s="10">
        <f t="shared" si="78"/>
        <v>4.3895807864710665</v>
      </c>
      <c r="H970" s="9">
        <f t="shared" si="79"/>
        <v>4.3895807864710612</v>
      </c>
      <c r="I970" s="9">
        <f t="shared" si="77"/>
        <v>1.9398600923661746E-2</v>
      </c>
      <c r="K970">
        <v>968</v>
      </c>
      <c r="L970">
        <v>1070</v>
      </c>
      <c r="M970" s="9">
        <v>-2.1011613691931608E-2</v>
      </c>
    </row>
    <row r="971" spans="1:13" x14ac:dyDescent="0.15">
      <c r="A971" s="6">
        <v>38016</v>
      </c>
      <c r="B971" s="11">
        <v>2066.15</v>
      </c>
      <c r="C971" s="7">
        <f t="shared" si="75"/>
        <v>-1.0056908564327616E-3</v>
      </c>
      <c r="E971">
        <v>969</v>
      </c>
      <c r="F971" s="2">
        <f t="shared" si="76"/>
        <v>991.94214080752795</v>
      </c>
      <c r="G971" s="10">
        <f t="shared" si="78"/>
        <v>4.3851662252105399</v>
      </c>
      <c r="H971" s="9">
        <f t="shared" si="79"/>
        <v>4.3851662252105346</v>
      </c>
      <c r="I971" s="9">
        <f t="shared" si="77"/>
        <v>4.4145612605266393E-3</v>
      </c>
      <c r="K971">
        <v>969</v>
      </c>
      <c r="L971">
        <v>1306</v>
      </c>
      <c r="M971" s="9">
        <v>-2.1096509100787308E-2</v>
      </c>
    </row>
    <row r="972" spans="1:13" x14ac:dyDescent="0.15">
      <c r="A972" s="6">
        <v>38019</v>
      </c>
      <c r="B972" s="11">
        <v>2063.15</v>
      </c>
      <c r="C972" s="7">
        <f t="shared" si="75"/>
        <v>-1.4519758972001418E-3</v>
      </c>
      <c r="E972">
        <v>970</v>
      </c>
      <c r="F972" s="2">
        <f t="shared" si="76"/>
        <v>990.50186472765836</v>
      </c>
      <c r="G972" s="10">
        <f t="shared" si="78"/>
        <v>4.3787990695463179</v>
      </c>
      <c r="H972" s="9">
        <f t="shared" si="79"/>
        <v>4.3787990695463126</v>
      </c>
      <c r="I972" s="9">
        <f t="shared" si="77"/>
        <v>6.3671556642219684E-3</v>
      </c>
      <c r="K972">
        <v>970</v>
      </c>
      <c r="L972">
        <v>1135</v>
      </c>
      <c r="M972" s="9">
        <v>-2.1202628361857823E-2</v>
      </c>
    </row>
    <row r="973" spans="1:13" x14ac:dyDescent="0.15">
      <c r="A973" s="6">
        <v>38020</v>
      </c>
      <c r="B973" s="11">
        <v>2066.21</v>
      </c>
      <c r="C973" s="7">
        <f t="shared" si="75"/>
        <v>1.4831689406975546E-3</v>
      </c>
      <c r="E973">
        <v>971</v>
      </c>
      <c r="F973" s="2">
        <f t="shared" si="76"/>
        <v>991.97094632912547</v>
      </c>
      <c r="G973" s="10">
        <f t="shared" si="78"/>
        <v>4.3852935683238243</v>
      </c>
      <c r="H973" s="9">
        <f t="shared" si="79"/>
        <v>4.385293568323819</v>
      </c>
      <c r="I973" s="9">
        <f t="shared" si="77"/>
        <v>-6.4944987775064078E-3</v>
      </c>
      <c r="K973">
        <v>971</v>
      </c>
      <c r="L973">
        <v>952</v>
      </c>
      <c r="M973" s="9">
        <v>-2.1245076066286117E-2</v>
      </c>
    </row>
    <row r="974" spans="1:13" x14ac:dyDescent="0.15">
      <c r="A974" s="6">
        <v>38021</v>
      </c>
      <c r="B974" s="11">
        <v>2014.14</v>
      </c>
      <c r="C974" s="7">
        <f t="shared" si="75"/>
        <v>-2.520072983869015E-2</v>
      </c>
      <c r="E974">
        <v>972</v>
      </c>
      <c r="F974" s="2">
        <f t="shared" si="76"/>
        <v>966.97255450285536</v>
      </c>
      <c r="G974" s="10">
        <f t="shared" si="78"/>
        <v>4.2747809698451498</v>
      </c>
      <c r="H974" s="9">
        <f t="shared" si="79"/>
        <v>4.2747809698451453</v>
      </c>
      <c r="I974" s="9">
        <f t="shared" si="77"/>
        <v>0.11051259847867367</v>
      </c>
      <c r="K974">
        <v>972</v>
      </c>
      <c r="L974">
        <v>219</v>
      </c>
      <c r="M974" s="9">
        <v>-2.1351195327356187E-2</v>
      </c>
    </row>
    <row r="975" spans="1:13" x14ac:dyDescent="0.15">
      <c r="A975" s="6">
        <v>38022</v>
      </c>
      <c r="B975" s="11">
        <v>2019.56</v>
      </c>
      <c r="C975" s="7">
        <f t="shared" si="75"/>
        <v>2.6909748081065388E-3</v>
      </c>
      <c r="E975">
        <v>973</v>
      </c>
      <c r="F975" s="2">
        <f t="shared" si="76"/>
        <v>969.57465328715296</v>
      </c>
      <c r="G975" s="10">
        <f t="shared" si="78"/>
        <v>4.2862842977451763</v>
      </c>
      <c r="H975" s="9">
        <f t="shared" si="79"/>
        <v>4.2862842977451718</v>
      </c>
      <c r="I975" s="9">
        <f t="shared" si="77"/>
        <v>-1.1503327900026505E-2</v>
      </c>
      <c r="K975">
        <v>973</v>
      </c>
      <c r="L975">
        <v>643</v>
      </c>
      <c r="M975" s="9">
        <v>-2.1351195327357075E-2</v>
      </c>
    </row>
    <row r="976" spans="1:13" x14ac:dyDescent="0.15">
      <c r="A976" s="6">
        <v>38023</v>
      </c>
      <c r="B976" s="11">
        <v>2064.0100000000002</v>
      </c>
      <c r="C976" s="7">
        <f t="shared" si="75"/>
        <v>2.2009744696864786E-2</v>
      </c>
      <c r="E976">
        <v>974</v>
      </c>
      <c r="F976" s="2">
        <f t="shared" si="76"/>
        <v>990.91474387055439</v>
      </c>
      <c r="G976" s="10">
        <f t="shared" si="78"/>
        <v>4.3806243208367279</v>
      </c>
      <c r="H976" s="9">
        <f t="shared" si="79"/>
        <v>4.3806243208367235</v>
      </c>
      <c r="I976" s="9">
        <f t="shared" si="77"/>
        <v>-9.434002309155165E-2</v>
      </c>
      <c r="K976">
        <v>974</v>
      </c>
      <c r="L976">
        <v>1151</v>
      </c>
      <c r="M976" s="9">
        <v>-2.1372419179570556E-2</v>
      </c>
    </row>
    <row r="977" spans="1:13" x14ac:dyDescent="0.15">
      <c r="A977" s="6">
        <v>38026</v>
      </c>
      <c r="B977" s="11">
        <v>2060.5700000000002</v>
      </c>
      <c r="C977" s="7">
        <f t="shared" si="75"/>
        <v>-1.666658591770398E-3</v>
      </c>
      <c r="E977">
        <v>975</v>
      </c>
      <c r="F977" s="2">
        <f t="shared" si="76"/>
        <v>989.26322729897061</v>
      </c>
      <c r="G977" s="10">
        <f t="shared" si="78"/>
        <v>4.373323315675087</v>
      </c>
      <c r="H977" s="9">
        <f t="shared" si="79"/>
        <v>4.3733233156750826</v>
      </c>
      <c r="I977" s="9">
        <f t="shared" si="77"/>
        <v>7.3010051616408944E-3</v>
      </c>
      <c r="K977">
        <v>975</v>
      </c>
      <c r="L977">
        <v>320</v>
      </c>
      <c r="M977" s="9">
        <v>-2.1478538440640627E-2</v>
      </c>
    </row>
    <row r="978" spans="1:13" x14ac:dyDescent="0.15">
      <c r="A978" s="6">
        <v>38027</v>
      </c>
      <c r="B978" s="11">
        <v>2075.33</v>
      </c>
      <c r="C978" s="7">
        <f t="shared" si="75"/>
        <v>7.1630665301347651E-3</v>
      </c>
      <c r="E978">
        <v>976</v>
      </c>
      <c r="F978" s="2">
        <f t="shared" si="76"/>
        <v>996.34938561192894</v>
      </c>
      <c r="G978" s="10">
        <f t="shared" si="78"/>
        <v>4.4046497215430573</v>
      </c>
      <c r="H978" s="9">
        <f t="shared" si="79"/>
        <v>4.4046497215430529</v>
      </c>
      <c r="I978" s="9">
        <f t="shared" si="77"/>
        <v>-3.1326405867970308E-2</v>
      </c>
      <c r="K978">
        <v>976</v>
      </c>
      <c r="L978">
        <v>1357</v>
      </c>
      <c r="M978" s="9">
        <v>-2.1520986145068477E-2</v>
      </c>
    </row>
    <row r="979" spans="1:13" x14ac:dyDescent="0.15">
      <c r="A979" s="6">
        <v>38028</v>
      </c>
      <c r="B979" s="11">
        <v>2089.66</v>
      </c>
      <c r="C979" s="7">
        <f t="shared" si="75"/>
        <v>6.9049259635816096E-3</v>
      </c>
      <c r="E979">
        <v>977</v>
      </c>
      <c r="F979" s="2">
        <f t="shared" si="76"/>
        <v>1003.2291043534393</v>
      </c>
      <c r="G979" s="10">
        <f t="shared" si="78"/>
        <v>4.4350635017658222</v>
      </c>
      <c r="H979" s="9">
        <f t="shared" si="79"/>
        <v>4.4350635017658178</v>
      </c>
      <c r="I979" s="9">
        <f t="shared" si="77"/>
        <v>-3.0413780222764863E-2</v>
      </c>
      <c r="K979">
        <v>977</v>
      </c>
      <c r="L979">
        <v>455</v>
      </c>
      <c r="M979" s="9">
        <v>-2.1584657701711585E-2</v>
      </c>
    </row>
    <row r="980" spans="1:13" x14ac:dyDescent="0.15">
      <c r="A980" s="6">
        <v>38029</v>
      </c>
      <c r="B980" s="11">
        <v>2073.61</v>
      </c>
      <c r="C980" s="7">
        <f t="shared" si="75"/>
        <v>-7.6806753251723592E-3</v>
      </c>
      <c r="E980">
        <v>978</v>
      </c>
      <c r="F980" s="2">
        <f t="shared" si="76"/>
        <v>995.5236273261371</v>
      </c>
      <c r="G980" s="10">
        <f t="shared" si="78"/>
        <v>4.4009992189622373</v>
      </c>
      <c r="H980" s="9">
        <f t="shared" si="79"/>
        <v>4.4009992189622329</v>
      </c>
      <c r="I980" s="9">
        <f t="shared" si="77"/>
        <v>3.4064282803584867E-2</v>
      </c>
      <c r="K980">
        <v>978</v>
      </c>
      <c r="L980">
        <v>1139</v>
      </c>
      <c r="M980" s="9">
        <v>-2.1648329258353805E-2</v>
      </c>
    </row>
    <row r="981" spans="1:13" x14ac:dyDescent="0.15">
      <c r="A981" s="6">
        <v>38030</v>
      </c>
      <c r="B981" s="11">
        <v>2053.56</v>
      </c>
      <c r="C981" s="7">
        <f t="shared" si="75"/>
        <v>-9.6691277530490671E-3</v>
      </c>
      <c r="E981">
        <v>979</v>
      </c>
      <c r="F981" s="2">
        <f t="shared" si="76"/>
        <v>985.89778219234188</v>
      </c>
      <c r="G981" s="10">
        <f t="shared" si="78"/>
        <v>4.3584453952730229</v>
      </c>
      <c r="H981" s="9">
        <f t="shared" si="79"/>
        <v>4.3584453952730176</v>
      </c>
      <c r="I981" s="9">
        <f t="shared" si="77"/>
        <v>4.2553823689215342E-2</v>
      </c>
      <c r="K981">
        <v>979</v>
      </c>
      <c r="L981">
        <v>1299</v>
      </c>
      <c r="M981" s="9">
        <v>-2.1712000814996024E-2</v>
      </c>
    </row>
    <row r="982" spans="1:13" x14ac:dyDescent="0.15">
      <c r="A982" s="6">
        <v>38034</v>
      </c>
      <c r="B982" s="11">
        <v>2080.35</v>
      </c>
      <c r="C982" s="7">
        <f t="shared" si="75"/>
        <v>1.304563781920165E-2</v>
      </c>
      <c r="E982">
        <v>980</v>
      </c>
      <c r="F982" s="2">
        <f t="shared" si="76"/>
        <v>998.75944758557728</v>
      </c>
      <c r="G982" s="10">
        <f t="shared" si="78"/>
        <v>4.4153040953545215</v>
      </c>
      <c r="H982" s="9">
        <f t="shared" si="79"/>
        <v>4.4153040953545162</v>
      </c>
      <c r="I982" s="9">
        <f t="shared" si="77"/>
        <v>-5.6858700081498625E-2</v>
      </c>
      <c r="K982">
        <v>980</v>
      </c>
      <c r="L982">
        <v>1344</v>
      </c>
      <c r="M982" s="9">
        <v>-2.1712000814996024E-2</v>
      </c>
    </row>
    <row r="983" spans="1:13" x14ac:dyDescent="0.15">
      <c r="A983" s="6">
        <v>38035</v>
      </c>
      <c r="B983" s="11">
        <v>2076.4699999999998</v>
      </c>
      <c r="C983" s="7">
        <f t="shared" si="75"/>
        <v>-1.8650707813590017E-3</v>
      </c>
      <c r="E983">
        <v>981</v>
      </c>
      <c r="F983" s="2">
        <f t="shared" si="76"/>
        <v>996.89669052227919</v>
      </c>
      <c r="G983" s="10">
        <f t="shared" si="78"/>
        <v>4.4070692406954617</v>
      </c>
      <c r="H983" s="9">
        <f t="shared" si="79"/>
        <v>4.4070692406954555</v>
      </c>
      <c r="I983" s="9">
        <f t="shared" si="77"/>
        <v>8.2348546590607086E-3</v>
      </c>
      <c r="K983">
        <v>981</v>
      </c>
      <c r="L983">
        <v>701</v>
      </c>
      <c r="M983" s="9">
        <v>-2.1754448519424319E-2</v>
      </c>
    </row>
    <row r="984" spans="1:13" x14ac:dyDescent="0.15">
      <c r="A984" s="6">
        <v>38036</v>
      </c>
      <c r="B984" s="11">
        <v>2045.96</v>
      </c>
      <c r="C984" s="7">
        <f t="shared" si="75"/>
        <v>-1.4693205295525424E-2</v>
      </c>
      <c r="E984">
        <v>982</v>
      </c>
      <c r="F984" s="2">
        <f t="shared" si="76"/>
        <v>982.24908279000545</v>
      </c>
      <c r="G984" s="10">
        <f t="shared" si="78"/>
        <v>4.3423152675903278</v>
      </c>
      <c r="H984" s="9">
        <f t="shared" si="79"/>
        <v>4.3423152675903216</v>
      </c>
      <c r="I984" s="9">
        <f t="shared" si="77"/>
        <v>6.4753973105133866E-2</v>
      </c>
      <c r="K984">
        <v>982</v>
      </c>
      <c r="L984">
        <v>926</v>
      </c>
      <c r="M984" s="9">
        <v>-2.1796896223851725E-2</v>
      </c>
    </row>
    <row r="985" spans="1:13" x14ac:dyDescent="0.15">
      <c r="A985" s="6">
        <v>38037</v>
      </c>
      <c r="B985" s="11">
        <v>2037.93</v>
      </c>
      <c r="C985" s="7">
        <f t="shared" si="75"/>
        <v>-3.9248079141331882E-3</v>
      </c>
      <c r="E985">
        <v>983</v>
      </c>
      <c r="F985" s="2">
        <f t="shared" si="76"/>
        <v>978.39394381622117</v>
      </c>
      <c r="G985" s="10">
        <f t="shared" si="78"/>
        <v>4.3252725142624282</v>
      </c>
      <c r="H985" s="9">
        <f t="shared" si="79"/>
        <v>4.325272514262422</v>
      </c>
      <c r="I985" s="9">
        <f t="shared" si="77"/>
        <v>1.7042753327899618E-2</v>
      </c>
      <c r="K985">
        <v>983</v>
      </c>
      <c r="L985">
        <v>1439</v>
      </c>
      <c r="M985" s="9">
        <v>-2.1796896223851725E-2</v>
      </c>
    </row>
    <row r="986" spans="1:13" x14ac:dyDescent="0.15">
      <c r="A986" s="6">
        <v>38040</v>
      </c>
      <c r="B986" s="11">
        <v>2007.52</v>
      </c>
      <c r="C986" s="7">
        <f t="shared" si="75"/>
        <v>-1.4922004190526694E-2</v>
      </c>
      <c r="E986">
        <v>984</v>
      </c>
      <c r="F986" s="2">
        <f t="shared" si="76"/>
        <v>963.79434528660954</v>
      </c>
      <c r="G986" s="10">
        <f t="shared" si="78"/>
        <v>4.2607307796794345</v>
      </c>
      <c r="H986" s="9">
        <f t="shared" si="79"/>
        <v>4.2607307796794283</v>
      </c>
      <c r="I986" s="9">
        <f t="shared" si="77"/>
        <v>6.4541734582993726E-2</v>
      </c>
      <c r="K986">
        <v>984</v>
      </c>
      <c r="L986">
        <v>864</v>
      </c>
      <c r="M986" s="9">
        <v>-2.1796896223852169E-2</v>
      </c>
    </row>
    <row r="987" spans="1:13" x14ac:dyDescent="0.15">
      <c r="A987" s="6">
        <v>38041</v>
      </c>
      <c r="B987" s="11">
        <v>2005.44</v>
      </c>
      <c r="C987" s="7">
        <f t="shared" si="75"/>
        <v>-1.0361042480273586E-3</v>
      </c>
      <c r="E987">
        <v>985</v>
      </c>
      <c r="F987" s="2">
        <f t="shared" si="76"/>
        <v>962.79575387123339</v>
      </c>
      <c r="G987" s="10">
        <f t="shared" si="78"/>
        <v>4.2563162184189078</v>
      </c>
      <c r="H987" s="9">
        <f t="shared" si="79"/>
        <v>4.2563162184189016</v>
      </c>
      <c r="I987" s="9">
        <f t="shared" si="77"/>
        <v>4.4145612605266393E-3</v>
      </c>
      <c r="K987">
        <v>985</v>
      </c>
      <c r="L987">
        <v>1390</v>
      </c>
      <c r="M987" s="9">
        <v>-2.2221373268133782E-2</v>
      </c>
    </row>
    <row r="988" spans="1:13" x14ac:dyDescent="0.15">
      <c r="A988" s="6">
        <v>38042</v>
      </c>
      <c r="B988" s="11">
        <v>2022.98</v>
      </c>
      <c r="C988" s="7">
        <f t="shared" si="75"/>
        <v>8.7462103079622988E-3</v>
      </c>
      <c r="E988">
        <v>986</v>
      </c>
      <c r="F988" s="2">
        <f t="shared" si="76"/>
        <v>971.21656801820427</v>
      </c>
      <c r="G988" s="10">
        <f t="shared" si="78"/>
        <v>4.2935428552023911</v>
      </c>
      <c r="H988" s="9">
        <f t="shared" si="79"/>
        <v>4.293542855202384</v>
      </c>
      <c r="I988" s="9">
        <f t="shared" si="77"/>
        <v>-3.722663678348237E-2</v>
      </c>
      <c r="K988">
        <v>986</v>
      </c>
      <c r="L988">
        <v>834</v>
      </c>
      <c r="M988" s="9">
        <v>-2.2242597120347263E-2</v>
      </c>
    </row>
    <row r="989" spans="1:13" x14ac:dyDescent="0.15">
      <c r="A989" s="6">
        <v>38043</v>
      </c>
      <c r="B989" s="11">
        <v>2032.57</v>
      </c>
      <c r="C989" s="7">
        <f t="shared" si="75"/>
        <v>4.7405312954156287E-3</v>
      </c>
      <c r="E989">
        <v>987</v>
      </c>
      <c r="F989" s="2">
        <f t="shared" si="76"/>
        <v>975.82065055352075</v>
      </c>
      <c r="G989" s="10">
        <f t="shared" si="78"/>
        <v>4.3138965294756861</v>
      </c>
      <c r="H989" s="9">
        <f t="shared" si="79"/>
        <v>4.313896529475679</v>
      </c>
      <c r="I989" s="9">
        <f t="shared" si="77"/>
        <v>-2.0353674273295042E-2</v>
      </c>
      <c r="K989">
        <v>987</v>
      </c>
      <c r="L989">
        <v>1347</v>
      </c>
      <c r="M989" s="9">
        <v>-2.239116408584696E-2</v>
      </c>
    </row>
    <row r="990" spans="1:13" x14ac:dyDescent="0.15">
      <c r="A990" s="6">
        <v>38044</v>
      </c>
      <c r="B990" s="11">
        <v>2029.82</v>
      </c>
      <c r="C990" s="7">
        <f t="shared" si="75"/>
        <v>-1.3529669334881866E-3</v>
      </c>
      <c r="E990">
        <v>988</v>
      </c>
      <c r="F990" s="2">
        <f t="shared" si="76"/>
        <v>974.5003974803069</v>
      </c>
      <c r="G990" s="10">
        <f t="shared" si="78"/>
        <v>4.3080599701168163</v>
      </c>
      <c r="H990" s="9">
        <f t="shared" si="79"/>
        <v>4.3080599701168092</v>
      </c>
      <c r="I990" s="9">
        <f t="shared" si="77"/>
        <v>5.8365593588698417E-3</v>
      </c>
      <c r="K990">
        <v>988</v>
      </c>
      <c r="L990">
        <v>602</v>
      </c>
      <c r="M990" s="9">
        <v>-2.2730745721271539E-2</v>
      </c>
    </row>
    <row r="991" spans="1:13" x14ac:dyDescent="0.15">
      <c r="A991" s="6">
        <v>38047</v>
      </c>
      <c r="B991" s="11">
        <v>2057.8000000000002</v>
      </c>
      <c r="C991" s="7">
        <f t="shared" si="75"/>
        <v>1.3784473500113359E-2</v>
      </c>
      <c r="E991">
        <v>989</v>
      </c>
      <c r="F991" s="2">
        <f t="shared" si="76"/>
        <v>987.93337238522417</v>
      </c>
      <c r="G991" s="10">
        <f t="shared" si="78"/>
        <v>4.3674443086117911</v>
      </c>
      <c r="H991" s="9">
        <f t="shared" si="79"/>
        <v>4.3674443086117831</v>
      </c>
      <c r="I991" s="9">
        <f t="shared" si="77"/>
        <v>-5.9384338494973932E-2</v>
      </c>
      <c r="K991">
        <v>989</v>
      </c>
      <c r="L991">
        <v>444</v>
      </c>
      <c r="M991" s="9">
        <v>-2.3006655800053899E-2</v>
      </c>
    </row>
    <row r="992" spans="1:13" x14ac:dyDescent="0.15">
      <c r="A992" s="6">
        <v>38048</v>
      </c>
      <c r="B992" s="11">
        <v>2039.65</v>
      </c>
      <c r="C992" s="7">
        <f t="shared" si="75"/>
        <v>-8.8200991349985935E-3</v>
      </c>
      <c r="E992">
        <v>990</v>
      </c>
      <c r="F992" s="2">
        <f t="shared" si="76"/>
        <v>979.219702102013</v>
      </c>
      <c r="G992" s="10">
        <f t="shared" si="78"/>
        <v>4.32892301684325</v>
      </c>
      <c r="H992" s="9">
        <f t="shared" si="79"/>
        <v>4.328923016843242</v>
      </c>
      <c r="I992" s="9">
        <f t="shared" si="77"/>
        <v>3.8521291768541133E-2</v>
      </c>
      <c r="K992">
        <v>990</v>
      </c>
      <c r="L992">
        <v>1048</v>
      </c>
      <c r="M992" s="9">
        <v>-2.3112775061124857E-2</v>
      </c>
    </row>
    <row r="993" spans="1:13" x14ac:dyDescent="0.15">
      <c r="A993" s="6">
        <v>38049</v>
      </c>
      <c r="B993" s="11">
        <v>2033.36</v>
      </c>
      <c r="C993" s="7">
        <f t="shared" si="75"/>
        <v>-3.0838624273773485E-3</v>
      </c>
      <c r="E993">
        <v>991</v>
      </c>
      <c r="F993" s="2">
        <f t="shared" si="76"/>
        <v>976.19992325455291</v>
      </c>
      <c r="G993" s="10">
        <f t="shared" si="78"/>
        <v>4.3155732138005973</v>
      </c>
      <c r="H993" s="9">
        <f t="shared" si="79"/>
        <v>4.3155732138005902</v>
      </c>
      <c r="I993" s="9">
        <f t="shared" si="77"/>
        <v>1.3349803042651764E-2</v>
      </c>
      <c r="K993">
        <v>991</v>
      </c>
      <c r="L993">
        <v>540</v>
      </c>
      <c r="M993" s="9">
        <v>-2.3240118174409297E-2</v>
      </c>
    </row>
    <row r="994" spans="1:13" x14ac:dyDescent="0.15">
      <c r="A994" s="6">
        <v>38050</v>
      </c>
      <c r="B994" s="11">
        <v>2055.11</v>
      </c>
      <c r="C994" s="7">
        <f t="shared" si="75"/>
        <v>1.0696581028445618E-2</v>
      </c>
      <c r="E994">
        <v>992</v>
      </c>
      <c r="F994" s="2">
        <f t="shared" si="76"/>
        <v>986.64192483360762</v>
      </c>
      <c r="G994" s="10">
        <f t="shared" si="78"/>
        <v>4.3617350923662048</v>
      </c>
      <c r="H994" s="9">
        <f t="shared" si="79"/>
        <v>4.3617350923661977</v>
      </c>
      <c r="I994" s="9">
        <f t="shared" si="77"/>
        <v>-4.6161878565607495E-2</v>
      </c>
      <c r="K994">
        <v>992</v>
      </c>
      <c r="L994">
        <v>1079</v>
      </c>
      <c r="M994" s="9">
        <v>-2.3367461287692848E-2</v>
      </c>
    </row>
    <row r="995" spans="1:13" x14ac:dyDescent="0.15">
      <c r="A995" s="6">
        <v>38051</v>
      </c>
      <c r="B995" s="11">
        <v>2047.63</v>
      </c>
      <c r="C995" s="7">
        <f t="shared" si="75"/>
        <v>-3.6397078501880786E-3</v>
      </c>
      <c r="E995">
        <v>993</v>
      </c>
      <c r="F995" s="2">
        <f t="shared" si="76"/>
        <v>983.05083647446611</v>
      </c>
      <c r="G995" s="10">
        <f t="shared" si="78"/>
        <v>4.3458596509100786</v>
      </c>
      <c r="H995" s="9">
        <f t="shared" si="79"/>
        <v>4.3458596509100715</v>
      </c>
      <c r="I995" s="9">
        <f t="shared" si="77"/>
        <v>1.5875441456126183E-2</v>
      </c>
      <c r="K995">
        <v>993</v>
      </c>
      <c r="L995">
        <v>933</v>
      </c>
      <c r="M995" s="9">
        <v>-2.3409908992121586E-2</v>
      </c>
    </row>
    <row r="996" spans="1:13" x14ac:dyDescent="0.15">
      <c r="A996" s="6">
        <v>38054</v>
      </c>
      <c r="B996" s="11">
        <v>2008.78</v>
      </c>
      <c r="C996" s="7">
        <f t="shared" si="75"/>
        <v>-1.8973154329639752E-2</v>
      </c>
      <c r="E996">
        <v>994</v>
      </c>
      <c r="F996" s="2">
        <f t="shared" si="76"/>
        <v>964.3992612401546</v>
      </c>
      <c r="G996" s="10">
        <f t="shared" si="78"/>
        <v>4.2634049850584077</v>
      </c>
      <c r="H996" s="9">
        <f t="shared" si="79"/>
        <v>4.2634049850584006</v>
      </c>
      <c r="I996" s="9">
        <f t="shared" si="77"/>
        <v>8.2454665851670939E-2</v>
      </c>
      <c r="K996">
        <v>994</v>
      </c>
      <c r="L996">
        <v>1460</v>
      </c>
      <c r="M996" s="9">
        <v>-2.3431132844335067E-2</v>
      </c>
    </row>
    <row r="997" spans="1:13" x14ac:dyDescent="0.15">
      <c r="A997" s="6">
        <v>38055</v>
      </c>
      <c r="B997" s="11">
        <v>1995.16</v>
      </c>
      <c r="C997" s="7">
        <f t="shared" si="75"/>
        <v>-6.7802347693624032E-3</v>
      </c>
      <c r="E997">
        <v>995</v>
      </c>
      <c r="F997" s="2">
        <f t="shared" si="76"/>
        <v>957.86040783754675</v>
      </c>
      <c r="G997" s="10">
        <f t="shared" si="78"/>
        <v>4.2344980983428417</v>
      </c>
      <c r="H997" s="9">
        <f t="shared" si="79"/>
        <v>4.2344980983428346</v>
      </c>
      <c r="I997" s="9">
        <f t="shared" si="77"/>
        <v>2.890688671556596E-2</v>
      </c>
      <c r="K997">
        <v>995</v>
      </c>
      <c r="L997">
        <v>897</v>
      </c>
      <c r="M997" s="9">
        <v>-2.3431132844335956E-2</v>
      </c>
    </row>
    <row r="998" spans="1:13" x14ac:dyDescent="0.15">
      <c r="A998" s="6">
        <v>38056</v>
      </c>
      <c r="B998" s="11">
        <v>1964.15</v>
      </c>
      <c r="C998" s="7">
        <f t="shared" si="75"/>
        <v>-1.5542613123759486E-2</v>
      </c>
      <c r="E998">
        <v>996</v>
      </c>
      <c r="F998" s="2">
        <f t="shared" si="76"/>
        <v>942.97275409196129</v>
      </c>
      <c r="G998" s="10">
        <f t="shared" si="78"/>
        <v>4.1686829326270036</v>
      </c>
      <c r="H998" s="9">
        <f t="shared" si="79"/>
        <v>4.1686829326269965</v>
      </c>
      <c r="I998" s="9">
        <f t="shared" si="77"/>
        <v>6.581516571583812E-2</v>
      </c>
      <c r="K998">
        <v>996</v>
      </c>
      <c r="L998">
        <v>414</v>
      </c>
      <c r="M998" s="9">
        <v>-2.3516028253192545E-2</v>
      </c>
    </row>
    <row r="999" spans="1:13" x14ac:dyDescent="0.15">
      <c r="A999" s="6">
        <v>38057</v>
      </c>
      <c r="B999" s="11">
        <v>1943.89</v>
      </c>
      <c r="C999" s="7">
        <f t="shared" si="75"/>
        <v>-1.0314894483618886E-2</v>
      </c>
      <c r="E999">
        <v>997</v>
      </c>
      <c r="F999" s="2">
        <f t="shared" si="76"/>
        <v>933.24608963257526</v>
      </c>
      <c r="G999" s="10">
        <f t="shared" si="78"/>
        <v>4.1256834080412936</v>
      </c>
      <c r="H999" s="9">
        <f t="shared" si="79"/>
        <v>4.1256834080412865</v>
      </c>
      <c r="I999" s="9">
        <f t="shared" si="77"/>
        <v>4.2999524585709992E-2</v>
      </c>
      <c r="K999">
        <v>997</v>
      </c>
      <c r="L999">
        <v>609</v>
      </c>
      <c r="M999" s="9">
        <v>-2.360092366204869E-2</v>
      </c>
    </row>
    <row r="1000" spans="1:13" x14ac:dyDescent="0.15">
      <c r="A1000" s="6">
        <v>38058</v>
      </c>
      <c r="B1000" s="11">
        <v>1984.73</v>
      </c>
      <c r="C1000" s="7">
        <f t="shared" si="75"/>
        <v>2.1009419257262518E-2</v>
      </c>
      <c r="E1000">
        <v>998</v>
      </c>
      <c r="F1000" s="2">
        <f t="shared" si="76"/>
        <v>952.85304799986682</v>
      </c>
      <c r="G1000" s="10">
        <f t="shared" si="78"/>
        <v>4.2123616204835646</v>
      </c>
      <c r="H1000" s="9">
        <f t="shared" si="79"/>
        <v>4.2123616204835574</v>
      </c>
      <c r="I1000" s="9">
        <f t="shared" si="77"/>
        <v>-8.6678212442270919E-2</v>
      </c>
      <c r="K1000">
        <v>998</v>
      </c>
      <c r="L1000">
        <v>1217</v>
      </c>
      <c r="M1000" s="9">
        <v>-2.3876833740831493E-2</v>
      </c>
    </row>
    <row r="1001" spans="1:13" x14ac:dyDescent="0.15">
      <c r="A1001" s="6">
        <v>38061</v>
      </c>
      <c r="B1001" s="11">
        <v>1939.2</v>
      </c>
      <c r="C1001" s="7">
        <f t="shared" si="75"/>
        <v>-2.2940148030210605E-2</v>
      </c>
      <c r="E1001">
        <v>999</v>
      </c>
      <c r="F1001" s="2">
        <f t="shared" si="76"/>
        <v>930.99445802771254</v>
      </c>
      <c r="G1001" s="10">
        <f t="shared" si="78"/>
        <v>4.1157294213528939</v>
      </c>
      <c r="H1001" s="9">
        <f t="shared" si="79"/>
        <v>4.1157294213528868</v>
      </c>
      <c r="I1001" s="9">
        <f t="shared" si="77"/>
        <v>9.6632199130670671E-2</v>
      </c>
      <c r="K1001">
        <v>999</v>
      </c>
      <c r="L1001">
        <v>1189</v>
      </c>
      <c r="M1001" s="9">
        <v>-2.4067848410758153E-2</v>
      </c>
    </row>
    <row r="1002" spans="1:13" x14ac:dyDescent="0.15">
      <c r="A1002" s="6">
        <v>38062</v>
      </c>
      <c r="B1002" s="11">
        <v>1943.09</v>
      </c>
      <c r="C1002" s="7">
        <f t="shared" si="75"/>
        <v>2.0059818481847902E-3</v>
      </c>
      <c r="E1002">
        <v>1000</v>
      </c>
      <c r="F1002" s="2">
        <f t="shared" si="76"/>
        <v>932.86201601127675</v>
      </c>
      <c r="G1002" s="10">
        <f t="shared" si="78"/>
        <v>4.1239854998641681</v>
      </c>
      <c r="H1002" s="9">
        <f t="shared" si="79"/>
        <v>4.123985499864161</v>
      </c>
      <c r="I1002" s="9">
        <f t="shared" si="77"/>
        <v>-8.2560785112741897E-3</v>
      </c>
      <c r="K1002">
        <v>1000</v>
      </c>
      <c r="L1002">
        <v>804</v>
      </c>
      <c r="M1002" s="9">
        <v>-2.4110296115185559E-2</v>
      </c>
    </row>
    <row r="1003" spans="1:13" x14ac:dyDescent="0.15">
      <c r="A1003" s="6">
        <v>38063</v>
      </c>
      <c r="B1003" s="11">
        <v>1976.76</v>
      </c>
      <c r="C1003" s="7">
        <f t="shared" si="75"/>
        <v>1.7328070238640469E-2</v>
      </c>
      <c r="E1003">
        <v>1001</v>
      </c>
      <c r="F1003" s="2">
        <f t="shared" si="76"/>
        <v>949.02671454767994</v>
      </c>
      <c r="G1003" s="10">
        <f t="shared" si="78"/>
        <v>4.1954462102689494</v>
      </c>
      <c r="H1003" s="9">
        <f t="shared" si="79"/>
        <v>4.1954462102689423</v>
      </c>
      <c r="I1003" s="9">
        <f t="shared" si="77"/>
        <v>-7.1460710404781302E-2</v>
      </c>
      <c r="K1003">
        <v>1001</v>
      </c>
      <c r="L1003">
        <v>866</v>
      </c>
      <c r="M1003" s="9">
        <v>-2.4237639228470886E-2</v>
      </c>
    </row>
    <row r="1004" spans="1:13" x14ac:dyDescent="0.15">
      <c r="A1004" s="6">
        <v>38064</v>
      </c>
      <c r="B1004" s="11">
        <v>1962.44</v>
      </c>
      <c r="C1004" s="7">
        <f t="shared" si="75"/>
        <v>-7.2441773406989318E-3</v>
      </c>
      <c r="E1004">
        <v>1002</v>
      </c>
      <c r="F1004" s="2">
        <f t="shared" si="76"/>
        <v>942.15179672643569</v>
      </c>
      <c r="G1004" s="10">
        <f t="shared" si="78"/>
        <v>4.165053653898398</v>
      </c>
      <c r="H1004" s="9">
        <f t="shared" si="79"/>
        <v>4.1650536538983909</v>
      </c>
      <c r="I1004" s="9">
        <f t="shared" si="77"/>
        <v>3.0392556370551382E-2</v>
      </c>
      <c r="K1004">
        <v>1002</v>
      </c>
      <c r="L1004">
        <v>355</v>
      </c>
      <c r="M1004" s="9">
        <v>-2.4258863080684812E-2</v>
      </c>
    </row>
    <row r="1005" spans="1:13" x14ac:dyDescent="0.15">
      <c r="A1005" s="6">
        <v>38065</v>
      </c>
      <c r="B1005" s="11">
        <v>1940.47</v>
      </c>
      <c r="C1005" s="7">
        <f t="shared" si="75"/>
        <v>-1.1195246733658126E-2</v>
      </c>
      <c r="E1005">
        <v>1003</v>
      </c>
      <c r="F1005" s="2">
        <f t="shared" si="76"/>
        <v>931.60417490152395</v>
      </c>
      <c r="G1005" s="10">
        <f t="shared" si="78"/>
        <v>4.1184248505840815</v>
      </c>
      <c r="H1005" s="9">
        <f t="shared" si="79"/>
        <v>4.1184248505840744</v>
      </c>
      <c r="I1005" s="9">
        <f t="shared" si="77"/>
        <v>4.6628803314316514E-2</v>
      </c>
      <c r="K1005">
        <v>1003</v>
      </c>
      <c r="L1005">
        <v>1185</v>
      </c>
      <c r="M1005" s="9">
        <v>-2.430131078511355E-2</v>
      </c>
    </row>
    <row r="1006" spans="1:13" x14ac:dyDescent="0.15">
      <c r="A1006" s="6">
        <v>38068</v>
      </c>
      <c r="B1006" s="11">
        <v>1909.9</v>
      </c>
      <c r="C1006" s="7">
        <f t="shared" si="75"/>
        <v>-1.5753915288564069E-2</v>
      </c>
      <c r="E1006">
        <v>1004</v>
      </c>
      <c r="F1006" s="2">
        <f t="shared" si="76"/>
        <v>916.92776164765269</v>
      </c>
      <c r="G1006" s="10">
        <f t="shared" si="78"/>
        <v>4.0535435343656623</v>
      </c>
      <c r="H1006" s="9">
        <f t="shared" si="79"/>
        <v>4.0535435343656561</v>
      </c>
      <c r="I1006" s="9">
        <f t="shared" si="77"/>
        <v>6.4881316218418306E-2</v>
      </c>
      <c r="K1006">
        <v>1004</v>
      </c>
      <c r="L1006">
        <v>862</v>
      </c>
      <c r="M1006" s="9">
        <v>-2.4364982341754882E-2</v>
      </c>
    </row>
    <row r="1007" spans="1:13" x14ac:dyDescent="0.15">
      <c r="A1007" s="6">
        <v>38069</v>
      </c>
      <c r="B1007" s="11">
        <v>1901.8</v>
      </c>
      <c r="C1007" s="7">
        <f t="shared" si="75"/>
        <v>-4.2410597413478079E-3</v>
      </c>
      <c r="E1007">
        <v>1005</v>
      </c>
      <c r="F1007" s="2">
        <f t="shared" si="76"/>
        <v>913.03901623200466</v>
      </c>
      <c r="G1007" s="10">
        <f t="shared" si="78"/>
        <v>4.0363522140722639</v>
      </c>
      <c r="H1007" s="9">
        <f t="shared" si="79"/>
        <v>4.0363522140722567</v>
      </c>
      <c r="I1007" s="9">
        <f t="shared" si="77"/>
        <v>1.7191320293399315E-2</v>
      </c>
      <c r="K1007">
        <v>1005</v>
      </c>
      <c r="L1007">
        <v>1050</v>
      </c>
      <c r="M1007" s="9">
        <v>-2.4407430046182732E-2</v>
      </c>
    </row>
    <row r="1008" spans="1:13" x14ac:dyDescent="0.15">
      <c r="A1008" s="6">
        <v>38070</v>
      </c>
      <c r="B1008" s="11">
        <v>1909.48</v>
      </c>
      <c r="C1008" s="7">
        <f t="shared" si="75"/>
        <v>4.0382795246609593E-3</v>
      </c>
      <c r="E1008">
        <v>1006</v>
      </c>
      <c r="F1008" s="2">
        <f t="shared" si="76"/>
        <v>916.72612299647096</v>
      </c>
      <c r="G1008" s="10">
        <f t="shared" si="78"/>
        <v>4.0526521325726721</v>
      </c>
      <c r="H1008" s="9">
        <f t="shared" si="79"/>
        <v>4.052652132572665</v>
      </c>
      <c r="I1008" s="9">
        <f t="shared" si="77"/>
        <v>-1.6299918500408239E-2</v>
      </c>
      <c r="K1008">
        <v>1006</v>
      </c>
      <c r="L1008">
        <v>112</v>
      </c>
      <c r="M1008" s="9">
        <v>-2.4577220863895022E-2</v>
      </c>
    </row>
    <row r="1009" spans="1:13" x14ac:dyDescent="0.15">
      <c r="A1009" s="6">
        <v>38071</v>
      </c>
      <c r="B1009" s="11">
        <v>1967.17</v>
      </c>
      <c r="C1009" s="7">
        <f t="shared" si="75"/>
        <v>3.0212413850891462E-2</v>
      </c>
      <c r="E1009">
        <v>1007</v>
      </c>
      <c r="F1009" s="2">
        <f t="shared" si="76"/>
        <v>944.42263201236358</v>
      </c>
      <c r="G1009" s="10">
        <f t="shared" si="78"/>
        <v>4.1750925359956561</v>
      </c>
      <c r="H1009" s="9">
        <f t="shared" si="79"/>
        <v>4.1750925359956481</v>
      </c>
      <c r="I1009" s="9">
        <f t="shared" si="77"/>
        <v>-0.12244040342298312</v>
      </c>
      <c r="K1009">
        <v>1007</v>
      </c>
      <c r="L1009">
        <v>412</v>
      </c>
      <c r="M1009" s="9">
        <v>-2.4725787829394275E-2</v>
      </c>
    </row>
    <row r="1010" spans="1:13" x14ac:dyDescent="0.15">
      <c r="A1010" s="6">
        <v>38072</v>
      </c>
      <c r="B1010" s="11">
        <v>1960.02</v>
      </c>
      <c r="C1010" s="7">
        <f t="shared" si="75"/>
        <v>-3.6346629930306129E-3</v>
      </c>
      <c r="E1010">
        <v>1008</v>
      </c>
      <c r="F1010" s="2">
        <f t="shared" si="76"/>
        <v>940.98997402200769</v>
      </c>
      <c r="G1010" s="10">
        <f t="shared" si="78"/>
        <v>4.1599174816625943</v>
      </c>
      <c r="H1010" s="9">
        <f t="shared" si="79"/>
        <v>4.1599174816625863</v>
      </c>
      <c r="I1010" s="9">
        <f t="shared" si="77"/>
        <v>1.5175054333061766E-2</v>
      </c>
      <c r="K1010">
        <v>1008</v>
      </c>
      <c r="L1010">
        <v>503</v>
      </c>
      <c r="M1010" s="9">
        <v>-2.4789459386036494E-2</v>
      </c>
    </row>
    <row r="1011" spans="1:13" x14ac:dyDescent="0.15">
      <c r="A1011" s="6">
        <v>38075</v>
      </c>
      <c r="B1011" s="11">
        <v>1992.57</v>
      </c>
      <c r="C1011" s="7">
        <f t="shared" si="75"/>
        <v>1.6606973398230584E-2</v>
      </c>
      <c r="E1011">
        <v>1009</v>
      </c>
      <c r="F1011" s="2">
        <f t="shared" si="76"/>
        <v>956.61696948859287</v>
      </c>
      <c r="G1011" s="10">
        <f t="shared" si="78"/>
        <v>4.2290011206193991</v>
      </c>
      <c r="H1011" s="9">
        <f t="shared" si="79"/>
        <v>4.2290011206193912</v>
      </c>
      <c r="I1011" s="9">
        <f t="shared" si="77"/>
        <v>-6.9083638956804805E-2</v>
      </c>
      <c r="K1011">
        <v>1009</v>
      </c>
      <c r="L1011">
        <v>681</v>
      </c>
      <c r="M1011" s="9">
        <v>-2.4810683238250864E-2</v>
      </c>
    </row>
    <row r="1012" spans="1:13" x14ac:dyDescent="0.15">
      <c r="A1012" s="6">
        <v>38076</v>
      </c>
      <c r="B1012" s="11">
        <v>2000.63</v>
      </c>
      <c r="C1012" s="7">
        <f t="shared" si="75"/>
        <v>4.0450272763317141E-3</v>
      </c>
      <c r="E1012">
        <v>1010</v>
      </c>
      <c r="F1012" s="2">
        <f t="shared" si="76"/>
        <v>960.48651122317597</v>
      </c>
      <c r="G1012" s="10">
        <f t="shared" si="78"/>
        <v>4.2461075455039419</v>
      </c>
      <c r="H1012" s="9">
        <f t="shared" si="79"/>
        <v>4.2461075455039339</v>
      </c>
      <c r="I1012" s="9">
        <f t="shared" si="77"/>
        <v>-1.7106424884542726E-2</v>
      </c>
      <c r="K1012">
        <v>1010</v>
      </c>
      <c r="L1012">
        <v>799</v>
      </c>
      <c r="M1012" s="9">
        <v>-2.485313094267827E-2</v>
      </c>
    </row>
    <row r="1013" spans="1:13" x14ac:dyDescent="0.15">
      <c r="A1013" s="6">
        <v>38077</v>
      </c>
      <c r="B1013" s="11">
        <v>1994.22</v>
      </c>
      <c r="C1013" s="7">
        <f t="shared" si="75"/>
        <v>-3.2039907429159964E-3</v>
      </c>
      <c r="E1013">
        <v>1011</v>
      </c>
      <c r="F1013" s="2">
        <f t="shared" si="76"/>
        <v>957.40912133252118</v>
      </c>
      <c r="G1013" s="10">
        <f t="shared" si="78"/>
        <v>4.2325030562347212</v>
      </c>
      <c r="H1013" s="9">
        <f t="shared" si="79"/>
        <v>4.2325030562347132</v>
      </c>
      <c r="I1013" s="9">
        <f t="shared" si="77"/>
        <v>1.3604489269220643E-2</v>
      </c>
      <c r="K1013">
        <v>1011</v>
      </c>
      <c r="L1013">
        <v>622</v>
      </c>
      <c r="M1013" s="9">
        <v>-2.4874354794892639E-2</v>
      </c>
    </row>
    <row r="1014" spans="1:13" x14ac:dyDescent="0.15">
      <c r="A1014" s="6">
        <v>38078</v>
      </c>
      <c r="B1014" s="11">
        <v>2015.01</v>
      </c>
      <c r="C1014" s="7">
        <f t="shared" si="75"/>
        <v>1.0425128621716739E-2</v>
      </c>
      <c r="E1014">
        <v>1012</v>
      </c>
      <c r="F1014" s="2">
        <f t="shared" si="76"/>
        <v>967.39023456601751</v>
      </c>
      <c r="G1014" s="10">
        <f t="shared" si="78"/>
        <v>4.2766274449877777</v>
      </c>
      <c r="H1014" s="9">
        <f t="shared" si="79"/>
        <v>4.2766274449877697</v>
      </c>
      <c r="I1014" s="9">
        <f t="shared" si="77"/>
        <v>-4.4124388753056465E-2</v>
      </c>
      <c r="K1014">
        <v>1012</v>
      </c>
      <c r="L1014">
        <v>1034</v>
      </c>
      <c r="M1014" s="9">
        <v>-2.495925020374834E-2</v>
      </c>
    </row>
    <row r="1015" spans="1:13" x14ac:dyDescent="0.15">
      <c r="A1015" s="6">
        <v>38079</v>
      </c>
      <c r="B1015" s="11">
        <v>2057.17</v>
      </c>
      <c r="C1015" s="7">
        <f t="shared" si="75"/>
        <v>2.0922973086982211E-2</v>
      </c>
      <c r="E1015">
        <v>1013</v>
      </c>
      <c r="F1015" s="2">
        <f t="shared" si="76"/>
        <v>987.63091440845176</v>
      </c>
      <c r="G1015" s="10">
        <f t="shared" si="78"/>
        <v>4.3661072059223072</v>
      </c>
      <c r="H1015" s="9">
        <f t="shared" si="79"/>
        <v>4.3661072059222983</v>
      </c>
      <c r="I1015" s="9">
        <f t="shared" si="77"/>
        <v>-8.9479760934528585E-2</v>
      </c>
      <c r="K1015">
        <v>1013</v>
      </c>
      <c r="L1015">
        <v>665</v>
      </c>
      <c r="M1015" s="9">
        <v>-2.4980474055963153E-2</v>
      </c>
    </row>
    <row r="1016" spans="1:13" x14ac:dyDescent="0.15">
      <c r="A1016" s="6">
        <v>38082</v>
      </c>
      <c r="B1016" s="11">
        <v>2079.12</v>
      </c>
      <c r="C1016" s="7">
        <f t="shared" si="75"/>
        <v>1.0669998104191558E-2</v>
      </c>
      <c r="E1016">
        <v>1014</v>
      </c>
      <c r="F1016" s="2">
        <f t="shared" si="76"/>
        <v>998.16893439283092</v>
      </c>
      <c r="G1016" s="10">
        <f t="shared" si="78"/>
        <v>4.4126935615321958</v>
      </c>
      <c r="H1016" s="9">
        <f t="shared" si="79"/>
        <v>4.4126935615321861</v>
      </c>
      <c r="I1016" s="9">
        <f t="shared" si="77"/>
        <v>-4.6586355609887775E-2</v>
      </c>
      <c r="K1016">
        <v>1014</v>
      </c>
      <c r="L1016">
        <v>383</v>
      </c>
      <c r="M1016" s="9">
        <v>-2.5192712578103293E-2</v>
      </c>
    </row>
    <row r="1017" spans="1:13" x14ac:dyDescent="0.15">
      <c r="A1017" s="6">
        <v>38083</v>
      </c>
      <c r="B1017" s="11">
        <v>2059.9</v>
      </c>
      <c r="C1017" s="7">
        <f t="shared" si="75"/>
        <v>-9.2442956635498952E-3</v>
      </c>
      <c r="E1017">
        <v>1015</v>
      </c>
      <c r="F1017" s="2">
        <f t="shared" si="76"/>
        <v>988.94156564113302</v>
      </c>
      <c r="G1017" s="10">
        <f t="shared" si="78"/>
        <v>4.3719013175767492</v>
      </c>
      <c r="H1017" s="9">
        <f t="shared" si="79"/>
        <v>4.3719013175767394</v>
      </c>
      <c r="I1017" s="9">
        <f t="shared" si="77"/>
        <v>4.0792243955446672E-2</v>
      </c>
      <c r="K1017">
        <v>1015</v>
      </c>
      <c r="L1017">
        <v>1427</v>
      </c>
      <c r="M1017" s="9">
        <v>-2.5235160282531588E-2</v>
      </c>
    </row>
    <row r="1018" spans="1:13" x14ac:dyDescent="0.15">
      <c r="A1018" s="6">
        <v>38084</v>
      </c>
      <c r="B1018" s="11">
        <v>2050.2399999999998</v>
      </c>
      <c r="C1018" s="7">
        <f t="shared" si="75"/>
        <v>-4.6895480363126074E-3</v>
      </c>
      <c r="E1018">
        <v>1016</v>
      </c>
      <c r="F1018" s="2">
        <f t="shared" si="76"/>
        <v>984.30387666395268</v>
      </c>
      <c r="G1018" s="10">
        <f t="shared" si="78"/>
        <v>4.3513990763379544</v>
      </c>
      <c r="H1018" s="9">
        <f t="shared" si="79"/>
        <v>4.3513990763379446</v>
      </c>
      <c r="I1018" s="9">
        <f t="shared" si="77"/>
        <v>2.0502241238794738E-2</v>
      </c>
      <c r="K1018">
        <v>1016</v>
      </c>
      <c r="L1018">
        <v>1297</v>
      </c>
      <c r="M1018" s="9">
        <v>-2.5320055691388177E-2</v>
      </c>
    </row>
    <row r="1019" spans="1:13" x14ac:dyDescent="0.15">
      <c r="A1019" s="6">
        <v>38085</v>
      </c>
      <c r="B1019" s="11">
        <v>2052.88</v>
      </c>
      <c r="C1019" s="7">
        <f t="shared" si="75"/>
        <v>1.2876541282973442E-3</v>
      </c>
      <c r="E1019">
        <v>1017</v>
      </c>
      <c r="F1019" s="2">
        <f t="shared" si="76"/>
        <v>985.57131961423806</v>
      </c>
      <c r="G1019" s="10">
        <f t="shared" si="78"/>
        <v>4.3570021733224706</v>
      </c>
      <c r="H1019" s="9">
        <f t="shared" si="79"/>
        <v>4.3570021733224609</v>
      </c>
      <c r="I1019" s="9">
        <f t="shared" si="77"/>
        <v>-5.6030969845162204E-3</v>
      </c>
      <c r="K1019">
        <v>1017</v>
      </c>
      <c r="L1019">
        <v>923</v>
      </c>
      <c r="M1019" s="9">
        <v>-2.5383727248030397E-2</v>
      </c>
    </row>
    <row r="1020" spans="1:13" x14ac:dyDescent="0.15">
      <c r="A1020" s="6">
        <v>38089</v>
      </c>
      <c r="B1020" s="11">
        <v>2065.48</v>
      </c>
      <c r="C1020" s="7">
        <f t="shared" si="75"/>
        <v>6.1377187171192116E-3</v>
      </c>
      <c r="E1020">
        <v>1018</v>
      </c>
      <c r="F1020" s="2">
        <f t="shared" si="76"/>
        <v>991.62047914969025</v>
      </c>
      <c r="G1020" s="10">
        <f t="shared" si="78"/>
        <v>4.3837442271122011</v>
      </c>
      <c r="H1020" s="9">
        <f t="shared" si="79"/>
        <v>4.3837442271121914</v>
      </c>
      <c r="I1020" s="9">
        <f t="shared" si="77"/>
        <v>-2.6742053789730491E-2</v>
      </c>
      <c r="K1020">
        <v>1018</v>
      </c>
      <c r="L1020">
        <v>1244</v>
      </c>
      <c r="M1020" s="9">
        <v>-2.5914323553382523E-2</v>
      </c>
    </row>
    <row r="1021" spans="1:13" x14ac:dyDescent="0.15">
      <c r="A1021" s="6">
        <v>38090</v>
      </c>
      <c r="B1021" s="11">
        <v>2030.08</v>
      </c>
      <c r="C1021" s="7">
        <f t="shared" si="75"/>
        <v>-1.7138873288533474E-2</v>
      </c>
      <c r="E1021">
        <v>1019</v>
      </c>
      <c r="F1021" s="2">
        <f t="shared" si="76"/>
        <v>974.62522140722888</v>
      </c>
      <c r="G1021" s="10">
        <f t="shared" si="78"/>
        <v>4.3086117902743846</v>
      </c>
      <c r="H1021" s="9">
        <f t="shared" si="79"/>
        <v>4.3086117902743757</v>
      </c>
      <c r="I1021" s="9">
        <f t="shared" si="77"/>
        <v>7.5132436837815675E-2</v>
      </c>
      <c r="K1021">
        <v>1019</v>
      </c>
      <c r="L1021">
        <v>1345</v>
      </c>
      <c r="M1021" s="9">
        <v>-2.5935547405596004E-2</v>
      </c>
    </row>
    <row r="1022" spans="1:13" x14ac:dyDescent="0.15">
      <c r="A1022" s="6">
        <v>38091</v>
      </c>
      <c r="B1022" s="11">
        <v>2024.85</v>
      </c>
      <c r="C1022" s="7">
        <f t="shared" si="75"/>
        <v>-2.5762531525851395E-3</v>
      </c>
      <c r="E1022">
        <v>1020</v>
      </c>
      <c r="F1022" s="2">
        <f t="shared" si="76"/>
        <v>972.11434010798951</v>
      </c>
      <c r="G1022" s="10">
        <f t="shared" si="78"/>
        <v>4.2975117155664249</v>
      </c>
      <c r="H1022" s="9">
        <f t="shared" si="79"/>
        <v>4.297511715566416</v>
      </c>
      <c r="I1022" s="9">
        <f t="shared" si="77"/>
        <v>1.1100074707959706E-2</v>
      </c>
      <c r="K1022">
        <v>1020</v>
      </c>
      <c r="L1022">
        <v>1117</v>
      </c>
      <c r="M1022" s="9">
        <v>-2.6126562075523552E-2</v>
      </c>
    </row>
    <row r="1023" spans="1:13" x14ac:dyDescent="0.15">
      <c r="A1023" s="6">
        <v>38092</v>
      </c>
      <c r="B1023" s="11">
        <v>2002.17</v>
      </c>
      <c r="C1023" s="7">
        <f t="shared" si="75"/>
        <v>-1.1200829691088154E-2</v>
      </c>
      <c r="E1023">
        <v>1021</v>
      </c>
      <c r="F1023" s="2">
        <f t="shared" si="76"/>
        <v>961.22585294417536</v>
      </c>
      <c r="G1023" s="10">
        <f t="shared" si="78"/>
        <v>4.2493760187449086</v>
      </c>
      <c r="H1023" s="9">
        <f t="shared" si="79"/>
        <v>4.2493760187449006</v>
      </c>
      <c r="I1023" s="9">
        <f t="shared" si="77"/>
        <v>4.8135696821515417E-2</v>
      </c>
      <c r="K1023">
        <v>1021</v>
      </c>
      <c r="L1023">
        <v>1500</v>
      </c>
      <c r="M1023" s="9">
        <v>-2.6147785927737033E-2</v>
      </c>
    </row>
    <row r="1024" spans="1:13" x14ac:dyDescent="0.15">
      <c r="A1024" s="6">
        <v>38093</v>
      </c>
      <c r="B1024" s="11">
        <v>1995.74</v>
      </c>
      <c r="C1024" s="7">
        <f t="shared" si="75"/>
        <v>-3.2115155056763323E-3</v>
      </c>
      <c r="E1024">
        <v>1022</v>
      </c>
      <c r="F1024" s="2">
        <f t="shared" si="76"/>
        <v>958.13886121298822</v>
      </c>
      <c r="G1024" s="10">
        <f t="shared" si="78"/>
        <v>4.2357290817712601</v>
      </c>
      <c r="H1024" s="9">
        <f t="shared" si="79"/>
        <v>4.2357290817712521</v>
      </c>
      <c r="I1024" s="9">
        <f t="shared" si="77"/>
        <v>1.3646936973648494E-2</v>
      </c>
      <c r="K1024">
        <v>1022</v>
      </c>
      <c r="L1024">
        <v>1289</v>
      </c>
      <c r="M1024" s="9">
        <v>-2.6147785927737921E-2</v>
      </c>
    </row>
    <row r="1025" spans="1:13" x14ac:dyDescent="0.15">
      <c r="A1025" s="6">
        <v>38096</v>
      </c>
      <c r="B1025" s="11">
        <v>2020.43</v>
      </c>
      <c r="C1025" s="7">
        <f t="shared" si="75"/>
        <v>1.2371350977582241E-2</v>
      </c>
      <c r="E1025">
        <v>1023</v>
      </c>
      <c r="F1025" s="2">
        <f t="shared" si="76"/>
        <v>969.99233335031511</v>
      </c>
      <c r="G1025" s="10">
        <f t="shared" si="78"/>
        <v>4.2881307728878051</v>
      </c>
      <c r="H1025" s="9">
        <f t="shared" si="79"/>
        <v>4.2881307728877962</v>
      </c>
      <c r="I1025" s="9">
        <f t="shared" si="77"/>
        <v>-5.2401691116544136E-2</v>
      </c>
      <c r="K1025">
        <v>1023</v>
      </c>
      <c r="L1025">
        <v>1106</v>
      </c>
      <c r="M1025" s="9">
        <v>-2.6338800597663692E-2</v>
      </c>
    </row>
    <row r="1026" spans="1:13" x14ac:dyDescent="0.15">
      <c r="A1026" s="6">
        <v>38097</v>
      </c>
      <c r="B1026" s="11">
        <v>1978.63</v>
      </c>
      <c r="C1026" s="7">
        <f t="shared" si="75"/>
        <v>-2.0688665284122609E-2</v>
      </c>
      <c r="E1026">
        <v>1024</v>
      </c>
      <c r="F1026" s="2">
        <f t="shared" si="76"/>
        <v>949.92448663746541</v>
      </c>
      <c r="G1026" s="10">
        <f t="shared" si="78"/>
        <v>4.1994150706329831</v>
      </c>
      <c r="H1026" s="9">
        <f t="shared" si="79"/>
        <v>4.1994150706329743</v>
      </c>
      <c r="I1026" s="9">
        <f t="shared" si="77"/>
        <v>8.8715702254821949E-2</v>
      </c>
      <c r="K1026">
        <v>1024</v>
      </c>
      <c r="L1026">
        <v>1018</v>
      </c>
      <c r="M1026" s="9">
        <v>-2.6742053789730491E-2</v>
      </c>
    </row>
    <row r="1027" spans="1:13" x14ac:dyDescent="0.15">
      <c r="A1027" s="6">
        <v>38098</v>
      </c>
      <c r="B1027" s="11">
        <v>1995.63</v>
      </c>
      <c r="C1027" s="7">
        <f t="shared" si="75"/>
        <v>8.5918034195378024E-3</v>
      </c>
      <c r="E1027">
        <v>1025</v>
      </c>
      <c r="F1027" s="2">
        <f t="shared" si="76"/>
        <v>958.08605109005987</v>
      </c>
      <c r="G1027" s="10">
        <f t="shared" si="78"/>
        <v>4.2354956193969064</v>
      </c>
      <c r="H1027" s="9">
        <f t="shared" si="79"/>
        <v>4.2354956193968976</v>
      </c>
      <c r="I1027" s="9">
        <f t="shared" si="77"/>
        <v>-3.6080548763923304E-2</v>
      </c>
      <c r="K1027">
        <v>1025</v>
      </c>
      <c r="L1027">
        <v>899</v>
      </c>
      <c r="M1027" s="9">
        <v>-2.7124083129584697E-2</v>
      </c>
    </row>
    <row r="1028" spans="1:13" x14ac:dyDescent="0.15">
      <c r="A1028" s="6">
        <v>38099</v>
      </c>
      <c r="B1028" s="11">
        <v>2032.91</v>
      </c>
      <c r="C1028" s="7">
        <f t="shared" ref="C1028:C1091" si="80">B1028/B1027-1</f>
        <v>1.8680817586426368E-2</v>
      </c>
      <c r="E1028">
        <v>1026</v>
      </c>
      <c r="F1028" s="2">
        <f t="shared" ref="F1028:F1091" si="81">F1027*(1+C1028)</f>
        <v>975.98388184257283</v>
      </c>
      <c r="G1028" s="10">
        <f t="shared" si="78"/>
        <v>4.3146181404509676</v>
      </c>
      <c r="H1028" s="9">
        <f t="shared" si="79"/>
        <v>4.3146181404509587</v>
      </c>
      <c r="I1028" s="9">
        <f t="shared" ref="I1028:I1091" si="82">-(H1028-H1027)</f>
        <v>-7.9122521054061146E-2</v>
      </c>
      <c r="K1028">
        <v>1026</v>
      </c>
      <c r="L1028">
        <v>802</v>
      </c>
      <c r="M1028" s="9">
        <v>-2.7187754686226473E-2</v>
      </c>
    </row>
    <row r="1029" spans="1:13" x14ac:dyDescent="0.15">
      <c r="A1029" s="6">
        <v>38100</v>
      </c>
      <c r="B1029" s="11">
        <v>2049.77</v>
      </c>
      <c r="C1029" s="7">
        <f t="shared" si="80"/>
        <v>8.293529964435109E-3</v>
      </c>
      <c r="E1029">
        <v>1027</v>
      </c>
      <c r="F1029" s="2">
        <f t="shared" si="81"/>
        <v>984.0782334114399</v>
      </c>
      <c r="G1029" s="10">
        <f t="shared" ref="G1029:G1092" si="83">G1028*F1029/F1028</f>
        <v>4.3504015552838933</v>
      </c>
      <c r="H1029" s="9">
        <f t="shared" ref="H1029:H1092" si="84">H1028*(1+C1029)</f>
        <v>4.3504015552838844</v>
      </c>
      <c r="I1029" s="9">
        <f t="shared" si="82"/>
        <v>-3.5783414832925686E-2</v>
      </c>
      <c r="K1029">
        <v>1027</v>
      </c>
      <c r="L1029">
        <v>1073</v>
      </c>
      <c r="M1029" s="9">
        <v>-2.7293873947296099E-2</v>
      </c>
    </row>
    <row r="1030" spans="1:13" x14ac:dyDescent="0.15">
      <c r="A1030" s="6">
        <v>38103</v>
      </c>
      <c r="B1030" s="11">
        <v>2036.77</v>
      </c>
      <c r="C1030" s="7">
        <f t="shared" si="80"/>
        <v>-6.3421749757289758E-3</v>
      </c>
      <c r="E1030">
        <v>1028</v>
      </c>
      <c r="F1030" s="2">
        <f t="shared" si="81"/>
        <v>977.83703706533834</v>
      </c>
      <c r="G1030" s="10">
        <f t="shared" si="83"/>
        <v>4.3228105474055996</v>
      </c>
      <c r="H1030" s="9">
        <f t="shared" si="84"/>
        <v>4.3228105474055907</v>
      </c>
      <c r="I1030" s="9">
        <f t="shared" si="82"/>
        <v>2.7591007878293716E-2</v>
      </c>
      <c r="K1030">
        <v>1028</v>
      </c>
      <c r="L1030">
        <v>889</v>
      </c>
      <c r="M1030" s="9">
        <v>-2.7357545503939207E-2</v>
      </c>
    </row>
    <row r="1031" spans="1:13" x14ac:dyDescent="0.15">
      <c r="A1031" s="6">
        <v>38104</v>
      </c>
      <c r="B1031" s="11">
        <v>2032.53</v>
      </c>
      <c r="C1031" s="7">
        <f t="shared" si="80"/>
        <v>-2.0817274409972164E-3</v>
      </c>
      <c r="E1031">
        <v>1029</v>
      </c>
      <c r="F1031" s="2">
        <f t="shared" si="81"/>
        <v>975.80144687245604</v>
      </c>
      <c r="G1031" s="10">
        <f t="shared" si="83"/>
        <v>4.313811634066834</v>
      </c>
      <c r="H1031" s="9">
        <f t="shared" si="84"/>
        <v>4.3138116340668242</v>
      </c>
      <c r="I1031" s="9">
        <f t="shared" si="82"/>
        <v>8.9989133387664566E-3</v>
      </c>
      <c r="K1031">
        <v>1029</v>
      </c>
      <c r="L1031">
        <v>1293</v>
      </c>
      <c r="M1031" s="9">
        <v>-2.7378769356153576E-2</v>
      </c>
    </row>
    <row r="1032" spans="1:13" x14ac:dyDescent="0.15">
      <c r="A1032" s="6">
        <v>38105</v>
      </c>
      <c r="B1032" s="11">
        <v>1989.54</v>
      </c>
      <c r="C1032" s="7">
        <f t="shared" si="80"/>
        <v>-2.115097932133847E-2</v>
      </c>
      <c r="E1032">
        <v>1030</v>
      </c>
      <c r="F1032" s="2">
        <f t="shared" si="81"/>
        <v>955.16229064792458</v>
      </c>
      <c r="G1032" s="10">
        <f t="shared" si="83"/>
        <v>4.2225702933985367</v>
      </c>
      <c r="H1032" s="9">
        <f t="shared" si="84"/>
        <v>4.2225702933985279</v>
      </c>
      <c r="I1032" s="9">
        <f t="shared" si="82"/>
        <v>9.1241340668296367E-2</v>
      </c>
      <c r="K1032">
        <v>1030</v>
      </c>
      <c r="L1032">
        <v>1209</v>
      </c>
      <c r="M1032" s="9">
        <v>-2.7399993208367945E-2</v>
      </c>
    </row>
    <row r="1033" spans="1:13" x14ac:dyDescent="0.15">
      <c r="A1033" s="6">
        <v>38106</v>
      </c>
      <c r="B1033" s="11">
        <v>1958.78</v>
      </c>
      <c r="C1033" s="7">
        <f t="shared" si="80"/>
        <v>-1.5460860299365664E-2</v>
      </c>
      <c r="E1033">
        <v>1031</v>
      </c>
      <c r="F1033" s="2">
        <f t="shared" si="81"/>
        <v>940.39465990899487</v>
      </c>
      <c r="G1033" s="10">
        <f t="shared" si="83"/>
        <v>4.1572857239880499</v>
      </c>
      <c r="H1033" s="9">
        <f t="shared" si="84"/>
        <v>4.1572857239880419</v>
      </c>
      <c r="I1033" s="9">
        <f t="shared" si="82"/>
        <v>6.5284569410485993E-2</v>
      </c>
      <c r="K1033">
        <v>1031</v>
      </c>
      <c r="L1033">
        <v>31</v>
      </c>
      <c r="M1033" s="9">
        <v>-2.7442440912794908E-2</v>
      </c>
    </row>
    <row r="1034" spans="1:13" x14ac:dyDescent="0.15">
      <c r="A1034" s="6">
        <v>38107</v>
      </c>
      <c r="B1034" s="11">
        <v>1920.15</v>
      </c>
      <c r="C1034" s="7">
        <f t="shared" si="80"/>
        <v>-1.9721459275671482E-2</v>
      </c>
      <c r="E1034">
        <v>1032</v>
      </c>
      <c r="F1034" s="2">
        <f t="shared" si="81"/>
        <v>921.84870492054074</v>
      </c>
      <c r="G1034" s="10">
        <f t="shared" si="83"/>
        <v>4.0752979828850897</v>
      </c>
      <c r="H1034" s="9">
        <f t="shared" si="84"/>
        <v>4.0752979828850808</v>
      </c>
      <c r="I1034" s="9">
        <f t="shared" si="82"/>
        <v>8.1987741102961031E-2</v>
      </c>
      <c r="K1034">
        <v>1032</v>
      </c>
      <c r="L1034">
        <v>1458</v>
      </c>
      <c r="M1034" s="9">
        <v>-2.7739574843793413E-2</v>
      </c>
    </row>
    <row r="1035" spans="1:13" x14ac:dyDescent="0.15">
      <c r="A1035" s="6">
        <v>38110</v>
      </c>
      <c r="B1035" s="11">
        <v>1938.72</v>
      </c>
      <c r="C1035" s="7">
        <f t="shared" si="80"/>
        <v>9.6711194437935077E-3</v>
      </c>
      <c r="E1035">
        <v>1033</v>
      </c>
      <c r="F1035" s="2">
        <f t="shared" si="81"/>
        <v>930.76401385493364</v>
      </c>
      <c r="G1035" s="10">
        <f t="shared" si="83"/>
        <v>4.1147106764466219</v>
      </c>
      <c r="H1035" s="9">
        <f t="shared" si="84"/>
        <v>4.114710676446613</v>
      </c>
      <c r="I1035" s="9">
        <f t="shared" si="82"/>
        <v>-3.9412693561532208E-2</v>
      </c>
      <c r="K1035">
        <v>1033</v>
      </c>
      <c r="L1035">
        <v>837</v>
      </c>
      <c r="M1035" s="9">
        <v>-2.7760798696006894E-2</v>
      </c>
    </row>
    <row r="1036" spans="1:13" x14ac:dyDescent="0.15">
      <c r="A1036" s="6">
        <v>38111</v>
      </c>
      <c r="B1036" s="11">
        <v>1950.48</v>
      </c>
      <c r="C1036" s="7">
        <f t="shared" si="80"/>
        <v>6.0658578856152001E-3</v>
      </c>
      <c r="E1036">
        <v>1034</v>
      </c>
      <c r="F1036" s="2">
        <f t="shared" si="81"/>
        <v>936.40989608802249</v>
      </c>
      <c r="G1036" s="10">
        <f t="shared" si="83"/>
        <v>4.1396699266503711</v>
      </c>
      <c r="H1036" s="9">
        <f t="shared" si="84"/>
        <v>4.1396699266503614</v>
      </c>
      <c r="I1036" s="9">
        <f t="shared" si="82"/>
        <v>-2.495925020374834E-2</v>
      </c>
      <c r="K1036">
        <v>1034</v>
      </c>
      <c r="L1036">
        <v>1130</v>
      </c>
      <c r="M1036" s="9">
        <v>-2.7824470252649114E-2</v>
      </c>
    </row>
    <row r="1037" spans="1:13" x14ac:dyDescent="0.15">
      <c r="A1037" s="6">
        <v>38112</v>
      </c>
      <c r="B1037" s="11">
        <v>1957.26</v>
      </c>
      <c r="C1037" s="7">
        <f t="shared" si="80"/>
        <v>3.4760674295557514E-3</v>
      </c>
      <c r="E1037">
        <v>1035</v>
      </c>
      <c r="F1037" s="2">
        <f t="shared" si="81"/>
        <v>939.66492002852772</v>
      </c>
      <c r="G1037" s="10">
        <f t="shared" si="83"/>
        <v>4.1540596984515119</v>
      </c>
      <c r="H1037" s="9">
        <f t="shared" si="84"/>
        <v>4.1540596984515021</v>
      </c>
      <c r="I1037" s="9">
        <f t="shared" si="82"/>
        <v>-1.438977180114076E-2</v>
      </c>
      <c r="K1037">
        <v>1035</v>
      </c>
      <c r="L1037">
        <v>673</v>
      </c>
      <c r="M1037" s="9">
        <v>-2.7930589513719184E-2</v>
      </c>
    </row>
    <row r="1038" spans="1:13" x14ac:dyDescent="0.15">
      <c r="A1038" s="6">
        <v>38113</v>
      </c>
      <c r="B1038" s="11">
        <v>1937.74</v>
      </c>
      <c r="C1038" s="7">
        <f t="shared" si="80"/>
        <v>-9.9731256961261838E-3</v>
      </c>
      <c r="E1038">
        <v>1036</v>
      </c>
      <c r="F1038" s="2">
        <f t="shared" si="81"/>
        <v>930.29352366884291</v>
      </c>
      <c r="G1038" s="10">
        <f t="shared" si="83"/>
        <v>4.112630738929643</v>
      </c>
      <c r="H1038" s="9">
        <f t="shared" si="84"/>
        <v>4.1126307389296333</v>
      </c>
      <c r="I1038" s="9">
        <f t="shared" si="82"/>
        <v>4.1428959521868869E-2</v>
      </c>
      <c r="K1038">
        <v>1036</v>
      </c>
      <c r="L1038">
        <v>1270</v>
      </c>
      <c r="M1038" s="9">
        <v>-2.8185275740288063E-2</v>
      </c>
    </row>
    <row r="1039" spans="1:13" x14ac:dyDescent="0.15">
      <c r="A1039" s="6">
        <v>38114</v>
      </c>
      <c r="B1039" s="11">
        <v>1917.96</v>
      </c>
      <c r="C1039" s="7">
        <f t="shared" si="80"/>
        <v>-1.0207767811987178E-2</v>
      </c>
      <c r="E1039">
        <v>1037</v>
      </c>
      <c r="F1039" s="2">
        <f t="shared" si="81"/>
        <v>920.79730338223601</v>
      </c>
      <c r="G1039" s="10">
        <f t="shared" si="83"/>
        <v>4.0706499592502086</v>
      </c>
      <c r="H1039" s="9">
        <f t="shared" si="84"/>
        <v>4.0706499592501979</v>
      </c>
      <c r="I1039" s="9">
        <f t="shared" si="82"/>
        <v>4.1980779679435365E-2</v>
      </c>
      <c r="K1039">
        <v>1037</v>
      </c>
      <c r="L1039">
        <v>1456</v>
      </c>
      <c r="M1039" s="9">
        <v>-2.8461185819070423E-2</v>
      </c>
    </row>
    <row r="1040" spans="1:13" x14ac:dyDescent="0.15">
      <c r="A1040" s="6">
        <v>38117</v>
      </c>
      <c r="B1040" s="11">
        <v>1896.07</v>
      </c>
      <c r="C1040" s="7">
        <f t="shared" si="80"/>
        <v>-1.1413168157834441E-2</v>
      </c>
      <c r="E1040">
        <v>1038</v>
      </c>
      <c r="F1040" s="2">
        <f t="shared" si="81"/>
        <v>910.28808891945403</v>
      </c>
      <c r="G1040" s="10">
        <f t="shared" si="83"/>
        <v>4.0241909467536034</v>
      </c>
      <c r="H1040" s="9">
        <f t="shared" si="84"/>
        <v>4.0241909467535937</v>
      </c>
      <c r="I1040" s="9">
        <f t="shared" si="82"/>
        <v>4.6459012496604224E-2</v>
      </c>
      <c r="K1040">
        <v>1038</v>
      </c>
      <c r="L1040">
        <v>737</v>
      </c>
      <c r="M1040" s="9">
        <v>-2.8821991306709815E-2</v>
      </c>
    </row>
    <row r="1041" spans="1:13" x14ac:dyDescent="0.15">
      <c r="A1041" s="6">
        <v>38118</v>
      </c>
      <c r="B1041" s="11">
        <v>1931.35</v>
      </c>
      <c r="C1041" s="7">
        <f t="shared" si="80"/>
        <v>1.8606907972806841E-2</v>
      </c>
      <c r="E1041">
        <v>1039</v>
      </c>
      <c r="F1041" s="2">
        <f t="shared" si="81"/>
        <v>927.22573561872048</v>
      </c>
      <c r="G1041" s="10">
        <f t="shared" si="83"/>
        <v>4.0990686973648494</v>
      </c>
      <c r="H1041" s="9">
        <f t="shared" si="84"/>
        <v>4.0990686973648405</v>
      </c>
      <c r="I1041" s="9">
        <f t="shared" si="82"/>
        <v>-7.4877750611246796E-2</v>
      </c>
      <c r="K1041">
        <v>1039</v>
      </c>
      <c r="L1041">
        <v>270</v>
      </c>
      <c r="M1041" s="9">
        <v>-2.8970558272209068E-2</v>
      </c>
    </row>
    <row r="1042" spans="1:13" x14ac:dyDescent="0.15">
      <c r="A1042" s="6">
        <v>38119</v>
      </c>
      <c r="B1042" s="11">
        <v>1925.59</v>
      </c>
      <c r="C1042" s="7">
        <f t="shared" si="80"/>
        <v>-2.9823698449271685E-3</v>
      </c>
      <c r="E1042">
        <v>1040</v>
      </c>
      <c r="F1042" s="2">
        <f t="shared" si="81"/>
        <v>924.4604055453708</v>
      </c>
      <c r="G1042" s="10">
        <f t="shared" si="83"/>
        <v>4.0868437584895441</v>
      </c>
      <c r="H1042" s="9">
        <f t="shared" si="84"/>
        <v>4.0868437584895343</v>
      </c>
      <c r="I1042" s="9">
        <f t="shared" si="82"/>
        <v>1.2224938875306179E-2</v>
      </c>
      <c r="K1042">
        <v>1040</v>
      </c>
      <c r="L1042">
        <v>607</v>
      </c>
      <c r="M1042" s="9">
        <v>-2.9076677533279582E-2</v>
      </c>
    </row>
    <row r="1043" spans="1:13" x14ac:dyDescent="0.15">
      <c r="A1043" s="6">
        <v>38120</v>
      </c>
      <c r="B1043" s="11">
        <v>1926.03</v>
      </c>
      <c r="C1043" s="7">
        <f t="shared" si="80"/>
        <v>2.2850139437791128E-4</v>
      </c>
      <c r="E1043">
        <v>1041</v>
      </c>
      <c r="F1043" s="2">
        <f t="shared" si="81"/>
        <v>924.67164603708511</v>
      </c>
      <c r="G1043" s="10">
        <f t="shared" si="83"/>
        <v>4.0877776079869639</v>
      </c>
      <c r="H1043" s="9">
        <f t="shared" si="84"/>
        <v>4.0877776079869541</v>
      </c>
      <c r="I1043" s="9">
        <f t="shared" si="82"/>
        <v>-9.3384949741981416E-4</v>
      </c>
      <c r="K1043">
        <v>1041</v>
      </c>
      <c r="L1043">
        <v>1239</v>
      </c>
      <c r="M1043" s="9">
        <v>-2.9076677533280026E-2</v>
      </c>
    </row>
    <row r="1044" spans="1:13" x14ac:dyDescent="0.15">
      <c r="A1044" s="6">
        <v>38121</v>
      </c>
      <c r="B1044" s="11">
        <v>1904.25</v>
      </c>
      <c r="C1044" s="7">
        <f t="shared" si="80"/>
        <v>-1.1308235074219963E-2</v>
      </c>
      <c r="E1044">
        <v>1042</v>
      </c>
      <c r="F1044" s="2">
        <f t="shared" si="81"/>
        <v>914.21524169723182</v>
      </c>
      <c r="G1044" s="10">
        <f t="shared" si="83"/>
        <v>4.0415520578647142</v>
      </c>
      <c r="H1044" s="9">
        <f t="shared" si="84"/>
        <v>4.0415520578647053</v>
      </c>
      <c r="I1044" s="9">
        <f t="shared" si="82"/>
        <v>4.6225550122248826E-2</v>
      </c>
      <c r="K1044">
        <v>1042</v>
      </c>
      <c r="L1044">
        <v>853</v>
      </c>
      <c r="M1044" s="9">
        <v>-2.9140349089921358E-2</v>
      </c>
    </row>
    <row r="1045" spans="1:13" x14ac:dyDescent="0.15">
      <c r="A1045" s="6">
        <v>38124</v>
      </c>
      <c r="B1045" s="11">
        <v>1876.64</v>
      </c>
      <c r="C1045" s="7">
        <f t="shared" si="80"/>
        <v>-1.4499146645660987E-2</v>
      </c>
      <c r="E1045">
        <v>1043</v>
      </c>
      <c r="F1045" s="2">
        <f t="shared" si="81"/>
        <v>900.95990084216521</v>
      </c>
      <c r="G1045" s="10">
        <f t="shared" si="83"/>
        <v>3.9829530019016608</v>
      </c>
      <c r="H1045" s="9">
        <f t="shared" si="84"/>
        <v>3.9829530019016519</v>
      </c>
      <c r="I1045" s="9">
        <f t="shared" si="82"/>
        <v>5.859905596305337E-2</v>
      </c>
      <c r="K1045">
        <v>1043</v>
      </c>
      <c r="L1045">
        <v>319</v>
      </c>
      <c r="M1045" s="9">
        <v>-2.9182796794349208E-2</v>
      </c>
    </row>
    <row r="1046" spans="1:13" x14ac:dyDescent="0.15">
      <c r="A1046" s="6">
        <v>38125</v>
      </c>
      <c r="B1046" s="11">
        <v>1897.82</v>
      </c>
      <c r="C1046" s="7">
        <f t="shared" si="80"/>
        <v>1.1286128399693007E-2</v>
      </c>
      <c r="E1046">
        <v>1044</v>
      </c>
      <c r="F1046" s="2">
        <f t="shared" si="81"/>
        <v>911.12824996604456</v>
      </c>
      <c r="G1046" s="10">
        <f t="shared" si="83"/>
        <v>4.0279051208910657</v>
      </c>
      <c r="H1046" s="9">
        <f t="shared" si="84"/>
        <v>4.0279051208910568</v>
      </c>
      <c r="I1046" s="9">
        <f t="shared" si="82"/>
        <v>-4.4952118989404877E-2</v>
      </c>
      <c r="K1046">
        <v>1044</v>
      </c>
      <c r="L1046">
        <v>366</v>
      </c>
      <c r="M1046" s="9">
        <v>-2.9182796794349652E-2</v>
      </c>
    </row>
    <row r="1047" spans="1:13" x14ac:dyDescent="0.15">
      <c r="A1047" s="6">
        <v>38126</v>
      </c>
      <c r="B1047" s="11">
        <v>1898.17</v>
      </c>
      <c r="C1047" s="7">
        <f t="shared" si="80"/>
        <v>1.8442212643998701E-4</v>
      </c>
      <c r="E1047">
        <v>1045</v>
      </c>
      <c r="F1047" s="2">
        <f t="shared" si="81"/>
        <v>911.29628217536288</v>
      </c>
      <c r="G1047" s="10">
        <f t="shared" si="83"/>
        <v>4.0286479557185588</v>
      </c>
      <c r="H1047" s="9">
        <f t="shared" si="84"/>
        <v>4.0286479557185499</v>
      </c>
      <c r="I1047" s="9">
        <f t="shared" si="82"/>
        <v>-7.428348274931551E-4</v>
      </c>
      <c r="K1047">
        <v>1045</v>
      </c>
      <c r="L1047">
        <v>1120</v>
      </c>
      <c r="M1047" s="9">
        <v>-2.9883183917413181E-2</v>
      </c>
    </row>
    <row r="1048" spans="1:13" x14ac:dyDescent="0.15">
      <c r="A1048" s="6">
        <v>38127</v>
      </c>
      <c r="B1048" s="11">
        <v>1896.59</v>
      </c>
      <c r="C1048" s="7">
        <f t="shared" si="80"/>
        <v>-8.3238066137392153E-4</v>
      </c>
      <c r="E1048">
        <v>1046</v>
      </c>
      <c r="F1048" s="2">
        <f t="shared" si="81"/>
        <v>910.53773677329821</v>
      </c>
      <c r="G1048" s="10">
        <f t="shared" si="83"/>
        <v>4.0252945870687356</v>
      </c>
      <c r="H1048" s="9">
        <f t="shared" si="84"/>
        <v>4.0252945870687267</v>
      </c>
      <c r="I1048" s="9">
        <f t="shared" si="82"/>
        <v>3.353368649823274E-3</v>
      </c>
      <c r="K1048">
        <v>1046</v>
      </c>
      <c r="L1048">
        <v>1405</v>
      </c>
      <c r="M1048" s="9">
        <v>-2.9925631621841475E-2</v>
      </c>
    </row>
    <row r="1049" spans="1:13" x14ac:dyDescent="0.15">
      <c r="A1049" s="6">
        <v>38128</v>
      </c>
      <c r="B1049" s="11">
        <v>1912.09</v>
      </c>
      <c r="C1049" s="7">
        <f t="shared" si="80"/>
        <v>8.1725623355601851E-3</v>
      </c>
      <c r="E1049">
        <v>1047</v>
      </c>
      <c r="F1049" s="2">
        <f t="shared" si="81"/>
        <v>917.97916318595787</v>
      </c>
      <c r="G1049" s="10">
        <f t="shared" si="83"/>
        <v>4.0581915580005479</v>
      </c>
      <c r="H1049" s="9">
        <f t="shared" si="84"/>
        <v>4.058191558000539</v>
      </c>
      <c r="I1049" s="9">
        <f t="shared" si="82"/>
        <v>-3.2896970931812319E-2</v>
      </c>
      <c r="K1049">
        <v>1047</v>
      </c>
      <c r="L1049">
        <v>843</v>
      </c>
      <c r="M1049" s="9">
        <v>-2.99468554740554E-2</v>
      </c>
    </row>
    <row r="1050" spans="1:13" x14ac:dyDescent="0.15">
      <c r="A1050" s="6">
        <v>38131</v>
      </c>
      <c r="B1050" s="11">
        <v>1922.98</v>
      </c>
      <c r="C1050" s="7">
        <f t="shared" si="80"/>
        <v>5.6953386085383251E-3</v>
      </c>
      <c r="E1050">
        <v>1048</v>
      </c>
      <c r="F1050" s="2">
        <f t="shared" si="81"/>
        <v>923.20736535588458</v>
      </c>
      <c r="G1050" s="10">
        <f t="shared" si="83"/>
        <v>4.0813043330616727</v>
      </c>
      <c r="H1050" s="9">
        <f t="shared" si="84"/>
        <v>4.0813043330616638</v>
      </c>
      <c r="I1050" s="9">
        <f t="shared" si="82"/>
        <v>-2.3112775061124857E-2</v>
      </c>
      <c r="K1050">
        <v>1048</v>
      </c>
      <c r="L1050">
        <v>496</v>
      </c>
      <c r="M1050" s="9">
        <v>-3.0052974735125471E-2</v>
      </c>
    </row>
    <row r="1051" spans="1:13" x14ac:dyDescent="0.15">
      <c r="A1051" s="6">
        <v>38132</v>
      </c>
      <c r="B1051" s="11">
        <v>1964.65</v>
      </c>
      <c r="C1051" s="7">
        <f t="shared" si="80"/>
        <v>2.1669492142404101E-2</v>
      </c>
      <c r="E1051">
        <v>1049</v>
      </c>
      <c r="F1051" s="2">
        <f t="shared" si="81"/>
        <v>943.21280010527346</v>
      </c>
      <c r="G1051" s="10">
        <f t="shared" si="83"/>
        <v>4.1697441252377123</v>
      </c>
      <c r="H1051" s="9">
        <f t="shared" si="84"/>
        <v>4.1697441252377034</v>
      </c>
      <c r="I1051" s="9">
        <f t="shared" si="82"/>
        <v>-8.8439792176039589E-2</v>
      </c>
      <c r="K1051">
        <v>1049</v>
      </c>
      <c r="L1051">
        <v>1380</v>
      </c>
      <c r="M1051" s="9">
        <v>-3.0137870143982504E-2</v>
      </c>
    </row>
    <row r="1052" spans="1:13" x14ac:dyDescent="0.15">
      <c r="A1052" s="6">
        <v>38133</v>
      </c>
      <c r="B1052" s="11">
        <v>1976.15</v>
      </c>
      <c r="C1052" s="7">
        <f t="shared" si="80"/>
        <v>5.853459903799596E-3</v>
      </c>
      <c r="E1052">
        <v>1050</v>
      </c>
      <c r="F1052" s="2">
        <f t="shared" si="81"/>
        <v>948.73385841144022</v>
      </c>
      <c r="G1052" s="10">
        <f t="shared" si="83"/>
        <v>4.194151555283895</v>
      </c>
      <c r="H1052" s="9">
        <f t="shared" si="84"/>
        <v>4.1941515552838862</v>
      </c>
      <c r="I1052" s="9">
        <f t="shared" si="82"/>
        <v>-2.4407430046182732E-2</v>
      </c>
      <c r="K1052">
        <v>1050</v>
      </c>
      <c r="L1052">
        <v>724</v>
      </c>
      <c r="M1052" s="9">
        <v>-3.0159093996196429E-2</v>
      </c>
    </row>
    <row r="1053" spans="1:13" x14ac:dyDescent="0.15">
      <c r="A1053" s="6">
        <v>38134</v>
      </c>
      <c r="B1053" s="11">
        <v>1984.5</v>
      </c>
      <c r="C1053" s="7">
        <f t="shared" si="80"/>
        <v>4.2253877489055736E-3</v>
      </c>
      <c r="E1053">
        <v>1051</v>
      </c>
      <c r="F1053" s="2">
        <f t="shared" si="81"/>
        <v>952.74262683374388</v>
      </c>
      <c r="G1053" s="10">
        <f t="shared" si="83"/>
        <v>4.2118734718826447</v>
      </c>
      <c r="H1053" s="9">
        <f t="shared" si="84"/>
        <v>4.2118734718826358</v>
      </c>
      <c r="I1053" s="9">
        <f t="shared" si="82"/>
        <v>-1.7721916598749665E-2</v>
      </c>
      <c r="K1053">
        <v>1051</v>
      </c>
      <c r="L1053">
        <v>1316</v>
      </c>
      <c r="M1053" s="9">
        <v>-3.0201541700624723E-2</v>
      </c>
    </row>
    <row r="1054" spans="1:13" x14ac:dyDescent="0.15">
      <c r="A1054" s="6">
        <v>38135</v>
      </c>
      <c r="B1054" s="11">
        <v>1986.74</v>
      </c>
      <c r="C1054" s="7">
        <f t="shared" si="80"/>
        <v>1.1287477954144975E-3</v>
      </c>
      <c r="E1054">
        <v>1052</v>
      </c>
      <c r="F1054" s="2">
        <f t="shared" si="81"/>
        <v>953.8180329733799</v>
      </c>
      <c r="G1054" s="10">
        <f t="shared" si="83"/>
        <v>4.2166276147785968</v>
      </c>
      <c r="H1054" s="9">
        <f t="shared" si="84"/>
        <v>4.2166276147785879</v>
      </c>
      <c r="I1054" s="9">
        <f t="shared" si="82"/>
        <v>-4.754142895952107E-3</v>
      </c>
      <c r="K1054">
        <v>1052</v>
      </c>
      <c r="L1054">
        <v>1484</v>
      </c>
      <c r="M1054" s="9">
        <v>-3.0265213257266055E-2</v>
      </c>
    </row>
    <row r="1055" spans="1:13" x14ac:dyDescent="0.15">
      <c r="A1055" s="6">
        <v>38139</v>
      </c>
      <c r="B1055" s="11">
        <v>1990.77</v>
      </c>
      <c r="C1055" s="7">
        <f t="shared" si="80"/>
        <v>2.0284486143129499E-3</v>
      </c>
      <c r="E1055">
        <v>1053</v>
      </c>
      <c r="F1055" s="2">
        <f t="shared" si="81"/>
        <v>955.7528038406715</v>
      </c>
      <c r="G1055" s="10">
        <f t="shared" si="83"/>
        <v>4.2251808272208686</v>
      </c>
      <c r="H1055" s="9">
        <f t="shared" si="84"/>
        <v>4.2251808272208589</v>
      </c>
      <c r="I1055" s="9">
        <f t="shared" si="82"/>
        <v>-8.5532124422709188E-3</v>
      </c>
      <c r="K1055">
        <v>1053</v>
      </c>
      <c r="L1055">
        <v>977</v>
      </c>
      <c r="M1055" s="9">
        <v>-3.0413780222764863E-2</v>
      </c>
    </row>
    <row r="1056" spans="1:13" x14ac:dyDescent="0.15">
      <c r="A1056" s="6">
        <v>38140</v>
      </c>
      <c r="B1056" s="11">
        <v>1988.98</v>
      </c>
      <c r="C1056" s="7">
        <f t="shared" si="80"/>
        <v>-8.9914957528991479E-4</v>
      </c>
      <c r="E1056">
        <v>1054</v>
      </c>
      <c r="F1056" s="2">
        <f t="shared" si="81"/>
        <v>954.89343911301603</v>
      </c>
      <c r="G1056" s="10">
        <f t="shared" si="83"/>
        <v>4.2213817576745498</v>
      </c>
      <c r="H1056" s="9">
        <f t="shared" si="84"/>
        <v>4.22138175767454</v>
      </c>
      <c r="I1056" s="9">
        <f t="shared" si="82"/>
        <v>3.7990695463188118E-3</v>
      </c>
      <c r="K1056">
        <v>1054</v>
      </c>
      <c r="L1056">
        <v>357</v>
      </c>
      <c r="M1056" s="9">
        <v>-3.0435004074979677E-2</v>
      </c>
    </row>
    <row r="1057" spans="1:13" x14ac:dyDescent="0.15">
      <c r="A1057" s="6">
        <v>38141</v>
      </c>
      <c r="B1057" s="11">
        <v>1960.26</v>
      </c>
      <c r="C1057" s="7">
        <f t="shared" si="80"/>
        <v>-1.4439561986545835E-2</v>
      </c>
      <c r="E1057">
        <v>1055</v>
      </c>
      <c r="F1057" s="2">
        <f t="shared" si="81"/>
        <v>941.10519610839765</v>
      </c>
      <c r="G1057" s="10">
        <f t="shared" si="83"/>
        <v>4.1604268541157339</v>
      </c>
      <c r="H1057" s="9">
        <f t="shared" si="84"/>
        <v>4.160426854115725</v>
      </c>
      <c r="I1057" s="9">
        <f t="shared" si="82"/>
        <v>6.0954903558815055E-2</v>
      </c>
      <c r="K1057">
        <v>1055</v>
      </c>
      <c r="L1057">
        <v>890</v>
      </c>
      <c r="M1057" s="9">
        <v>-3.0541123336049303E-2</v>
      </c>
    </row>
    <row r="1058" spans="1:13" x14ac:dyDescent="0.15">
      <c r="A1058" s="6">
        <v>38142</v>
      </c>
      <c r="B1058" s="11">
        <v>1978.62</v>
      </c>
      <c r="C1058" s="7">
        <f t="shared" si="80"/>
        <v>9.3661044963422313E-3</v>
      </c>
      <c r="E1058">
        <v>1056</v>
      </c>
      <c r="F1058" s="2">
        <f t="shared" si="81"/>
        <v>949.91968571719951</v>
      </c>
      <c r="G1058" s="10">
        <f t="shared" si="83"/>
        <v>4.1993938467807697</v>
      </c>
      <c r="H1058" s="9">
        <f t="shared" si="84"/>
        <v>4.1993938467807617</v>
      </c>
      <c r="I1058" s="9">
        <f t="shared" si="82"/>
        <v>-3.896699266503667E-2</v>
      </c>
      <c r="K1058">
        <v>1056</v>
      </c>
      <c r="L1058">
        <v>1174</v>
      </c>
      <c r="M1058" s="9">
        <v>-3.090192882368914E-2</v>
      </c>
    </row>
    <row r="1059" spans="1:13" x14ac:dyDescent="0.15">
      <c r="A1059" s="6">
        <v>38145</v>
      </c>
      <c r="B1059" s="11">
        <v>2020.62</v>
      </c>
      <c r="C1059" s="7">
        <f t="shared" si="80"/>
        <v>2.122691572914448E-2</v>
      </c>
      <c r="E1059">
        <v>1057</v>
      </c>
      <c r="F1059" s="2">
        <f t="shared" si="81"/>
        <v>970.0835508353739</v>
      </c>
      <c r="G1059" s="10">
        <f t="shared" si="83"/>
        <v>4.2885340260798728</v>
      </c>
      <c r="H1059" s="9">
        <f t="shared" si="84"/>
        <v>4.2885340260798648</v>
      </c>
      <c r="I1059" s="9">
        <f t="shared" si="82"/>
        <v>-8.9140179299103117E-2</v>
      </c>
      <c r="K1059">
        <v>1057</v>
      </c>
      <c r="L1059">
        <v>1426</v>
      </c>
      <c r="M1059" s="9">
        <v>-3.0986824232544841E-2</v>
      </c>
    </row>
    <row r="1060" spans="1:13" x14ac:dyDescent="0.15">
      <c r="A1060" s="6">
        <v>38146</v>
      </c>
      <c r="B1060" s="11">
        <v>2023.53</v>
      </c>
      <c r="C1060" s="7">
        <f t="shared" si="80"/>
        <v>1.4401520325444395E-3</v>
      </c>
      <c r="E1060">
        <v>1058</v>
      </c>
      <c r="F1060" s="2">
        <f t="shared" si="81"/>
        <v>971.48061863284738</v>
      </c>
      <c r="G1060" s="10">
        <f t="shared" si="83"/>
        <v>4.2947101670741672</v>
      </c>
      <c r="H1060" s="9">
        <f t="shared" si="84"/>
        <v>4.2947101670741601</v>
      </c>
      <c r="I1060" s="9">
        <f t="shared" si="82"/>
        <v>-6.1761409942953094E-3</v>
      </c>
      <c r="K1060">
        <v>1058</v>
      </c>
      <c r="L1060">
        <v>958</v>
      </c>
      <c r="M1060" s="9">
        <v>-3.1177838902472388E-2</v>
      </c>
    </row>
    <row r="1061" spans="1:13" x14ac:dyDescent="0.15">
      <c r="A1061" s="6">
        <v>38147</v>
      </c>
      <c r="B1061" s="11">
        <v>1990.61</v>
      </c>
      <c r="C1061" s="7">
        <f t="shared" si="80"/>
        <v>-1.6268599921918647E-2</v>
      </c>
      <c r="E1061">
        <v>1059</v>
      </c>
      <c r="F1061" s="2">
        <f t="shared" si="81"/>
        <v>955.67598911641153</v>
      </c>
      <c r="G1061" s="10">
        <f t="shared" si="83"/>
        <v>4.2248412455854414</v>
      </c>
      <c r="H1061" s="9">
        <f t="shared" si="84"/>
        <v>4.2248412455854343</v>
      </c>
      <c r="I1061" s="9">
        <f t="shared" si="82"/>
        <v>6.986892148872581E-2</v>
      </c>
      <c r="K1061">
        <v>1059</v>
      </c>
      <c r="L1061">
        <v>1088</v>
      </c>
      <c r="M1061" s="9">
        <v>-3.1177838902472388E-2</v>
      </c>
    </row>
    <row r="1062" spans="1:13" x14ac:dyDescent="0.15">
      <c r="A1062" s="6">
        <v>38148</v>
      </c>
      <c r="B1062" s="11">
        <v>1999.87</v>
      </c>
      <c r="C1062" s="7">
        <f t="shared" si="80"/>
        <v>4.6518403906339323E-3</v>
      </c>
      <c r="E1062">
        <v>1060</v>
      </c>
      <c r="F1062" s="2">
        <f t="shared" si="81"/>
        <v>960.12164128294228</v>
      </c>
      <c r="G1062" s="10">
        <f t="shared" si="83"/>
        <v>4.244494532735672</v>
      </c>
      <c r="H1062" s="9">
        <f t="shared" si="84"/>
        <v>4.2444945327356649</v>
      </c>
      <c r="I1062" s="9">
        <f t="shared" si="82"/>
        <v>-1.9653287150230625E-2</v>
      </c>
      <c r="K1062">
        <v>1060</v>
      </c>
      <c r="L1062">
        <v>1155</v>
      </c>
      <c r="M1062" s="9">
        <v>-3.1305182015756827E-2</v>
      </c>
    </row>
    <row r="1063" spans="1:13" x14ac:dyDescent="0.15">
      <c r="A1063" s="6">
        <v>38152</v>
      </c>
      <c r="B1063" s="11">
        <v>1969.99</v>
      </c>
      <c r="C1063" s="7">
        <f t="shared" si="80"/>
        <v>-1.4940971163125538E-2</v>
      </c>
      <c r="E1063">
        <v>1061</v>
      </c>
      <c r="F1063" s="2">
        <f t="shared" si="81"/>
        <v>945.77649152744107</v>
      </c>
      <c r="G1063" s="10">
        <f t="shared" si="83"/>
        <v>4.1810776623200239</v>
      </c>
      <c r="H1063" s="9">
        <f t="shared" si="84"/>
        <v>4.1810776623200177</v>
      </c>
      <c r="I1063" s="9">
        <f t="shared" si="82"/>
        <v>6.3416870415647253E-2</v>
      </c>
      <c r="K1063">
        <v>1061</v>
      </c>
      <c r="L1063">
        <v>976</v>
      </c>
      <c r="M1063" s="9">
        <v>-3.1326405867970308E-2</v>
      </c>
    </row>
    <row r="1064" spans="1:13" x14ac:dyDescent="0.15">
      <c r="A1064" s="6">
        <v>38153</v>
      </c>
      <c r="B1064" s="11">
        <v>1995.6</v>
      </c>
      <c r="C1064" s="7">
        <f t="shared" si="80"/>
        <v>1.3000065990182552E-2</v>
      </c>
      <c r="E1064">
        <v>1062</v>
      </c>
      <c r="F1064" s="2">
        <f t="shared" si="81"/>
        <v>958.07164832926117</v>
      </c>
      <c r="G1064" s="10">
        <f t="shared" si="83"/>
        <v>4.2354319478402624</v>
      </c>
      <c r="H1064" s="9">
        <f t="shared" si="84"/>
        <v>4.2354319478402562</v>
      </c>
      <c r="I1064" s="9">
        <f t="shared" si="82"/>
        <v>-5.4354285520238577E-2</v>
      </c>
      <c r="K1064">
        <v>1062</v>
      </c>
      <c r="L1064">
        <v>774</v>
      </c>
      <c r="M1064" s="9">
        <v>-3.1411301276827341E-2</v>
      </c>
    </row>
    <row r="1065" spans="1:13" x14ac:dyDescent="0.15">
      <c r="A1065" s="6">
        <v>38154</v>
      </c>
      <c r="B1065" s="11">
        <v>1998.23</v>
      </c>
      <c r="C1065" s="7">
        <f t="shared" si="80"/>
        <v>1.3178993786331361E-3</v>
      </c>
      <c r="E1065">
        <v>1063</v>
      </c>
      <c r="F1065" s="2">
        <f t="shared" si="81"/>
        <v>959.33429035928032</v>
      </c>
      <c r="G1065" s="10">
        <f t="shared" si="83"/>
        <v>4.2410138209725643</v>
      </c>
      <c r="H1065" s="9">
        <f t="shared" si="84"/>
        <v>4.2410138209725581</v>
      </c>
      <c r="I1065" s="9">
        <f t="shared" si="82"/>
        <v>-5.5818731323018511E-3</v>
      </c>
      <c r="K1065">
        <v>1063</v>
      </c>
      <c r="L1065">
        <v>61</v>
      </c>
      <c r="M1065" s="9">
        <v>-3.1453748981256524E-2</v>
      </c>
    </row>
    <row r="1066" spans="1:13" x14ac:dyDescent="0.15">
      <c r="A1066" s="6">
        <v>38155</v>
      </c>
      <c r="B1066" s="11">
        <v>1983.67</v>
      </c>
      <c r="C1066" s="7">
        <f t="shared" si="80"/>
        <v>-7.2864485069286111E-3</v>
      </c>
      <c r="E1066">
        <v>1064</v>
      </c>
      <c r="F1066" s="2">
        <f t="shared" si="81"/>
        <v>952.34415045164656</v>
      </c>
      <c r="G1066" s="10">
        <f t="shared" si="83"/>
        <v>4.2101118921488752</v>
      </c>
      <c r="H1066" s="9">
        <f t="shared" si="84"/>
        <v>4.2101118921488689</v>
      </c>
      <c r="I1066" s="9">
        <f t="shared" si="82"/>
        <v>3.090192882368914E-2</v>
      </c>
      <c r="K1066">
        <v>1064</v>
      </c>
      <c r="L1066">
        <v>1448</v>
      </c>
      <c r="M1066" s="9">
        <v>-3.1474972833468229E-2</v>
      </c>
    </row>
    <row r="1067" spans="1:13" x14ac:dyDescent="0.15">
      <c r="A1067" s="6">
        <v>38156</v>
      </c>
      <c r="B1067" s="11">
        <v>1986.73</v>
      </c>
      <c r="C1067" s="7">
        <f t="shared" si="80"/>
        <v>1.5425952905472329E-3</v>
      </c>
      <c r="E1067">
        <v>1065</v>
      </c>
      <c r="F1067" s="2">
        <f t="shared" si="81"/>
        <v>953.81323205311344</v>
      </c>
      <c r="G1067" s="10">
        <f t="shared" si="83"/>
        <v>4.2166063909263807</v>
      </c>
      <c r="H1067" s="9">
        <f t="shared" si="84"/>
        <v>4.2166063909263745</v>
      </c>
      <c r="I1067" s="9">
        <f t="shared" si="82"/>
        <v>-6.4944987775055196E-3</v>
      </c>
      <c r="K1067">
        <v>1065</v>
      </c>
      <c r="L1067">
        <v>706</v>
      </c>
      <c r="M1067" s="9">
        <v>-3.1729659060037996E-2</v>
      </c>
    </row>
    <row r="1068" spans="1:13" x14ac:dyDescent="0.15">
      <c r="A1068" s="6">
        <v>38159</v>
      </c>
      <c r="B1068" s="11">
        <v>1974.38</v>
      </c>
      <c r="C1068" s="7">
        <f t="shared" si="80"/>
        <v>-6.2162447841427326E-3</v>
      </c>
      <c r="E1068">
        <v>1066</v>
      </c>
      <c r="F1068" s="2">
        <f t="shared" si="81"/>
        <v>947.88409552431699</v>
      </c>
      <c r="G1068" s="10">
        <f t="shared" si="83"/>
        <v>4.1903949334420023</v>
      </c>
      <c r="H1068" s="9">
        <f t="shared" si="84"/>
        <v>4.1903949334419952</v>
      </c>
      <c r="I1068" s="9">
        <f t="shared" si="82"/>
        <v>2.6211457484379252E-2</v>
      </c>
      <c r="K1068">
        <v>1066</v>
      </c>
      <c r="L1068">
        <v>448</v>
      </c>
      <c r="M1068" s="9">
        <v>-3.2069240695463463E-2</v>
      </c>
    </row>
    <row r="1069" spans="1:13" x14ac:dyDescent="0.15">
      <c r="A1069" s="6">
        <v>38160</v>
      </c>
      <c r="B1069" s="11">
        <v>1994.15</v>
      </c>
      <c r="C1069" s="7">
        <f t="shared" si="80"/>
        <v>1.0013269988553342E-2</v>
      </c>
      <c r="E1069">
        <v>1067</v>
      </c>
      <c r="F1069" s="2">
        <f t="shared" si="81"/>
        <v>957.37551489065766</v>
      </c>
      <c r="G1069" s="10">
        <f t="shared" si="83"/>
        <v>4.2323544892692233</v>
      </c>
      <c r="H1069" s="9">
        <f t="shared" si="84"/>
        <v>4.2323544892692162</v>
      </c>
      <c r="I1069" s="9">
        <f t="shared" si="82"/>
        <v>-4.1959555827220996E-2</v>
      </c>
      <c r="K1069">
        <v>1067</v>
      </c>
      <c r="L1069">
        <v>1072</v>
      </c>
      <c r="M1069" s="9">
        <v>-3.2069240695463463E-2</v>
      </c>
    </row>
    <row r="1070" spans="1:13" x14ac:dyDescent="0.15">
      <c r="A1070" s="6">
        <v>38161</v>
      </c>
      <c r="B1070" s="11">
        <v>2020.98</v>
      </c>
      <c r="C1070" s="7">
        <f t="shared" si="80"/>
        <v>1.3454353985407286E-2</v>
      </c>
      <c r="E1070">
        <v>1068</v>
      </c>
      <c r="F1070" s="2">
        <f t="shared" si="81"/>
        <v>970.2563839649581</v>
      </c>
      <c r="G1070" s="10">
        <f t="shared" si="83"/>
        <v>4.2892980847595794</v>
      </c>
      <c r="H1070" s="9">
        <f t="shared" si="84"/>
        <v>4.2892980847595723</v>
      </c>
      <c r="I1070" s="9">
        <f t="shared" si="82"/>
        <v>-5.6943595490356103E-2</v>
      </c>
      <c r="K1070">
        <v>1068</v>
      </c>
      <c r="L1070">
        <v>1163</v>
      </c>
      <c r="M1070" s="9">
        <v>-3.2493717739744632E-2</v>
      </c>
    </row>
    <row r="1071" spans="1:13" x14ac:dyDescent="0.15">
      <c r="A1071" s="6">
        <v>38162</v>
      </c>
      <c r="B1071" s="11">
        <v>2015.57</v>
      </c>
      <c r="C1071" s="7">
        <f t="shared" si="80"/>
        <v>-2.6769191184474739E-3</v>
      </c>
      <c r="E1071">
        <v>1069</v>
      </c>
      <c r="F1071" s="2">
        <f t="shared" si="81"/>
        <v>967.65908610092663</v>
      </c>
      <c r="G1071" s="10">
        <f t="shared" si="83"/>
        <v>4.2778159807117673</v>
      </c>
      <c r="H1071" s="9">
        <f t="shared" si="84"/>
        <v>4.2778159807117593</v>
      </c>
      <c r="I1071" s="9">
        <f t="shared" si="82"/>
        <v>1.1482104047813024E-2</v>
      </c>
      <c r="K1071">
        <v>1069</v>
      </c>
      <c r="L1071">
        <v>1339</v>
      </c>
      <c r="M1071" s="9">
        <v>-3.266350855745781E-2</v>
      </c>
    </row>
    <row r="1072" spans="1:13" x14ac:dyDescent="0.15">
      <c r="A1072" s="6">
        <v>38163</v>
      </c>
      <c r="B1072" s="11">
        <v>2025.47</v>
      </c>
      <c r="C1072" s="7">
        <f t="shared" si="80"/>
        <v>4.9117619333489682E-3</v>
      </c>
      <c r="E1072">
        <v>1070</v>
      </c>
      <c r="F1072" s="2">
        <f t="shared" si="81"/>
        <v>972.41199716449637</v>
      </c>
      <c r="G1072" s="10">
        <f t="shared" si="83"/>
        <v>4.2988275944036989</v>
      </c>
      <c r="H1072" s="9">
        <f t="shared" si="84"/>
        <v>4.2988275944036909</v>
      </c>
      <c r="I1072" s="9">
        <f t="shared" si="82"/>
        <v>-2.1011613691931608E-2</v>
      </c>
      <c r="K1072">
        <v>1070</v>
      </c>
      <c r="L1072">
        <v>619</v>
      </c>
      <c r="M1072" s="9">
        <v>-3.287574707959795E-2</v>
      </c>
    </row>
    <row r="1073" spans="1:13" x14ac:dyDescent="0.15">
      <c r="A1073" s="6">
        <v>38166</v>
      </c>
      <c r="B1073" s="11">
        <v>2019.82</v>
      </c>
      <c r="C1073" s="7">
        <f t="shared" si="80"/>
        <v>-2.7894760228490689E-3</v>
      </c>
      <c r="E1073">
        <v>1071</v>
      </c>
      <c r="F1073" s="2">
        <f t="shared" si="81"/>
        <v>969.69947721407527</v>
      </c>
      <c r="G1073" s="10">
        <f t="shared" si="83"/>
        <v>4.2868361179027481</v>
      </c>
      <c r="H1073" s="9">
        <f t="shared" si="84"/>
        <v>4.2868361179027401</v>
      </c>
      <c r="I1073" s="9">
        <f t="shared" si="82"/>
        <v>1.1991476500950782E-2</v>
      </c>
      <c r="K1073">
        <v>1071</v>
      </c>
      <c r="L1073">
        <v>1047</v>
      </c>
      <c r="M1073" s="9">
        <v>-3.2896970931812319E-2</v>
      </c>
    </row>
    <row r="1074" spans="1:13" x14ac:dyDescent="0.15">
      <c r="A1074" s="6">
        <v>38167</v>
      </c>
      <c r="B1074" s="11">
        <v>2034.93</v>
      </c>
      <c r="C1074" s="7">
        <f t="shared" si="80"/>
        <v>7.4808646315018823E-3</v>
      </c>
      <c r="E1074">
        <v>1072</v>
      </c>
      <c r="F1074" s="2">
        <f t="shared" si="81"/>
        <v>976.95366773635192</v>
      </c>
      <c r="G1074" s="10">
        <f t="shared" si="83"/>
        <v>4.3189053585982116</v>
      </c>
      <c r="H1074" s="9">
        <f t="shared" si="84"/>
        <v>4.3189053585982036</v>
      </c>
      <c r="I1074" s="9">
        <f t="shared" si="82"/>
        <v>-3.2069240695463463E-2</v>
      </c>
      <c r="K1074">
        <v>1072</v>
      </c>
      <c r="L1074">
        <v>1141</v>
      </c>
      <c r="M1074" s="9">
        <v>-3.2960642488453651E-2</v>
      </c>
    </row>
    <row r="1075" spans="1:13" x14ac:dyDescent="0.15">
      <c r="A1075" s="6">
        <v>38168</v>
      </c>
      <c r="B1075" s="11">
        <v>2047.79</v>
      </c>
      <c r="C1075" s="7">
        <f t="shared" si="80"/>
        <v>6.3196277021813074E-3</v>
      </c>
      <c r="E1075">
        <v>1073</v>
      </c>
      <c r="F1075" s="2">
        <f t="shared" si="81"/>
        <v>983.1276511987262</v>
      </c>
      <c r="G1075" s="10">
        <f t="shared" si="83"/>
        <v>4.3461992325455077</v>
      </c>
      <c r="H1075" s="9">
        <f t="shared" si="84"/>
        <v>4.3461992325454997</v>
      </c>
      <c r="I1075" s="9">
        <f t="shared" si="82"/>
        <v>-2.7293873947296099E-2</v>
      </c>
      <c r="K1075">
        <v>1073</v>
      </c>
      <c r="L1075">
        <v>551</v>
      </c>
      <c r="M1075" s="9">
        <v>-3.3024314045096315E-2</v>
      </c>
    </row>
    <row r="1076" spans="1:13" x14ac:dyDescent="0.15">
      <c r="A1076" s="6">
        <v>38169</v>
      </c>
      <c r="B1076" s="11">
        <v>2015.55</v>
      </c>
      <c r="C1076" s="7">
        <f t="shared" si="80"/>
        <v>-1.5743801854682382E-2</v>
      </c>
      <c r="E1076">
        <v>1074</v>
      </c>
      <c r="F1076" s="2">
        <f t="shared" si="81"/>
        <v>967.64948426039416</v>
      </c>
      <c r="G1076" s="10">
        <f t="shared" si="83"/>
        <v>4.2777735330073385</v>
      </c>
      <c r="H1076" s="9">
        <f t="shared" si="84"/>
        <v>4.2777735330073305</v>
      </c>
      <c r="I1076" s="9">
        <f t="shared" si="82"/>
        <v>6.8425699538169127E-2</v>
      </c>
      <c r="K1076">
        <v>1074</v>
      </c>
      <c r="L1076">
        <v>647</v>
      </c>
      <c r="M1076" s="9">
        <v>-3.304553789731024E-2</v>
      </c>
    </row>
    <row r="1077" spans="1:13" x14ac:dyDescent="0.15">
      <c r="A1077" s="6">
        <v>38170</v>
      </c>
      <c r="B1077" s="11">
        <v>2006.66</v>
      </c>
      <c r="C1077" s="7">
        <f t="shared" si="80"/>
        <v>-4.4107067549800094E-3</v>
      </c>
      <c r="E1077">
        <v>1075</v>
      </c>
      <c r="F1077" s="2">
        <f t="shared" si="81"/>
        <v>963.38146614371396</v>
      </c>
      <c r="G1077" s="10">
        <f t="shared" si="83"/>
        <v>4.258905528389028</v>
      </c>
      <c r="H1077" s="9">
        <f t="shared" si="84"/>
        <v>4.25890552838902</v>
      </c>
      <c r="I1077" s="9">
        <f t="shared" si="82"/>
        <v>1.8868004618310508E-2</v>
      </c>
      <c r="K1077">
        <v>1075</v>
      </c>
      <c r="L1077">
        <v>443</v>
      </c>
      <c r="M1077" s="9">
        <v>-3.3363895680521338E-2</v>
      </c>
    </row>
    <row r="1078" spans="1:13" x14ac:dyDescent="0.15">
      <c r="A1078" s="6">
        <v>38174</v>
      </c>
      <c r="B1078" s="11">
        <v>1963.43</v>
      </c>
      <c r="C1078" s="7">
        <f t="shared" si="80"/>
        <v>-2.1543260941066289E-2</v>
      </c>
      <c r="E1078">
        <v>1076</v>
      </c>
      <c r="F1078" s="2">
        <f t="shared" si="81"/>
        <v>942.62708783279288</v>
      </c>
      <c r="G1078" s="10">
        <f t="shared" si="83"/>
        <v>4.167154815267593</v>
      </c>
      <c r="H1078" s="9">
        <f t="shared" si="84"/>
        <v>4.1671548152675859</v>
      </c>
      <c r="I1078" s="9">
        <f t="shared" si="82"/>
        <v>9.1750713121434124E-2</v>
      </c>
      <c r="K1078">
        <v>1076</v>
      </c>
      <c r="L1078">
        <v>900</v>
      </c>
      <c r="M1078" s="9">
        <v>-3.3448791089377927E-2</v>
      </c>
    </row>
    <row r="1079" spans="1:13" x14ac:dyDescent="0.15">
      <c r="A1079" s="6">
        <v>38175</v>
      </c>
      <c r="B1079" s="11">
        <v>1966.08</v>
      </c>
      <c r="C1079" s="7">
        <f t="shared" si="80"/>
        <v>1.3496788782894065E-3</v>
      </c>
      <c r="E1079">
        <v>1077</v>
      </c>
      <c r="F1079" s="2">
        <f t="shared" si="81"/>
        <v>943.89933170334427</v>
      </c>
      <c r="G1079" s="10">
        <f t="shared" si="83"/>
        <v>4.1727791361043218</v>
      </c>
      <c r="H1079" s="9">
        <f t="shared" si="84"/>
        <v>4.1727791361043147</v>
      </c>
      <c r="I1079" s="9">
        <f t="shared" si="82"/>
        <v>-5.6243208367288133E-3</v>
      </c>
      <c r="K1079">
        <v>1077</v>
      </c>
      <c r="L1079">
        <v>511</v>
      </c>
      <c r="M1079" s="9">
        <v>-3.3618581907089773E-2</v>
      </c>
    </row>
    <row r="1080" spans="1:13" x14ac:dyDescent="0.15">
      <c r="A1080" s="6">
        <v>38176</v>
      </c>
      <c r="B1080" s="11">
        <v>1935.32</v>
      </c>
      <c r="C1080" s="7">
        <f t="shared" si="80"/>
        <v>-1.564534505208337E-2</v>
      </c>
      <c r="E1080">
        <v>1078</v>
      </c>
      <c r="F1080" s="2">
        <f t="shared" si="81"/>
        <v>929.13170096441456</v>
      </c>
      <c r="G1080" s="10">
        <f t="shared" si="83"/>
        <v>4.1074945666938358</v>
      </c>
      <c r="H1080" s="9">
        <f t="shared" si="84"/>
        <v>4.1074945666938287</v>
      </c>
      <c r="I1080" s="9">
        <f t="shared" si="82"/>
        <v>6.5284569410485993E-2</v>
      </c>
      <c r="K1080">
        <v>1078</v>
      </c>
      <c r="L1080">
        <v>716</v>
      </c>
      <c r="M1080" s="9">
        <v>-3.3703477315946362E-2</v>
      </c>
    </row>
    <row r="1081" spans="1:13" x14ac:dyDescent="0.15">
      <c r="A1081" s="6">
        <v>38177</v>
      </c>
      <c r="B1081" s="11">
        <v>1946.33</v>
      </c>
      <c r="C1081" s="7">
        <f t="shared" si="80"/>
        <v>5.6889816671144011E-3</v>
      </c>
      <c r="E1081">
        <v>1079</v>
      </c>
      <c r="F1081" s="2">
        <f t="shared" si="81"/>
        <v>934.41751417753596</v>
      </c>
      <c r="G1081" s="10">
        <f t="shared" si="83"/>
        <v>4.1308620279815296</v>
      </c>
      <c r="H1081" s="9">
        <f t="shared" si="84"/>
        <v>4.1308620279815216</v>
      </c>
      <c r="I1081" s="9">
        <f t="shared" si="82"/>
        <v>-2.3367461287692848E-2</v>
      </c>
      <c r="K1081">
        <v>1079</v>
      </c>
      <c r="L1081">
        <v>1414</v>
      </c>
      <c r="M1081" s="9">
        <v>-3.3767148872589026E-2</v>
      </c>
    </row>
    <row r="1082" spans="1:13" x14ac:dyDescent="0.15">
      <c r="A1082" s="6">
        <v>38180</v>
      </c>
      <c r="B1082" s="11">
        <v>1936.92</v>
      </c>
      <c r="C1082" s="7">
        <f t="shared" si="80"/>
        <v>-4.8347402547357365E-3</v>
      </c>
      <c r="E1082">
        <v>1080</v>
      </c>
      <c r="F1082" s="2">
        <f t="shared" si="81"/>
        <v>929.8998482070117</v>
      </c>
      <c r="G1082" s="10">
        <f t="shared" si="83"/>
        <v>4.1108903830480878</v>
      </c>
      <c r="H1082" s="9">
        <f t="shared" si="84"/>
        <v>4.1108903830480799</v>
      </c>
      <c r="I1082" s="9">
        <f t="shared" si="82"/>
        <v>1.9971644933441723E-2</v>
      </c>
      <c r="K1082">
        <v>1080</v>
      </c>
      <c r="L1082">
        <v>603</v>
      </c>
      <c r="M1082" s="9">
        <v>-3.3958163542515685E-2</v>
      </c>
    </row>
    <row r="1083" spans="1:13" x14ac:dyDescent="0.15">
      <c r="A1083" s="6">
        <v>38181</v>
      </c>
      <c r="B1083" s="11">
        <v>1931.66</v>
      </c>
      <c r="C1083" s="7">
        <f t="shared" si="80"/>
        <v>-2.7156516531400277E-3</v>
      </c>
      <c r="E1083">
        <v>1081</v>
      </c>
      <c r="F1083" s="2">
        <f t="shared" si="81"/>
        <v>927.37456414697363</v>
      </c>
      <c r="G1083" s="10">
        <f t="shared" si="83"/>
        <v>4.099726636783485</v>
      </c>
      <c r="H1083" s="9">
        <f t="shared" si="84"/>
        <v>4.0997266367834779</v>
      </c>
      <c r="I1083" s="9">
        <f t="shared" si="82"/>
        <v>1.1163746264601926E-2</v>
      </c>
      <c r="K1083">
        <v>1081</v>
      </c>
      <c r="L1083">
        <v>318</v>
      </c>
      <c r="M1083" s="9">
        <v>-3.4021835099157904E-2</v>
      </c>
    </row>
    <row r="1084" spans="1:13" x14ac:dyDescent="0.15">
      <c r="A1084" s="6">
        <v>38182</v>
      </c>
      <c r="B1084" s="11">
        <v>1914.88</v>
      </c>
      <c r="C1084" s="7">
        <f t="shared" si="80"/>
        <v>-8.6868289450524605E-3</v>
      </c>
      <c r="E1084">
        <v>1082</v>
      </c>
      <c r="F1084" s="2">
        <f t="shared" si="81"/>
        <v>919.31861994023632</v>
      </c>
      <c r="G1084" s="10">
        <f t="shared" si="83"/>
        <v>4.0641130127682716</v>
      </c>
      <c r="H1084" s="9">
        <f t="shared" si="84"/>
        <v>4.0641130127682645</v>
      </c>
      <c r="I1084" s="9">
        <f t="shared" si="82"/>
        <v>3.5613624015213396E-2</v>
      </c>
      <c r="K1084">
        <v>1082</v>
      </c>
      <c r="L1084">
        <v>867</v>
      </c>
      <c r="M1084" s="9">
        <v>-3.4106730508014049E-2</v>
      </c>
    </row>
    <row r="1085" spans="1:13" x14ac:dyDescent="0.15">
      <c r="A1085" s="6">
        <v>38183</v>
      </c>
      <c r="B1085" s="11">
        <v>1912.71</v>
      </c>
      <c r="C1085" s="7">
        <f t="shared" si="80"/>
        <v>-1.1332302807487427E-3</v>
      </c>
      <c r="E1085">
        <v>1083</v>
      </c>
      <c r="F1085" s="2">
        <f t="shared" si="81"/>
        <v>918.27682024246394</v>
      </c>
      <c r="G1085" s="10">
        <f t="shared" si="83"/>
        <v>4.0595074368378175</v>
      </c>
      <c r="H1085" s="9">
        <f t="shared" si="84"/>
        <v>4.0595074368378103</v>
      </c>
      <c r="I1085" s="9">
        <f t="shared" si="82"/>
        <v>4.6055759304541866E-3</v>
      </c>
      <c r="K1085">
        <v>1083</v>
      </c>
      <c r="L1085">
        <v>1124</v>
      </c>
      <c r="M1085" s="9">
        <v>-3.4106730508014493E-2</v>
      </c>
    </row>
    <row r="1086" spans="1:13" x14ac:dyDescent="0.15">
      <c r="A1086" s="6">
        <v>38184</v>
      </c>
      <c r="B1086" s="11">
        <v>1883.15</v>
      </c>
      <c r="C1086" s="7">
        <f t="shared" si="80"/>
        <v>-1.5454512184282954E-2</v>
      </c>
      <c r="E1086">
        <v>1084</v>
      </c>
      <c r="F1086" s="2">
        <f t="shared" si="81"/>
        <v>904.08529993548223</v>
      </c>
      <c r="G1086" s="10">
        <f t="shared" si="83"/>
        <v>3.9967697296930202</v>
      </c>
      <c r="H1086" s="9">
        <f t="shared" si="84"/>
        <v>3.9967697296930131</v>
      </c>
      <c r="I1086" s="9">
        <f t="shared" si="82"/>
        <v>6.2737707144797206E-2</v>
      </c>
      <c r="K1086">
        <v>1084</v>
      </c>
      <c r="L1086">
        <v>442</v>
      </c>
      <c r="M1086" s="9">
        <v>-3.4425088291225592E-2</v>
      </c>
    </row>
    <row r="1087" spans="1:13" x14ac:dyDescent="0.15">
      <c r="A1087" s="6">
        <v>38187</v>
      </c>
      <c r="B1087" s="11">
        <v>1883.83</v>
      </c>
      <c r="C1087" s="7">
        <f t="shared" si="80"/>
        <v>3.6109709794751588E-4</v>
      </c>
      <c r="E1087">
        <v>1085</v>
      </c>
      <c r="F1087" s="2">
        <f t="shared" si="81"/>
        <v>904.41176251358593</v>
      </c>
      <c r="G1087" s="10">
        <f t="shared" si="83"/>
        <v>3.9982129516435765</v>
      </c>
      <c r="H1087" s="9">
        <f t="shared" si="84"/>
        <v>3.9982129516435698</v>
      </c>
      <c r="I1087" s="9">
        <f t="shared" si="82"/>
        <v>-1.4432219505566835E-3</v>
      </c>
      <c r="K1087">
        <v>1085</v>
      </c>
      <c r="L1087">
        <v>790</v>
      </c>
      <c r="M1087" s="9">
        <v>-3.49769084487912E-2</v>
      </c>
    </row>
    <row r="1088" spans="1:13" x14ac:dyDescent="0.15">
      <c r="A1088" s="6">
        <v>38188</v>
      </c>
      <c r="B1088" s="11">
        <v>1917.07</v>
      </c>
      <c r="C1088" s="7">
        <f t="shared" si="80"/>
        <v>1.7644904264185302E-2</v>
      </c>
      <c r="E1088">
        <v>1086</v>
      </c>
      <c r="F1088" s="2">
        <f t="shared" si="81"/>
        <v>920.37002147854128</v>
      </c>
      <c r="G1088" s="10">
        <f t="shared" si="83"/>
        <v>4.0687610364031537</v>
      </c>
      <c r="H1088" s="9">
        <f t="shared" si="84"/>
        <v>4.0687610364031466</v>
      </c>
      <c r="I1088" s="9">
        <f t="shared" si="82"/>
        <v>-7.0548084759576746E-2</v>
      </c>
      <c r="K1088">
        <v>1086</v>
      </c>
      <c r="L1088">
        <v>385</v>
      </c>
      <c r="M1088" s="9">
        <v>-3.5019356153219494E-2</v>
      </c>
    </row>
    <row r="1089" spans="1:13" x14ac:dyDescent="0.15">
      <c r="A1089" s="6">
        <v>38189</v>
      </c>
      <c r="B1089" s="11">
        <v>1874.37</v>
      </c>
      <c r="C1089" s="7">
        <f t="shared" si="80"/>
        <v>-2.227357373491845E-2</v>
      </c>
      <c r="E1089">
        <v>1087</v>
      </c>
      <c r="F1089" s="2">
        <f t="shared" si="81"/>
        <v>899.87009194173049</v>
      </c>
      <c r="G1089" s="10">
        <f t="shared" si="83"/>
        <v>3.9781351874490647</v>
      </c>
      <c r="H1089" s="9">
        <f t="shared" si="84"/>
        <v>3.978135187449058</v>
      </c>
      <c r="I1089" s="9">
        <f t="shared" si="82"/>
        <v>9.0625848954088539E-2</v>
      </c>
      <c r="K1089">
        <v>1087</v>
      </c>
      <c r="L1089">
        <v>1311</v>
      </c>
      <c r="M1089" s="9">
        <v>-3.5507504754142438E-2</v>
      </c>
    </row>
    <row r="1090" spans="1:13" x14ac:dyDescent="0.15">
      <c r="A1090" s="6">
        <v>38190</v>
      </c>
      <c r="B1090" s="11">
        <v>1889.06</v>
      </c>
      <c r="C1090" s="7">
        <f t="shared" si="80"/>
        <v>7.8372999994664738E-3</v>
      </c>
      <c r="E1090">
        <v>1088</v>
      </c>
      <c r="F1090" s="2">
        <f t="shared" si="81"/>
        <v>906.9226438128253</v>
      </c>
      <c r="G1090" s="10">
        <f t="shared" si="83"/>
        <v>4.0093130263515366</v>
      </c>
      <c r="H1090" s="9">
        <f t="shared" si="84"/>
        <v>4.0093130263515304</v>
      </c>
      <c r="I1090" s="9">
        <f t="shared" si="82"/>
        <v>-3.1177838902472388E-2</v>
      </c>
      <c r="K1090">
        <v>1088</v>
      </c>
      <c r="L1090">
        <v>1355</v>
      </c>
      <c r="M1090" s="9">
        <v>-3.5528728606357696E-2</v>
      </c>
    </row>
    <row r="1091" spans="1:13" x14ac:dyDescent="0.15">
      <c r="A1091" s="6">
        <v>38191</v>
      </c>
      <c r="B1091" s="11">
        <v>1849.09</v>
      </c>
      <c r="C1091" s="7">
        <f t="shared" si="80"/>
        <v>-2.1158671508580973E-2</v>
      </c>
      <c r="E1091">
        <v>1089</v>
      </c>
      <c r="F1091" s="2">
        <f t="shared" si="81"/>
        <v>887.7333655086959</v>
      </c>
      <c r="G1091" s="10">
        <f t="shared" si="83"/>
        <v>3.9244812890518896</v>
      </c>
      <c r="H1091" s="9">
        <f t="shared" si="84"/>
        <v>3.9244812890518839</v>
      </c>
      <c r="I1091" s="9">
        <f t="shared" si="82"/>
        <v>8.4831737299646548E-2</v>
      </c>
      <c r="K1091">
        <v>1089</v>
      </c>
      <c r="L1091">
        <v>1468</v>
      </c>
      <c r="M1091" s="9">
        <v>-3.5613624015213396E-2</v>
      </c>
    </row>
    <row r="1092" spans="1:13" x14ac:dyDescent="0.15">
      <c r="A1092" s="6">
        <v>38194</v>
      </c>
      <c r="B1092" s="11">
        <v>1839.02</v>
      </c>
      <c r="C1092" s="7">
        <f t="shared" ref="C1092:C1155" si="85">B1092/B1091-1</f>
        <v>-5.4459220481425374E-3</v>
      </c>
      <c r="E1092">
        <v>1090</v>
      </c>
      <c r="F1092" s="2">
        <f t="shared" ref="F1092:F1155" si="86">F1091*(1+C1092)</f>
        <v>882.89883880060029</v>
      </c>
      <c r="G1092" s="10">
        <f t="shared" si="83"/>
        <v>3.9031088698723191</v>
      </c>
      <c r="H1092" s="9">
        <f t="shared" si="84"/>
        <v>3.9031088698723133</v>
      </c>
      <c r="I1092" s="9">
        <f t="shared" ref="I1092:I1155" si="87">-(H1092-H1091)</f>
        <v>2.1372419179570556E-2</v>
      </c>
      <c r="K1092">
        <v>1090</v>
      </c>
      <c r="L1092">
        <v>1027</v>
      </c>
      <c r="M1092" s="9">
        <v>-3.5783414832925686E-2</v>
      </c>
    </row>
    <row r="1093" spans="1:13" x14ac:dyDescent="0.15">
      <c r="A1093" s="6">
        <v>38195</v>
      </c>
      <c r="B1093" s="11">
        <v>1869.1</v>
      </c>
      <c r="C1093" s="7">
        <f t="shared" si="85"/>
        <v>1.6356537721177622E-2</v>
      </c>
      <c r="E1093">
        <v>1091</v>
      </c>
      <c r="F1093" s="2">
        <f t="shared" si="86"/>
        <v>897.34000696142618</v>
      </c>
      <c r="G1093" s="10">
        <f t="shared" ref="G1093:G1156" si="88">G1092*F1093/F1092</f>
        <v>3.9669502173322484</v>
      </c>
      <c r="H1093" s="9">
        <f t="shared" ref="H1093:H1156" si="89">H1092*(1+C1093)</f>
        <v>3.9669502173322426</v>
      </c>
      <c r="I1093" s="9">
        <f t="shared" si="87"/>
        <v>-6.384134745992931E-2</v>
      </c>
      <c r="K1093">
        <v>1091</v>
      </c>
      <c r="L1093">
        <v>1367</v>
      </c>
      <c r="M1093" s="9">
        <v>-3.5825862537353537E-2</v>
      </c>
    </row>
    <row r="1094" spans="1:13" x14ac:dyDescent="0.15">
      <c r="A1094" s="6">
        <v>38196</v>
      </c>
      <c r="B1094" s="11">
        <v>1858.26</v>
      </c>
      <c r="C1094" s="7">
        <f t="shared" si="85"/>
        <v>-5.799582686854543E-3</v>
      </c>
      <c r="E1094">
        <v>1092</v>
      </c>
      <c r="F1094" s="2">
        <f t="shared" si="86"/>
        <v>892.13580939283077</v>
      </c>
      <c r="G1094" s="10">
        <f t="shared" si="88"/>
        <v>3.9439435615321945</v>
      </c>
      <c r="H1094" s="9">
        <f t="shared" si="89"/>
        <v>3.9439435615321887</v>
      </c>
      <c r="I1094" s="9">
        <f t="shared" si="87"/>
        <v>2.3006655800053899E-2</v>
      </c>
      <c r="K1094">
        <v>1092</v>
      </c>
      <c r="L1094">
        <v>715</v>
      </c>
      <c r="M1094" s="9">
        <v>-3.58895340939962E-2</v>
      </c>
    </row>
    <row r="1095" spans="1:13" x14ac:dyDescent="0.15">
      <c r="A1095" s="6">
        <v>38197</v>
      </c>
      <c r="B1095" s="11">
        <v>1881.06</v>
      </c>
      <c r="C1095" s="7">
        <f t="shared" si="85"/>
        <v>1.2269542475218831E-2</v>
      </c>
      <c r="E1095">
        <v>1093</v>
      </c>
      <c r="F1095" s="2">
        <f t="shared" si="86"/>
        <v>903.08190759983984</v>
      </c>
      <c r="G1095" s="10">
        <f t="shared" si="88"/>
        <v>3.9923339445802797</v>
      </c>
      <c r="H1095" s="9">
        <f t="shared" si="89"/>
        <v>3.9923339445802739</v>
      </c>
      <c r="I1095" s="9">
        <f t="shared" si="87"/>
        <v>-4.8390383048085184E-2</v>
      </c>
      <c r="K1095">
        <v>1093</v>
      </c>
      <c r="L1095">
        <v>912</v>
      </c>
      <c r="M1095" s="9">
        <v>-3.6080548763922415E-2</v>
      </c>
    </row>
    <row r="1096" spans="1:13" x14ac:dyDescent="0.15">
      <c r="A1096" s="6">
        <v>38198</v>
      </c>
      <c r="B1096" s="11">
        <v>1887.36</v>
      </c>
      <c r="C1096" s="7">
        <f t="shared" si="85"/>
        <v>3.3491754648973249E-3</v>
      </c>
      <c r="E1096">
        <v>1094</v>
      </c>
      <c r="F1096" s="2">
        <f t="shared" si="86"/>
        <v>906.10648736756593</v>
      </c>
      <c r="G1096" s="10">
        <f t="shared" si="88"/>
        <v>4.0057049714751445</v>
      </c>
      <c r="H1096" s="9">
        <f t="shared" si="89"/>
        <v>4.0057049714751392</v>
      </c>
      <c r="I1096" s="9">
        <f t="shared" si="87"/>
        <v>-1.3371026894865246E-2</v>
      </c>
      <c r="K1096">
        <v>1094</v>
      </c>
      <c r="L1096">
        <v>1025</v>
      </c>
      <c r="M1096" s="9">
        <v>-3.6080548763923304E-2</v>
      </c>
    </row>
    <row r="1097" spans="1:13" x14ac:dyDescent="0.15">
      <c r="A1097" s="6">
        <v>38201</v>
      </c>
      <c r="B1097" s="11">
        <v>1892.09</v>
      </c>
      <c r="C1097" s="7">
        <f t="shared" si="85"/>
        <v>2.5061461512376759E-3</v>
      </c>
      <c r="E1097">
        <v>1095</v>
      </c>
      <c r="F1097" s="2">
        <f t="shared" si="86"/>
        <v>908.37732265349359</v>
      </c>
      <c r="G1097" s="10">
        <f t="shared" si="88"/>
        <v>4.0157438535724008</v>
      </c>
      <c r="H1097" s="9">
        <f t="shared" si="89"/>
        <v>4.0157438535723955</v>
      </c>
      <c r="I1097" s="9">
        <f t="shared" si="87"/>
        <v>-1.0038882097256341E-2</v>
      </c>
      <c r="K1097">
        <v>1095</v>
      </c>
      <c r="L1097">
        <v>858</v>
      </c>
      <c r="M1097" s="9">
        <v>-3.6101772616136341E-2</v>
      </c>
    </row>
    <row r="1098" spans="1:13" x14ac:dyDescent="0.15">
      <c r="A1098" s="6">
        <v>38202</v>
      </c>
      <c r="B1098" s="11">
        <v>1859.42</v>
      </c>
      <c r="C1098" s="7">
        <f t="shared" si="85"/>
        <v>-1.7266620509595154E-2</v>
      </c>
      <c r="E1098">
        <v>1096</v>
      </c>
      <c r="F1098" s="2">
        <f t="shared" si="86"/>
        <v>892.6927161437136</v>
      </c>
      <c r="G1098" s="10">
        <f t="shared" si="88"/>
        <v>3.9464055283890267</v>
      </c>
      <c r="H1098" s="9">
        <f t="shared" si="89"/>
        <v>3.9464055283890218</v>
      </c>
      <c r="I1098" s="9">
        <f t="shared" si="87"/>
        <v>6.9338325183373684E-2</v>
      </c>
      <c r="K1098">
        <v>1096</v>
      </c>
      <c r="L1098">
        <v>552</v>
      </c>
      <c r="M1098" s="9">
        <v>-3.6377682694920033E-2</v>
      </c>
    </row>
    <row r="1099" spans="1:13" x14ac:dyDescent="0.15">
      <c r="A1099" s="6">
        <v>38203</v>
      </c>
      <c r="B1099" s="11">
        <v>1855.06</v>
      </c>
      <c r="C1099" s="7">
        <f t="shared" si="85"/>
        <v>-2.3448172010627211E-3</v>
      </c>
      <c r="E1099">
        <v>1097</v>
      </c>
      <c r="F1099" s="2">
        <f t="shared" si="86"/>
        <v>890.59951490763638</v>
      </c>
      <c r="G1099" s="10">
        <f t="shared" si="88"/>
        <v>3.9371519288236909</v>
      </c>
      <c r="H1099" s="9">
        <f t="shared" si="89"/>
        <v>3.937151928823686</v>
      </c>
      <c r="I1099" s="9">
        <f t="shared" si="87"/>
        <v>9.2535995653357794E-3</v>
      </c>
      <c r="K1099">
        <v>1097</v>
      </c>
      <c r="L1099">
        <v>506</v>
      </c>
      <c r="M1099" s="9">
        <v>-3.6653592773702393E-2</v>
      </c>
    </row>
    <row r="1100" spans="1:13" x14ac:dyDescent="0.15">
      <c r="A1100" s="6">
        <v>38204</v>
      </c>
      <c r="B1100" s="11">
        <v>1821.63</v>
      </c>
      <c r="C1100" s="7">
        <f t="shared" si="85"/>
        <v>-1.8020980453462343E-2</v>
      </c>
      <c r="E1100">
        <v>1098</v>
      </c>
      <c r="F1100" s="2">
        <f t="shared" si="86"/>
        <v>874.5500384576228</v>
      </c>
      <c r="G1100" s="10">
        <f t="shared" si="88"/>
        <v>3.8662005908720474</v>
      </c>
      <c r="H1100" s="9">
        <f t="shared" si="89"/>
        <v>3.8662005908720429</v>
      </c>
      <c r="I1100" s="9">
        <f t="shared" si="87"/>
        <v>7.0951337951643101E-2</v>
      </c>
      <c r="K1100">
        <v>1098</v>
      </c>
      <c r="L1100">
        <v>437</v>
      </c>
      <c r="M1100" s="9">
        <v>-3.6738488182558982E-2</v>
      </c>
    </row>
    <row r="1101" spans="1:13" x14ac:dyDescent="0.15">
      <c r="A1101" s="6">
        <v>38205</v>
      </c>
      <c r="B1101" s="11">
        <v>1776.89</v>
      </c>
      <c r="C1101" s="7">
        <f t="shared" si="85"/>
        <v>-2.4560421161267665E-2</v>
      </c>
      <c r="E1101">
        <v>1099</v>
      </c>
      <c r="F1101" s="2">
        <f t="shared" si="86"/>
        <v>853.0707211865008</v>
      </c>
      <c r="G1101" s="10">
        <f t="shared" si="88"/>
        <v>3.7712450760662883</v>
      </c>
      <c r="H1101" s="9">
        <f t="shared" si="89"/>
        <v>3.7712450760662835</v>
      </c>
      <c r="I1101" s="9">
        <f t="shared" si="87"/>
        <v>9.4955514805759478E-2</v>
      </c>
      <c r="K1101">
        <v>1099</v>
      </c>
      <c r="L1101">
        <v>904</v>
      </c>
      <c r="M1101" s="9">
        <v>-3.6759712034773351E-2</v>
      </c>
    </row>
    <row r="1102" spans="1:13" x14ac:dyDescent="0.15">
      <c r="A1102" s="6">
        <v>38208</v>
      </c>
      <c r="B1102" s="11">
        <v>1774.64</v>
      </c>
      <c r="C1102" s="7">
        <f t="shared" si="85"/>
        <v>-1.2662573372578256E-3</v>
      </c>
      <c r="E1102">
        <v>1100</v>
      </c>
      <c r="F1102" s="2">
        <f t="shared" si="86"/>
        <v>851.99051412659855</v>
      </c>
      <c r="G1102" s="10">
        <f t="shared" si="88"/>
        <v>3.7664697093181219</v>
      </c>
      <c r="H1102" s="9">
        <f t="shared" si="89"/>
        <v>3.766469709318117</v>
      </c>
      <c r="I1102" s="9">
        <f t="shared" si="87"/>
        <v>4.7753667481664763E-3</v>
      </c>
      <c r="K1102">
        <v>1100</v>
      </c>
      <c r="L1102">
        <v>822</v>
      </c>
      <c r="M1102" s="9">
        <v>-3.678093588698772E-2</v>
      </c>
    </row>
    <row r="1103" spans="1:13" x14ac:dyDescent="0.15">
      <c r="A1103" s="6">
        <v>38209</v>
      </c>
      <c r="B1103" s="11">
        <v>1808.7</v>
      </c>
      <c r="C1103" s="7">
        <f t="shared" si="85"/>
        <v>1.9192624983095152E-2</v>
      </c>
      <c r="E1103">
        <v>1101</v>
      </c>
      <c r="F1103" s="2">
        <f t="shared" si="86"/>
        <v>868.34244855338477</v>
      </c>
      <c r="G1103" s="10">
        <f t="shared" si="88"/>
        <v>3.8387581499592516</v>
      </c>
      <c r="H1103" s="9">
        <f t="shared" si="89"/>
        <v>3.8387581499592471</v>
      </c>
      <c r="I1103" s="9">
        <f t="shared" si="87"/>
        <v>-7.2288440641130158E-2</v>
      </c>
      <c r="K1103">
        <v>1101</v>
      </c>
      <c r="L1103">
        <v>1211</v>
      </c>
      <c r="M1103" s="9">
        <v>-3.6823383591414682E-2</v>
      </c>
    </row>
    <row r="1104" spans="1:13" x14ac:dyDescent="0.15">
      <c r="A1104" s="6">
        <v>38210</v>
      </c>
      <c r="B1104" s="11">
        <v>1782.42</v>
      </c>
      <c r="C1104" s="7">
        <f t="shared" si="85"/>
        <v>-1.4529772764969251E-2</v>
      </c>
      <c r="E1104">
        <v>1102</v>
      </c>
      <c r="F1104" s="2">
        <f t="shared" si="86"/>
        <v>855.72563009372709</v>
      </c>
      <c r="G1104" s="10">
        <f t="shared" si="88"/>
        <v>3.7829818663406698</v>
      </c>
      <c r="H1104" s="9">
        <f t="shared" si="89"/>
        <v>3.7829818663406654</v>
      </c>
      <c r="I1104" s="9">
        <f t="shared" si="87"/>
        <v>5.5776283618581779E-2</v>
      </c>
      <c r="K1104">
        <v>1102</v>
      </c>
      <c r="L1104">
        <v>1283</v>
      </c>
      <c r="M1104" s="9">
        <v>-3.7078069817984449E-2</v>
      </c>
    </row>
    <row r="1105" spans="1:13" x14ac:dyDescent="0.15">
      <c r="A1105" s="6">
        <v>38211</v>
      </c>
      <c r="B1105" s="11">
        <v>1752.49</v>
      </c>
      <c r="C1105" s="7">
        <f t="shared" si="85"/>
        <v>-1.6791777471078628E-2</v>
      </c>
      <c r="E1105">
        <v>1103</v>
      </c>
      <c r="F1105" s="2">
        <f t="shared" si="86"/>
        <v>841.35647573689471</v>
      </c>
      <c r="G1105" s="10">
        <f t="shared" si="88"/>
        <v>3.7194588766639516</v>
      </c>
      <c r="H1105" s="9">
        <f t="shared" si="89"/>
        <v>3.7194588766639471</v>
      </c>
      <c r="I1105" s="9">
        <f t="shared" si="87"/>
        <v>6.3522989676718211E-2</v>
      </c>
      <c r="K1105">
        <v>1103</v>
      </c>
      <c r="L1105">
        <v>850</v>
      </c>
      <c r="M1105" s="9">
        <v>-3.709929367019793E-2</v>
      </c>
    </row>
    <row r="1106" spans="1:13" x14ac:dyDescent="0.15">
      <c r="A1106" s="6">
        <v>38212</v>
      </c>
      <c r="B1106" s="11">
        <v>1757.22</v>
      </c>
      <c r="C1106" s="7">
        <f t="shared" si="85"/>
        <v>2.6990168274854121E-3</v>
      </c>
      <c r="E1106">
        <v>1104</v>
      </c>
      <c r="F1106" s="2">
        <f t="shared" si="86"/>
        <v>843.62731102282237</v>
      </c>
      <c r="G1106" s="10">
        <f t="shared" si="88"/>
        <v>3.7294977587612075</v>
      </c>
      <c r="H1106" s="9">
        <f t="shared" si="89"/>
        <v>3.729497758761203</v>
      </c>
      <c r="I1106" s="9">
        <f t="shared" si="87"/>
        <v>-1.0038882097255897E-2</v>
      </c>
      <c r="K1106">
        <v>1104</v>
      </c>
      <c r="L1106">
        <v>986</v>
      </c>
      <c r="M1106" s="9">
        <v>-3.722663678348237E-2</v>
      </c>
    </row>
    <row r="1107" spans="1:13" x14ac:dyDescent="0.15">
      <c r="A1107" s="6">
        <v>38215</v>
      </c>
      <c r="B1107" s="11">
        <v>1782.84</v>
      </c>
      <c r="C1107" s="7">
        <f t="shared" si="85"/>
        <v>1.4579847714002669E-2</v>
      </c>
      <c r="E1107">
        <v>1105</v>
      </c>
      <c r="F1107" s="2">
        <f t="shared" si="86"/>
        <v>855.9272687449087</v>
      </c>
      <c r="G1107" s="10">
        <f t="shared" si="88"/>
        <v>3.78387326813366</v>
      </c>
      <c r="H1107" s="9">
        <f t="shared" si="89"/>
        <v>3.7838732681336555</v>
      </c>
      <c r="I1107" s="9">
        <f t="shared" si="87"/>
        <v>-5.4375509372452502E-2</v>
      </c>
      <c r="K1107">
        <v>1105</v>
      </c>
      <c r="L1107">
        <v>234</v>
      </c>
      <c r="M1107" s="9">
        <v>-3.7247860635697627E-2</v>
      </c>
    </row>
    <row r="1108" spans="1:13" x14ac:dyDescent="0.15">
      <c r="A1108" s="6">
        <v>38216</v>
      </c>
      <c r="B1108" s="11">
        <v>1795.25</v>
      </c>
      <c r="C1108" s="7">
        <f t="shared" si="85"/>
        <v>6.9608041102959817E-3</v>
      </c>
      <c r="E1108">
        <v>1106</v>
      </c>
      <c r="F1108" s="2">
        <f t="shared" si="86"/>
        <v>861.88521079530267</v>
      </c>
      <c r="G1108" s="10">
        <f t="shared" si="88"/>
        <v>3.8102120687313241</v>
      </c>
      <c r="H1108" s="9">
        <f t="shared" si="89"/>
        <v>3.8102120687313192</v>
      </c>
      <c r="I1108" s="9">
        <f t="shared" si="87"/>
        <v>-2.6338800597663692E-2</v>
      </c>
      <c r="K1108">
        <v>1106</v>
      </c>
      <c r="L1108">
        <v>1400</v>
      </c>
      <c r="M1108" s="9">
        <v>-3.7375203748981178E-2</v>
      </c>
    </row>
    <row r="1109" spans="1:13" x14ac:dyDescent="0.15">
      <c r="A1109" s="6">
        <v>38217</v>
      </c>
      <c r="B1109" s="11">
        <v>1831.37</v>
      </c>
      <c r="C1109" s="7">
        <f t="shared" si="85"/>
        <v>2.0119760479041959E-2</v>
      </c>
      <c r="E1109">
        <v>1107</v>
      </c>
      <c r="F1109" s="2">
        <f t="shared" si="86"/>
        <v>879.2261347969328</v>
      </c>
      <c r="G1109" s="10">
        <f t="shared" si="88"/>
        <v>3.8868726229285535</v>
      </c>
      <c r="H1109" s="9">
        <f t="shared" si="89"/>
        <v>3.8868726229285482</v>
      </c>
      <c r="I1109" s="9">
        <f t="shared" si="87"/>
        <v>-7.6660554197228947E-2</v>
      </c>
      <c r="K1109">
        <v>1107</v>
      </c>
      <c r="L1109">
        <v>1294</v>
      </c>
      <c r="M1109" s="9">
        <v>-3.7460099157837767E-2</v>
      </c>
    </row>
    <row r="1110" spans="1:13" x14ac:dyDescent="0.15">
      <c r="A1110" s="6">
        <v>38218</v>
      </c>
      <c r="B1110" s="11">
        <v>1819.89</v>
      </c>
      <c r="C1110" s="7">
        <f t="shared" si="85"/>
        <v>-6.2685312088762712E-3</v>
      </c>
      <c r="E1110">
        <v>1108</v>
      </c>
      <c r="F1110" s="2">
        <f t="shared" si="86"/>
        <v>873.71467833129861</v>
      </c>
      <c r="G1110" s="10">
        <f t="shared" si="88"/>
        <v>3.8625076405867991</v>
      </c>
      <c r="H1110" s="9">
        <f t="shared" si="89"/>
        <v>3.8625076405867937</v>
      </c>
      <c r="I1110" s="9">
        <f t="shared" si="87"/>
        <v>2.4364982341754438E-2</v>
      </c>
      <c r="K1110">
        <v>1108</v>
      </c>
      <c r="L1110">
        <v>795</v>
      </c>
      <c r="M1110" s="9">
        <v>-3.7523770714479543E-2</v>
      </c>
    </row>
    <row r="1111" spans="1:13" x14ac:dyDescent="0.15">
      <c r="A1111" s="6">
        <v>38219</v>
      </c>
      <c r="B1111" s="11">
        <v>1838.02</v>
      </c>
      <c r="C1111" s="7">
        <f t="shared" si="85"/>
        <v>9.962140568935407E-3</v>
      </c>
      <c r="E1111">
        <v>1109</v>
      </c>
      <c r="F1111" s="2">
        <f t="shared" si="86"/>
        <v>882.4187467739772</v>
      </c>
      <c r="G1111" s="10">
        <f t="shared" si="88"/>
        <v>3.9009864846509119</v>
      </c>
      <c r="H1111" s="9">
        <f t="shared" si="89"/>
        <v>3.9009864846509066</v>
      </c>
      <c r="I1111" s="9">
        <f t="shared" si="87"/>
        <v>-3.8478844064112838E-2</v>
      </c>
      <c r="K1111">
        <v>1109</v>
      </c>
      <c r="L1111">
        <v>732</v>
      </c>
      <c r="M1111" s="9">
        <v>-3.7757233088834052E-2</v>
      </c>
    </row>
    <row r="1112" spans="1:13" x14ac:dyDescent="0.15">
      <c r="A1112" s="6">
        <v>38222</v>
      </c>
      <c r="B1112" s="11">
        <v>1838.7</v>
      </c>
      <c r="C1112" s="7">
        <f t="shared" si="85"/>
        <v>3.6996333010530513E-4</v>
      </c>
      <c r="E1112">
        <v>1110</v>
      </c>
      <c r="F1112" s="2">
        <f t="shared" si="86"/>
        <v>882.74520935208102</v>
      </c>
      <c r="G1112" s="10">
        <f t="shared" si="88"/>
        <v>3.902429706601469</v>
      </c>
      <c r="H1112" s="9">
        <f t="shared" si="89"/>
        <v>3.9024297066014637</v>
      </c>
      <c r="I1112" s="9">
        <f t="shared" si="87"/>
        <v>-1.4432219505571275E-3</v>
      </c>
      <c r="K1112">
        <v>1110</v>
      </c>
      <c r="L1112">
        <v>660</v>
      </c>
      <c r="M1112" s="9">
        <v>-3.7820904645476716E-2</v>
      </c>
    </row>
    <row r="1113" spans="1:13" x14ac:dyDescent="0.15">
      <c r="A1113" s="6">
        <v>38223</v>
      </c>
      <c r="B1113" s="11">
        <v>1836.89</v>
      </c>
      <c r="C1113" s="7">
        <f t="shared" si="85"/>
        <v>-9.8439114591830634E-4</v>
      </c>
      <c r="E1113">
        <v>1111</v>
      </c>
      <c r="F1113" s="2">
        <f t="shared" si="86"/>
        <v>881.87624278389308</v>
      </c>
      <c r="G1113" s="10">
        <f t="shared" si="88"/>
        <v>3.8985881893507219</v>
      </c>
      <c r="H1113" s="9">
        <f t="shared" si="89"/>
        <v>3.8985881893507166</v>
      </c>
      <c r="I1113" s="9">
        <f t="shared" si="87"/>
        <v>3.8415172507471063E-3</v>
      </c>
      <c r="K1113">
        <v>1111</v>
      </c>
      <c r="L1113">
        <v>921</v>
      </c>
      <c r="M1113" s="9">
        <v>-3.7990695463189894E-2</v>
      </c>
    </row>
    <row r="1114" spans="1:13" x14ac:dyDescent="0.15">
      <c r="A1114" s="6">
        <v>38224</v>
      </c>
      <c r="B1114" s="11">
        <v>1860.72</v>
      </c>
      <c r="C1114" s="7">
        <f t="shared" si="85"/>
        <v>1.2973014170690744E-2</v>
      </c>
      <c r="E1114">
        <v>1112</v>
      </c>
      <c r="F1114" s="2">
        <f t="shared" si="86"/>
        <v>893.31683577832405</v>
      </c>
      <c r="G1114" s="10">
        <f t="shared" si="88"/>
        <v>3.9491646291768565</v>
      </c>
      <c r="H1114" s="9">
        <f t="shared" si="89"/>
        <v>3.9491646291768512</v>
      </c>
      <c r="I1114" s="9">
        <f t="shared" si="87"/>
        <v>-5.0576439826134578E-2</v>
      </c>
      <c r="K1114">
        <v>1112</v>
      </c>
      <c r="L1114">
        <v>863</v>
      </c>
      <c r="M1114" s="9">
        <v>-3.8309053246400548E-2</v>
      </c>
    </row>
    <row r="1115" spans="1:13" x14ac:dyDescent="0.15">
      <c r="A1115" s="6">
        <v>38225</v>
      </c>
      <c r="B1115" s="11">
        <v>1852.92</v>
      </c>
      <c r="C1115" s="7">
        <f t="shared" si="85"/>
        <v>-4.1919257061782123E-3</v>
      </c>
      <c r="E1115">
        <v>1113</v>
      </c>
      <c r="F1115" s="2">
        <f t="shared" si="86"/>
        <v>889.57211797066316</v>
      </c>
      <c r="G1115" s="10">
        <f t="shared" si="88"/>
        <v>3.9326100244498803</v>
      </c>
      <c r="H1115" s="9">
        <f t="shared" si="89"/>
        <v>3.932610024449875</v>
      </c>
      <c r="I1115" s="9">
        <f t="shared" si="87"/>
        <v>1.655460472697623E-2</v>
      </c>
      <c r="K1115">
        <v>1113</v>
      </c>
      <c r="L1115">
        <v>829</v>
      </c>
      <c r="M1115" s="9">
        <v>-3.8351500950829287E-2</v>
      </c>
    </row>
    <row r="1116" spans="1:13" x14ac:dyDescent="0.15">
      <c r="A1116" s="6">
        <v>38226</v>
      </c>
      <c r="B1116" s="11">
        <v>1862.09</v>
      </c>
      <c r="C1116" s="7">
        <f t="shared" si="85"/>
        <v>4.9489454482654072E-3</v>
      </c>
      <c r="E1116">
        <v>1114</v>
      </c>
      <c r="F1116" s="2">
        <f t="shared" si="86"/>
        <v>893.97456185479791</v>
      </c>
      <c r="G1116" s="10">
        <f t="shared" si="88"/>
        <v>3.9520722969301847</v>
      </c>
      <c r="H1116" s="9">
        <f t="shared" si="89"/>
        <v>3.9520722969301789</v>
      </c>
      <c r="I1116" s="9">
        <f t="shared" si="87"/>
        <v>-1.9462272480303966E-2</v>
      </c>
      <c r="K1116">
        <v>1114</v>
      </c>
      <c r="L1116">
        <v>892</v>
      </c>
      <c r="M1116" s="9">
        <v>-3.8457620211898913E-2</v>
      </c>
    </row>
    <row r="1117" spans="1:13" x14ac:dyDescent="0.15">
      <c r="A1117" s="6">
        <v>38229</v>
      </c>
      <c r="B1117" s="11">
        <v>1836.49</v>
      </c>
      <c r="C1117" s="7">
        <f t="shared" si="85"/>
        <v>-1.3747992846747437E-2</v>
      </c>
      <c r="E1117">
        <v>1115</v>
      </c>
      <c r="F1117" s="2">
        <f t="shared" si="86"/>
        <v>881.68420597324393</v>
      </c>
      <c r="G1117" s="10">
        <f t="shared" si="88"/>
        <v>3.8977392352621596</v>
      </c>
      <c r="H1117" s="9">
        <f t="shared" si="89"/>
        <v>3.8977392352621543</v>
      </c>
      <c r="I1117" s="9">
        <f t="shared" si="87"/>
        <v>5.4333061668024651E-2</v>
      </c>
      <c r="K1117">
        <v>1115</v>
      </c>
      <c r="L1117">
        <v>1109</v>
      </c>
      <c r="M1117" s="9">
        <v>-3.8478844064112838E-2</v>
      </c>
    </row>
    <row r="1118" spans="1:13" x14ac:dyDescent="0.15">
      <c r="A1118" s="6">
        <v>38230</v>
      </c>
      <c r="B1118" s="11">
        <v>1838.1</v>
      </c>
      <c r="C1118" s="7">
        <f t="shared" si="85"/>
        <v>8.7667234779376102E-4</v>
      </c>
      <c r="E1118">
        <v>1116</v>
      </c>
      <c r="F1118" s="2">
        <f t="shared" si="86"/>
        <v>882.45715413610719</v>
      </c>
      <c r="G1118" s="10">
        <f t="shared" si="88"/>
        <v>3.9011562754686246</v>
      </c>
      <c r="H1118" s="9">
        <f t="shared" si="89"/>
        <v>3.9011562754686193</v>
      </c>
      <c r="I1118" s="9">
        <f t="shared" si="87"/>
        <v>-3.4170402064650496E-3</v>
      </c>
      <c r="K1118">
        <v>1116</v>
      </c>
      <c r="L1118">
        <v>1212</v>
      </c>
      <c r="M1118" s="9">
        <v>-3.8478844064113282E-2</v>
      </c>
    </row>
    <row r="1119" spans="1:13" x14ac:dyDescent="0.15">
      <c r="A1119" s="6">
        <v>38231</v>
      </c>
      <c r="B1119" s="11">
        <v>1850.41</v>
      </c>
      <c r="C1119" s="7">
        <f t="shared" si="85"/>
        <v>6.6971329089822174E-3</v>
      </c>
      <c r="E1119">
        <v>1117</v>
      </c>
      <c r="F1119" s="2">
        <f t="shared" si="86"/>
        <v>888.36708698383893</v>
      </c>
      <c r="G1119" s="10">
        <f t="shared" si="88"/>
        <v>3.9272828375441482</v>
      </c>
      <c r="H1119" s="9">
        <f t="shared" si="89"/>
        <v>3.9272828375441429</v>
      </c>
      <c r="I1119" s="9">
        <f t="shared" si="87"/>
        <v>-2.6126562075523552E-2</v>
      </c>
      <c r="K1119">
        <v>1117</v>
      </c>
      <c r="L1119">
        <v>1485</v>
      </c>
      <c r="M1119" s="9">
        <v>-3.8627411029612091E-2</v>
      </c>
    </row>
    <row r="1120" spans="1:13" x14ac:dyDescent="0.15">
      <c r="A1120" s="6">
        <v>38232</v>
      </c>
      <c r="B1120" s="11">
        <v>1873.43</v>
      </c>
      <c r="C1120" s="7">
        <f t="shared" si="85"/>
        <v>1.2440486162526243E-2</v>
      </c>
      <c r="E1120">
        <v>1118</v>
      </c>
      <c r="F1120" s="2">
        <f t="shared" si="86"/>
        <v>899.41880543670516</v>
      </c>
      <c r="G1120" s="10">
        <f t="shared" si="88"/>
        <v>3.9761401453409433</v>
      </c>
      <c r="H1120" s="9">
        <f t="shared" si="89"/>
        <v>3.9761401453409375</v>
      </c>
      <c r="I1120" s="9">
        <f t="shared" si="87"/>
        <v>-4.8857307796794647E-2</v>
      </c>
      <c r="K1120">
        <v>1118</v>
      </c>
      <c r="L1120">
        <v>894</v>
      </c>
      <c r="M1120" s="9">
        <v>-3.8669858734039941E-2</v>
      </c>
    </row>
    <row r="1121" spans="1:13" x14ac:dyDescent="0.15">
      <c r="A1121" s="6">
        <v>38233</v>
      </c>
      <c r="B1121" s="11">
        <v>1844.48</v>
      </c>
      <c r="C1121" s="7">
        <f t="shared" si="85"/>
        <v>-1.545293926114133E-2</v>
      </c>
      <c r="E1121">
        <v>1119</v>
      </c>
      <c r="F1121" s="2">
        <f t="shared" si="86"/>
        <v>885.5201412659635</v>
      </c>
      <c r="G1121" s="10">
        <f t="shared" si="88"/>
        <v>3.9146970931812044</v>
      </c>
      <c r="H1121" s="9">
        <f t="shared" si="89"/>
        <v>3.9146970931811982</v>
      </c>
      <c r="I1121" s="9">
        <f t="shared" si="87"/>
        <v>6.1443052159739331E-2</v>
      </c>
      <c r="K1121">
        <v>1119</v>
      </c>
      <c r="L1121">
        <v>1176</v>
      </c>
      <c r="M1121" s="9">
        <v>-3.8754754142895642E-2</v>
      </c>
    </row>
    <row r="1122" spans="1:13" x14ac:dyDescent="0.15">
      <c r="A1122" s="6">
        <v>38237</v>
      </c>
      <c r="B1122" s="11">
        <v>1858.56</v>
      </c>
      <c r="C1122" s="7">
        <f t="shared" si="85"/>
        <v>7.6335877862594437E-3</v>
      </c>
      <c r="E1122">
        <v>1120</v>
      </c>
      <c r="F1122" s="2">
        <f t="shared" si="86"/>
        <v>892.27983700081813</v>
      </c>
      <c r="G1122" s="10">
        <f t="shared" si="88"/>
        <v>3.944580277098618</v>
      </c>
      <c r="H1122" s="9">
        <f t="shared" si="89"/>
        <v>3.9445802770986114</v>
      </c>
      <c r="I1122" s="9">
        <f t="shared" si="87"/>
        <v>-2.9883183917413181E-2</v>
      </c>
      <c r="K1122">
        <v>1120</v>
      </c>
      <c r="L1122">
        <v>808</v>
      </c>
      <c r="M1122" s="9">
        <v>-3.8945768812822301E-2</v>
      </c>
    </row>
    <row r="1123" spans="1:13" x14ac:dyDescent="0.15">
      <c r="A1123" s="6">
        <v>38238</v>
      </c>
      <c r="B1123" s="11">
        <v>1850.64</v>
      </c>
      <c r="C1123" s="7">
        <f t="shared" si="85"/>
        <v>-4.2613636363635354E-3</v>
      </c>
      <c r="E1123">
        <v>1121</v>
      </c>
      <c r="F1123" s="2">
        <f t="shared" si="86"/>
        <v>888.47750814996243</v>
      </c>
      <c r="G1123" s="10">
        <f t="shared" si="88"/>
        <v>3.9277709861450734</v>
      </c>
      <c r="H1123" s="9">
        <f t="shared" si="89"/>
        <v>3.9277709861450667</v>
      </c>
      <c r="I1123" s="9">
        <f t="shared" si="87"/>
        <v>1.6809290953544664E-2</v>
      </c>
      <c r="K1123">
        <v>1121</v>
      </c>
      <c r="L1123">
        <v>1056</v>
      </c>
      <c r="M1123" s="9">
        <v>-3.896699266503667E-2</v>
      </c>
    </row>
    <row r="1124" spans="1:13" x14ac:dyDescent="0.15">
      <c r="A1124" s="6">
        <v>38239</v>
      </c>
      <c r="B1124" s="11">
        <v>1869.65</v>
      </c>
      <c r="C1124" s="7">
        <f t="shared" si="85"/>
        <v>1.027212207668704E-2</v>
      </c>
      <c r="E1124">
        <v>1122</v>
      </c>
      <c r="F1124" s="2">
        <f t="shared" si="86"/>
        <v>897.60405757606952</v>
      </c>
      <c r="G1124" s="10">
        <f t="shared" si="88"/>
        <v>3.9681175292040249</v>
      </c>
      <c r="H1124" s="9">
        <f t="shared" si="89"/>
        <v>3.9681175292040183</v>
      </c>
      <c r="I1124" s="9">
        <f t="shared" si="87"/>
        <v>-4.0346543058951578E-2</v>
      </c>
      <c r="K1124">
        <v>1122</v>
      </c>
      <c r="L1124">
        <v>196</v>
      </c>
      <c r="M1124" s="9">
        <v>-3.9073111926108517E-2</v>
      </c>
    </row>
    <row r="1125" spans="1:13" x14ac:dyDescent="0.15">
      <c r="A1125" s="6">
        <v>38240</v>
      </c>
      <c r="B1125" s="11">
        <v>1894.31</v>
      </c>
      <c r="C1125" s="7">
        <f t="shared" si="85"/>
        <v>1.3189634423555141E-2</v>
      </c>
      <c r="E1125">
        <v>1123</v>
      </c>
      <c r="F1125" s="2">
        <f t="shared" si="86"/>
        <v>909.44312695259759</v>
      </c>
      <c r="G1125" s="10">
        <f t="shared" si="88"/>
        <v>4.0204555487639269</v>
      </c>
      <c r="H1125" s="9">
        <f t="shared" si="89"/>
        <v>4.0204555487639198</v>
      </c>
      <c r="I1125" s="9">
        <f t="shared" si="87"/>
        <v>-5.2338019559901472E-2</v>
      </c>
      <c r="K1125">
        <v>1123</v>
      </c>
      <c r="L1125">
        <v>1033</v>
      </c>
      <c r="M1125" s="9">
        <v>-3.9412693561532208E-2</v>
      </c>
    </row>
    <row r="1126" spans="1:13" x14ac:dyDescent="0.15">
      <c r="A1126" s="6">
        <v>38243</v>
      </c>
      <c r="B1126" s="11">
        <v>1910.38</v>
      </c>
      <c r="C1126" s="7">
        <f t="shared" si="85"/>
        <v>8.4832999878585724E-3</v>
      </c>
      <c r="E1126">
        <v>1124</v>
      </c>
      <c r="F1126" s="2">
        <f t="shared" si="86"/>
        <v>917.15820582043261</v>
      </c>
      <c r="G1126" s="10">
        <f t="shared" si="88"/>
        <v>4.0545622792719422</v>
      </c>
      <c r="H1126" s="9">
        <f t="shared" si="89"/>
        <v>4.0545622792719342</v>
      </c>
      <c r="I1126" s="9">
        <f t="shared" si="87"/>
        <v>-3.4106730508014493E-2</v>
      </c>
      <c r="K1126">
        <v>1124</v>
      </c>
      <c r="L1126">
        <v>396</v>
      </c>
      <c r="M1126" s="9">
        <v>-3.9455141265960059E-2</v>
      </c>
    </row>
    <row r="1127" spans="1:13" x14ac:dyDescent="0.15">
      <c r="A1127" s="6">
        <v>38244</v>
      </c>
      <c r="B1127" s="11">
        <v>1915.4</v>
      </c>
      <c r="C1127" s="7">
        <f t="shared" si="85"/>
        <v>2.6277494529884926E-3</v>
      </c>
      <c r="E1127">
        <v>1125</v>
      </c>
      <c r="F1127" s="2">
        <f t="shared" si="86"/>
        <v>919.56826779408118</v>
      </c>
      <c r="G1127" s="10">
        <f t="shared" si="88"/>
        <v>4.0652166530834064</v>
      </c>
      <c r="H1127" s="9">
        <f t="shared" si="89"/>
        <v>4.0652166530833984</v>
      </c>
      <c r="I1127" s="9">
        <f t="shared" si="87"/>
        <v>-1.0654373811464168E-2</v>
      </c>
      <c r="K1127">
        <v>1125</v>
      </c>
      <c r="L1127">
        <v>1279</v>
      </c>
      <c r="M1127" s="9">
        <v>-3.9455141265960059E-2</v>
      </c>
    </row>
    <row r="1128" spans="1:13" x14ac:dyDescent="0.15">
      <c r="A1128" s="6">
        <v>38245</v>
      </c>
      <c r="B1128" s="11">
        <v>1896.52</v>
      </c>
      <c r="C1128" s="7">
        <f t="shared" si="85"/>
        <v>-9.8569489401691968E-3</v>
      </c>
      <c r="E1128">
        <v>1126</v>
      </c>
      <c r="F1128" s="2">
        <f t="shared" si="86"/>
        <v>910.50413033143514</v>
      </c>
      <c r="G1128" s="10">
        <f t="shared" si="88"/>
        <v>4.0251460201032385</v>
      </c>
      <c r="H1128" s="9">
        <f t="shared" si="89"/>
        <v>4.0251460201032296</v>
      </c>
      <c r="I1128" s="9">
        <f t="shared" si="87"/>
        <v>4.0070632980168774E-2</v>
      </c>
      <c r="K1128">
        <v>1126</v>
      </c>
      <c r="L1128">
        <v>505</v>
      </c>
      <c r="M1128" s="9">
        <v>-3.9476365118173984E-2</v>
      </c>
    </row>
    <row r="1129" spans="1:13" x14ac:dyDescent="0.15">
      <c r="A1129" s="6">
        <v>38246</v>
      </c>
      <c r="B1129" s="11">
        <v>1904.08</v>
      </c>
      <c r="C1129" s="7">
        <f t="shared" si="85"/>
        <v>3.986248497247491E-3</v>
      </c>
      <c r="E1129">
        <v>1127</v>
      </c>
      <c r="F1129" s="2">
        <f t="shared" si="86"/>
        <v>914.1336260527064</v>
      </c>
      <c r="G1129" s="10">
        <f t="shared" si="88"/>
        <v>4.041191252377077</v>
      </c>
      <c r="H1129" s="9">
        <f t="shared" si="89"/>
        <v>4.0411912523770681</v>
      </c>
      <c r="I1129" s="9">
        <f t="shared" si="87"/>
        <v>-1.6045232273838472E-2</v>
      </c>
      <c r="K1129">
        <v>1127</v>
      </c>
      <c r="L1129">
        <v>450</v>
      </c>
      <c r="M1129" s="9">
        <v>-3.9561260527031017E-2</v>
      </c>
    </row>
    <row r="1130" spans="1:13" x14ac:dyDescent="0.15">
      <c r="A1130" s="6">
        <v>38247</v>
      </c>
      <c r="B1130" s="11">
        <v>1910.09</v>
      </c>
      <c r="C1130" s="7">
        <f t="shared" si="85"/>
        <v>3.1563799840341744E-3</v>
      </c>
      <c r="E1130">
        <v>1128</v>
      </c>
      <c r="F1130" s="2">
        <f t="shared" si="86"/>
        <v>917.01897913271171</v>
      </c>
      <c r="G1130" s="10">
        <f t="shared" si="88"/>
        <v>4.0539467875577335</v>
      </c>
      <c r="H1130" s="9">
        <f t="shared" si="89"/>
        <v>4.0539467875577255</v>
      </c>
      <c r="I1130" s="9">
        <f t="shared" si="87"/>
        <v>-1.2755535180657418E-2</v>
      </c>
      <c r="K1130">
        <v>1128</v>
      </c>
      <c r="L1130">
        <v>692</v>
      </c>
      <c r="M1130" s="9">
        <v>-3.9561260527031017E-2</v>
      </c>
    </row>
    <row r="1131" spans="1:13" x14ac:dyDescent="0.15">
      <c r="A1131" s="6">
        <v>38250</v>
      </c>
      <c r="B1131" s="11">
        <v>1908.07</v>
      </c>
      <c r="C1131" s="7">
        <f t="shared" si="85"/>
        <v>-1.0575417912245255E-3</v>
      </c>
      <c r="E1131">
        <v>1129</v>
      </c>
      <c r="F1131" s="2">
        <f t="shared" si="86"/>
        <v>916.04919323893284</v>
      </c>
      <c r="G1131" s="10">
        <f t="shared" si="88"/>
        <v>4.0496595694104913</v>
      </c>
      <c r="H1131" s="9">
        <f t="shared" si="89"/>
        <v>4.0496595694104824</v>
      </c>
      <c r="I1131" s="9">
        <f t="shared" si="87"/>
        <v>4.2872181472430881E-3</v>
      </c>
      <c r="K1131">
        <v>1129</v>
      </c>
      <c r="L1131">
        <v>226</v>
      </c>
      <c r="M1131" s="9">
        <v>-3.9667379788101087E-2</v>
      </c>
    </row>
    <row r="1132" spans="1:13" x14ac:dyDescent="0.15">
      <c r="A1132" s="6">
        <v>38251</v>
      </c>
      <c r="B1132" s="11">
        <v>1921.18</v>
      </c>
      <c r="C1132" s="7">
        <f t="shared" si="85"/>
        <v>6.8708171083871061E-3</v>
      </c>
      <c r="E1132">
        <v>1130</v>
      </c>
      <c r="F1132" s="2">
        <f t="shared" si="86"/>
        <v>922.34319970796309</v>
      </c>
      <c r="G1132" s="10">
        <f t="shared" si="88"/>
        <v>4.0774840396631404</v>
      </c>
      <c r="H1132" s="9">
        <f t="shared" si="89"/>
        <v>4.0774840396631316</v>
      </c>
      <c r="I1132" s="9">
        <f t="shared" si="87"/>
        <v>-2.7824470252649114E-2</v>
      </c>
      <c r="K1132">
        <v>1130</v>
      </c>
      <c r="L1132">
        <v>213</v>
      </c>
      <c r="M1132" s="9">
        <v>-3.9815946753600784E-2</v>
      </c>
    </row>
    <row r="1133" spans="1:13" x14ac:dyDescent="0.15">
      <c r="A1133" s="6">
        <v>38252</v>
      </c>
      <c r="B1133" s="11">
        <v>1885.71</v>
      </c>
      <c r="C1133" s="7">
        <f t="shared" si="85"/>
        <v>-1.8462611520003391E-2</v>
      </c>
      <c r="E1133">
        <v>1131</v>
      </c>
      <c r="F1133" s="2">
        <f t="shared" si="86"/>
        <v>905.31433552363808</v>
      </c>
      <c r="G1133" s="10">
        <f t="shared" si="88"/>
        <v>4.002203035859826</v>
      </c>
      <c r="H1133" s="9">
        <f t="shared" si="89"/>
        <v>4.0022030358598171</v>
      </c>
      <c r="I1133" s="9">
        <f t="shared" si="87"/>
        <v>7.5281003803314483E-2</v>
      </c>
      <c r="K1133">
        <v>1131</v>
      </c>
      <c r="L1133">
        <v>944</v>
      </c>
      <c r="M1133" s="9">
        <v>-4.0282871502308915E-2</v>
      </c>
    </row>
    <row r="1134" spans="1:13" x14ac:dyDescent="0.15">
      <c r="A1134" s="6">
        <v>38253</v>
      </c>
      <c r="B1134" s="11">
        <v>1886.43</v>
      </c>
      <c r="C1134" s="7">
        <f t="shared" si="85"/>
        <v>3.8181904958878299E-4</v>
      </c>
      <c r="E1134">
        <v>1132</v>
      </c>
      <c r="F1134" s="2">
        <f t="shared" si="86"/>
        <v>905.66000178280683</v>
      </c>
      <c r="G1134" s="10">
        <f t="shared" si="88"/>
        <v>4.0037311532192392</v>
      </c>
      <c r="H1134" s="9">
        <f t="shared" si="89"/>
        <v>4.0037311532192303</v>
      </c>
      <c r="I1134" s="9">
        <f t="shared" si="87"/>
        <v>-1.5281173594132724E-3</v>
      </c>
      <c r="K1134">
        <v>1132</v>
      </c>
      <c r="L1134">
        <v>345</v>
      </c>
      <c r="M1134" s="9">
        <v>-4.0325319206737653E-2</v>
      </c>
    </row>
    <row r="1135" spans="1:13" x14ac:dyDescent="0.15">
      <c r="A1135" s="6">
        <v>38254</v>
      </c>
      <c r="B1135" s="11">
        <v>1879.48</v>
      </c>
      <c r="C1135" s="7">
        <f t="shared" si="85"/>
        <v>-3.6842077363061776E-3</v>
      </c>
      <c r="E1135">
        <v>1133</v>
      </c>
      <c r="F1135" s="2">
        <f t="shared" si="86"/>
        <v>902.32336219777551</v>
      </c>
      <c r="G1135" s="10">
        <f t="shared" si="88"/>
        <v>3.9889805759304586</v>
      </c>
      <c r="H1135" s="9">
        <f t="shared" si="89"/>
        <v>3.9889805759304502</v>
      </c>
      <c r="I1135" s="9">
        <f t="shared" si="87"/>
        <v>1.4750577288780153E-2</v>
      </c>
      <c r="K1135">
        <v>1133</v>
      </c>
      <c r="L1135">
        <v>1122</v>
      </c>
      <c r="M1135" s="9">
        <v>-4.0346543058951578E-2</v>
      </c>
    </row>
    <row r="1136" spans="1:13" x14ac:dyDescent="0.15">
      <c r="A1136" s="6">
        <v>38257</v>
      </c>
      <c r="B1136" s="11">
        <v>1859.88</v>
      </c>
      <c r="C1136" s="7">
        <f t="shared" si="85"/>
        <v>-1.0428416370485416E-2</v>
      </c>
      <c r="E1136">
        <v>1134</v>
      </c>
      <c r="F1136" s="2">
        <f t="shared" si="86"/>
        <v>892.91355847596083</v>
      </c>
      <c r="G1136" s="10">
        <f t="shared" si="88"/>
        <v>3.947381825590877</v>
      </c>
      <c r="H1136" s="9">
        <f t="shared" si="89"/>
        <v>3.9473818255908686</v>
      </c>
      <c r="I1136" s="9">
        <f t="shared" si="87"/>
        <v>4.1598750339581603E-2</v>
      </c>
      <c r="K1136">
        <v>1134</v>
      </c>
      <c r="L1136">
        <v>752</v>
      </c>
      <c r="M1136" s="9">
        <v>-4.0473886172235574E-2</v>
      </c>
    </row>
    <row r="1137" spans="1:13" x14ac:dyDescent="0.15">
      <c r="A1137" s="6">
        <v>38258</v>
      </c>
      <c r="B1137" s="11">
        <v>1869.87</v>
      </c>
      <c r="C1137" s="7">
        <f t="shared" si="85"/>
        <v>5.3713142783404777E-3</v>
      </c>
      <c r="E1137">
        <v>1135</v>
      </c>
      <c r="F1137" s="2">
        <f t="shared" si="86"/>
        <v>897.70967782192656</v>
      </c>
      <c r="G1137" s="10">
        <f t="shared" si="88"/>
        <v>3.9685844539527348</v>
      </c>
      <c r="H1137" s="9">
        <f t="shared" si="89"/>
        <v>3.9685844539527264</v>
      </c>
      <c r="I1137" s="9">
        <f t="shared" si="87"/>
        <v>-2.1202628361857823E-2</v>
      </c>
      <c r="K1137">
        <v>1135</v>
      </c>
      <c r="L1137">
        <v>1162</v>
      </c>
      <c r="M1137" s="9">
        <v>-4.096203477315985E-2</v>
      </c>
    </row>
    <row r="1138" spans="1:13" x14ac:dyDescent="0.15">
      <c r="A1138" s="6">
        <v>38259</v>
      </c>
      <c r="B1138" s="11">
        <v>1893.94</v>
      </c>
      <c r="C1138" s="7">
        <f t="shared" si="85"/>
        <v>1.2872552637349211E-2</v>
      </c>
      <c r="E1138">
        <v>1136</v>
      </c>
      <c r="F1138" s="2">
        <f t="shared" si="86"/>
        <v>909.26549290274716</v>
      </c>
      <c r="G1138" s="10">
        <f t="shared" si="88"/>
        <v>4.0196702662320076</v>
      </c>
      <c r="H1138" s="9">
        <f t="shared" si="89"/>
        <v>4.0196702662319987</v>
      </c>
      <c r="I1138" s="9">
        <f t="shared" si="87"/>
        <v>-5.1085812279272336E-2</v>
      </c>
      <c r="K1138">
        <v>1136</v>
      </c>
      <c r="L1138">
        <v>565</v>
      </c>
      <c r="M1138" s="9">
        <v>-4.1131825590871696E-2</v>
      </c>
    </row>
    <row r="1139" spans="1:13" x14ac:dyDescent="0.15">
      <c r="A1139" s="6">
        <v>38260</v>
      </c>
      <c r="B1139" s="11">
        <v>1896.84</v>
      </c>
      <c r="C1139" s="7">
        <f t="shared" si="85"/>
        <v>1.5311995100160125E-3</v>
      </c>
      <c r="E1139">
        <v>1137</v>
      </c>
      <c r="F1139" s="2">
        <f t="shared" si="86"/>
        <v>910.65775977995429</v>
      </c>
      <c r="G1139" s="10">
        <f t="shared" si="88"/>
        <v>4.0258251833740877</v>
      </c>
      <c r="H1139" s="9">
        <f t="shared" si="89"/>
        <v>4.0258251833740788</v>
      </c>
      <c r="I1139" s="9">
        <f t="shared" si="87"/>
        <v>-6.1549171420800519E-3</v>
      </c>
      <c r="K1139">
        <v>1137</v>
      </c>
      <c r="L1139">
        <v>1275</v>
      </c>
      <c r="M1139" s="9">
        <v>-4.1259168704156579E-2</v>
      </c>
    </row>
    <row r="1140" spans="1:13" x14ac:dyDescent="0.15">
      <c r="A1140" s="6">
        <v>38261</v>
      </c>
      <c r="B1140" s="11">
        <v>1942.2</v>
      </c>
      <c r="C1140" s="7">
        <f t="shared" si="85"/>
        <v>2.3913456063769267E-2</v>
      </c>
      <c r="E1140">
        <v>1138</v>
      </c>
      <c r="F1140" s="2">
        <f t="shared" si="86"/>
        <v>932.43473410758281</v>
      </c>
      <c r="G1140" s="10">
        <f t="shared" si="88"/>
        <v>4.1220965770171203</v>
      </c>
      <c r="H1140" s="9">
        <f t="shared" si="89"/>
        <v>4.1220965770171105</v>
      </c>
      <c r="I1140" s="9">
        <f t="shared" si="87"/>
        <v>-9.6271393643031722E-2</v>
      </c>
      <c r="K1140">
        <v>1138</v>
      </c>
      <c r="L1140">
        <v>242</v>
      </c>
      <c r="M1140" s="9">
        <v>-4.1365287965227537E-2</v>
      </c>
    </row>
    <row r="1141" spans="1:13" x14ac:dyDescent="0.15">
      <c r="A1141" s="6">
        <v>38264</v>
      </c>
      <c r="B1141" s="11">
        <v>1952.4</v>
      </c>
      <c r="C1141" s="7">
        <f t="shared" si="85"/>
        <v>5.2517763361137337E-3</v>
      </c>
      <c r="E1141">
        <v>1139</v>
      </c>
      <c r="F1141" s="2">
        <f t="shared" si="86"/>
        <v>937.33167277913947</v>
      </c>
      <c r="G1141" s="10">
        <f t="shared" si="88"/>
        <v>4.1437449062754741</v>
      </c>
      <c r="H1141" s="9">
        <f t="shared" si="89"/>
        <v>4.1437449062754643</v>
      </c>
      <c r="I1141" s="9">
        <f t="shared" si="87"/>
        <v>-2.1648329258353805E-2</v>
      </c>
      <c r="K1141">
        <v>1139</v>
      </c>
      <c r="L1141">
        <v>1241</v>
      </c>
      <c r="M1141" s="9">
        <v>-4.1450183374083238E-2</v>
      </c>
    </row>
    <row r="1142" spans="1:13" x14ac:dyDescent="0.15">
      <c r="A1142" s="6">
        <v>38265</v>
      </c>
      <c r="B1142" s="11">
        <v>1955.5</v>
      </c>
      <c r="C1142" s="7">
        <f t="shared" si="85"/>
        <v>1.5877893874205462E-3</v>
      </c>
      <c r="E1142">
        <v>1140</v>
      </c>
      <c r="F1142" s="2">
        <f t="shared" si="86"/>
        <v>938.81995806167129</v>
      </c>
      <c r="G1142" s="10">
        <f t="shared" si="88"/>
        <v>4.1503243004618362</v>
      </c>
      <c r="H1142" s="9">
        <f t="shared" si="89"/>
        <v>4.1503243004618264</v>
      </c>
      <c r="I1142" s="9">
        <f t="shared" si="87"/>
        <v>-6.5793941863621086E-3</v>
      </c>
      <c r="K1142">
        <v>1140</v>
      </c>
      <c r="L1142">
        <v>1161</v>
      </c>
      <c r="M1142" s="9">
        <v>-4.1471407226297607E-2</v>
      </c>
    </row>
    <row r="1143" spans="1:13" x14ac:dyDescent="0.15">
      <c r="A1143" s="6">
        <v>38266</v>
      </c>
      <c r="B1143" s="11">
        <v>1971.03</v>
      </c>
      <c r="C1143" s="7">
        <f t="shared" si="85"/>
        <v>7.9417028892865282E-3</v>
      </c>
      <c r="E1143">
        <v>1141</v>
      </c>
      <c r="F1143" s="2">
        <f t="shared" si="86"/>
        <v>946.27578723512954</v>
      </c>
      <c r="G1143" s="10">
        <f t="shared" si="88"/>
        <v>4.1832849429502899</v>
      </c>
      <c r="H1143" s="9">
        <f t="shared" si="89"/>
        <v>4.1832849429502801</v>
      </c>
      <c r="I1143" s="9">
        <f t="shared" si="87"/>
        <v>-3.2960642488453651E-2</v>
      </c>
      <c r="K1143">
        <v>1141</v>
      </c>
      <c r="L1143">
        <v>1245</v>
      </c>
      <c r="M1143" s="9">
        <v>-4.1598750339581159E-2</v>
      </c>
    </row>
    <row r="1144" spans="1:13" x14ac:dyDescent="0.15">
      <c r="A1144" s="6">
        <v>38267</v>
      </c>
      <c r="B1144" s="11">
        <v>1948.52</v>
      </c>
      <c r="C1144" s="7">
        <f t="shared" si="85"/>
        <v>-1.1420424854010292E-2</v>
      </c>
      <c r="E1144">
        <v>1142</v>
      </c>
      <c r="F1144" s="2">
        <f t="shared" si="86"/>
        <v>935.46891571584126</v>
      </c>
      <c r="G1144" s="10">
        <f t="shared" si="88"/>
        <v>4.1355100516164134</v>
      </c>
      <c r="H1144" s="9">
        <f t="shared" si="89"/>
        <v>4.1355100516164036</v>
      </c>
      <c r="I1144" s="9">
        <f t="shared" si="87"/>
        <v>4.7774891333876468E-2</v>
      </c>
      <c r="K1144">
        <v>1142</v>
      </c>
      <c r="L1144">
        <v>1305</v>
      </c>
      <c r="M1144" s="9">
        <v>-4.1683645748438636E-2</v>
      </c>
    </row>
    <row r="1145" spans="1:13" x14ac:dyDescent="0.15">
      <c r="A1145" s="6">
        <v>38268</v>
      </c>
      <c r="B1145" s="11">
        <v>1919.97</v>
      </c>
      <c r="C1145" s="7">
        <f t="shared" si="85"/>
        <v>-1.4652146244328978E-2</v>
      </c>
      <c r="E1145">
        <v>1143</v>
      </c>
      <c r="F1145" s="2">
        <f t="shared" si="86"/>
        <v>921.76228835574886</v>
      </c>
      <c r="G1145" s="10">
        <f t="shared" si="88"/>
        <v>4.0749159535452373</v>
      </c>
      <c r="H1145" s="9">
        <f t="shared" si="89"/>
        <v>4.0749159535452275</v>
      </c>
      <c r="I1145" s="9">
        <f t="shared" si="87"/>
        <v>6.0594098071176106E-2</v>
      </c>
      <c r="K1145">
        <v>1143</v>
      </c>
      <c r="L1145">
        <v>1267</v>
      </c>
      <c r="M1145" s="9">
        <v>-4.1704869600652117E-2</v>
      </c>
    </row>
    <row r="1146" spans="1:13" x14ac:dyDescent="0.15">
      <c r="A1146" s="6">
        <v>38271</v>
      </c>
      <c r="B1146" s="11">
        <v>1928.76</v>
      </c>
      <c r="C1146" s="7">
        <f t="shared" si="85"/>
        <v>4.5781965343207887E-3</v>
      </c>
      <c r="E1146">
        <v>1144</v>
      </c>
      <c r="F1146" s="2">
        <f t="shared" si="86"/>
        <v>925.98229726976672</v>
      </c>
      <c r="G1146" s="10">
        <f t="shared" si="88"/>
        <v>4.0935717196414068</v>
      </c>
      <c r="H1146" s="9">
        <f t="shared" si="89"/>
        <v>4.093571719641397</v>
      </c>
      <c r="I1146" s="9">
        <f t="shared" si="87"/>
        <v>-1.8655766096169479E-2</v>
      </c>
      <c r="K1146">
        <v>1144</v>
      </c>
      <c r="L1146">
        <v>783</v>
      </c>
      <c r="M1146" s="9">
        <v>-4.1747317305080411E-2</v>
      </c>
    </row>
    <row r="1147" spans="1:13" x14ac:dyDescent="0.15">
      <c r="A1147" s="6">
        <v>38272</v>
      </c>
      <c r="B1147" s="11">
        <v>1925.17</v>
      </c>
      <c r="C1147" s="7">
        <f t="shared" si="85"/>
        <v>-1.8612994877537092E-3</v>
      </c>
      <c r="E1147">
        <v>1145</v>
      </c>
      <c r="F1147" s="2">
        <f t="shared" si="86"/>
        <v>924.25876689418953</v>
      </c>
      <c r="G1147" s="10">
        <f t="shared" si="88"/>
        <v>4.0859523566965548</v>
      </c>
      <c r="H1147" s="9">
        <f t="shared" si="89"/>
        <v>4.085952356696545</v>
      </c>
      <c r="I1147" s="9">
        <f t="shared" si="87"/>
        <v>7.6193629448519928E-3</v>
      </c>
      <c r="K1147">
        <v>1145</v>
      </c>
      <c r="L1147">
        <v>259</v>
      </c>
      <c r="M1147" s="9">
        <v>-4.1789765009508262E-2</v>
      </c>
    </row>
    <row r="1148" spans="1:13" x14ac:dyDescent="0.15">
      <c r="A1148" s="6">
        <v>38273</v>
      </c>
      <c r="B1148" s="11">
        <v>1920.53</v>
      </c>
      <c r="C1148" s="7">
        <f t="shared" si="85"/>
        <v>-2.4101767636105498E-3</v>
      </c>
      <c r="E1148">
        <v>1146</v>
      </c>
      <c r="F1148" s="2">
        <f t="shared" si="86"/>
        <v>922.03113989065787</v>
      </c>
      <c r="G1148" s="10">
        <f t="shared" si="88"/>
        <v>4.0761044892692251</v>
      </c>
      <c r="H1148" s="9">
        <f t="shared" si="89"/>
        <v>4.0761044892692153</v>
      </c>
      <c r="I1148" s="9">
        <f t="shared" si="87"/>
        <v>9.8478674273296818E-3</v>
      </c>
      <c r="K1148">
        <v>1146</v>
      </c>
      <c r="L1148">
        <v>1455</v>
      </c>
      <c r="M1148" s="9">
        <v>-4.1853436566150926E-2</v>
      </c>
    </row>
    <row r="1149" spans="1:13" x14ac:dyDescent="0.15">
      <c r="A1149" s="6">
        <v>38274</v>
      </c>
      <c r="B1149" s="11">
        <v>1903.02</v>
      </c>
      <c r="C1149" s="7">
        <f t="shared" si="85"/>
        <v>-9.1172749189025737E-3</v>
      </c>
      <c r="E1149">
        <v>1147</v>
      </c>
      <c r="F1149" s="2">
        <f t="shared" si="86"/>
        <v>913.62472850448557</v>
      </c>
      <c r="G1149" s="10">
        <f t="shared" si="88"/>
        <v>4.038941524042384</v>
      </c>
      <c r="H1149" s="9">
        <f t="shared" si="89"/>
        <v>4.0389415240423752</v>
      </c>
      <c r="I1149" s="9">
        <f t="shared" si="87"/>
        <v>3.716296522684015E-2</v>
      </c>
      <c r="K1149">
        <v>1147</v>
      </c>
      <c r="L1149">
        <v>1067</v>
      </c>
      <c r="M1149" s="9">
        <v>-4.1959555827220996E-2</v>
      </c>
    </row>
    <row r="1150" spans="1:13" x14ac:dyDescent="0.15">
      <c r="A1150" s="6">
        <v>38275</v>
      </c>
      <c r="B1150" s="11">
        <v>1911.5</v>
      </c>
      <c r="C1150" s="7">
        <f t="shared" si="85"/>
        <v>4.4560750806612592E-3</v>
      </c>
      <c r="E1150">
        <v>1148</v>
      </c>
      <c r="F1150" s="2">
        <f t="shared" si="86"/>
        <v>917.69590889025028</v>
      </c>
      <c r="G1150" s="10">
        <f t="shared" si="88"/>
        <v>4.056939350719917</v>
      </c>
      <c r="H1150" s="9">
        <f t="shared" si="89"/>
        <v>4.0569393507199081</v>
      </c>
      <c r="I1150" s="9">
        <f t="shared" si="87"/>
        <v>-1.7997826677532913E-2</v>
      </c>
      <c r="K1150">
        <v>1148</v>
      </c>
      <c r="L1150">
        <v>123</v>
      </c>
      <c r="M1150" s="9">
        <v>-4.2384032871503052E-2</v>
      </c>
    </row>
    <row r="1151" spans="1:13" x14ac:dyDescent="0.15">
      <c r="A1151" s="6">
        <v>38278</v>
      </c>
      <c r="B1151" s="11">
        <v>1936.52</v>
      </c>
      <c r="C1151" s="7">
        <f t="shared" si="85"/>
        <v>1.3089196965733629E-2</v>
      </c>
      <c r="E1151">
        <v>1149</v>
      </c>
      <c r="F1151" s="2">
        <f t="shared" si="86"/>
        <v>929.70781139636267</v>
      </c>
      <c r="G1151" s="10">
        <f t="shared" si="88"/>
        <v>4.1100414289595255</v>
      </c>
      <c r="H1151" s="9">
        <f t="shared" si="89"/>
        <v>4.1100414289595166</v>
      </c>
      <c r="I1151" s="9">
        <f t="shared" si="87"/>
        <v>-5.3102078239608552E-2</v>
      </c>
      <c r="K1151">
        <v>1149</v>
      </c>
      <c r="L1151">
        <v>1491</v>
      </c>
      <c r="M1151" s="9">
        <v>-4.2744838359141113E-2</v>
      </c>
    </row>
    <row r="1152" spans="1:13" x14ac:dyDescent="0.15">
      <c r="A1152" s="6">
        <v>38279</v>
      </c>
      <c r="B1152" s="11">
        <v>1922.9</v>
      </c>
      <c r="C1152" s="7">
        <f t="shared" si="85"/>
        <v>-7.0332348749302387E-3</v>
      </c>
      <c r="E1152">
        <v>1150</v>
      </c>
      <c r="F1152" s="2">
        <f t="shared" si="86"/>
        <v>923.1689579937547</v>
      </c>
      <c r="G1152" s="10">
        <f t="shared" si="88"/>
        <v>4.0811345422439596</v>
      </c>
      <c r="H1152" s="9">
        <f t="shared" si="89"/>
        <v>4.0811345422439507</v>
      </c>
      <c r="I1152" s="9">
        <f t="shared" si="87"/>
        <v>2.890688671556596E-2</v>
      </c>
      <c r="K1152">
        <v>1150</v>
      </c>
      <c r="L1152">
        <v>461</v>
      </c>
      <c r="M1152" s="9">
        <v>-4.2872181472425552E-2</v>
      </c>
    </row>
    <row r="1153" spans="1:13" x14ac:dyDescent="0.15">
      <c r="A1153" s="6">
        <v>38280</v>
      </c>
      <c r="B1153" s="11">
        <v>1932.97</v>
      </c>
      <c r="C1153" s="7">
        <f t="shared" si="85"/>
        <v>5.2368817931249811E-3</v>
      </c>
      <c r="E1153">
        <v>1151</v>
      </c>
      <c r="F1153" s="2">
        <f t="shared" si="86"/>
        <v>928.00348470185031</v>
      </c>
      <c r="G1153" s="10">
        <f t="shared" si="88"/>
        <v>4.1025069614235301</v>
      </c>
      <c r="H1153" s="9">
        <f t="shared" si="89"/>
        <v>4.1025069614235212</v>
      </c>
      <c r="I1153" s="9">
        <f t="shared" si="87"/>
        <v>-2.1372419179570556E-2</v>
      </c>
      <c r="K1153">
        <v>1151</v>
      </c>
      <c r="L1153">
        <v>1488</v>
      </c>
      <c r="M1153" s="9">
        <v>-4.2893405324639922E-2</v>
      </c>
    </row>
    <row r="1154" spans="1:13" x14ac:dyDescent="0.15">
      <c r="A1154" s="6">
        <v>38281</v>
      </c>
      <c r="B1154" s="11">
        <v>1953.62</v>
      </c>
      <c r="C1154" s="7">
        <f t="shared" si="85"/>
        <v>1.0683042157922706E-2</v>
      </c>
      <c r="E1154">
        <v>1152</v>
      </c>
      <c r="F1154" s="2">
        <f t="shared" si="86"/>
        <v>937.91738505161936</v>
      </c>
      <c r="G1154" s="10">
        <f t="shared" si="88"/>
        <v>4.146334216245589</v>
      </c>
      <c r="H1154" s="9">
        <f t="shared" si="89"/>
        <v>4.1463342162455801</v>
      </c>
      <c r="I1154" s="9">
        <f t="shared" si="87"/>
        <v>-4.3827254822058848E-2</v>
      </c>
      <c r="K1154">
        <v>1152</v>
      </c>
      <c r="L1154">
        <v>736</v>
      </c>
      <c r="M1154" s="9">
        <v>-4.2999524585710436E-2</v>
      </c>
    </row>
    <row r="1155" spans="1:13" x14ac:dyDescent="0.15">
      <c r="A1155" s="6">
        <v>38282</v>
      </c>
      <c r="B1155" s="11">
        <v>1915.14</v>
      </c>
      <c r="C1155" s="7">
        <f t="shared" si="85"/>
        <v>-1.9696768051104985E-2</v>
      </c>
      <c r="E1155">
        <v>1153</v>
      </c>
      <c r="F1155" s="2">
        <f t="shared" si="86"/>
        <v>919.44344386715875</v>
      </c>
      <c r="G1155" s="10">
        <f t="shared" si="88"/>
        <v>4.0646648329258399</v>
      </c>
      <c r="H1155" s="9">
        <f t="shared" si="89"/>
        <v>4.064664832925831</v>
      </c>
      <c r="I1155" s="9">
        <f t="shared" si="87"/>
        <v>8.1669383319749045E-2</v>
      </c>
      <c r="K1155">
        <v>1153</v>
      </c>
      <c r="L1155">
        <v>953</v>
      </c>
      <c r="M1155" s="9">
        <v>-4.310564384678095E-2</v>
      </c>
    </row>
    <row r="1156" spans="1:13" x14ac:dyDescent="0.15">
      <c r="A1156" s="6">
        <v>38285</v>
      </c>
      <c r="B1156" s="11">
        <v>1914.04</v>
      </c>
      <c r="C1156" s="7">
        <f t="shared" ref="C1156:C1219" si="90">B1156/B1155-1</f>
        <v>-5.7437054210141003E-4</v>
      </c>
      <c r="E1156">
        <v>1154</v>
      </c>
      <c r="F1156" s="2">
        <f t="shared" ref="F1156:F1219" si="91">F1155*(1+C1156)</f>
        <v>918.91534263787321</v>
      </c>
      <c r="G1156" s="10">
        <f t="shared" si="88"/>
        <v>4.0623302091822922</v>
      </c>
      <c r="H1156" s="9">
        <f t="shared" si="89"/>
        <v>4.0623302091822833</v>
      </c>
      <c r="I1156" s="9">
        <f t="shared" ref="I1156:I1219" si="92">-(H1156-H1155)</f>
        <v>2.334623743547759E-3</v>
      </c>
      <c r="K1156">
        <v>1154</v>
      </c>
      <c r="L1156">
        <v>11</v>
      </c>
      <c r="M1156" s="9">
        <v>-4.3148091551209689E-2</v>
      </c>
    </row>
    <row r="1157" spans="1:13" x14ac:dyDescent="0.15">
      <c r="A1157" s="6">
        <v>38286</v>
      </c>
      <c r="B1157" s="11">
        <v>1928.79</v>
      </c>
      <c r="C1157" s="7">
        <f t="shared" si="90"/>
        <v>7.7062130363001469E-3</v>
      </c>
      <c r="E1157">
        <v>1155</v>
      </c>
      <c r="F1157" s="2">
        <f t="shared" si="91"/>
        <v>925.99670003056542</v>
      </c>
      <c r="G1157" s="10">
        <f t="shared" ref="G1157:G1220" si="93">G1156*F1157/F1156</f>
        <v>4.093635391198049</v>
      </c>
      <c r="H1157" s="9">
        <f t="shared" ref="H1157:H1220" si="94">H1156*(1+C1157)</f>
        <v>4.0936353911980401</v>
      </c>
      <c r="I1157" s="9">
        <f t="shared" si="92"/>
        <v>-3.1305182015756827E-2</v>
      </c>
      <c r="K1157">
        <v>1155</v>
      </c>
      <c r="L1157">
        <v>1188</v>
      </c>
      <c r="M1157" s="9">
        <v>-4.3360330073348941E-2</v>
      </c>
    </row>
    <row r="1158" spans="1:13" x14ac:dyDescent="0.15">
      <c r="A1158" s="6">
        <v>38287</v>
      </c>
      <c r="B1158" s="11">
        <v>1969.99</v>
      </c>
      <c r="C1158" s="7">
        <f t="shared" si="90"/>
        <v>2.1360542101524826E-2</v>
      </c>
      <c r="E1158">
        <v>1156</v>
      </c>
      <c r="F1158" s="2">
        <f t="shared" si="91"/>
        <v>945.77649152744141</v>
      </c>
      <c r="G1158" s="10">
        <f t="shared" si="93"/>
        <v>4.1810776623200274</v>
      </c>
      <c r="H1158" s="9">
        <f t="shared" si="94"/>
        <v>4.1810776623200177</v>
      </c>
      <c r="I1158" s="9">
        <f t="shared" si="92"/>
        <v>-8.7442271121977555E-2</v>
      </c>
      <c r="K1158">
        <v>1156</v>
      </c>
      <c r="L1158">
        <v>1238</v>
      </c>
      <c r="M1158" s="9">
        <v>-4.3402777777776791E-2</v>
      </c>
    </row>
    <row r="1159" spans="1:13" x14ac:dyDescent="0.15">
      <c r="A1159" s="6">
        <v>38288</v>
      </c>
      <c r="B1159" s="11">
        <v>1975.74</v>
      </c>
      <c r="C1159" s="7">
        <f t="shared" si="90"/>
        <v>2.9187965421144657E-3</v>
      </c>
      <c r="E1159">
        <v>1157</v>
      </c>
      <c r="F1159" s="2">
        <f t="shared" si="91"/>
        <v>948.53702068052485</v>
      </c>
      <c r="G1159" s="10">
        <f t="shared" si="93"/>
        <v>4.1932813773431192</v>
      </c>
      <c r="H1159" s="9">
        <f t="shared" si="94"/>
        <v>4.1932813773431095</v>
      </c>
      <c r="I1159" s="9">
        <f t="shared" si="92"/>
        <v>-1.220371502309181E-2</v>
      </c>
      <c r="K1159">
        <v>1157</v>
      </c>
      <c r="L1159">
        <v>465</v>
      </c>
      <c r="M1159" s="9">
        <v>-4.3402777777777679E-2</v>
      </c>
    </row>
    <row r="1160" spans="1:13" x14ac:dyDescent="0.15">
      <c r="A1160" s="6">
        <v>38289</v>
      </c>
      <c r="B1160" s="11">
        <v>1974.99</v>
      </c>
      <c r="C1160" s="7">
        <f t="shared" si="90"/>
        <v>-3.7960460384467432E-4</v>
      </c>
      <c r="E1160">
        <v>1158</v>
      </c>
      <c r="F1160" s="2">
        <f t="shared" si="91"/>
        <v>948.17695166055739</v>
      </c>
      <c r="G1160" s="10">
        <f t="shared" si="93"/>
        <v>4.1916895884270637</v>
      </c>
      <c r="H1160" s="9">
        <f t="shared" si="94"/>
        <v>4.191689588427054</v>
      </c>
      <c r="I1160" s="9">
        <f t="shared" si="92"/>
        <v>1.5917889160554921E-3</v>
      </c>
      <c r="K1160">
        <v>1158</v>
      </c>
      <c r="L1160">
        <v>466</v>
      </c>
      <c r="M1160" s="9">
        <v>-4.3699911708774408E-2</v>
      </c>
    </row>
    <row r="1161" spans="1:13" x14ac:dyDescent="0.15">
      <c r="A1161" s="6">
        <v>38292</v>
      </c>
      <c r="B1161" s="11">
        <v>1979.87</v>
      </c>
      <c r="C1161" s="7">
        <f t="shared" si="90"/>
        <v>2.4708985868282518E-3</v>
      </c>
      <c r="E1161">
        <v>1159</v>
      </c>
      <c r="F1161" s="2">
        <f t="shared" si="91"/>
        <v>950.51980075047857</v>
      </c>
      <c r="G1161" s="10">
        <f t="shared" si="93"/>
        <v>4.2020468283075303</v>
      </c>
      <c r="H1161" s="9">
        <f t="shared" si="94"/>
        <v>4.2020468283075214</v>
      </c>
      <c r="I1161" s="9">
        <f t="shared" si="92"/>
        <v>-1.0357239880467439E-2</v>
      </c>
      <c r="K1161">
        <v>1159</v>
      </c>
      <c r="L1161">
        <v>1152</v>
      </c>
      <c r="M1161" s="9">
        <v>-4.3827254822058848E-2</v>
      </c>
    </row>
    <row r="1162" spans="1:13" x14ac:dyDescent="0.15">
      <c r="A1162" s="6">
        <v>38293</v>
      </c>
      <c r="B1162" s="11">
        <v>1984.79</v>
      </c>
      <c r="C1162" s="7">
        <f t="shared" si="90"/>
        <v>2.485011642178625E-3</v>
      </c>
      <c r="E1162">
        <v>1160</v>
      </c>
      <c r="F1162" s="2">
        <f t="shared" si="91"/>
        <v>952.88185352146479</v>
      </c>
      <c r="G1162" s="10">
        <f t="shared" si="93"/>
        <v>4.2124889635968543</v>
      </c>
      <c r="H1162" s="9">
        <f t="shared" si="94"/>
        <v>4.2124889635968454</v>
      </c>
      <c r="I1162" s="9">
        <f t="shared" si="92"/>
        <v>-1.0442135289324028E-2</v>
      </c>
      <c r="K1162">
        <v>1160</v>
      </c>
      <c r="L1162">
        <v>1012</v>
      </c>
      <c r="M1162" s="9">
        <v>-4.4124388753056465E-2</v>
      </c>
    </row>
    <row r="1163" spans="1:13" x14ac:dyDescent="0.15">
      <c r="A1163" s="6">
        <v>38294</v>
      </c>
      <c r="B1163" s="11">
        <v>2004.33</v>
      </c>
      <c r="C1163" s="7">
        <f t="shared" si="90"/>
        <v>9.844870238161274E-3</v>
      </c>
      <c r="E1163">
        <v>1161</v>
      </c>
      <c r="F1163" s="2">
        <f t="shared" si="91"/>
        <v>962.26285172168218</v>
      </c>
      <c r="G1163" s="10">
        <f t="shared" si="93"/>
        <v>4.2539603708231519</v>
      </c>
      <c r="H1163" s="9">
        <f t="shared" si="94"/>
        <v>4.253960370823143</v>
      </c>
      <c r="I1163" s="9">
        <f t="shared" si="92"/>
        <v>-4.1471407226297607E-2</v>
      </c>
      <c r="K1163">
        <v>1161</v>
      </c>
      <c r="L1163">
        <v>1419</v>
      </c>
      <c r="M1163" s="9">
        <v>-4.4294179570768755E-2</v>
      </c>
    </row>
    <row r="1164" spans="1:13" x14ac:dyDescent="0.15">
      <c r="A1164" s="6">
        <v>38295</v>
      </c>
      <c r="B1164" s="11">
        <v>2023.63</v>
      </c>
      <c r="C1164" s="7">
        <f t="shared" si="90"/>
        <v>9.6291528840062313E-3</v>
      </c>
      <c r="E1164">
        <v>1162</v>
      </c>
      <c r="F1164" s="2">
        <f t="shared" si="91"/>
        <v>971.52862783551006</v>
      </c>
      <c r="G1164" s="10">
        <f t="shared" si="93"/>
        <v>4.2949224055963118</v>
      </c>
      <c r="H1164" s="9">
        <f t="shared" si="94"/>
        <v>4.2949224055963029</v>
      </c>
      <c r="I1164" s="9">
        <f t="shared" si="92"/>
        <v>-4.096203477315985E-2</v>
      </c>
      <c r="K1164">
        <v>1162</v>
      </c>
      <c r="L1164">
        <v>830</v>
      </c>
      <c r="M1164" s="9">
        <v>-4.4336627275196161E-2</v>
      </c>
    </row>
    <row r="1165" spans="1:13" x14ac:dyDescent="0.15">
      <c r="A1165" s="6">
        <v>38296</v>
      </c>
      <c r="B1165" s="11">
        <v>2038.94</v>
      </c>
      <c r="C1165" s="7">
        <f t="shared" si="90"/>
        <v>7.5656122907843404E-3</v>
      </c>
      <c r="E1165">
        <v>1163</v>
      </c>
      <c r="F1165" s="2">
        <f t="shared" si="91"/>
        <v>978.87883676311128</v>
      </c>
      <c r="G1165" s="10">
        <f t="shared" si="93"/>
        <v>4.3274161233360564</v>
      </c>
      <c r="H1165" s="9">
        <f t="shared" si="94"/>
        <v>4.3274161233360475</v>
      </c>
      <c r="I1165" s="9">
        <f t="shared" si="92"/>
        <v>-3.2493717739744632E-2</v>
      </c>
      <c r="K1165">
        <v>1163</v>
      </c>
      <c r="L1165">
        <v>800</v>
      </c>
      <c r="M1165" s="9">
        <v>-4.4485194240695414E-2</v>
      </c>
    </row>
    <row r="1166" spans="1:13" x14ac:dyDescent="0.15">
      <c r="A1166" s="6">
        <v>38299</v>
      </c>
      <c r="B1166" s="11">
        <v>2039.25</v>
      </c>
      <c r="C1166" s="7">
        <f t="shared" si="90"/>
        <v>1.5203978537869922E-4</v>
      </c>
      <c r="E1166">
        <v>1164</v>
      </c>
      <c r="F1166" s="2">
        <f t="shared" si="91"/>
        <v>979.02766529136454</v>
      </c>
      <c r="G1166" s="10">
        <f t="shared" si="93"/>
        <v>4.328074062754693</v>
      </c>
      <c r="H1166" s="9">
        <f t="shared" si="94"/>
        <v>4.3280740627546841</v>
      </c>
      <c r="I1166" s="9">
        <f t="shared" si="92"/>
        <v>-6.5793941863656613E-4</v>
      </c>
      <c r="K1166">
        <v>1164</v>
      </c>
      <c r="L1166">
        <v>1171</v>
      </c>
      <c r="M1166" s="9">
        <v>-4.4697432762835554E-2</v>
      </c>
    </row>
    <row r="1167" spans="1:13" x14ac:dyDescent="0.15">
      <c r="A1167" s="6">
        <v>38300</v>
      </c>
      <c r="B1167" s="11">
        <v>2043.33</v>
      </c>
      <c r="C1167" s="7">
        <f t="shared" si="90"/>
        <v>2.0007355645457192E-3</v>
      </c>
      <c r="E1167">
        <v>1165</v>
      </c>
      <c r="F1167" s="2">
        <f t="shared" si="91"/>
        <v>980.98644075998709</v>
      </c>
      <c r="G1167" s="10">
        <f t="shared" si="93"/>
        <v>4.336733394458034</v>
      </c>
      <c r="H1167" s="9">
        <f t="shared" si="94"/>
        <v>4.3367333944580251</v>
      </c>
      <c r="I1167" s="9">
        <f t="shared" si="92"/>
        <v>-8.6593317033409889E-3</v>
      </c>
      <c r="K1167">
        <v>1165</v>
      </c>
      <c r="L1167">
        <v>1302</v>
      </c>
      <c r="M1167" s="9">
        <v>-4.4824775876120881E-2</v>
      </c>
    </row>
    <row r="1168" spans="1:13" x14ac:dyDescent="0.15">
      <c r="A1168" s="6">
        <v>38301</v>
      </c>
      <c r="B1168" s="11">
        <v>2034.56</v>
      </c>
      <c r="C1168" s="7">
        <f t="shared" si="90"/>
        <v>-4.2920135269388648E-3</v>
      </c>
      <c r="E1168">
        <v>1166</v>
      </c>
      <c r="F1168" s="2">
        <f t="shared" si="91"/>
        <v>976.77603368650159</v>
      </c>
      <c r="G1168" s="10">
        <f t="shared" si="93"/>
        <v>4.3181200760662923</v>
      </c>
      <c r="H1168" s="9">
        <f t="shared" si="94"/>
        <v>4.3181200760662835</v>
      </c>
      <c r="I1168" s="9">
        <f t="shared" si="92"/>
        <v>1.8613318391741629E-2</v>
      </c>
      <c r="K1168">
        <v>1166</v>
      </c>
      <c r="L1168">
        <v>1044</v>
      </c>
      <c r="M1168" s="9">
        <v>-4.4952118989404877E-2</v>
      </c>
    </row>
    <row r="1169" spans="1:13" x14ac:dyDescent="0.15">
      <c r="A1169" s="6">
        <v>38302</v>
      </c>
      <c r="B1169" s="11">
        <v>2061.27</v>
      </c>
      <c r="C1169" s="7">
        <f t="shared" si="90"/>
        <v>1.3128145643284128E-2</v>
      </c>
      <c r="E1169">
        <v>1167</v>
      </c>
      <c r="F1169" s="2">
        <f t="shared" si="91"/>
        <v>989.59929171760734</v>
      </c>
      <c r="G1169" s="10">
        <f t="shared" si="93"/>
        <v>4.3748089853300796</v>
      </c>
      <c r="H1169" s="9">
        <f t="shared" si="94"/>
        <v>4.3748089853300707</v>
      </c>
      <c r="I1169" s="9">
        <f t="shared" si="92"/>
        <v>-5.6688909263787224E-2</v>
      </c>
      <c r="K1169">
        <v>1167</v>
      </c>
      <c r="L1169">
        <v>754</v>
      </c>
      <c r="M1169" s="9">
        <v>-4.5058238250475391E-2</v>
      </c>
    </row>
    <row r="1170" spans="1:13" x14ac:dyDescent="0.15">
      <c r="A1170" s="6">
        <v>38303</v>
      </c>
      <c r="B1170" s="11">
        <v>2085.34</v>
      </c>
      <c r="C1170" s="7">
        <f t="shared" si="90"/>
        <v>1.1677266927670793E-2</v>
      </c>
      <c r="E1170">
        <v>1168</v>
      </c>
      <c r="F1170" s="2">
        <f t="shared" si="91"/>
        <v>1001.1551067984278</v>
      </c>
      <c r="G1170" s="10">
        <f t="shared" si="93"/>
        <v>4.4258947976093514</v>
      </c>
      <c r="H1170" s="9">
        <f t="shared" si="94"/>
        <v>4.4258947976093426</v>
      </c>
      <c r="I1170" s="9">
        <f t="shared" si="92"/>
        <v>-5.1085812279271892E-2</v>
      </c>
      <c r="K1170">
        <v>1168</v>
      </c>
      <c r="L1170">
        <v>1471</v>
      </c>
      <c r="M1170" s="9">
        <v>-4.5058238250475391E-2</v>
      </c>
    </row>
    <row r="1171" spans="1:13" x14ac:dyDescent="0.15">
      <c r="A1171" s="6">
        <v>38306</v>
      </c>
      <c r="B1171" s="11">
        <v>2094.09</v>
      </c>
      <c r="C1171" s="7">
        <f t="shared" si="90"/>
        <v>4.1959584528181715E-3</v>
      </c>
      <c r="E1171">
        <v>1169</v>
      </c>
      <c r="F1171" s="2">
        <f t="shared" si="91"/>
        <v>1005.3559120313807</v>
      </c>
      <c r="G1171" s="10">
        <f t="shared" si="93"/>
        <v>4.4444656682966635</v>
      </c>
      <c r="H1171" s="9">
        <f t="shared" si="94"/>
        <v>4.4444656682966555</v>
      </c>
      <c r="I1171" s="9">
        <f t="shared" si="92"/>
        <v>-1.857087068731289E-2</v>
      </c>
      <c r="K1171">
        <v>1169</v>
      </c>
      <c r="L1171">
        <v>787</v>
      </c>
      <c r="M1171" s="9">
        <v>-4.5100685954903685E-2</v>
      </c>
    </row>
    <row r="1172" spans="1:13" x14ac:dyDescent="0.15">
      <c r="A1172" s="6">
        <v>38307</v>
      </c>
      <c r="B1172" s="11">
        <v>2078.62</v>
      </c>
      <c r="C1172" s="7">
        <f t="shared" si="90"/>
        <v>-7.3874570815963825E-3</v>
      </c>
      <c r="E1172">
        <v>1170</v>
      </c>
      <c r="F1172" s="2">
        <f t="shared" si="91"/>
        <v>997.92888837951978</v>
      </c>
      <c r="G1172" s="10">
        <f t="shared" si="93"/>
        <v>4.4116323689214934</v>
      </c>
      <c r="H1172" s="9">
        <f t="shared" si="94"/>
        <v>4.4116323689214854</v>
      </c>
      <c r="I1172" s="9">
        <f t="shared" si="92"/>
        <v>3.28332993751701E-2</v>
      </c>
      <c r="K1172">
        <v>1170</v>
      </c>
      <c r="L1172">
        <v>222</v>
      </c>
      <c r="M1172" s="9">
        <v>-4.5164357511545461E-2</v>
      </c>
    </row>
    <row r="1173" spans="1:13" x14ac:dyDescent="0.15">
      <c r="A1173" s="6">
        <v>38308</v>
      </c>
      <c r="B1173" s="11">
        <v>2099.6799999999998</v>
      </c>
      <c r="C1173" s="7">
        <f t="shared" si="90"/>
        <v>1.0131722007870492E-2</v>
      </c>
      <c r="E1173">
        <v>1171</v>
      </c>
      <c r="F1173" s="2">
        <f t="shared" si="91"/>
        <v>1008.0396264602043</v>
      </c>
      <c r="G1173" s="10">
        <f t="shared" si="93"/>
        <v>4.4563298016843289</v>
      </c>
      <c r="H1173" s="9">
        <f t="shared" si="94"/>
        <v>4.4563298016843209</v>
      </c>
      <c r="I1173" s="9">
        <f t="shared" si="92"/>
        <v>-4.4697432762835554E-2</v>
      </c>
      <c r="K1173">
        <v>1171</v>
      </c>
      <c r="L1173">
        <v>596</v>
      </c>
      <c r="M1173" s="9">
        <v>-4.5312924477044714E-2</v>
      </c>
    </row>
    <row r="1174" spans="1:13" x14ac:dyDescent="0.15">
      <c r="A1174" s="6">
        <v>38309</v>
      </c>
      <c r="B1174" s="11">
        <v>2104.2800000000002</v>
      </c>
      <c r="C1174" s="7">
        <f t="shared" si="90"/>
        <v>2.1908100281948784E-3</v>
      </c>
      <c r="E1174">
        <v>1172</v>
      </c>
      <c r="F1174" s="2">
        <f t="shared" si="91"/>
        <v>1010.2480497826712</v>
      </c>
      <c r="G1174" s="10">
        <f t="shared" si="93"/>
        <v>4.4660927737028029</v>
      </c>
      <c r="H1174" s="9">
        <f t="shared" si="94"/>
        <v>4.4660927737027949</v>
      </c>
      <c r="I1174" s="9">
        <f t="shared" si="92"/>
        <v>-9.762972018473981E-3</v>
      </c>
      <c r="K1174">
        <v>1172</v>
      </c>
      <c r="L1174">
        <v>1328</v>
      </c>
      <c r="M1174" s="9">
        <v>-4.5376596033686489E-2</v>
      </c>
    </row>
    <row r="1175" spans="1:13" x14ac:dyDescent="0.15">
      <c r="A1175" s="6">
        <v>38310</v>
      </c>
      <c r="B1175" s="11">
        <v>2070.63</v>
      </c>
      <c r="C1175" s="7">
        <f t="shared" si="90"/>
        <v>-1.5991217898758792E-2</v>
      </c>
      <c r="E1175">
        <v>1173</v>
      </c>
      <c r="F1175" s="2">
        <f t="shared" si="91"/>
        <v>994.09295308680032</v>
      </c>
      <c r="G1175" s="10">
        <f t="shared" si="93"/>
        <v>4.3946745110024494</v>
      </c>
      <c r="H1175" s="9">
        <f t="shared" si="94"/>
        <v>4.3946745110024414</v>
      </c>
      <c r="I1175" s="9">
        <f t="shared" si="92"/>
        <v>7.1418262700353452E-2</v>
      </c>
      <c r="K1175">
        <v>1173</v>
      </c>
      <c r="L1175">
        <v>612</v>
      </c>
      <c r="M1175" s="9">
        <v>-4.5397819885900415E-2</v>
      </c>
    </row>
    <row r="1176" spans="1:13" x14ac:dyDescent="0.15">
      <c r="A1176" s="6">
        <v>38313</v>
      </c>
      <c r="B1176" s="11">
        <v>2085.19</v>
      </c>
      <c r="C1176" s="7">
        <f t="shared" si="90"/>
        <v>7.0316763497100254E-3</v>
      </c>
      <c r="E1176">
        <v>1174</v>
      </c>
      <c r="F1176" s="2">
        <f t="shared" si="91"/>
        <v>1001.0830929944342</v>
      </c>
      <c r="G1176" s="10">
        <f t="shared" si="93"/>
        <v>4.4255764398261386</v>
      </c>
      <c r="H1176" s="9">
        <f t="shared" si="94"/>
        <v>4.4255764398261306</v>
      </c>
      <c r="I1176" s="9">
        <f t="shared" si="92"/>
        <v>-3.090192882368914E-2</v>
      </c>
      <c r="K1176">
        <v>1174</v>
      </c>
      <c r="L1176">
        <v>856</v>
      </c>
      <c r="M1176" s="9">
        <v>-4.5885968486824247E-2</v>
      </c>
    </row>
    <row r="1177" spans="1:13" x14ac:dyDescent="0.15">
      <c r="A1177" s="6">
        <v>38314</v>
      </c>
      <c r="B1177" s="11">
        <v>2084.2800000000002</v>
      </c>
      <c r="C1177" s="7">
        <f t="shared" si="90"/>
        <v>-4.3641107045389038E-4</v>
      </c>
      <c r="E1177">
        <v>1175</v>
      </c>
      <c r="F1177" s="2">
        <f t="shared" si="91"/>
        <v>1000.6462092502072</v>
      </c>
      <c r="G1177" s="10">
        <f t="shared" si="93"/>
        <v>4.4236450692746585</v>
      </c>
      <c r="H1177" s="9">
        <f t="shared" si="94"/>
        <v>4.4236450692746505</v>
      </c>
      <c r="I1177" s="9">
        <f t="shared" si="92"/>
        <v>1.9313705514800716E-3</v>
      </c>
      <c r="K1177">
        <v>1175</v>
      </c>
      <c r="L1177">
        <v>113</v>
      </c>
      <c r="M1177" s="9">
        <v>-4.5928416191253874E-2</v>
      </c>
    </row>
    <row r="1178" spans="1:13" x14ac:dyDescent="0.15">
      <c r="A1178" s="6">
        <v>38315</v>
      </c>
      <c r="B1178" s="11">
        <v>2102.54</v>
      </c>
      <c r="C1178" s="7">
        <f t="shared" si="90"/>
        <v>8.7608190838082134E-3</v>
      </c>
      <c r="E1178">
        <v>1176</v>
      </c>
      <c r="F1178" s="2">
        <f t="shared" si="91"/>
        <v>1009.4126896563467</v>
      </c>
      <c r="G1178" s="10">
        <f t="shared" si="93"/>
        <v>4.4623998234175541</v>
      </c>
      <c r="H1178" s="9">
        <f t="shared" si="94"/>
        <v>4.4623998234175462</v>
      </c>
      <c r="I1178" s="9">
        <f t="shared" si="92"/>
        <v>-3.8754754142895642E-2</v>
      </c>
      <c r="K1178">
        <v>1176</v>
      </c>
      <c r="L1178">
        <v>992</v>
      </c>
      <c r="M1178" s="9">
        <v>-4.6161878565607495E-2</v>
      </c>
    </row>
    <row r="1179" spans="1:13" x14ac:dyDescent="0.15">
      <c r="A1179" s="6">
        <v>38317</v>
      </c>
      <c r="B1179" s="11">
        <v>2101.9699999999998</v>
      </c>
      <c r="C1179" s="7">
        <f t="shared" si="90"/>
        <v>-2.711006687150519E-4</v>
      </c>
      <c r="E1179">
        <v>1177</v>
      </c>
      <c r="F1179" s="2">
        <f t="shared" si="91"/>
        <v>1009.1390372011715</v>
      </c>
      <c r="G1179" s="10">
        <f t="shared" si="93"/>
        <v>4.461190063841352</v>
      </c>
      <c r="H1179" s="9">
        <f t="shared" si="94"/>
        <v>4.461190063841344</v>
      </c>
      <c r="I1179" s="9">
        <f t="shared" si="92"/>
        <v>1.209759576202174E-3</v>
      </c>
      <c r="K1179">
        <v>1177</v>
      </c>
      <c r="L1179">
        <v>648</v>
      </c>
      <c r="M1179" s="9">
        <v>-4.6289221678891934E-2</v>
      </c>
    </row>
    <row r="1180" spans="1:13" x14ac:dyDescent="0.15">
      <c r="A1180" s="6">
        <v>38320</v>
      </c>
      <c r="B1180" s="11">
        <v>2106.87</v>
      </c>
      <c r="C1180" s="7">
        <f t="shared" si="90"/>
        <v>2.3311464959061556E-3</v>
      </c>
      <c r="E1180">
        <v>1178</v>
      </c>
      <c r="F1180" s="2">
        <f t="shared" si="91"/>
        <v>1011.4914881316251</v>
      </c>
      <c r="G1180" s="10">
        <f t="shared" si="93"/>
        <v>4.4715897514262473</v>
      </c>
      <c r="H1180" s="9">
        <f t="shared" si="94"/>
        <v>4.4715897514262393</v>
      </c>
      <c r="I1180" s="9">
        <f t="shared" si="92"/>
        <v>-1.039968758489529E-2</v>
      </c>
      <c r="K1180">
        <v>1178</v>
      </c>
      <c r="L1180">
        <v>557</v>
      </c>
      <c r="M1180" s="9">
        <v>-4.6565131757674294E-2</v>
      </c>
    </row>
    <row r="1181" spans="1:13" x14ac:dyDescent="0.15">
      <c r="A1181" s="6">
        <v>38321</v>
      </c>
      <c r="B1181" s="11">
        <v>2096.81</v>
      </c>
      <c r="C1181" s="7">
        <f t="shared" si="90"/>
        <v>-4.7748555914698398E-3</v>
      </c>
      <c r="E1181">
        <v>1179</v>
      </c>
      <c r="F1181" s="2">
        <f t="shared" si="91"/>
        <v>1006.6617623437957</v>
      </c>
      <c r="G1181" s="10">
        <f t="shared" si="93"/>
        <v>4.4502385560988902</v>
      </c>
      <c r="H1181" s="9">
        <f t="shared" si="94"/>
        <v>4.4502385560988822</v>
      </c>
      <c r="I1181" s="9">
        <f t="shared" si="92"/>
        <v>2.1351195327357075E-2</v>
      </c>
      <c r="K1181">
        <v>1179</v>
      </c>
      <c r="L1181">
        <v>1014</v>
      </c>
      <c r="M1181" s="9">
        <v>-4.6586355609887775E-2</v>
      </c>
    </row>
    <row r="1182" spans="1:13" x14ac:dyDescent="0.15">
      <c r="A1182" s="6">
        <v>38322</v>
      </c>
      <c r="B1182" s="11">
        <v>2138.23</v>
      </c>
      <c r="C1182" s="7">
        <f t="shared" si="90"/>
        <v>1.975381651174879E-2</v>
      </c>
      <c r="E1182">
        <v>1180</v>
      </c>
      <c r="F1182" s="2">
        <f t="shared" si="91"/>
        <v>1026.5471740865287</v>
      </c>
      <c r="G1182" s="10">
        <f t="shared" si="93"/>
        <v>4.5381477519695776</v>
      </c>
      <c r="H1182" s="9">
        <f t="shared" si="94"/>
        <v>4.5381477519695697</v>
      </c>
      <c r="I1182" s="9">
        <f t="shared" si="92"/>
        <v>-8.7909195870687462E-2</v>
      </c>
      <c r="K1182">
        <v>1180</v>
      </c>
      <c r="L1182">
        <v>581</v>
      </c>
      <c r="M1182" s="9">
        <v>-4.6671251018744808E-2</v>
      </c>
    </row>
    <row r="1183" spans="1:13" x14ac:dyDescent="0.15">
      <c r="A1183" s="6">
        <v>38323</v>
      </c>
      <c r="B1183" s="11">
        <v>2143.5700000000002</v>
      </c>
      <c r="C1183" s="7">
        <f t="shared" si="90"/>
        <v>2.4973927033107302E-3</v>
      </c>
      <c r="E1183">
        <v>1181</v>
      </c>
      <c r="F1183" s="2">
        <f t="shared" si="91"/>
        <v>1029.1108655086966</v>
      </c>
      <c r="G1183" s="10">
        <f t="shared" si="93"/>
        <v>4.5494812890518928</v>
      </c>
      <c r="H1183" s="9">
        <f t="shared" si="94"/>
        <v>4.5494812890518848</v>
      </c>
      <c r="I1183" s="9">
        <f t="shared" si="92"/>
        <v>-1.1333537082315104E-2</v>
      </c>
      <c r="K1183">
        <v>1181</v>
      </c>
      <c r="L1183">
        <v>1479</v>
      </c>
      <c r="M1183" s="9">
        <v>-4.6734922575386584E-2</v>
      </c>
    </row>
    <row r="1184" spans="1:13" x14ac:dyDescent="0.15">
      <c r="A1184" s="6">
        <v>38324</v>
      </c>
      <c r="B1184" s="11">
        <v>2147.96</v>
      </c>
      <c r="C1184" s="7">
        <f t="shared" si="90"/>
        <v>2.0479853702000117E-3</v>
      </c>
      <c r="E1184">
        <v>1182</v>
      </c>
      <c r="F1184" s="2">
        <f t="shared" si="91"/>
        <v>1031.2184695055723</v>
      </c>
      <c r="G1184" s="10">
        <f t="shared" si="93"/>
        <v>4.5587985601738694</v>
      </c>
      <c r="H1184" s="9">
        <f t="shared" si="94"/>
        <v>4.5587985601738614</v>
      </c>
      <c r="I1184" s="9">
        <f t="shared" si="92"/>
        <v>-9.3172711219766668E-3</v>
      </c>
      <c r="K1184">
        <v>1182</v>
      </c>
      <c r="L1184">
        <v>588</v>
      </c>
      <c r="M1184" s="9">
        <v>-4.6777370279815322E-2</v>
      </c>
    </row>
    <row r="1185" spans="1:13" x14ac:dyDescent="0.15">
      <c r="A1185" s="6">
        <v>38327</v>
      </c>
      <c r="B1185" s="11">
        <v>2151.25</v>
      </c>
      <c r="C1185" s="7">
        <f t="shared" si="90"/>
        <v>1.5316858786942333E-3</v>
      </c>
      <c r="E1185">
        <v>1183</v>
      </c>
      <c r="F1185" s="2">
        <f t="shared" si="91"/>
        <v>1032.7979722731627</v>
      </c>
      <c r="G1185" s="10">
        <f t="shared" si="93"/>
        <v>4.5657812075522992</v>
      </c>
      <c r="H1185" s="9">
        <f t="shared" si="94"/>
        <v>4.5657812075522912</v>
      </c>
      <c r="I1185" s="9">
        <f t="shared" si="92"/>
        <v>-6.982647378429796E-3</v>
      </c>
      <c r="K1185">
        <v>1183</v>
      </c>
      <c r="L1185">
        <v>1465</v>
      </c>
      <c r="M1185" s="9">
        <v>-4.705328035859857E-2</v>
      </c>
    </row>
    <row r="1186" spans="1:13" x14ac:dyDescent="0.15">
      <c r="A1186" s="6">
        <v>38328</v>
      </c>
      <c r="B1186" s="11">
        <v>2114.66</v>
      </c>
      <c r="C1186" s="7">
        <f t="shared" si="90"/>
        <v>-1.7008715862870449E-2</v>
      </c>
      <c r="E1186">
        <v>1184</v>
      </c>
      <c r="F1186" s="2">
        <f t="shared" si="91"/>
        <v>1015.2314050190197</v>
      </c>
      <c r="G1186" s="10">
        <f t="shared" si="93"/>
        <v>4.4881231323010082</v>
      </c>
      <c r="H1186" s="9">
        <f t="shared" si="94"/>
        <v>4.4881231323010011</v>
      </c>
      <c r="I1186" s="9">
        <f t="shared" si="92"/>
        <v>7.7658075251290093E-2</v>
      </c>
      <c r="K1186">
        <v>1184</v>
      </c>
      <c r="L1186">
        <v>872</v>
      </c>
      <c r="M1186" s="9">
        <v>-4.728674273295308E-2</v>
      </c>
    </row>
    <row r="1187" spans="1:13" x14ac:dyDescent="0.15">
      <c r="A1187" s="6">
        <v>38329</v>
      </c>
      <c r="B1187" s="11">
        <v>2126.11</v>
      </c>
      <c r="C1187" s="7">
        <f t="shared" si="90"/>
        <v>5.4145820131843436E-3</v>
      </c>
      <c r="E1187">
        <v>1185</v>
      </c>
      <c r="F1187" s="2">
        <f t="shared" si="91"/>
        <v>1020.7284587238555</v>
      </c>
      <c r="G1187" s="10">
        <f t="shared" si="93"/>
        <v>4.5124244430861218</v>
      </c>
      <c r="H1187" s="9">
        <f t="shared" si="94"/>
        <v>4.5124244430861147</v>
      </c>
      <c r="I1187" s="9">
        <f t="shared" si="92"/>
        <v>-2.430131078511355E-2</v>
      </c>
      <c r="K1187">
        <v>1185</v>
      </c>
      <c r="L1187">
        <v>1369</v>
      </c>
      <c r="M1187" s="9">
        <v>-4.739286199402315E-2</v>
      </c>
    </row>
    <row r="1188" spans="1:13" x14ac:dyDescent="0.15">
      <c r="A1188" s="6">
        <v>38330</v>
      </c>
      <c r="B1188" s="11">
        <v>2129.0100000000002</v>
      </c>
      <c r="C1188" s="7">
        <f t="shared" si="90"/>
        <v>1.3639933963907058E-3</v>
      </c>
      <c r="E1188">
        <v>1186</v>
      </c>
      <c r="F1188" s="2">
        <f t="shared" si="91"/>
        <v>1022.1207256010629</v>
      </c>
      <c r="G1188" s="10">
        <f t="shared" si="93"/>
        <v>4.5185793602282036</v>
      </c>
      <c r="H1188" s="9">
        <f t="shared" si="94"/>
        <v>4.5185793602281965</v>
      </c>
      <c r="I1188" s="9">
        <f t="shared" si="92"/>
        <v>-6.1549171420818283E-3</v>
      </c>
      <c r="K1188">
        <v>1186</v>
      </c>
      <c r="L1188">
        <v>1470</v>
      </c>
      <c r="M1188" s="9">
        <v>-4.7435309698451E-2</v>
      </c>
    </row>
    <row r="1189" spans="1:13" x14ac:dyDescent="0.15">
      <c r="A1189" s="6">
        <v>38331</v>
      </c>
      <c r="B1189" s="11">
        <v>2128.0700000000002</v>
      </c>
      <c r="C1189" s="7">
        <f t="shared" si="90"/>
        <v>-4.4151976740369747E-4</v>
      </c>
      <c r="E1189">
        <v>1187</v>
      </c>
      <c r="F1189" s="2">
        <f t="shared" si="91"/>
        <v>1021.669439096037</v>
      </c>
      <c r="G1189" s="10">
        <f t="shared" si="93"/>
        <v>4.5165843181200804</v>
      </c>
      <c r="H1189" s="9">
        <f t="shared" si="94"/>
        <v>4.5165843181200733</v>
      </c>
      <c r="I1189" s="9">
        <f t="shared" si="92"/>
        <v>1.9950421081231795E-3</v>
      </c>
      <c r="K1189">
        <v>1187</v>
      </c>
      <c r="L1189">
        <v>572</v>
      </c>
      <c r="M1189" s="9">
        <v>-4.7435309698451444E-2</v>
      </c>
    </row>
    <row r="1190" spans="1:13" x14ac:dyDescent="0.15">
      <c r="A1190" s="6">
        <v>38334</v>
      </c>
      <c r="B1190" s="11">
        <v>2148.5</v>
      </c>
      <c r="C1190" s="7">
        <f t="shared" si="90"/>
        <v>9.6002481121391092E-3</v>
      </c>
      <c r="E1190">
        <v>1188</v>
      </c>
      <c r="F1190" s="2">
        <f t="shared" si="91"/>
        <v>1031.477719199949</v>
      </c>
      <c r="G1190" s="10">
        <f t="shared" si="93"/>
        <v>4.5599446481934303</v>
      </c>
      <c r="H1190" s="9">
        <f t="shared" si="94"/>
        <v>4.5599446481934223</v>
      </c>
      <c r="I1190" s="9">
        <f t="shared" si="92"/>
        <v>-4.3360330073348941E-2</v>
      </c>
      <c r="K1190">
        <v>1188</v>
      </c>
      <c r="L1190">
        <v>1483</v>
      </c>
      <c r="M1190" s="9">
        <v>-4.745653355066537E-2</v>
      </c>
    </row>
    <row r="1191" spans="1:13" x14ac:dyDescent="0.15">
      <c r="A1191" s="6">
        <v>38335</v>
      </c>
      <c r="B1191" s="11">
        <v>2159.84</v>
      </c>
      <c r="C1191" s="7">
        <f t="shared" si="90"/>
        <v>5.2781010006981433E-3</v>
      </c>
      <c r="E1191">
        <v>1189</v>
      </c>
      <c r="F1191" s="2">
        <f t="shared" si="91"/>
        <v>1036.9219627818561</v>
      </c>
      <c r="G1191" s="10">
        <f t="shared" si="93"/>
        <v>4.5840124966041875</v>
      </c>
      <c r="H1191" s="9">
        <f t="shared" si="94"/>
        <v>4.5840124966041804</v>
      </c>
      <c r="I1191" s="9">
        <f t="shared" si="92"/>
        <v>-2.4067848410758153E-2</v>
      </c>
      <c r="K1191">
        <v>1189</v>
      </c>
      <c r="L1191">
        <v>3</v>
      </c>
      <c r="M1191" s="9">
        <v>-4.7583876663949809E-2</v>
      </c>
    </row>
    <row r="1192" spans="1:13" x14ac:dyDescent="0.15">
      <c r="A1192" s="6">
        <v>38336</v>
      </c>
      <c r="B1192" s="11">
        <v>2162.5500000000002</v>
      </c>
      <c r="C1192" s="7">
        <f t="shared" si="90"/>
        <v>1.2547225720422883E-3</v>
      </c>
      <c r="E1192">
        <v>1190</v>
      </c>
      <c r="F1192" s="2">
        <f t="shared" si="91"/>
        <v>1038.2230121740049</v>
      </c>
      <c r="G1192" s="10">
        <f t="shared" si="93"/>
        <v>4.5897641605542008</v>
      </c>
      <c r="H1192" s="9">
        <f t="shared" si="94"/>
        <v>4.5897641605541937</v>
      </c>
      <c r="I1192" s="9">
        <f t="shared" si="92"/>
        <v>-5.7516639500132527E-3</v>
      </c>
      <c r="K1192">
        <v>1190</v>
      </c>
      <c r="L1192">
        <v>327</v>
      </c>
      <c r="M1192" s="9">
        <v>-4.7859786742732169E-2</v>
      </c>
    </row>
    <row r="1193" spans="1:13" x14ac:dyDescent="0.15">
      <c r="A1193" s="6">
        <v>38337</v>
      </c>
      <c r="B1193" s="11">
        <v>2146.15</v>
      </c>
      <c r="C1193" s="7">
        <f t="shared" si="90"/>
        <v>-7.5836396846316045E-3</v>
      </c>
      <c r="E1193">
        <v>1191</v>
      </c>
      <c r="F1193" s="2">
        <f t="shared" si="91"/>
        <v>1030.3495029373844</v>
      </c>
      <c r="G1193" s="10">
        <f t="shared" si="93"/>
        <v>4.5549570429231219</v>
      </c>
      <c r="H1193" s="9">
        <f t="shared" si="94"/>
        <v>4.5549570429231148</v>
      </c>
      <c r="I1193" s="9">
        <f t="shared" si="92"/>
        <v>3.480711763107891E-2</v>
      </c>
      <c r="K1193">
        <v>1191</v>
      </c>
      <c r="L1193">
        <v>1332</v>
      </c>
      <c r="M1193" s="9">
        <v>-4.7859786742732169E-2</v>
      </c>
    </row>
    <row r="1194" spans="1:13" x14ac:dyDescent="0.15">
      <c r="A1194" s="6">
        <v>38338</v>
      </c>
      <c r="B1194" s="11">
        <v>2135.1999999999998</v>
      </c>
      <c r="C1194" s="7">
        <f t="shared" si="90"/>
        <v>-5.1021596812899084E-3</v>
      </c>
      <c r="E1194">
        <v>1192</v>
      </c>
      <c r="F1194" s="2">
        <f t="shared" si="91"/>
        <v>1025.0924952458602</v>
      </c>
      <c r="G1194" s="10">
        <f t="shared" si="93"/>
        <v>4.5317169247487117</v>
      </c>
      <c r="H1194" s="9">
        <f t="shared" si="94"/>
        <v>4.5317169247487046</v>
      </c>
      <c r="I1194" s="9">
        <f t="shared" si="92"/>
        <v>2.3240118174410185E-2</v>
      </c>
      <c r="K1194">
        <v>1192</v>
      </c>
      <c r="L1194">
        <v>159</v>
      </c>
      <c r="M1194" s="9">
        <v>-4.7881010594947426E-2</v>
      </c>
    </row>
    <row r="1195" spans="1:13" x14ac:dyDescent="0.15">
      <c r="A1195" s="6">
        <v>38341</v>
      </c>
      <c r="B1195" s="11">
        <v>2127.85</v>
      </c>
      <c r="C1195" s="7">
        <f t="shared" si="90"/>
        <v>-3.4423004870737239E-3</v>
      </c>
      <c r="E1195">
        <v>1193</v>
      </c>
      <c r="F1195" s="2">
        <f t="shared" si="91"/>
        <v>1021.5638188501797</v>
      </c>
      <c r="G1195" s="10">
        <f t="shared" si="93"/>
        <v>4.5161173933713687</v>
      </c>
      <c r="H1195" s="9">
        <f t="shared" si="94"/>
        <v>4.5161173933713616</v>
      </c>
      <c r="I1195" s="9">
        <f t="shared" si="92"/>
        <v>1.5599531377342934E-2</v>
      </c>
      <c r="K1195">
        <v>1193</v>
      </c>
      <c r="L1195">
        <v>954</v>
      </c>
      <c r="M1195" s="9">
        <v>-4.7902234447161796E-2</v>
      </c>
    </row>
    <row r="1196" spans="1:13" x14ac:dyDescent="0.15">
      <c r="A1196" s="6">
        <v>38342</v>
      </c>
      <c r="B1196" s="11">
        <v>2150.91</v>
      </c>
      <c r="C1196" s="7">
        <f t="shared" si="90"/>
        <v>1.0837230067908932E-2</v>
      </c>
      <c r="E1196">
        <v>1194</v>
      </c>
      <c r="F1196" s="2">
        <f t="shared" si="91"/>
        <v>1032.6347409841107</v>
      </c>
      <c r="G1196" s="10">
        <f t="shared" si="93"/>
        <v>4.5650595965770195</v>
      </c>
      <c r="H1196" s="9">
        <f t="shared" si="94"/>
        <v>4.5650595965770124</v>
      </c>
      <c r="I1196" s="9">
        <f t="shared" si="92"/>
        <v>-4.8942203205650792E-2</v>
      </c>
      <c r="K1196">
        <v>1194</v>
      </c>
      <c r="L1196">
        <v>1348</v>
      </c>
      <c r="M1196" s="9">
        <v>-4.8326711491442964E-2</v>
      </c>
    </row>
    <row r="1197" spans="1:13" x14ac:dyDescent="0.15">
      <c r="A1197" s="6">
        <v>38343</v>
      </c>
      <c r="B1197" s="11">
        <v>2157.0300000000002</v>
      </c>
      <c r="C1197" s="7">
        <f t="shared" si="90"/>
        <v>2.8453073350351854E-3</v>
      </c>
      <c r="E1197">
        <v>1195</v>
      </c>
      <c r="F1197" s="2">
        <f t="shared" si="91"/>
        <v>1035.572904187045</v>
      </c>
      <c r="G1197" s="10">
        <f t="shared" si="93"/>
        <v>4.5780485941320332</v>
      </c>
      <c r="H1197" s="9">
        <f t="shared" si="94"/>
        <v>4.5780485941320261</v>
      </c>
      <c r="I1197" s="9">
        <f t="shared" si="92"/>
        <v>-1.2988997555013704E-2</v>
      </c>
      <c r="K1197">
        <v>1195</v>
      </c>
      <c r="L1197">
        <v>404</v>
      </c>
      <c r="M1197" s="9">
        <v>-4.836915919587037E-2</v>
      </c>
    </row>
    <row r="1198" spans="1:13" x14ac:dyDescent="0.15">
      <c r="A1198" s="6">
        <v>38344</v>
      </c>
      <c r="B1198" s="11">
        <v>2160.62</v>
      </c>
      <c r="C1198" s="7">
        <f t="shared" si="90"/>
        <v>1.6643254845782884E-3</v>
      </c>
      <c r="E1198">
        <v>1196</v>
      </c>
      <c r="F1198" s="2">
        <f t="shared" si="91"/>
        <v>1037.2964345626222</v>
      </c>
      <c r="G1198" s="10">
        <f t="shared" si="93"/>
        <v>4.5856679570768843</v>
      </c>
      <c r="H1198" s="9">
        <f t="shared" si="94"/>
        <v>4.5856679570768781</v>
      </c>
      <c r="I1198" s="9">
        <f t="shared" si="92"/>
        <v>-7.6193629448519928E-3</v>
      </c>
      <c r="K1198">
        <v>1196</v>
      </c>
      <c r="L1198">
        <v>1093</v>
      </c>
      <c r="M1198" s="9">
        <v>-4.8390383048085184E-2</v>
      </c>
    </row>
    <row r="1199" spans="1:13" x14ac:dyDescent="0.15">
      <c r="A1199" s="6">
        <v>38348</v>
      </c>
      <c r="B1199" s="11">
        <v>2154.2199999999998</v>
      </c>
      <c r="C1199" s="7">
        <f t="shared" si="90"/>
        <v>-2.9621127269024994E-3</v>
      </c>
      <c r="E1199">
        <v>1197</v>
      </c>
      <c r="F1199" s="2">
        <f t="shared" si="91"/>
        <v>1034.2238455922336</v>
      </c>
      <c r="G1199" s="10">
        <f t="shared" si="93"/>
        <v>4.5720846916598781</v>
      </c>
      <c r="H1199" s="9">
        <f t="shared" si="94"/>
        <v>4.5720846916598719</v>
      </c>
      <c r="I1199" s="9">
        <f t="shared" si="92"/>
        <v>1.3583265417006274E-2</v>
      </c>
      <c r="K1199">
        <v>1197</v>
      </c>
      <c r="L1199">
        <v>106</v>
      </c>
      <c r="M1199" s="9">
        <v>-4.8411606900298665E-2</v>
      </c>
    </row>
    <row r="1200" spans="1:13" x14ac:dyDescent="0.15">
      <c r="A1200" s="6">
        <v>38349</v>
      </c>
      <c r="B1200" s="11">
        <v>2177.19</v>
      </c>
      <c r="C1200" s="7">
        <f t="shared" si="90"/>
        <v>1.0662792101085339E-2</v>
      </c>
      <c r="E1200">
        <v>1198</v>
      </c>
      <c r="F1200" s="2">
        <f t="shared" si="91"/>
        <v>1045.2515594437687</v>
      </c>
      <c r="G1200" s="10">
        <f t="shared" si="93"/>
        <v>4.6208358801956022</v>
      </c>
      <c r="H1200" s="9">
        <f t="shared" si="94"/>
        <v>4.620835880195596</v>
      </c>
      <c r="I1200" s="9">
        <f t="shared" si="92"/>
        <v>-4.8751188535724133E-2</v>
      </c>
      <c r="K1200">
        <v>1198</v>
      </c>
      <c r="L1200">
        <v>1198</v>
      </c>
      <c r="M1200" s="9">
        <v>-4.8751188535724133E-2</v>
      </c>
    </row>
    <row r="1201" spans="1:13" x14ac:dyDescent="0.15">
      <c r="A1201" s="6">
        <v>38350</v>
      </c>
      <c r="B1201" s="11">
        <v>2177</v>
      </c>
      <c r="C1201" s="7">
        <f t="shared" si="90"/>
        <v>-8.7268451536171021E-5</v>
      </c>
      <c r="E1201">
        <v>1199</v>
      </c>
      <c r="F1201" s="2">
        <f t="shared" si="91"/>
        <v>1045.1603419587102</v>
      </c>
      <c r="G1201" s="10">
        <f t="shared" si="93"/>
        <v>4.6204326270035345</v>
      </c>
      <c r="H1201" s="9">
        <f t="shared" si="94"/>
        <v>4.6204326270035283</v>
      </c>
      <c r="I1201" s="9">
        <f t="shared" si="92"/>
        <v>4.0325319206768739E-4</v>
      </c>
      <c r="K1201">
        <v>1199</v>
      </c>
      <c r="L1201">
        <v>1118</v>
      </c>
      <c r="M1201" s="9">
        <v>-4.8857307796794647E-2</v>
      </c>
    </row>
    <row r="1202" spans="1:13" x14ac:dyDescent="0.15">
      <c r="A1202" s="6">
        <v>38351</v>
      </c>
      <c r="B1202" s="11">
        <v>2178.34</v>
      </c>
      <c r="C1202" s="7">
        <f t="shared" si="90"/>
        <v>6.1552595314662284E-4</v>
      </c>
      <c r="E1202">
        <v>1200</v>
      </c>
      <c r="F1202" s="2">
        <f t="shared" si="91"/>
        <v>1045.8036652743854</v>
      </c>
      <c r="G1202" s="10">
        <f t="shared" si="93"/>
        <v>4.6232766232002209</v>
      </c>
      <c r="H1202" s="9">
        <f t="shared" si="94"/>
        <v>4.6232766232002147</v>
      </c>
      <c r="I1202" s="9">
        <f t="shared" si="92"/>
        <v>-2.8439961966864047E-3</v>
      </c>
      <c r="K1202">
        <v>1200</v>
      </c>
      <c r="L1202">
        <v>1194</v>
      </c>
      <c r="M1202" s="9">
        <v>-4.8942203205650792E-2</v>
      </c>
    </row>
    <row r="1203" spans="1:13" x14ac:dyDescent="0.15">
      <c r="A1203" s="6">
        <v>38352</v>
      </c>
      <c r="B1203" s="11">
        <v>2175.44</v>
      </c>
      <c r="C1203" s="7">
        <f t="shared" si="90"/>
        <v>-1.3312889631554858E-3</v>
      </c>
      <c r="E1203">
        <v>1201</v>
      </c>
      <c r="F1203" s="2">
        <f t="shared" si="91"/>
        <v>1044.4113983971781</v>
      </c>
      <c r="G1203" s="10">
        <f t="shared" si="93"/>
        <v>4.61712170605814</v>
      </c>
      <c r="H1203" s="9">
        <f t="shared" si="94"/>
        <v>4.6171217060581338</v>
      </c>
      <c r="I1203" s="9">
        <f t="shared" si="92"/>
        <v>6.1549171420809401E-3</v>
      </c>
      <c r="K1203">
        <v>1201</v>
      </c>
      <c r="L1203">
        <v>63</v>
      </c>
      <c r="M1203" s="9">
        <v>-4.9939724259711937E-2</v>
      </c>
    </row>
    <row r="1204" spans="1:13" x14ac:dyDescent="0.15">
      <c r="A1204" s="6">
        <v>38355</v>
      </c>
      <c r="B1204" s="11">
        <v>2152.15</v>
      </c>
      <c r="C1204" s="7">
        <f t="shared" si="90"/>
        <v>-1.0705880189754713E-2</v>
      </c>
      <c r="E1204">
        <v>1202</v>
      </c>
      <c r="F1204" s="2">
        <f t="shared" si="91"/>
        <v>1033.2300550971238</v>
      </c>
      <c r="G1204" s="10">
        <f t="shared" si="93"/>
        <v>4.5676913542515658</v>
      </c>
      <c r="H1204" s="9">
        <f t="shared" si="94"/>
        <v>4.5676913542515596</v>
      </c>
      <c r="I1204" s="9">
        <f t="shared" si="92"/>
        <v>4.943035180657418E-2</v>
      </c>
      <c r="K1204">
        <v>1202</v>
      </c>
      <c r="L1204">
        <v>1230</v>
      </c>
      <c r="M1204" s="9">
        <v>-5.0003395816353269E-2</v>
      </c>
    </row>
    <row r="1205" spans="1:13" x14ac:dyDescent="0.15">
      <c r="A1205" s="6">
        <v>38356</v>
      </c>
      <c r="B1205" s="11">
        <v>2107.86</v>
      </c>
      <c r="C1205" s="7">
        <f t="shared" si="90"/>
        <v>-2.0579420579420526E-2</v>
      </c>
      <c r="E1205">
        <v>1203</v>
      </c>
      <c r="F1205" s="2">
        <f t="shared" si="91"/>
        <v>1011.9667792379822</v>
      </c>
      <c r="G1205" s="10">
        <f t="shared" si="93"/>
        <v>4.4736909127954396</v>
      </c>
      <c r="H1205" s="9">
        <f t="shared" si="94"/>
        <v>4.4736909127954334</v>
      </c>
      <c r="I1205" s="9">
        <f t="shared" si="92"/>
        <v>9.4000441456126183E-2</v>
      </c>
      <c r="K1205">
        <v>1203</v>
      </c>
      <c r="L1205">
        <v>683</v>
      </c>
      <c r="M1205" s="9">
        <v>-5.0130738929638596E-2</v>
      </c>
    </row>
    <row r="1206" spans="1:13" x14ac:dyDescent="0.15">
      <c r="A1206" s="6">
        <v>38357</v>
      </c>
      <c r="B1206" s="11">
        <v>2091.2399999999998</v>
      </c>
      <c r="C1206" s="7">
        <f t="shared" si="90"/>
        <v>-7.8847741311094399E-3</v>
      </c>
      <c r="E1206">
        <v>1204</v>
      </c>
      <c r="F1206" s="2">
        <f t="shared" si="91"/>
        <v>1003.9876497555044</v>
      </c>
      <c r="G1206" s="10">
        <f t="shared" si="93"/>
        <v>4.4384168704156508</v>
      </c>
      <c r="H1206" s="9">
        <f t="shared" si="94"/>
        <v>4.4384168704156446</v>
      </c>
      <c r="I1206" s="9">
        <f t="shared" si="92"/>
        <v>3.5274042379788817E-2</v>
      </c>
      <c r="K1206">
        <v>1204</v>
      </c>
      <c r="L1206">
        <v>807</v>
      </c>
      <c r="M1206" s="9">
        <v>-5.0300529747350886E-2</v>
      </c>
    </row>
    <row r="1207" spans="1:13" x14ac:dyDescent="0.15">
      <c r="A1207" s="6">
        <v>38358</v>
      </c>
      <c r="B1207" s="11">
        <v>2090</v>
      </c>
      <c r="C1207" s="7">
        <f t="shared" si="90"/>
        <v>-5.9294963753553365E-4</v>
      </c>
      <c r="E1207">
        <v>1205</v>
      </c>
      <c r="F1207" s="2">
        <f t="shared" si="91"/>
        <v>1003.3923356424917</v>
      </c>
      <c r="G1207" s="10">
        <f t="shared" si="93"/>
        <v>4.4357851127411063</v>
      </c>
      <c r="H1207" s="9">
        <f t="shared" si="94"/>
        <v>4.4357851127411001</v>
      </c>
      <c r="I1207" s="9">
        <f t="shared" si="92"/>
        <v>2.6317576745444882E-3</v>
      </c>
      <c r="K1207">
        <v>1205</v>
      </c>
      <c r="L1207">
        <v>1112</v>
      </c>
      <c r="M1207" s="9">
        <v>-5.0576439826134578E-2</v>
      </c>
    </row>
    <row r="1208" spans="1:13" x14ac:dyDescent="0.15">
      <c r="A1208" s="6">
        <v>38359</v>
      </c>
      <c r="B1208" s="11">
        <v>2088.61</v>
      </c>
      <c r="C1208" s="7">
        <f t="shared" si="90"/>
        <v>-6.6507177033481302E-4</v>
      </c>
      <c r="E1208">
        <v>1206</v>
      </c>
      <c r="F1208" s="2">
        <f t="shared" si="91"/>
        <v>1002.7250077254856</v>
      </c>
      <c r="G1208" s="10">
        <f t="shared" si="93"/>
        <v>4.4328349972833507</v>
      </c>
      <c r="H1208" s="9">
        <f t="shared" si="94"/>
        <v>4.4328349972833445</v>
      </c>
      <c r="I1208" s="9">
        <f t="shared" si="92"/>
        <v>2.9501154577555866E-3</v>
      </c>
      <c r="K1208">
        <v>1206</v>
      </c>
      <c r="L1208">
        <v>1168</v>
      </c>
      <c r="M1208" s="9">
        <v>-5.1085812279271892E-2</v>
      </c>
    </row>
    <row r="1209" spans="1:13" x14ac:dyDescent="0.15">
      <c r="A1209" s="6">
        <v>38362</v>
      </c>
      <c r="B1209" s="11">
        <v>2097.04</v>
      </c>
      <c r="C1209" s="7">
        <f t="shared" si="90"/>
        <v>4.0361771704626737E-3</v>
      </c>
      <c r="E1209">
        <v>1207</v>
      </c>
      <c r="F1209" s="2">
        <f t="shared" si="91"/>
        <v>1006.7721835099193</v>
      </c>
      <c r="G1209" s="10">
        <f t="shared" si="93"/>
        <v>4.4507267046998145</v>
      </c>
      <c r="H1209" s="9">
        <f t="shared" si="94"/>
        <v>4.4507267046998074</v>
      </c>
      <c r="I1209" s="9">
        <f t="shared" si="92"/>
        <v>-1.7891707416462843E-2</v>
      </c>
      <c r="K1209">
        <v>1207</v>
      </c>
      <c r="L1209">
        <v>1136</v>
      </c>
      <c r="M1209" s="9">
        <v>-5.1085812279272336E-2</v>
      </c>
    </row>
    <row r="1210" spans="1:13" x14ac:dyDescent="0.15">
      <c r="A1210" s="6">
        <v>38363</v>
      </c>
      <c r="B1210" s="11">
        <v>2079.62</v>
      </c>
      <c r="C1210" s="7">
        <f t="shared" si="90"/>
        <v>-8.3069469347271108E-3</v>
      </c>
      <c r="E1210">
        <v>1208</v>
      </c>
      <c r="F1210" s="2">
        <f t="shared" si="91"/>
        <v>998.40898040614297</v>
      </c>
      <c r="G1210" s="10">
        <f t="shared" si="93"/>
        <v>4.4137547541429001</v>
      </c>
      <c r="H1210" s="9">
        <f t="shared" si="94"/>
        <v>4.413754754142893</v>
      </c>
      <c r="I1210" s="9">
        <f t="shared" si="92"/>
        <v>3.6971950556914379E-2</v>
      </c>
      <c r="K1210">
        <v>1208</v>
      </c>
      <c r="L1210">
        <v>489</v>
      </c>
      <c r="M1210" s="9">
        <v>-5.1170707688128036E-2</v>
      </c>
    </row>
    <row r="1211" spans="1:13" x14ac:dyDescent="0.15">
      <c r="A1211" s="6">
        <v>38364</v>
      </c>
      <c r="B1211" s="11">
        <v>2092.5300000000002</v>
      </c>
      <c r="C1211" s="7">
        <f t="shared" si="90"/>
        <v>6.2078648983949769E-3</v>
      </c>
      <c r="E1211">
        <v>1209</v>
      </c>
      <c r="F1211" s="2">
        <f t="shared" si="91"/>
        <v>1004.6069684698485</v>
      </c>
      <c r="G1211" s="10">
        <f t="shared" si="93"/>
        <v>4.4411547473512671</v>
      </c>
      <c r="H1211" s="9">
        <f t="shared" si="94"/>
        <v>4.4411547473512609</v>
      </c>
      <c r="I1211" s="9">
        <f t="shared" si="92"/>
        <v>-2.7399993208367945E-2</v>
      </c>
      <c r="K1211">
        <v>1209</v>
      </c>
      <c r="L1211">
        <v>544</v>
      </c>
      <c r="M1211" s="9">
        <v>-5.1319274653626845E-2</v>
      </c>
    </row>
    <row r="1212" spans="1:13" x14ac:dyDescent="0.15">
      <c r="A1212" s="6">
        <v>38365</v>
      </c>
      <c r="B1212" s="11">
        <v>2070.56</v>
      </c>
      <c r="C1212" s="7">
        <f t="shared" si="90"/>
        <v>-1.0499252101523138E-2</v>
      </c>
      <c r="E1212">
        <v>1210</v>
      </c>
      <c r="F1212" s="2">
        <f t="shared" si="91"/>
        <v>994.05934664493668</v>
      </c>
      <c r="G1212" s="10">
        <f t="shared" si="93"/>
        <v>4.3945259440369497</v>
      </c>
      <c r="H1212" s="9">
        <f t="shared" si="94"/>
        <v>4.3945259440369435</v>
      </c>
      <c r="I1212" s="9">
        <f t="shared" si="92"/>
        <v>4.6628803314317402E-2</v>
      </c>
      <c r="K1212">
        <v>1210</v>
      </c>
      <c r="L1212">
        <v>513</v>
      </c>
      <c r="M1212" s="9">
        <v>-5.1998437924476892E-2</v>
      </c>
    </row>
    <row r="1213" spans="1:13" x14ac:dyDescent="0.15">
      <c r="A1213" s="6">
        <v>38366</v>
      </c>
      <c r="B1213" s="11">
        <v>2087.91</v>
      </c>
      <c r="C1213" s="7">
        <f t="shared" si="90"/>
        <v>8.3793756278494058E-3</v>
      </c>
      <c r="E1213">
        <v>1211</v>
      </c>
      <c r="F1213" s="2">
        <f t="shared" si="91"/>
        <v>1002.3889433068491</v>
      </c>
      <c r="G1213" s="10">
        <f t="shared" si="93"/>
        <v>4.4313493276283644</v>
      </c>
      <c r="H1213" s="9">
        <f t="shared" si="94"/>
        <v>4.4313493276283582</v>
      </c>
      <c r="I1213" s="9">
        <f t="shared" si="92"/>
        <v>-3.6823383591414682E-2</v>
      </c>
      <c r="K1213">
        <v>1211</v>
      </c>
      <c r="L1213">
        <v>1123</v>
      </c>
      <c r="M1213" s="9">
        <v>-5.2338019559901472E-2</v>
      </c>
    </row>
    <row r="1214" spans="1:13" x14ac:dyDescent="0.15">
      <c r="A1214" s="6">
        <v>38370</v>
      </c>
      <c r="B1214" s="11">
        <v>2106.04</v>
      </c>
      <c r="C1214" s="7">
        <f t="shared" si="90"/>
        <v>8.6833244727981818E-3</v>
      </c>
      <c r="E1214">
        <v>1212</v>
      </c>
      <c r="F1214" s="2">
        <f t="shared" si="91"/>
        <v>1011.0930117495278</v>
      </c>
      <c r="G1214" s="10">
        <f t="shared" si="93"/>
        <v>4.4698281716924777</v>
      </c>
      <c r="H1214" s="9">
        <f t="shared" si="94"/>
        <v>4.4698281716924715</v>
      </c>
      <c r="I1214" s="9">
        <f t="shared" si="92"/>
        <v>-3.8478844064113282E-2</v>
      </c>
      <c r="K1214">
        <v>1212</v>
      </c>
      <c r="L1214">
        <v>1324</v>
      </c>
      <c r="M1214" s="9">
        <v>-5.2401691116543248E-2</v>
      </c>
    </row>
    <row r="1215" spans="1:13" x14ac:dyDescent="0.15">
      <c r="A1215" s="6">
        <v>38371</v>
      </c>
      <c r="B1215" s="11">
        <v>2073.59</v>
      </c>
      <c r="C1215" s="7">
        <f t="shared" si="90"/>
        <v>-1.5408064424227375E-2</v>
      </c>
      <c r="E1215">
        <v>1213</v>
      </c>
      <c r="F1215" s="2">
        <f t="shared" si="91"/>
        <v>995.51402548560498</v>
      </c>
      <c r="G1215" s="10">
        <f t="shared" si="93"/>
        <v>4.4009567712578139</v>
      </c>
      <c r="H1215" s="9">
        <f t="shared" si="94"/>
        <v>4.4009567712578077</v>
      </c>
      <c r="I1215" s="9">
        <f t="shared" si="92"/>
        <v>6.8871400434663776E-2</v>
      </c>
      <c r="K1215">
        <v>1213</v>
      </c>
      <c r="L1215">
        <v>836</v>
      </c>
      <c r="M1215" s="9">
        <v>-5.2401691116543692E-2</v>
      </c>
    </row>
    <row r="1216" spans="1:13" x14ac:dyDescent="0.15">
      <c r="A1216" s="6">
        <v>38372</v>
      </c>
      <c r="B1216" s="11">
        <v>2045.88</v>
      </c>
      <c r="C1216" s="7">
        <f t="shared" si="90"/>
        <v>-1.336329746960585E-2</v>
      </c>
      <c r="E1216">
        <v>1214</v>
      </c>
      <c r="F1216" s="2">
        <f t="shared" si="91"/>
        <v>982.21067542787603</v>
      </c>
      <c r="G1216" s="10">
        <f t="shared" si="93"/>
        <v>4.34214547677262</v>
      </c>
      <c r="H1216" s="9">
        <f t="shared" si="94"/>
        <v>4.3421454767726138</v>
      </c>
      <c r="I1216" s="9">
        <f t="shared" si="92"/>
        <v>5.8811294485193955E-2</v>
      </c>
      <c r="K1216">
        <v>1214</v>
      </c>
      <c r="L1216">
        <v>1023</v>
      </c>
      <c r="M1216" s="9">
        <v>-5.2401691116544136E-2</v>
      </c>
    </row>
    <row r="1217" spans="1:13" x14ac:dyDescent="0.15">
      <c r="A1217" s="6">
        <v>38373</v>
      </c>
      <c r="B1217" s="11">
        <v>2034.27</v>
      </c>
      <c r="C1217" s="7">
        <f t="shared" si="90"/>
        <v>-5.6748196375154825E-3</v>
      </c>
      <c r="E1217">
        <v>1215</v>
      </c>
      <c r="F1217" s="2">
        <f t="shared" si="91"/>
        <v>976.63680699878057</v>
      </c>
      <c r="G1217" s="10">
        <f t="shared" si="93"/>
        <v>4.317504584352081</v>
      </c>
      <c r="H1217" s="9">
        <f t="shared" si="94"/>
        <v>4.3175045843520756</v>
      </c>
      <c r="I1217" s="9">
        <f t="shared" si="92"/>
        <v>2.464089242053813E-2</v>
      </c>
      <c r="K1217">
        <v>1215</v>
      </c>
      <c r="L1217">
        <v>956</v>
      </c>
      <c r="M1217" s="9">
        <v>-5.2762496604183085E-2</v>
      </c>
    </row>
    <row r="1218" spans="1:13" x14ac:dyDescent="0.15">
      <c r="A1218" s="6">
        <v>38376</v>
      </c>
      <c r="B1218" s="11">
        <v>2008.7</v>
      </c>
      <c r="C1218" s="7">
        <f t="shared" si="90"/>
        <v>-1.2569619568690404E-2</v>
      </c>
      <c r="E1218">
        <v>1216</v>
      </c>
      <c r="F1218" s="2">
        <f t="shared" si="91"/>
        <v>964.36085387802541</v>
      </c>
      <c r="G1218" s="10">
        <f t="shared" si="93"/>
        <v>4.263235194240699</v>
      </c>
      <c r="H1218" s="9">
        <f t="shared" si="94"/>
        <v>4.2632351942406936</v>
      </c>
      <c r="I1218" s="9">
        <f t="shared" si="92"/>
        <v>5.4269390111381988E-2</v>
      </c>
      <c r="K1218">
        <v>1216</v>
      </c>
      <c r="L1218">
        <v>475</v>
      </c>
      <c r="M1218" s="9">
        <v>-5.2953511274110188E-2</v>
      </c>
    </row>
    <row r="1219" spans="1:13" x14ac:dyDescent="0.15">
      <c r="A1219" s="6">
        <v>38377</v>
      </c>
      <c r="B1219" s="11">
        <v>2019.95</v>
      </c>
      <c r="C1219" s="7">
        <f t="shared" si="90"/>
        <v>5.6006372280579253E-3</v>
      </c>
      <c r="E1219">
        <v>1217</v>
      </c>
      <c r="F1219" s="2">
        <f t="shared" si="91"/>
        <v>969.76188917753643</v>
      </c>
      <c r="G1219" s="10">
        <f t="shared" si="93"/>
        <v>4.2871120279815305</v>
      </c>
      <c r="H1219" s="9">
        <f t="shared" si="94"/>
        <v>4.2871120279815251</v>
      </c>
      <c r="I1219" s="9">
        <f t="shared" si="92"/>
        <v>-2.3876833740831493E-2</v>
      </c>
      <c r="K1219">
        <v>1217</v>
      </c>
      <c r="L1219">
        <v>479</v>
      </c>
      <c r="M1219" s="9">
        <v>-5.2974735126324557E-2</v>
      </c>
    </row>
    <row r="1220" spans="1:13" x14ac:dyDescent="0.15">
      <c r="A1220" s="6">
        <v>38378</v>
      </c>
      <c r="B1220" s="11">
        <v>2046.09</v>
      </c>
      <c r="C1220" s="7">
        <f t="shared" ref="C1220:C1283" si="95">B1220/B1219-1</f>
        <v>1.2940914379068635E-2</v>
      </c>
      <c r="E1220">
        <v>1218</v>
      </c>
      <c r="F1220" s="2">
        <f t="shared" ref="F1220:F1283" si="96">F1219*(1+C1220)</f>
        <v>982.31149475346683</v>
      </c>
      <c r="G1220" s="10">
        <f t="shared" si="93"/>
        <v>4.3425911776691146</v>
      </c>
      <c r="H1220" s="9">
        <f t="shared" si="94"/>
        <v>4.3425911776691093</v>
      </c>
      <c r="I1220" s="9">
        <f t="shared" ref="I1220:I1283" si="97">-(H1220-H1219)</f>
        <v>-5.5479149687584162E-2</v>
      </c>
      <c r="K1220">
        <v>1218</v>
      </c>
      <c r="L1220">
        <v>1149</v>
      </c>
      <c r="M1220" s="9">
        <v>-5.3102078239608552E-2</v>
      </c>
    </row>
    <row r="1221" spans="1:13" x14ac:dyDescent="0.15">
      <c r="A1221" s="6">
        <v>38379</v>
      </c>
      <c r="B1221" s="11">
        <v>2047.15</v>
      </c>
      <c r="C1221" s="7">
        <f t="shared" si="95"/>
        <v>5.1806127785192224E-4</v>
      </c>
      <c r="E1221">
        <v>1219</v>
      </c>
      <c r="F1221" s="2">
        <f t="shared" si="96"/>
        <v>982.82039230168743</v>
      </c>
      <c r="G1221" s="10">
        <f t="shared" ref="G1221:G1284" si="98">G1220*F1221/F1220</f>
        <v>4.3448409060038067</v>
      </c>
      <c r="H1221" s="9">
        <f t="shared" ref="H1221:H1284" si="99">H1220*(1+C1221)</f>
        <v>4.3448409060038014</v>
      </c>
      <c r="I1221" s="9">
        <f t="shared" si="97"/>
        <v>-2.2497283346920582E-3</v>
      </c>
      <c r="K1221">
        <v>1219</v>
      </c>
      <c r="L1221">
        <v>339</v>
      </c>
      <c r="M1221" s="9">
        <v>-5.3229421352892992E-2</v>
      </c>
    </row>
    <row r="1222" spans="1:13" x14ac:dyDescent="0.15">
      <c r="A1222" s="6">
        <v>38380</v>
      </c>
      <c r="B1222" s="11">
        <v>2035.83</v>
      </c>
      <c r="C1222" s="7">
        <f t="shared" si="95"/>
        <v>-5.529638766089473E-3</v>
      </c>
      <c r="E1222">
        <v>1220</v>
      </c>
      <c r="F1222" s="2">
        <f t="shared" si="96"/>
        <v>977.38575056031277</v>
      </c>
      <c r="G1222" s="10">
        <f t="shared" si="98"/>
        <v>4.3208155052974764</v>
      </c>
      <c r="H1222" s="9">
        <f t="shared" si="99"/>
        <v>4.320815505297471</v>
      </c>
      <c r="I1222" s="9">
        <f t="shared" si="97"/>
        <v>2.4025400706330302E-2</v>
      </c>
      <c r="K1222">
        <v>1220</v>
      </c>
      <c r="L1222">
        <v>285</v>
      </c>
      <c r="M1222" s="9">
        <v>-5.348410757946187E-2</v>
      </c>
    </row>
    <row r="1223" spans="1:13" x14ac:dyDescent="0.15">
      <c r="A1223" s="6">
        <v>38383</v>
      </c>
      <c r="B1223" s="11">
        <v>2062.41</v>
      </c>
      <c r="C1223" s="7">
        <f t="shared" si="95"/>
        <v>1.3056099969054324E-2</v>
      </c>
      <c r="E1223">
        <v>1221</v>
      </c>
      <c r="F1223" s="2">
        <f t="shared" si="96"/>
        <v>990.14659662795736</v>
      </c>
      <c r="G1223" s="10">
        <f t="shared" si="98"/>
        <v>4.3772285044824795</v>
      </c>
      <c r="H1223" s="9">
        <f t="shared" si="99"/>
        <v>4.377228504482475</v>
      </c>
      <c r="I1223" s="9">
        <f t="shared" si="97"/>
        <v>-5.6412999185003976E-2</v>
      </c>
      <c r="K1223">
        <v>1221</v>
      </c>
      <c r="L1223">
        <v>240</v>
      </c>
      <c r="M1223" s="9">
        <v>-5.3675122249388529E-2</v>
      </c>
    </row>
    <row r="1224" spans="1:13" x14ac:dyDescent="0.15">
      <c r="A1224" s="6">
        <v>38384</v>
      </c>
      <c r="B1224" s="11">
        <v>2068.6999999999998</v>
      </c>
      <c r="C1224" s="7">
        <f t="shared" si="95"/>
        <v>3.0498300531902611E-3</v>
      </c>
      <c r="E1224">
        <v>1222</v>
      </c>
      <c r="F1224" s="2">
        <f t="shared" si="96"/>
        <v>993.16637547541734</v>
      </c>
      <c r="G1224" s="10">
        <f t="shared" si="98"/>
        <v>4.3905783075251312</v>
      </c>
      <c r="H1224" s="9">
        <f t="shared" si="99"/>
        <v>4.3905783075251268</v>
      </c>
      <c r="I1224" s="9">
        <f t="shared" si="97"/>
        <v>-1.3349803042651764E-2</v>
      </c>
      <c r="K1224">
        <v>1222</v>
      </c>
      <c r="L1224">
        <v>265</v>
      </c>
      <c r="M1224" s="9">
        <v>-5.3802465362673413E-2</v>
      </c>
    </row>
    <row r="1225" spans="1:13" x14ac:dyDescent="0.15">
      <c r="A1225" s="6">
        <v>38385</v>
      </c>
      <c r="B1225" s="11">
        <v>2075.06</v>
      </c>
      <c r="C1225" s="7">
        <f t="shared" si="95"/>
        <v>3.0743945473004075E-3</v>
      </c>
      <c r="E1225">
        <v>1223</v>
      </c>
      <c r="F1225" s="2">
        <f t="shared" si="96"/>
        <v>996.21976076474107</v>
      </c>
      <c r="G1225" s="10">
        <f t="shared" si="98"/>
        <v>4.4040766775332818</v>
      </c>
      <c r="H1225" s="9">
        <f t="shared" si="99"/>
        <v>4.4040766775332774</v>
      </c>
      <c r="I1225" s="9">
        <f t="shared" si="97"/>
        <v>-1.3498370008150573E-2</v>
      </c>
      <c r="K1225">
        <v>1223</v>
      </c>
      <c r="L1225">
        <v>851</v>
      </c>
      <c r="M1225" s="9">
        <v>-5.4120823145884511E-2</v>
      </c>
    </row>
    <row r="1226" spans="1:13" x14ac:dyDescent="0.15">
      <c r="A1226" s="6">
        <v>38386</v>
      </c>
      <c r="B1226" s="11">
        <v>2057.64</v>
      </c>
      <c r="C1226" s="7">
        <f t="shared" si="95"/>
        <v>-8.3949379776970812E-3</v>
      </c>
      <c r="E1226">
        <v>1224</v>
      </c>
      <c r="F1226" s="2">
        <f t="shared" si="96"/>
        <v>987.85655766096488</v>
      </c>
      <c r="G1226" s="10">
        <f t="shared" si="98"/>
        <v>4.3671047269763674</v>
      </c>
      <c r="H1226" s="9">
        <f t="shared" si="99"/>
        <v>4.367104726976363</v>
      </c>
      <c r="I1226" s="9">
        <f t="shared" si="97"/>
        <v>3.6971950556914379E-2</v>
      </c>
      <c r="K1226">
        <v>1224</v>
      </c>
      <c r="L1226">
        <v>1062</v>
      </c>
      <c r="M1226" s="9">
        <v>-5.4354285520238577E-2</v>
      </c>
    </row>
    <row r="1227" spans="1:13" x14ac:dyDescent="0.15">
      <c r="A1227" s="6">
        <v>38387</v>
      </c>
      <c r="B1227" s="11">
        <v>2086.66</v>
      </c>
      <c r="C1227" s="7">
        <f t="shared" si="95"/>
        <v>1.4103536089889346E-2</v>
      </c>
      <c r="E1227">
        <v>1225</v>
      </c>
      <c r="F1227" s="2">
        <f t="shared" si="96"/>
        <v>1001.7888282735702</v>
      </c>
      <c r="G1227" s="10">
        <f t="shared" si="98"/>
        <v>4.4286963461016047</v>
      </c>
      <c r="H1227" s="9">
        <f t="shared" si="99"/>
        <v>4.4286963461016002</v>
      </c>
      <c r="I1227" s="9">
        <f t="shared" si="97"/>
        <v>-6.1591619125237251E-2</v>
      </c>
      <c r="K1227">
        <v>1225</v>
      </c>
      <c r="L1227">
        <v>1105</v>
      </c>
      <c r="M1227" s="9">
        <v>-5.4375509372452502E-2</v>
      </c>
    </row>
    <row r="1228" spans="1:13" x14ac:dyDescent="0.15">
      <c r="A1228" s="6">
        <v>38390</v>
      </c>
      <c r="B1228" s="11">
        <v>2082.0300000000002</v>
      </c>
      <c r="C1228" s="7">
        <f t="shared" si="95"/>
        <v>-2.2188569292551641E-3</v>
      </c>
      <c r="E1228">
        <v>1226</v>
      </c>
      <c r="F1228" s="2">
        <f t="shared" si="96"/>
        <v>999.56600219030497</v>
      </c>
      <c r="G1228" s="10">
        <f t="shared" si="98"/>
        <v>4.4188697025264903</v>
      </c>
      <c r="H1228" s="9">
        <f t="shared" si="99"/>
        <v>4.4188697025264858</v>
      </c>
      <c r="I1228" s="9">
        <f t="shared" si="97"/>
        <v>9.8266435751144243E-3</v>
      </c>
      <c r="K1228">
        <v>1226</v>
      </c>
      <c r="L1228">
        <v>826</v>
      </c>
      <c r="M1228" s="9">
        <v>-5.4651419451236194E-2</v>
      </c>
    </row>
    <row r="1229" spans="1:13" x14ac:dyDescent="0.15">
      <c r="A1229" s="6">
        <v>38391</v>
      </c>
      <c r="B1229" s="11">
        <v>2086.6799999999998</v>
      </c>
      <c r="C1229" s="7">
        <f t="shared" si="95"/>
        <v>2.2333972132964064E-3</v>
      </c>
      <c r="E1229">
        <v>1227</v>
      </c>
      <c r="F1229" s="2">
        <f t="shared" si="96"/>
        <v>1001.7984301141026</v>
      </c>
      <c r="G1229" s="10">
        <f t="shared" si="98"/>
        <v>4.4287387938060325</v>
      </c>
      <c r="H1229" s="9">
        <f t="shared" si="99"/>
        <v>4.4287387938060281</v>
      </c>
      <c r="I1229" s="9">
        <f t="shared" si="97"/>
        <v>-9.8690912795422747E-3</v>
      </c>
      <c r="K1229">
        <v>1227</v>
      </c>
      <c r="L1229">
        <v>393</v>
      </c>
      <c r="M1229" s="9">
        <v>-5.4672643303450563E-2</v>
      </c>
    </row>
    <row r="1230" spans="1:13" x14ac:dyDescent="0.15">
      <c r="A1230" s="6">
        <v>38392</v>
      </c>
      <c r="B1230" s="11">
        <v>2052.5500000000002</v>
      </c>
      <c r="C1230" s="7">
        <f t="shared" si="95"/>
        <v>-1.6356125519964571E-2</v>
      </c>
      <c r="E1230">
        <v>1228</v>
      </c>
      <c r="F1230" s="2">
        <f t="shared" si="96"/>
        <v>985.4128892454529</v>
      </c>
      <c r="G1230" s="10">
        <f t="shared" si="98"/>
        <v>4.3563017861994044</v>
      </c>
      <c r="H1230" s="9">
        <f t="shared" si="99"/>
        <v>4.3563017861994</v>
      </c>
      <c r="I1230" s="9">
        <f t="shared" si="97"/>
        <v>7.2437007606628079E-2</v>
      </c>
      <c r="K1230">
        <v>1228</v>
      </c>
      <c r="L1230">
        <v>352</v>
      </c>
      <c r="M1230" s="9">
        <v>-5.4715091007878414E-2</v>
      </c>
    </row>
    <row r="1231" spans="1:13" x14ac:dyDescent="0.15">
      <c r="A1231" s="6">
        <v>38393</v>
      </c>
      <c r="B1231" s="11">
        <v>2053.1</v>
      </c>
      <c r="C1231" s="7">
        <f t="shared" si="95"/>
        <v>2.6795936761581096E-4</v>
      </c>
      <c r="E1231">
        <v>1229</v>
      </c>
      <c r="F1231" s="2">
        <f t="shared" si="96"/>
        <v>985.67693986009556</v>
      </c>
      <c r="G1231" s="10">
        <f t="shared" si="98"/>
        <v>4.3574690980711779</v>
      </c>
      <c r="H1231" s="9">
        <f t="shared" si="99"/>
        <v>4.3574690980711734</v>
      </c>
      <c r="I1231" s="9">
        <f t="shared" si="97"/>
        <v>-1.1673118717734354E-3</v>
      </c>
      <c r="K1231">
        <v>1229</v>
      </c>
      <c r="L1231">
        <v>1372</v>
      </c>
      <c r="M1231" s="9">
        <v>-5.4736314860092783E-2</v>
      </c>
    </row>
    <row r="1232" spans="1:13" x14ac:dyDescent="0.15">
      <c r="A1232" s="6">
        <v>38394</v>
      </c>
      <c r="B1232" s="11">
        <v>2076.66</v>
      </c>
      <c r="C1232" s="7">
        <f t="shared" si="95"/>
        <v>1.14753299887973E-2</v>
      </c>
      <c r="E1232">
        <v>1230</v>
      </c>
      <c r="F1232" s="2">
        <f t="shared" si="96"/>
        <v>996.98790800733809</v>
      </c>
      <c r="G1232" s="10">
        <f t="shared" si="98"/>
        <v>4.407472493887532</v>
      </c>
      <c r="H1232" s="9">
        <f t="shared" si="99"/>
        <v>4.4074724938875267</v>
      </c>
      <c r="I1232" s="9">
        <f t="shared" si="97"/>
        <v>-5.0003395816353269E-2</v>
      </c>
      <c r="K1232">
        <v>1230</v>
      </c>
      <c r="L1232">
        <v>1389</v>
      </c>
      <c r="M1232" s="9">
        <v>-5.4799986416733226E-2</v>
      </c>
    </row>
    <row r="1233" spans="1:13" x14ac:dyDescent="0.15">
      <c r="A1233" s="6">
        <v>38397</v>
      </c>
      <c r="B1233" s="11">
        <v>2082.91</v>
      </c>
      <c r="C1233" s="7">
        <f t="shared" si="95"/>
        <v>3.009640480386766E-3</v>
      </c>
      <c r="E1233">
        <v>1231</v>
      </c>
      <c r="F1233" s="2">
        <f t="shared" si="96"/>
        <v>999.98848317373313</v>
      </c>
      <c r="G1233" s="10">
        <f t="shared" si="98"/>
        <v>4.4207374015213272</v>
      </c>
      <c r="H1233" s="9">
        <f t="shared" si="99"/>
        <v>4.4207374015213219</v>
      </c>
      <c r="I1233" s="9">
        <f t="shared" si="97"/>
        <v>-1.3264907633795175E-2</v>
      </c>
      <c r="K1233">
        <v>1231</v>
      </c>
      <c r="L1233">
        <v>72</v>
      </c>
      <c r="M1233" s="9">
        <v>-5.4799986416734114E-2</v>
      </c>
    </row>
    <row r="1234" spans="1:13" x14ac:dyDescent="0.15">
      <c r="A1234" s="6">
        <v>38398</v>
      </c>
      <c r="B1234" s="11">
        <v>2089.21</v>
      </c>
      <c r="C1234" s="7">
        <f t="shared" si="95"/>
        <v>3.0246146016872366E-3</v>
      </c>
      <c r="E1234">
        <v>1232</v>
      </c>
      <c r="F1234" s="2">
        <f t="shared" si="96"/>
        <v>1003.0130629414595</v>
      </c>
      <c r="G1234" s="10">
        <f t="shared" si="98"/>
        <v>4.4341084284161933</v>
      </c>
      <c r="H1234" s="9">
        <f t="shared" si="99"/>
        <v>4.434108428416188</v>
      </c>
      <c r="I1234" s="9">
        <f t="shared" si="97"/>
        <v>-1.3371026894866134E-2</v>
      </c>
      <c r="K1234">
        <v>1232</v>
      </c>
      <c r="L1234">
        <v>301</v>
      </c>
      <c r="M1234" s="9">
        <v>-5.5160791904373951E-2</v>
      </c>
    </row>
    <row r="1235" spans="1:13" x14ac:dyDescent="0.15">
      <c r="A1235" s="6">
        <v>38399</v>
      </c>
      <c r="B1235" s="11">
        <v>2087.4299999999998</v>
      </c>
      <c r="C1235" s="7">
        <f t="shared" si="95"/>
        <v>-8.5199668774327275E-4</v>
      </c>
      <c r="E1235">
        <v>1233</v>
      </c>
      <c r="F1235" s="2">
        <f t="shared" si="96"/>
        <v>1002.1584991340701</v>
      </c>
      <c r="G1235" s="10">
        <f t="shared" si="98"/>
        <v>4.430330582722088</v>
      </c>
      <c r="H1235" s="9">
        <f t="shared" si="99"/>
        <v>4.4303305827220827</v>
      </c>
      <c r="I1235" s="9">
        <f t="shared" si="97"/>
        <v>3.7778456941053307E-3</v>
      </c>
      <c r="K1235">
        <v>1233</v>
      </c>
      <c r="L1235">
        <v>1410</v>
      </c>
      <c r="M1235" s="9">
        <v>-5.5330582722086241E-2</v>
      </c>
    </row>
    <row r="1236" spans="1:13" x14ac:dyDescent="0.15">
      <c r="A1236" s="6">
        <v>38400</v>
      </c>
      <c r="B1236" s="11">
        <v>2061.34</v>
      </c>
      <c r="C1236" s="7">
        <f t="shared" si="95"/>
        <v>-1.2498622708306262E-2</v>
      </c>
      <c r="E1236">
        <v>1234</v>
      </c>
      <c r="F1236" s="2">
        <f t="shared" si="96"/>
        <v>989.63289815947087</v>
      </c>
      <c r="G1236" s="10">
        <f t="shared" si="98"/>
        <v>4.3749575522955739</v>
      </c>
      <c r="H1236" s="9">
        <f t="shared" si="99"/>
        <v>4.3749575522955686</v>
      </c>
      <c r="I1236" s="9">
        <f t="shared" si="97"/>
        <v>5.5373030426514092E-2</v>
      </c>
      <c r="K1236">
        <v>1234</v>
      </c>
      <c r="L1236">
        <v>768</v>
      </c>
      <c r="M1236" s="9">
        <v>-5.5394254278728461E-2</v>
      </c>
    </row>
    <row r="1237" spans="1:13" x14ac:dyDescent="0.15">
      <c r="A1237" s="6">
        <v>38401</v>
      </c>
      <c r="B1237" s="11">
        <v>2058.62</v>
      </c>
      <c r="C1237" s="7">
        <f t="shared" si="95"/>
        <v>-1.3195300144567268E-3</v>
      </c>
      <c r="E1237">
        <v>1235</v>
      </c>
      <c r="F1237" s="2">
        <f t="shared" si="96"/>
        <v>988.32704784705561</v>
      </c>
      <c r="G1237" s="10">
        <f t="shared" si="98"/>
        <v>4.3691846644933454</v>
      </c>
      <c r="H1237" s="9">
        <f t="shared" si="99"/>
        <v>4.3691846644933401</v>
      </c>
      <c r="I1237" s="9">
        <f t="shared" si="97"/>
        <v>5.7728878022285102E-3</v>
      </c>
      <c r="K1237">
        <v>1235</v>
      </c>
      <c r="L1237">
        <v>1218</v>
      </c>
      <c r="M1237" s="9">
        <v>-5.5479149687584162E-2</v>
      </c>
    </row>
    <row r="1238" spans="1:13" x14ac:dyDescent="0.15">
      <c r="A1238" s="6">
        <v>38405</v>
      </c>
      <c r="B1238" s="11">
        <v>2030.32</v>
      </c>
      <c r="C1238" s="7">
        <f t="shared" si="95"/>
        <v>-1.3747073282101563E-2</v>
      </c>
      <c r="E1238">
        <v>1236</v>
      </c>
      <c r="F1238" s="2">
        <f t="shared" si="96"/>
        <v>974.74044349361907</v>
      </c>
      <c r="G1238" s="10">
        <f t="shared" si="98"/>
        <v>4.3091211627275214</v>
      </c>
      <c r="H1238" s="9">
        <f t="shared" si="99"/>
        <v>4.3091211627275161</v>
      </c>
      <c r="I1238" s="9">
        <f t="shared" si="97"/>
        <v>6.0063501765823979E-2</v>
      </c>
      <c r="K1238">
        <v>1236</v>
      </c>
      <c r="L1238">
        <v>655</v>
      </c>
      <c r="M1238" s="9">
        <v>-5.5585268948655564E-2</v>
      </c>
    </row>
    <row r="1239" spans="1:13" x14ac:dyDescent="0.15">
      <c r="A1239" s="6">
        <v>38406</v>
      </c>
      <c r="B1239" s="11">
        <v>2031.25</v>
      </c>
      <c r="C1239" s="7">
        <f t="shared" si="95"/>
        <v>4.5805587296587902E-4</v>
      </c>
      <c r="E1239">
        <v>1237</v>
      </c>
      <c r="F1239" s="2">
        <f t="shared" si="96"/>
        <v>975.18692907837874</v>
      </c>
      <c r="G1239" s="10">
        <f t="shared" si="98"/>
        <v>4.3110949809834311</v>
      </c>
      <c r="H1239" s="9">
        <f t="shared" si="99"/>
        <v>4.3110949809834249</v>
      </c>
      <c r="I1239" s="9">
        <f t="shared" si="97"/>
        <v>-1.9738182559088102E-3</v>
      </c>
      <c r="K1239">
        <v>1237</v>
      </c>
      <c r="L1239">
        <v>877</v>
      </c>
      <c r="M1239" s="9">
        <v>-5.6137089106221172E-2</v>
      </c>
    </row>
    <row r="1240" spans="1:13" x14ac:dyDescent="0.15">
      <c r="A1240" s="6">
        <v>38407</v>
      </c>
      <c r="B1240" s="11">
        <v>2051.6999999999998</v>
      </c>
      <c r="C1240" s="7">
        <f t="shared" si="95"/>
        <v>1.0067692307692111E-2</v>
      </c>
      <c r="E1240">
        <v>1238</v>
      </c>
      <c r="F1240" s="2">
        <f t="shared" si="96"/>
        <v>985.00481102282299</v>
      </c>
      <c r="G1240" s="10">
        <f t="shared" si="98"/>
        <v>4.3544977587612079</v>
      </c>
      <c r="H1240" s="9">
        <f t="shared" si="99"/>
        <v>4.3544977587612017</v>
      </c>
      <c r="I1240" s="9">
        <f t="shared" si="97"/>
        <v>-4.3402777777776791E-2</v>
      </c>
      <c r="K1240">
        <v>1238</v>
      </c>
      <c r="L1240">
        <v>1296</v>
      </c>
      <c r="M1240" s="9">
        <v>-5.6243208367291686E-2</v>
      </c>
    </row>
    <row r="1241" spans="1:13" x14ac:dyDescent="0.15">
      <c r="A1241" s="6">
        <v>38408</v>
      </c>
      <c r="B1241" s="11">
        <v>2065.4</v>
      </c>
      <c r="C1241" s="7">
        <f t="shared" si="95"/>
        <v>6.6773894818932256E-3</v>
      </c>
      <c r="E1241">
        <v>1239</v>
      </c>
      <c r="F1241" s="2">
        <f t="shared" si="96"/>
        <v>991.58207178756106</v>
      </c>
      <c r="G1241" s="10">
        <f t="shared" si="98"/>
        <v>4.383574436294488</v>
      </c>
      <c r="H1241" s="9">
        <f t="shared" si="99"/>
        <v>4.3835744362944817</v>
      </c>
      <c r="I1241" s="9">
        <f t="shared" si="97"/>
        <v>-2.9076677533280026E-2</v>
      </c>
      <c r="K1241">
        <v>1239</v>
      </c>
      <c r="L1241">
        <v>1221</v>
      </c>
      <c r="M1241" s="9">
        <v>-5.6412999185003976E-2</v>
      </c>
    </row>
    <row r="1242" spans="1:13" x14ac:dyDescent="0.15">
      <c r="A1242" s="6">
        <v>38411</v>
      </c>
      <c r="B1242" s="11">
        <v>2051.7199999999998</v>
      </c>
      <c r="C1242" s="7">
        <f t="shared" si="95"/>
        <v>-6.623414350731216E-3</v>
      </c>
      <c r="E1242">
        <v>1240</v>
      </c>
      <c r="F1242" s="2">
        <f t="shared" si="96"/>
        <v>985.01441286335557</v>
      </c>
      <c r="G1242" s="10">
        <f t="shared" si="98"/>
        <v>4.3545402064656367</v>
      </c>
      <c r="H1242" s="9">
        <f t="shared" si="99"/>
        <v>4.3545402064656304</v>
      </c>
      <c r="I1242" s="9">
        <f t="shared" si="97"/>
        <v>2.9034229828851288E-2</v>
      </c>
      <c r="K1242">
        <v>1240</v>
      </c>
      <c r="L1242">
        <v>1167</v>
      </c>
      <c r="M1242" s="9">
        <v>-5.6688909263787224E-2</v>
      </c>
    </row>
    <row r="1243" spans="1:13" x14ac:dyDescent="0.15">
      <c r="A1243" s="6">
        <v>38412</v>
      </c>
      <c r="B1243" s="11">
        <v>2071.25</v>
      </c>
      <c r="C1243" s="7">
        <f t="shared" si="95"/>
        <v>9.5188427270778142E-3</v>
      </c>
      <c r="E1243">
        <v>1241</v>
      </c>
      <c r="F1243" s="2">
        <f t="shared" si="96"/>
        <v>994.39061014330673</v>
      </c>
      <c r="G1243" s="10">
        <f t="shared" si="98"/>
        <v>4.3959903898397199</v>
      </c>
      <c r="H1243" s="9">
        <f t="shared" si="99"/>
        <v>4.3959903898397137</v>
      </c>
      <c r="I1243" s="9">
        <f t="shared" si="97"/>
        <v>-4.1450183374083238E-2</v>
      </c>
      <c r="K1243">
        <v>1241</v>
      </c>
      <c r="L1243">
        <v>980</v>
      </c>
      <c r="M1243" s="9">
        <v>-5.6858700081498625E-2</v>
      </c>
    </row>
    <row r="1244" spans="1:13" x14ac:dyDescent="0.15">
      <c r="A1244" s="6">
        <v>38413</v>
      </c>
      <c r="B1244" s="11">
        <v>2067.5</v>
      </c>
      <c r="C1244" s="7">
        <f t="shared" si="95"/>
        <v>-1.8105009052504784E-3</v>
      </c>
      <c r="E1244">
        <v>1242</v>
      </c>
      <c r="F1244" s="2">
        <f t="shared" si="96"/>
        <v>992.59026504346969</v>
      </c>
      <c r="G1244" s="10">
        <f t="shared" si="98"/>
        <v>4.3880314452594424</v>
      </c>
      <c r="H1244" s="9">
        <f t="shared" si="99"/>
        <v>4.3880314452594362</v>
      </c>
      <c r="I1244" s="9">
        <f t="shared" si="97"/>
        <v>7.9589445802774605E-3</v>
      </c>
      <c r="K1244">
        <v>1242</v>
      </c>
      <c r="L1244">
        <v>1068</v>
      </c>
      <c r="M1244" s="9">
        <v>-5.6943595490356103E-2</v>
      </c>
    </row>
    <row r="1245" spans="1:13" x14ac:dyDescent="0.15">
      <c r="A1245" s="6">
        <v>38414</v>
      </c>
      <c r="B1245" s="11">
        <v>2058.4</v>
      </c>
      <c r="C1245" s="7">
        <f t="shared" si="95"/>
        <v>-4.4014510278113095E-3</v>
      </c>
      <c r="E1245">
        <v>1243</v>
      </c>
      <c r="F1245" s="2">
        <f t="shared" si="96"/>
        <v>988.22142760119857</v>
      </c>
      <c r="G1245" s="10">
        <f t="shared" si="98"/>
        <v>4.3687177397446364</v>
      </c>
      <c r="H1245" s="9">
        <f t="shared" si="99"/>
        <v>4.3687177397446311</v>
      </c>
      <c r="I1245" s="9">
        <f t="shared" si="97"/>
        <v>1.9313705514805157E-2</v>
      </c>
      <c r="K1245">
        <v>1243</v>
      </c>
      <c r="L1245">
        <v>773</v>
      </c>
      <c r="M1245" s="9">
        <v>-5.7283177125780682E-2</v>
      </c>
    </row>
    <row r="1246" spans="1:13" x14ac:dyDescent="0.15">
      <c r="A1246" s="6">
        <v>38415</v>
      </c>
      <c r="B1246" s="11">
        <v>2070.61</v>
      </c>
      <c r="C1246" s="7">
        <f t="shared" si="95"/>
        <v>5.93179168286051E-3</v>
      </c>
      <c r="E1246">
        <v>1244</v>
      </c>
      <c r="F1246" s="2">
        <f t="shared" si="96"/>
        <v>994.08335124626785</v>
      </c>
      <c r="G1246" s="10">
        <f t="shared" si="98"/>
        <v>4.3946320632980189</v>
      </c>
      <c r="H1246" s="9">
        <f t="shared" si="99"/>
        <v>4.3946320632980136</v>
      </c>
      <c r="I1246" s="9">
        <f t="shared" si="97"/>
        <v>-2.5914323553382523E-2</v>
      </c>
      <c r="K1246">
        <v>1244</v>
      </c>
      <c r="L1246">
        <v>215</v>
      </c>
      <c r="M1246" s="9">
        <v>-5.734684868242379E-2</v>
      </c>
    </row>
    <row r="1247" spans="1:13" x14ac:dyDescent="0.15">
      <c r="A1247" s="6">
        <v>38418</v>
      </c>
      <c r="B1247" s="11">
        <v>2090.21</v>
      </c>
      <c r="C1247" s="7">
        <f t="shared" si="95"/>
        <v>9.4658095923423335E-3</v>
      </c>
      <c r="E1247">
        <v>1245</v>
      </c>
      <c r="F1247" s="2">
        <f t="shared" si="96"/>
        <v>1003.4931549680825</v>
      </c>
      <c r="G1247" s="10">
        <f t="shared" si="98"/>
        <v>4.4362308136376001</v>
      </c>
      <c r="H1247" s="9">
        <f t="shared" si="99"/>
        <v>4.4362308136375947</v>
      </c>
      <c r="I1247" s="9">
        <f t="shared" si="97"/>
        <v>-4.1598750339581159E-2</v>
      </c>
      <c r="K1247">
        <v>1245</v>
      </c>
      <c r="L1247">
        <v>399</v>
      </c>
      <c r="M1247" s="9">
        <v>-5.751663950013608E-2</v>
      </c>
    </row>
    <row r="1248" spans="1:13" x14ac:dyDescent="0.15">
      <c r="A1248" s="6">
        <v>38419</v>
      </c>
      <c r="B1248" s="11">
        <v>2073.5500000000002</v>
      </c>
      <c r="C1248" s="7">
        <f t="shared" si="95"/>
        <v>-7.9704910032962761E-3</v>
      </c>
      <c r="E1248">
        <v>1246</v>
      </c>
      <c r="F1248" s="2">
        <f t="shared" si="96"/>
        <v>995.49482180454004</v>
      </c>
      <c r="G1248" s="10">
        <f t="shared" si="98"/>
        <v>4.4008718758489564</v>
      </c>
      <c r="H1248" s="9">
        <f t="shared" si="99"/>
        <v>4.4008718758489502</v>
      </c>
      <c r="I1248" s="9">
        <f t="shared" si="97"/>
        <v>3.5358937788644518E-2</v>
      </c>
      <c r="K1248">
        <v>1246</v>
      </c>
      <c r="L1248">
        <v>880</v>
      </c>
      <c r="M1248" s="9">
        <v>-5.7516639500136524E-2</v>
      </c>
    </row>
    <row r="1249" spans="1:13" x14ac:dyDescent="0.15">
      <c r="A1249" s="6">
        <v>38420</v>
      </c>
      <c r="B1249" s="11">
        <v>2061.29</v>
      </c>
      <c r="C1249" s="7">
        <f t="shared" si="95"/>
        <v>-5.9125654071521261E-3</v>
      </c>
      <c r="E1249">
        <v>1247</v>
      </c>
      <c r="F1249" s="2">
        <f t="shared" si="96"/>
        <v>989.60889355813947</v>
      </c>
      <c r="G1249" s="10">
        <f t="shared" si="98"/>
        <v>4.374851433034503</v>
      </c>
      <c r="H1249" s="9">
        <f t="shared" si="99"/>
        <v>4.3748514330344968</v>
      </c>
      <c r="I1249" s="9">
        <f t="shared" si="97"/>
        <v>2.6020442814453482E-2</v>
      </c>
      <c r="K1249">
        <v>1247</v>
      </c>
      <c r="L1249">
        <v>167</v>
      </c>
      <c r="M1249" s="9">
        <v>-5.7771325726704958E-2</v>
      </c>
    </row>
    <row r="1250" spans="1:13" x14ac:dyDescent="0.15">
      <c r="A1250" s="6">
        <v>38421</v>
      </c>
      <c r="B1250" s="11">
        <v>2059.7199999999998</v>
      </c>
      <c r="C1250" s="7">
        <f t="shared" si="95"/>
        <v>-7.6165896113611353E-4</v>
      </c>
      <c r="E1250">
        <v>1248</v>
      </c>
      <c r="F1250" s="2">
        <f t="shared" si="96"/>
        <v>988.85514907634092</v>
      </c>
      <c r="G1250" s="10">
        <f t="shared" si="98"/>
        <v>4.3715192882368923</v>
      </c>
      <c r="H1250" s="9">
        <f t="shared" si="99"/>
        <v>4.371519288236887</v>
      </c>
      <c r="I1250" s="9">
        <f t="shared" si="97"/>
        <v>3.3321447976097929E-3</v>
      </c>
      <c r="K1250">
        <v>1248</v>
      </c>
      <c r="L1250">
        <v>292</v>
      </c>
      <c r="M1250" s="9">
        <v>-5.7813773431132809E-2</v>
      </c>
    </row>
    <row r="1251" spans="1:13" x14ac:dyDescent="0.15">
      <c r="A1251" s="6">
        <v>38422</v>
      </c>
      <c r="B1251" s="11">
        <v>2041.6</v>
      </c>
      <c r="C1251" s="7">
        <f t="shared" si="95"/>
        <v>-8.7973122560347505E-3</v>
      </c>
      <c r="E1251">
        <v>1249</v>
      </c>
      <c r="F1251" s="2">
        <f t="shared" si="96"/>
        <v>980.15588155392857</v>
      </c>
      <c r="G1251" s="10">
        <f t="shared" si="98"/>
        <v>4.3330616680249943</v>
      </c>
      <c r="H1251" s="9">
        <f t="shared" si="99"/>
        <v>4.333061668024988</v>
      </c>
      <c r="I1251" s="9">
        <f t="shared" si="97"/>
        <v>3.8457620211898913E-2</v>
      </c>
      <c r="K1251">
        <v>1249</v>
      </c>
      <c r="L1251">
        <v>440</v>
      </c>
      <c r="M1251" s="9">
        <v>-5.7919892692202879E-2</v>
      </c>
    </row>
    <row r="1252" spans="1:13" x14ac:dyDescent="0.15">
      <c r="A1252" s="6">
        <v>38425</v>
      </c>
      <c r="B1252" s="11">
        <v>2051.04</v>
      </c>
      <c r="C1252" s="7">
        <f t="shared" si="95"/>
        <v>4.6238244514107407E-3</v>
      </c>
      <c r="E1252">
        <v>1250</v>
      </c>
      <c r="F1252" s="2">
        <f t="shared" si="96"/>
        <v>984.68795028525165</v>
      </c>
      <c r="G1252" s="10">
        <f t="shared" si="98"/>
        <v>4.3530969845150791</v>
      </c>
      <c r="H1252" s="9">
        <f t="shared" si="99"/>
        <v>4.3530969845150729</v>
      </c>
      <c r="I1252" s="9">
        <f t="shared" si="97"/>
        <v>-2.0035316490084831E-2</v>
      </c>
      <c r="K1252">
        <v>1250</v>
      </c>
      <c r="L1252">
        <v>650</v>
      </c>
      <c r="M1252" s="9">
        <v>-5.8217026623200496E-2</v>
      </c>
    </row>
    <row r="1253" spans="1:13" x14ac:dyDescent="0.15">
      <c r="A1253" s="6">
        <v>38426</v>
      </c>
      <c r="B1253" s="11">
        <v>2034.98</v>
      </c>
      <c r="C1253" s="7">
        <f t="shared" si="95"/>
        <v>-7.8301739605273202E-3</v>
      </c>
      <c r="E1253">
        <v>1251</v>
      </c>
      <c r="F1253" s="2">
        <f t="shared" si="96"/>
        <v>976.97767233768309</v>
      </c>
      <c r="G1253" s="10">
        <f t="shared" si="98"/>
        <v>4.319011477859279</v>
      </c>
      <c r="H1253" s="9">
        <f t="shared" si="99"/>
        <v>4.3190114778592728</v>
      </c>
      <c r="I1253" s="9">
        <f t="shared" si="97"/>
        <v>3.4085506655800124E-2</v>
      </c>
      <c r="K1253">
        <v>1251</v>
      </c>
      <c r="L1253">
        <v>95</v>
      </c>
      <c r="M1253" s="9">
        <v>-5.8323145884270566E-2</v>
      </c>
    </row>
    <row r="1254" spans="1:13" x14ac:dyDescent="0.15">
      <c r="A1254" s="6">
        <v>38427</v>
      </c>
      <c r="B1254" s="11">
        <v>2015.75</v>
      </c>
      <c r="C1254" s="7">
        <f t="shared" si="95"/>
        <v>-9.4497243216149496E-3</v>
      </c>
      <c r="E1254">
        <v>1252</v>
      </c>
      <c r="F1254" s="2">
        <f t="shared" si="96"/>
        <v>967.74550266571896</v>
      </c>
      <c r="G1254" s="10">
        <f t="shared" si="98"/>
        <v>4.2781980100516179</v>
      </c>
      <c r="H1254" s="9">
        <f t="shared" si="99"/>
        <v>4.2781980100516117</v>
      </c>
      <c r="I1254" s="9">
        <f t="shared" si="97"/>
        <v>4.0813467807661041E-2</v>
      </c>
      <c r="K1254">
        <v>1252</v>
      </c>
      <c r="L1254">
        <v>316</v>
      </c>
      <c r="M1254" s="9">
        <v>-5.8408041293127155E-2</v>
      </c>
    </row>
    <row r="1255" spans="1:13" x14ac:dyDescent="0.15">
      <c r="A1255" s="6">
        <v>38428</v>
      </c>
      <c r="B1255" s="11">
        <v>2016.42</v>
      </c>
      <c r="C1255" s="7">
        <f t="shared" si="95"/>
        <v>3.3238248790778968E-4</v>
      </c>
      <c r="E1255">
        <v>1253</v>
      </c>
      <c r="F1255" s="2">
        <f t="shared" si="96"/>
        <v>968.06716432355654</v>
      </c>
      <c r="G1255" s="10">
        <f t="shared" si="98"/>
        <v>4.2796200081499602</v>
      </c>
      <c r="H1255" s="9">
        <f t="shared" si="99"/>
        <v>4.2796200081499549</v>
      </c>
      <c r="I1255" s="9">
        <f t="shared" si="97"/>
        <v>-1.4219980983432023E-3</v>
      </c>
      <c r="K1255">
        <v>1253</v>
      </c>
      <c r="L1255">
        <v>777</v>
      </c>
      <c r="M1255" s="9">
        <v>-5.8790070632980029E-2</v>
      </c>
    </row>
    <row r="1256" spans="1:13" x14ac:dyDescent="0.15">
      <c r="A1256" s="6">
        <v>38429</v>
      </c>
      <c r="B1256" s="11">
        <v>2007.79</v>
      </c>
      <c r="C1256" s="7">
        <f t="shared" si="95"/>
        <v>-4.2798623302685579E-3</v>
      </c>
      <c r="E1256">
        <v>1254</v>
      </c>
      <c r="F1256" s="2">
        <f t="shared" si="96"/>
        <v>963.92397013379821</v>
      </c>
      <c r="G1256" s="10">
        <f t="shared" si="98"/>
        <v>4.2613038236892153</v>
      </c>
      <c r="H1256" s="9">
        <f t="shared" si="99"/>
        <v>4.26130382368921</v>
      </c>
      <c r="I1256" s="9">
        <f t="shared" si="97"/>
        <v>1.83161844607449E-2</v>
      </c>
      <c r="K1256">
        <v>1254</v>
      </c>
      <c r="L1256">
        <v>473</v>
      </c>
      <c r="M1256" s="9">
        <v>-5.8959861450693207E-2</v>
      </c>
    </row>
    <row r="1257" spans="1:13" x14ac:dyDescent="0.15">
      <c r="A1257" s="6">
        <v>38432</v>
      </c>
      <c r="B1257" s="11">
        <v>2007.51</v>
      </c>
      <c r="C1257" s="7">
        <f t="shared" si="95"/>
        <v>-1.3945681570282087E-4</v>
      </c>
      <c r="E1257">
        <v>1255</v>
      </c>
      <c r="F1257" s="2">
        <f t="shared" si="96"/>
        <v>963.78954436634376</v>
      </c>
      <c r="G1257" s="10">
        <f t="shared" si="98"/>
        <v>4.260709555827221</v>
      </c>
      <c r="H1257" s="9">
        <f t="shared" si="99"/>
        <v>4.2607095558272157</v>
      </c>
      <c r="I1257" s="9">
        <f t="shared" si="97"/>
        <v>5.9426786199434645E-4</v>
      </c>
      <c r="K1257">
        <v>1255</v>
      </c>
      <c r="L1257">
        <v>111</v>
      </c>
      <c r="M1257" s="9">
        <v>-5.9235771529476011E-2</v>
      </c>
    </row>
    <row r="1258" spans="1:13" x14ac:dyDescent="0.15">
      <c r="A1258" s="6">
        <v>38433</v>
      </c>
      <c r="B1258" s="11">
        <v>1989.34</v>
      </c>
      <c r="C1258" s="7">
        <f t="shared" si="95"/>
        <v>-9.0510134445158652E-3</v>
      </c>
      <c r="E1258">
        <v>1256</v>
      </c>
      <c r="F1258" s="2">
        <f t="shared" si="96"/>
        <v>955.06627224260012</v>
      </c>
      <c r="G1258" s="10">
        <f t="shared" si="98"/>
        <v>4.222145816354252</v>
      </c>
      <c r="H1258" s="9">
        <f t="shared" si="99"/>
        <v>4.2221458163542467</v>
      </c>
      <c r="I1258" s="9">
        <f t="shared" si="97"/>
        <v>3.8563739472968983E-2</v>
      </c>
      <c r="K1258">
        <v>1256</v>
      </c>
      <c r="L1258">
        <v>115</v>
      </c>
      <c r="M1258" s="9">
        <v>-5.9384338494973932E-2</v>
      </c>
    </row>
    <row r="1259" spans="1:13" x14ac:dyDescent="0.15">
      <c r="A1259" s="6">
        <v>38434</v>
      </c>
      <c r="B1259" s="11">
        <v>1990.22</v>
      </c>
      <c r="C1259" s="7">
        <f t="shared" si="95"/>
        <v>4.4235776689771633E-4</v>
      </c>
      <c r="E1259">
        <v>1257</v>
      </c>
      <c r="F1259" s="2">
        <f t="shared" si="96"/>
        <v>955.48875322602873</v>
      </c>
      <c r="G1259" s="10">
        <f t="shared" si="98"/>
        <v>4.2240135153490908</v>
      </c>
      <c r="H1259" s="9">
        <f t="shared" si="99"/>
        <v>4.2240135153490854</v>
      </c>
      <c r="I1259" s="9">
        <f t="shared" si="97"/>
        <v>-1.8676989948387401E-3</v>
      </c>
      <c r="K1259">
        <v>1257</v>
      </c>
      <c r="L1259">
        <v>989</v>
      </c>
      <c r="M1259" s="9">
        <v>-5.9384338494973932E-2</v>
      </c>
    </row>
    <row r="1260" spans="1:13" x14ac:dyDescent="0.15">
      <c r="A1260" s="6">
        <v>38435</v>
      </c>
      <c r="B1260" s="11">
        <v>1991.06</v>
      </c>
      <c r="C1260" s="7">
        <f t="shared" si="95"/>
        <v>4.2206389243393261E-4</v>
      </c>
      <c r="E1260">
        <v>1258</v>
      </c>
      <c r="F1260" s="2">
        <f t="shared" si="96"/>
        <v>955.89203052839218</v>
      </c>
      <c r="G1260" s="10">
        <f t="shared" si="98"/>
        <v>4.2257963189350729</v>
      </c>
      <c r="H1260" s="9">
        <f t="shared" si="99"/>
        <v>4.2257963189350676</v>
      </c>
      <c r="I1260" s="9">
        <f t="shared" si="97"/>
        <v>-1.7828035859821512E-3</v>
      </c>
      <c r="K1260">
        <v>1258</v>
      </c>
      <c r="L1260">
        <v>420</v>
      </c>
      <c r="M1260" s="9">
        <v>-5.9745143982613769E-2</v>
      </c>
    </row>
    <row r="1261" spans="1:13" x14ac:dyDescent="0.15">
      <c r="A1261" s="6">
        <v>38439</v>
      </c>
      <c r="B1261" s="11">
        <v>1992.52</v>
      </c>
      <c r="C1261" s="7">
        <f t="shared" si="95"/>
        <v>7.3327775154941044E-4</v>
      </c>
      <c r="E1261">
        <v>1259</v>
      </c>
      <c r="F1261" s="2">
        <f t="shared" si="96"/>
        <v>956.59296488726204</v>
      </c>
      <c r="G1261" s="10">
        <f t="shared" si="98"/>
        <v>4.2288950013583273</v>
      </c>
      <c r="H1261" s="9">
        <f t="shared" si="99"/>
        <v>4.228895001358322</v>
      </c>
      <c r="I1261" s="9">
        <f t="shared" si="97"/>
        <v>-3.0986824232543952E-3</v>
      </c>
      <c r="K1261">
        <v>1259</v>
      </c>
      <c r="L1261">
        <v>1338</v>
      </c>
      <c r="M1261" s="9">
        <v>-6.008472561803746E-2</v>
      </c>
    </row>
    <row r="1262" spans="1:13" x14ac:dyDescent="0.15">
      <c r="A1262" s="6">
        <v>38440</v>
      </c>
      <c r="B1262" s="11">
        <v>1973.88</v>
      </c>
      <c r="C1262" s="7">
        <f t="shared" si="95"/>
        <v>-9.354987653825253E-3</v>
      </c>
      <c r="E1262">
        <v>1260</v>
      </c>
      <c r="F1262" s="2">
        <f t="shared" si="96"/>
        <v>947.64404951100562</v>
      </c>
      <c r="G1262" s="10">
        <f t="shared" si="98"/>
        <v>4.1893337408312972</v>
      </c>
      <c r="H1262" s="9">
        <f t="shared" si="99"/>
        <v>4.1893337408312918</v>
      </c>
      <c r="I1262" s="9">
        <f t="shared" si="97"/>
        <v>3.9561260527030129E-2</v>
      </c>
      <c r="K1262">
        <v>1260</v>
      </c>
      <c r="L1262">
        <v>577</v>
      </c>
      <c r="M1262" s="9">
        <v>-6.0318187992393302E-2</v>
      </c>
    </row>
    <row r="1263" spans="1:13" x14ac:dyDescent="0.15">
      <c r="A1263" s="6">
        <v>38441</v>
      </c>
      <c r="B1263" s="11">
        <v>2005.67</v>
      </c>
      <c r="C1263" s="7">
        <f t="shared" si="95"/>
        <v>1.6105335684033495E-2</v>
      </c>
      <c r="E1263">
        <v>1261</v>
      </c>
      <c r="F1263" s="2">
        <f t="shared" si="96"/>
        <v>962.90617503735723</v>
      </c>
      <c r="G1263" s="10">
        <f t="shared" si="98"/>
        <v>4.256804367019833</v>
      </c>
      <c r="H1263" s="9">
        <f t="shared" si="99"/>
        <v>4.2568043670198277</v>
      </c>
      <c r="I1263" s="9">
        <f t="shared" si="97"/>
        <v>-6.7470626188535832E-2</v>
      </c>
      <c r="K1263">
        <v>1261</v>
      </c>
      <c r="L1263">
        <v>615</v>
      </c>
      <c r="M1263" s="9">
        <v>-6.0424307253463816E-2</v>
      </c>
    </row>
    <row r="1264" spans="1:13" x14ac:dyDescent="0.15">
      <c r="A1264" s="6">
        <v>38442</v>
      </c>
      <c r="B1264" s="11">
        <v>1999.23</v>
      </c>
      <c r="C1264" s="7">
        <f t="shared" si="95"/>
        <v>-3.210897106702526E-3</v>
      </c>
      <c r="E1264">
        <v>1262</v>
      </c>
      <c r="F1264" s="2">
        <f t="shared" si="96"/>
        <v>959.81438238590374</v>
      </c>
      <c r="G1264" s="10">
        <f t="shared" si="98"/>
        <v>4.2431362061939701</v>
      </c>
      <c r="H1264" s="9">
        <f t="shared" si="99"/>
        <v>4.2431362061939648</v>
      </c>
      <c r="I1264" s="9">
        <f t="shared" si="97"/>
        <v>1.3668160825862863E-2</v>
      </c>
      <c r="K1264">
        <v>1262</v>
      </c>
      <c r="L1264">
        <v>81</v>
      </c>
      <c r="M1264" s="9">
        <v>-6.0466754957891666E-2</v>
      </c>
    </row>
    <row r="1265" spans="1:13" x14ac:dyDescent="0.15">
      <c r="A1265" s="6">
        <v>38443</v>
      </c>
      <c r="B1265" s="11">
        <v>1984.81</v>
      </c>
      <c r="C1265" s="7">
        <f t="shared" si="95"/>
        <v>-7.2127769191139279E-3</v>
      </c>
      <c r="E1265">
        <v>1263</v>
      </c>
      <c r="F1265" s="2">
        <f t="shared" si="96"/>
        <v>952.89145536199715</v>
      </c>
      <c r="G1265" s="10">
        <f t="shared" si="98"/>
        <v>4.2125314113012777</v>
      </c>
      <c r="H1265" s="9">
        <f t="shared" si="99"/>
        <v>4.2125314113012724</v>
      </c>
      <c r="I1265" s="9">
        <f t="shared" si="97"/>
        <v>3.0604794892692411E-2</v>
      </c>
      <c r="K1265">
        <v>1263</v>
      </c>
      <c r="L1265">
        <v>359</v>
      </c>
      <c r="M1265" s="9">
        <v>-6.0933679706601573E-2</v>
      </c>
    </row>
    <row r="1266" spans="1:13" x14ac:dyDescent="0.15">
      <c r="A1266" s="6">
        <v>38446</v>
      </c>
      <c r="B1266" s="11">
        <v>1991.07</v>
      </c>
      <c r="C1266" s="7">
        <f t="shared" si="95"/>
        <v>3.153954282777649E-3</v>
      </c>
      <c r="E1266">
        <v>1264</v>
      </c>
      <c r="F1266" s="2">
        <f t="shared" si="96"/>
        <v>955.8968314486583</v>
      </c>
      <c r="G1266" s="10">
        <f t="shared" si="98"/>
        <v>4.2258175427872864</v>
      </c>
      <c r="H1266" s="9">
        <f t="shared" si="99"/>
        <v>4.2258175427872811</v>
      </c>
      <c r="I1266" s="9">
        <f t="shared" si="97"/>
        <v>-1.3286131486008657E-2</v>
      </c>
      <c r="K1266">
        <v>1264</v>
      </c>
      <c r="L1266">
        <v>1457</v>
      </c>
      <c r="M1266" s="9">
        <v>-6.1018575115457274E-2</v>
      </c>
    </row>
    <row r="1267" spans="1:13" x14ac:dyDescent="0.15">
      <c r="A1267" s="6">
        <v>38447</v>
      </c>
      <c r="B1267" s="11">
        <v>1999.32</v>
      </c>
      <c r="C1267" s="7">
        <f t="shared" si="95"/>
        <v>4.1435007307628613E-3</v>
      </c>
      <c r="E1267">
        <v>1265</v>
      </c>
      <c r="F1267" s="2">
        <f t="shared" si="96"/>
        <v>959.85759066829974</v>
      </c>
      <c r="G1267" s="10">
        <f t="shared" si="98"/>
        <v>4.2433272208638959</v>
      </c>
      <c r="H1267" s="9">
        <f t="shared" si="99"/>
        <v>4.2433272208638906</v>
      </c>
      <c r="I1267" s="9">
        <f t="shared" si="97"/>
        <v>-1.7509678076609525E-2</v>
      </c>
      <c r="K1267">
        <v>1265</v>
      </c>
      <c r="L1267">
        <v>712</v>
      </c>
      <c r="M1267" s="9">
        <v>-6.1103470524313863E-2</v>
      </c>
    </row>
    <row r="1268" spans="1:13" x14ac:dyDescent="0.15">
      <c r="A1268" s="6">
        <v>38448</v>
      </c>
      <c r="B1268" s="11">
        <v>1999.14</v>
      </c>
      <c r="C1268" s="7">
        <f t="shared" si="95"/>
        <v>-9.0030610407465517E-5</v>
      </c>
      <c r="E1268">
        <v>1266</v>
      </c>
      <c r="F1268" s="2">
        <f t="shared" si="96"/>
        <v>959.77117410350763</v>
      </c>
      <c r="G1268" s="10">
        <f t="shared" si="98"/>
        <v>4.2429451915240426</v>
      </c>
      <c r="H1268" s="9">
        <f t="shared" si="99"/>
        <v>4.2429451915240373</v>
      </c>
      <c r="I1268" s="9">
        <f t="shared" si="97"/>
        <v>3.8202933985331811E-4</v>
      </c>
      <c r="K1268">
        <v>1266</v>
      </c>
      <c r="L1268">
        <v>446</v>
      </c>
      <c r="M1268" s="9">
        <v>-6.1230813637598303E-2</v>
      </c>
    </row>
    <row r="1269" spans="1:13" x14ac:dyDescent="0.15">
      <c r="A1269" s="6">
        <v>38449</v>
      </c>
      <c r="B1269" s="11">
        <v>2018.79</v>
      </c>
      <c r="C1269" s="7">
        <f t="shared" si="95"/>
        <v>9.8292265674240209E-3</v>
      </c>
      <c r="E1269">
        <v>1267</v>
      </c>
      <c r="F1269" s="2">
        <f t="shared" si="96"/>
        <v>969.2049824266536</v>
      </c>
      <c r="G1269" s="10">
        <f t="shared" si="98"/>
        <v>4.2846500611246947</v>
      </c>
      <c r="H1269" s="9">
        <f t="shared" si="99"/>
        <v>4.2846500611246894</v>
      </c>
      <c r="I1269" s="9">
        <f t="shared" si="97"/>
        <v>-4.1704869600652117E-2</v>
      </c>
      <c r="K1269">
        <v>1267</v>
      </c>
      <c r="L1269">
        <v>1225</v>
      </c>
      <c r="M1269" s="9">
        <v>-6.1591619125237251E-2</v>
      </c>
    </row>
    <row r="1270" spans="1:13" x14ac:dyDescent="0.15">
      <c r="A1270" s="6">
        <v>38450</v>
      </c>
      <c r="B1270" s="11">
        <v>1999.35</v>
      </c>
      <c r="C1270" s="7">
        <f t="shared" si="95"/>
        <v>-9.62953056038518E-3</v>
      </c>
      <c r="E1270">
        <v>1268</v>
      </c>
      <c r="F1270" s="2">
        <f t="shared" si="96"/>
        <v>959.87199342909855</v>
      </c>
      <c r="G1270" s="10">
        <f t="shared" si="98"/>
        <v>4.2433908924205381</v>
      </c>
      <c r="H1270" s="9">
        <f t="shared" si="99"/>
        <v>4.2433908924205328</v>
      </c>
      <c r="I1270" s="9">
        <f t="shared" si="97"/>
        <v>4.1259168704156579E-2</v>
      </c>
      <c r="K1270">
        <v>1268</v>
      </c>
      <c r="L1270">
        <v>1286</v>
      </c>
      <c r="M1270" s="9">
        <v>-6.1888753056234869E-2</v>
      </c>
    </row>
    <row r="1271" spans="1:13" x14ac:dyDescent="0.15">
      <c r="A1271" s="6">
        <v>38453</v>
      </c>
      <c r="B1271" s="11">
        <v>1992.12</v>
      </c>
      <c r="C1271" s="7">
        <f t="shared" si="95"/>
        <v>-3.6161752569585648E-3</v>
      </c>
      <c r="E1271">
        <v>1269</v>
      </c>
      <c r="F1271" s="2">
        <f t="shared" si="96"/>
        <v>956.40092807661279</v>
      </c>
      <c r="G1271" s="10">
        <f t="shared" si="98"/>
        <v>4.2280460472697641</v>
      </c>
      <c r="H1271" s="9">
        <f t="shared" si="99"/>
        <v>4.2280460472697587</v>
      </c>
      <c r="I1271" s="9">
        <f t="shared" si="97"/>
        <v>1.5344845150774056E-2</v>
      </c>
      <c r="K1271">
        <v>1269</v>
      </c>
      <c r="L1271">
        <v>839</v>
      </c>
      <c r="M1271" s="9">
        <v>-6.2143439282803747E-2</v>
      </c>
    </row>
    <row r="1272" spans="1:13" x14ac:dyDescent="0.15">
      <c r="A1272" s="6">
        <v>38454</v>
      </c>
      <c r="B1272" s="11">
        <v>2005.4</v>
      </c>
      <c r="C1272" s="7">
        <f t="shared" si="95"/>
        <v>6.6662650844326876E-3</v>
      </c>
      <c r="E1272">
        <v>1270</v>
      </c>
      <c r="F1272" s="2">
        <f t="shared" si="96"/>
        <v>962.7765501901689</v>
      </c>
      <c r="G1272" s="10">
        <f t="shared" si="98"/>
        <v>4.2562313230100521</v>
      </c>
      <c r="H1272" s="9">
        <f t="shared" si="99"/>
        <v>4.2562313230100468</v>
      </c>
      <c r="I1272" s="9">
        <f t="shared" si="97"/>
        <v>-2.8185275740288063E-2</v>
      </c>
      <c r="K1272">
        <v>1270</v>
      </c>
      <c r="L1272">
        <v>37</v>
      </c>
      <c r="M1272" s="9">
        <v>-6.2567916327084028E-2</v>
      </c>
    </row>
    <row r="1273" spans="1:13" x14ac:dyDescent="0.15">
      <c r="A1273" s="6">
        <v>38455</v>
      </c>
      <c r="B1273" s="11">
        <v>1974.37</v>
      </c>
      <c r="C1273" s="7">
        <f t="shared" si="95"/>
        <v>-1.5473222299790645E-2</v>
      </c>
      <c r="E1273">
        <v>1271</v>
      </c>
      <c r="F1273" s="2">
        <f t="shared" si="96"/>
        <v>947.87929460405087</v>
      </c>
      <c r="G1273" s="10">
        <f t="shared" si="98"/>
        <v>4.1903737095897853</v>
      </c>
      <c r="H1273" s="9">
        <f t="shared" si="99"/>
        <v>4.1903737095897799</v>
      </c>
      <c r="I1273" s="9">
        <f t="shared" si="97"/>
        <v>6.5857613420266858E-2</v>
      </c>
      <c r="K1273">
        <v>1271</v>
      </c>
      <c r="L1273">
        <v>100</v>
      </c>
      <c r="M1273" s="9">
        <v>-6.2567916327084916E-2</v>
      </c>
    </row>
    <row r="1274" spans="1:13" x14ac:dyDescent="0.15">
      <c r="A1274" s="6">
        <v>38456</v>
      </c>
      <c r="B1274" s="11">
        <v>1946.71</v>
      </c>
      <c r="C1274" s="7">
        <f t="shared" si="95"/>
        <v>-1.4009532154560578E-2</v>
      </c>
      <c r="E1274">
        <v>1272</v>
      </c>
      <c r="F1274" s="2">
        <f t="shared" si="96"/>
        <v>934.59994914765321</v>
      </c>
      <c r="G1274" s="10">
        <f t="shared" si="98"/>
        <v>4.1316685343656623</v>
      </c>
      <c r="H1274" s="9">
        <f t="shared" si="99"/>
        <v>4.131668534365657</v>
      </c>
      <c r="I1274" s="9">
        <f t="shared" si="97"/>
        <v>5.8705175224122996E-2</v>
      </c>
      <c r="K1274">
        <v>1272</v>
      </c>
      <c r="L1274">
        <v>928</v>
      </c>
      <c r="M1274" s="9">
        <v>-6.2737707144797206E-2</v>
      </c>
    </row>
    <row r="1275" spans="1:13" x14ac:dyDescent="0.15">
      <c r="A1275" s="6">
        <v>38457</v>
      </c>
      <c r="B1275" s="11">
        <v>1908.15</v>
      </c>
      <c r="C1275" s="7">
        <f t="shared" si="95"/>
        <v>-1.9807778251511476E-2</v>
      </c>
      <c r="E1275">
        <v>1273</v>
      </c>
      <c r="F1275" s="2">
        <f t="shared" si="96"/>
        <v>916.0876006010626</v>
      </c>
      <c r="G1275" s="10">
        <f t="shared" si="98"/>
        <v>4.0498293602282001</v>
      </c>
      <c r="H1275" s="9">
        <f t="shared" si="99"/>
        <v>4.0498293602281947</v>
      </c>
      <c r="I1275" s="9">
        <f t="shared" si="97"/>
        <v>8.1839174137462223E-2</v>
      </c>
      <c r="K1275">
        <v>1273</v>
      </c>
      <c r="L1275">
        <v>568</v>
      </c>
      <c r="M1275" s="9">
        <v>-6.3395646563434216E-2</v>
      </c>
    </row>
    <row r="1276" spans="1:13" x14ac:dyDescent="0.15">
      <c r="A1276" s="6">
        <v>38460</v>
      </c>
      <c r="B1276" s="11">
        <v>1912.92</v>
      </c>
      <c r="C1276" s="7">
        <f t="shared" si="95"/>
        <v>2.499803474569573E-3</v>
      </c>
      <c r="E1276">
        <v>1274</v>
      </c>
      <c r="F1276" s="2">
        <f t="shared" si="96"/>
        <v>918.3776395680552</v>
      </c>
      <c r="G1276" s="10">
        <f t="shared" si="98"/>
        <v>4.0599531377343121</v>
      </c>
      <c r="H1276" s="9">
        <f t="shared" si="99"/>
        <v>4.0599531377343068</v>
      </c>
      <c r="I1276" s="9">
        <f t="shared" si="97"/>
        <v>-1.0123777506112042E-2</v>
      </c>
      <c r="K1276">
        <v>1274</v>
      </c>
      <c r="L1276">
        <v>965</v>
      </c>
      <c r="M1276" s="9">
        <v>-6.3586661233360431E-2</v>
      </c>
    </row>
    <row r="1277" spans="1:13" x14ac:dyDescent="0.15">
      <c r="A1277" s="6">
        <v>38461</v>
      </c>
      <c r="B1277" s="11">
        <v>1932.36</v>
      </c>
      <c r="C1277" s="7">
        <f t="shared" si="95"/>
        <v>1.0162474123329712E-2</v>
      </c>
      <c r="E1277">
        <v>1275</v>
      </c>
      <c r="F1277" s="2">
        <f t="shared" si="96"/>
        <v>927.71062856561014</v>
      </c>
      <c r="G1277" s="10">
        <f t="shared" si="98"/>
        <v>4.1012123064384678</v>
      </c>
      <c r="H1277" s="9">
        <f t="shared" si="99"/>
        <v>4.1012123064384634</v>
      </c>
      <c r="I1277" s="9">
        <f t="shared" si="97"/>
        <v>-4.1259168704156579E-2</v>
      </c>
      <c r="K1277">
        <v>1275</v>
      </c>
      <c r="L1277">
        <v>1091</v>
      </c>
      <c r="M1277" s="9">
        <v>-6.384134745992931E-2</v>
      </c>
    </row>
    <row r="1278" spans="1:13" x14ac:dyDescent="0.15">
      <c r="A1278" s="6">
        <v>38462</v>
      </c>
      <c r="B1278" s="11">
        <v>1913.76</v>
      </c>
      <c r="C1278" s="7">
        <f t="shared" si="95"/>
        <v>-9.6255356144817616E-3</v>
      </c>
      <c r="E1278">
        <v>1276</v>
      </c>
      <c r="F1278" s="2">
        <f t="shared" si="96"/>
        <v>918.78091687041865</v>
      </c>
      <c r="G1278" s="10">
        <f t="shared" si="98"/>
        <v>4.0617359413202934</v>
      </c>
      <c r="H1278" s="9">
        <f t="shared" si="99"/>
        <v>4.0617359413202889</v>
      </c>
      <c r="I1278" s="9">
        <f t="shared" si="97"/>
        <v>3.9476365118174428E-2</v>
      </c>
      <c r="K1278">
        <v>1276</v>
      </c>
      <c r="L1278">
        <v>1413</v>
      </c>
      <c r="M1278" s="9">
        <v>-6.422337679978174E-2</v>
      </c>
    </row>
    <row r="1279" spans="1:13" x14ac:dyDescent="0.15">
      <c r="A1279" s="6">
        <v>38463</v>
      </c>
      <c r="B1279" s="11">
        <v>1962.41</v>
      </c>
      <c r="C1279" s="7">
        <f t="shared" si="95"/>
        <v>2.5421160438090507E-2</v>
      </c>
      <c r="E1279">
        <v>1277</v>
      </c>
      <c r="F1279" s="2">
        <f t="shared" si="96"/>
        <v>942.13739396563744</v>
      </c>
      <c r="G1279" s="10">
        <f t="shared" si="98"/>
        <v>4.1649899823417549</v>
      </c>
      <c r="H1279" s="9">
        <f t="shared" si="99"/>
        <v>4.1649899823417504</v>
      </c>
      <c r="I1279" s="9">
        <f t="shared" si="97"/>
        <v>-0.10325404102146152</v>
      </c>
      <c r="K1279">
        <v>1277</v>
      </c>
      <c r="L1279">
        <v>781</v>
      </c>
      <c r="M1279" s="9">
        <v>-6.4350719913067511E-2</v>
      </c>
    </row>
    <row r="1280" spans="1:13" x14ac:dyDescent="0.15">
      <c r="A1280" s="6">
        <v>38464</v>
      </c>
      <c r="B1280" s="11">
        <v>1932.19</v>
      </c>
      <c r="C1280" s="7">
        <f t="shared" si="95"/>
        <v>-1.5399432330654661E-2</v>
      </c>
      <c r="E1280">
        <v>1278</v>
      </c>
      <c r="F1280" s="2">
        <f t="shared" si="96"/>
        <v>927.62901292108427</v>
      </c>
      <c r="G1280" s="10">
        <f t="shared" si="98"/>
        <v>4.1008515009508288</v>
      </c>
      <c r="H1280" s="9">
        <f t="shared" si="99"/>
        <v>4.1008515009508244</v>
      </c>
      <c r="I1280" s="9">
        <f t="shared" si="97"/>
        <v>6.4138481390926039E-2</v>
      </c>
      <c r="K1280">
        <v>1278</v>
      </c>
      <c r="L1280">
        <v>664</v>
      </c>
      <c r="M1280" s="9">
        <v>-6.4456839174137137E-2</v>
      </c>
    </row>
    <row r="1281" spans="1:13" x14ac:dyDescent="0.15">
      <c r="A1281" s="6">
        <v>38467</v>
      </c>
      <c r="B1281" s="11">
        <v>1950.78</v>
      </c>
      <c r="C1281" s="7">
        <f t="shared" si="95"/>
        <v>9.6212070241539216E-3</v>
      </c>
      <c r="E1281">
        <v>1279</v>
      </c>
      <c r="F1281" s="2">
        <f t="shared" si="96"/>
        <v>936.55392369600952</v>
      </c>
      <c r="G1281" s="10">
        <f t="shared" si="98"/>
        <v>4.1403066422167889</v>
      </c>
      <c r="H1281" s="9">
        <f t="shared" si="99"/>
        <v>4.1403066422167845</v>
      </c>
      <c r="I1281" s="9">
        <f t="shared" si="97"/>
        <v>-3.9455141265960059E-2</v>
      </c>
      <c r="K1281">
        <v>1279</v>
      </c>
      <c r="L1281">
        <v>869</v>
      </c>
      <c r="M1281" s="9">
        <v>-6.4478063026351506E-2</v>
      </c>
    </row>
    <row r="1282" spans="1:13" x14ac:dyDescent="0.15">
      <c r="A1282" s="6">
        <v>38468</v>
      </c>
      <c r="B1282" s="11">
        <v>1927.44</v>
      </c>
      <c r="C1282" s="7">
        <f t="shared" si="95"/>
        <v>-1.196444499123428E-2</v>
      </c>
      <c r="E1282">
        <v>1280</v>
      </c>
      <c r="F1282" s="2">
        <f t="shared" si="96"/>
        <v>925.34857579462403</v>
      </c>
      <c r="G1282" s="10">
        <f t="shared" si="98"/>
        <v>4.0907701711491447</v>
      </c>
      <c r="H1282" s="9">
        <f t="shared" si="99"/>
        <v>4.0907701711491402</v>
      </c>
      <c r="I1282" s="9">
        <f t="shared" si="97"/>
        <v>4.953647106764425E-2</v>
      </c>
      <c r="K1282">
        <v>1280</v>
      </c>
      <c r="L1282">
        <v>335</v>
      </c>
      <c r="M1282" s="9">
        <v>-6.4562958435207207E-2</v>
      </c>
    </row>
    <row r="1283" spans="1:13" x14ac:dyDescent="0.15">
      <c r="A1283" s="6">
        <v>38469</v>
      </c>
      <c r="B1283" s="11">
        <v>1930.43</v>
      </c>
      <c r="C1283" s="7">
        <f t="shared" si="95"/>
        <v>1.551280454903825E-3</v>
      </c>
      <c r="E1283">
        <v>1281</v>
      </c>
      <c r="F1283" s="2">
        <f t="shared" si="96"/>
        <v>926.78405095422727</v>
      </c>
      <c r="G1283" s="10">
        <f t="shared" si="98"/>
        <v>4.0971161029611514</v>
      </c>
      <c r="H1283" s="9">
        <f t="shared" si="99"/>
        <v>4.0971161029611478</v>
      </c>
      <c r="I1283" s="9">
        <f t="shared" si="97"/>
        <v>-6.3459318120075991E-3</v>
      </c>
      <c r="K1283">
        <v>1281</v>
      </c>
      <c r="L1283">
        <v>1411</v>
      </c>
      <c r="M1283" s="9">
        <v>-6.4562958435208095E-2</v>
      </c>
    </row>
    <row r="1284" spans="1:13" x14ac:dyDescent="0.15">
      <c r="A1284" s="6">
        <v>38470</v>
      </c>
      <c r="B1284" s="11">
        <v>1904.18</v>
      </c>
      <c r="C1284" s="7">
        <f t="shared" ref="C1284:C1347" si="100">B1284/B1283-1</f>
        <v>-1.3598006661728168E-2</v>
      </c>
      <c r="E1284">
        <v>1282</v>
      </c>
      <c r="F1284" s="2">
        <f t="shared" ref="F1284:F1347" si="101">F1283*(1+C1284)</f>
        <v>914.18163525536829</v>
      </c>
      <c r="G1284" s="10">
        <f t="shared" si="98"/>
        <v>4.0414034908992118</v>
      </c>
      <c r="H1284" s="9">
        <f t="shared" si="99"/>
        <v>4.0414034908992083</v>
      </c>
      <c r="I1284" s="9">
        <f t="shared" ref="I1284:I1347" si="102">-(H1284-H1283)</f>
        <v>5.5712612061939559E-2</v>
      </c>
      <c r="K1284">
        <v>1282</v>
      </c>
      <c r="L1284">
        <v>786</v>
      </c>
      <c r="M1284" s="9">
        <v>-6.464785384406424E-2</v>
      </c>
    </row>
    <row r="1285" spans="1:13" x14ac:dyDescent="0.15">
      <c r="A1285" s="6">
        <v>38471</v>
      </c>
      <c r="B1285" s="11">
        <v>1921.65</v>
      </c>
      <c r="C1285" s="7">
        <f t="shared" si="100"/>
        <v>9.1745528258884157E-3</v>
      </c>
      <c r="E1285">
        <v>1283</v>
      </c>
      <c r="F1285" s="2">
        <f t="shared" si="101"/>
        <v>922.56884296047576</v>
      </c>
      <c r="G1285" s="10">
        <f t="shared" ref="G1285:G1348" si="103">G1284*F1285/F1284</f>
        <v>4.0784815607171963</v>
      </c>
      <c r="H1285" s="9">
        <f t="shared" ref="H1285:H1348" si="104">H1284*(1+C1285)</f>
        <v>4.0784815607171927</v>
      </c>
      <c r="I1285" s="9">
        <f t="shared" si="102"/>
        <v>-3.7078069817984449E-2</v>
      </c>
      <c r="K1285">
        <v>1283</v>
      </c>
      <c r="L1285">
        <v>771</v>
      </c>
      <c r="M1285" s="9">
        <v>-6.5327017114914288E-2</v>
      </c>
    </row>
    <row r="1286" spans="1:13" x14ac:dyDescent="0.15">
      <c r="A1286" s="6">
        <v>38474</v>
      </c>
      <c r="B1286" s="11">
        <v>1928.65</v>
      </c>
      <c r="C1286" s="7">
        <f t="shared" si="100"/>
        <v>3.6427028855410271E-3</v>
      </c>
      <c r="E1286">
        <v>1284</v>
      </c>
      <c r="F1286" s="2">
        <f t="shared" si="101"/>
        <v>925.92948714683814</v>
      </c>
      <c r="G1286" s="10">
        <f t="shared" si="103"/>
        <v>4.0933382572670469</v>
      </c>
      <c r="H1286" s="9">
        <f t="shared" si="104"/>
        <v>4.0933382572670434</v>
      </c>
      <c r="I1286" s="9">
        <f t="shared" si="102"/>
        <v>-1.4856696549850668E-2</v>
      </c>
      <c r="K1286">
        <v>1284</v>
      </c>
      <c r="L1286">
        <v>515</v>
      </c>
      <c r="M1286" s="9">
        <v>-6.568782260255368E-2</v>
      </c>
    </row>
    <row r="1287" spans="1:13" x14ac:dyDescent="0.15">
      <c r="A1287" s="6">
        <v>38475</v>
      </c>
      <c r="B1287" s="11">
        <v>1933.07</v>
      </c>
      <c r="C1287" s="7">
        <f t="shared" si="100"/>
        <v>2.2917584839134975E-3</v>
      </c>
      <c r="E1287">
        <v>1285</v>
      </c>
      <c r="F1287" s="2">
        <f t="shared" si="101"/>
        <v>928.05149390451254</v>
      </c>
      <c r="G1287" s="10">
        <f t="shared" si="103"/>
        <v>4.1027191999456658</v>
      </c>
      <c r="H1287" s="9">
        <f t="shared" si="104"/>
        <v>4.1027191999456631</v>
      </c>
      <c r="I1287" s="9">
        <f t="shared" si="102"/>
        <v>-9.3809426786197747E-3</v>
      </c>
      <c r="K1287">
        <v>1285</v>
      </c>
      <c r="L1287">
        <v>657</v>
      </c>
      <c r="M1287" s="9">
        <v>-6.568782260255368E-2</v>
      </c>
    </row>
    <row r="1288" spans="1:13" x14ac:dyDescent="0.15">
      <c r="A1288" s="6">
        <v>38476</v>
      </c>
      <c r="B1288" s="11">
        <v>1962.23</v>
      </c>
      <c r="C1288" s="7">
        <f t="shared" si="100"/>
        <v>1.5084813276291076E-2</v>
      </c>
      <c r="E1288">
        <v>1286</v>
      </c>
      <c r="F1288" s="2">
        <f t="shared" si="101"/>
        <v>942.05097740084511</v>
      </c>
      <c r="G1288" s="10">
        <f t="shared" si="103"/>
        <v>4.1646079530019007</v>
      </c>
      <c r="H1288" s="9">
        <f t="shared" si="104"/>
        <v>4.164607953001898</v>
      </c>
      <c r="I1288" s="9">
        <f t="shared" si="102"/>
        <v>-6.1888753056234869E-2</v>
      </c>
      <c r="K1288">
        <v>1286</v>
      </c>
      <c r="L1288">
        <v>254</v>
      </c>
      <c r="M1288" s="9">
        <v>-6.57514941591959E-2</v>
      </c>
    </row>
    <row r="1289" spans="1:13" x14ac:dyDescent="0.15">
      <c r="A1289" s="6">
        <v>38477</v>
      </c>
      <c r="B1289" s="11">
        <v>1961.8</v>
      </c>
      <c r="C1289" s="7">
        <f t="shared" si="100"/>
        <v>-2.1913842923615423E-4</v>
      </c>
      <c r="E1289">
        <v>1287</v>
      </c>
      <c r="F1289" s="2">
        <f t="shared" si="101"/>
        <v>941.84453782939715</v>
      </c>
      <c r="G1289" s="10">
        <f t="shared" si="103"/>
        <v>4.1636953273566961</v>
      </c>
      <c r="H1289" s="9">
        <f t="shared" si="104"/>
        <v>4.1636953273566926</v>
      </c>
      <c r="I1289" s="9">
        <f t="shared" si="102"/>
        <v>9.1262564520544487E-4</v>
      </c>
      <c r="K1289">
        <v>1287</v>
      </c>
      <c r="L1289">
        <v>865</v>
      </c>
      <c r="M1289" s="9">
        <v>-6.585761342026597E-2</v>
      </c>
    </row>
    <row r="1290" spans="1:13" x14ac:dyDescent="0.15">
      <c r="A1290" s="6">
        <v>38478</v>
      </c>
      <c r="B1290" s="11">
        <v>1967.35</v>
      </c>
      <c r="C1290" s="7">
        <f t="shared" si="100"/>
        <v>2.829034560097865E-3</v>
      </c>
      <c r="E1290">
        <v>1288</v>
      </c>
      <c r="F1290" s="2">
        <f t="shared" si="101"/>
        <v>944.50904857715591</v>
      </c>
      <c r="G1290" s="10">
        <f t="shared" si="103"/>
        <v>4.1754745653355059</v>
      </c>
      <c r="H1290" s="9">
        <f t="shared" si="104"/>
        <v>4.1754745653355023</v>
      </c>
      <c r="I1290" s="9">
        <f t="shared" si="102"/>
        <v>-1.1779237978809753E-2</v>
      </c>
      <c r="K1290">
        <v>1288</v>
      </c>
      <c r="L1290">
        <v>803</v>
      </c>
      <c r="M1290" s="9">
        <v>-6.5984956533550854E-2</v>
      </c>
    </row>
    <row r="1291" spans="1:13" x14ac:dyDescent="0.15">
      <c r="A1291" s="6">
        <v>38481</v>
      </c>
      <c r="B1291" s="11">
        <v>1979.67</v>
      </c>
      <c r="C1291" s="7">
        <f t="shared" si="100"/>
        <v>6.2622309197652992E-3</v>
      </c>
      <c r="E1291">
        <v>1289</v>
      </c>
      <c r="F1291" s="2">
        <f t="shared" si="101"/>
        <v>950.42378234515388</v>
      </c>
      <c r="G1291" s="10">
        <f t="shared" si="103"/>
        <v>4.2016223512632438</v>
      </c>
      <c r="H1291" s="9">
        <f t="shared" si="104"/>
        <v>4.2016223512632402</v>
      </c>
      <c r="I1291" s="9">
        <f t="shared" si="102"/>
        <v>-2.6147785927737921E-2</v>
      </c>
      <c r="K1291">
        <v>1289</v>
      </c>
      <c r="L1291">
        <v>527</v>
      </c>
      <c r="M1291" s="9">
        <v>-6.6430657430045947E-2</v>
      </c>
    </row>
    <row r="1292" spans="1:13" x14ac:dyDescent="0.15">
      <c r="A1292" s="6">
        <v>38482</v>
      </c>
      <c r="B1292" s="11">
        <v>1962.77</v>
      </c>
      <c r="C1292" s="7">
        <f t="shared" si="100"/>
        <v>-8.536776331408813E-3</v>
      </c>
      <c r="E1292">
        <v>1290</v>
      </c>
      <c r="F1292" s="2">
        <f t="shared" si="101"/>
        <v>942.31022709522176</v>
      </c>
      <c r="G1292" s="10">
        <f t="shared" si="103"/>
        <v>4.1657540410214615</v>
      </c>
      <c r="H1292" s="9">
        <f t="shared" si="104"/>
        <v>4.165754041021458</v>
      </c>
      <c r="I1292" s="9">
        <f t="shared" si="102"/>
        <v>3.5868310241782275E-2</v>
      </c>
      <c r="K1292">
        <v>1290</v>
      </c>
      <c r="L1292">
        <v>819</v>
      </c>
      <c r="M1292" s="9">
        <v>-6.6536776691116017E-2</v>
      </c>
    </row>
    <row r="1293" spans="1:13" x14ac:dyDescent="0.15">
      <c r="A1293" s="6">
        <v>38483</v>
      </c>
      <c r="B1293" s="11">
        <v>1971.55</v>
      </c>
      <c r="C1293" s="7">
        <f t="shared" si="100"/>
        <v>4.4732699195524361E-3</v>
      </c>
      <c r="E1293">
        <v>1291</v>
      </c>
      <c r="F1293" s="2">
        <f t="shared" si="101"/>
        <v>946.5254350889735</v>
      </c>
      <c r="G1293" s="10">
        <f t="shared" si="103"/>
        <v>4.1843885832654166</v>
      </c>
      <c r="H1293" s="9">
        <f t="shared" si="104"/>
        <v>4.1843885832654131</v>
      </c>
      <c r="I1293" s="9">
        <f t="shared" si="102"/>
        <v>-1.863454224395511E-2</v>
      </c>
      <c r="K1293">
        <v>1291</v>
      </c>
      <c r="L1293">
        <v>960</v>
      </c>
      <c r="M1293" s="9">
        <v>-6.6600448247759125E-2</v>
      </c>
    </row>
    <row r="1294" spans="1:13" x14ac:dyDescent="0.15">
      <c r="A1294" s="6">
        <v>38484</v>
      </c>
      <c r="B1294" s="11">
        <v>1963.88</v>
      </c>
      <c r="C1294" s="7">
        <f t="shared" si="100"/>
        <v>-3.8903400877481342E-3</v>
      </c>
      <c r="E1294">
        <v>1292</v>
      </c>
      <c r="F1294" s="2">
        <f t="shared" si="101"/>
        <v>942.84312924477365</v>
      </c>
      <c r="G1294" s="10">
        <f t="shared" si="103"/>
        <v>4.1681098886172236</v>
      </c>
      <c r="H1294" s="9">
        <f t="shared" si="104"/>
        <v>4.1681098886172201</v>
      </c>
      <c r="I1294" s="9">
        <f t="shared" si="102"/>
        <v>1.6278694648192982E-2</v>
      </c>
      <c r="K1294">
        <v>1292</v>
      </c>
      <c r="L1294">
        <v>238</v>
      </c>
      <c r="M1294" s="9">
        <v>-6.6940029883183705E-2</v>
      </c>
    </row>
    <row r="1295" spans="1:13" x14ac:dyDescent="0.15">
      <c r="A1295" s="6">
        <v>38485</v>
      </c>
      <c r="B1295" s="11">
        <v>1976.78</v>
      </c>
      <c r="C1295" s="7">
        <f t="shared" si="100"/>
        <v>6.5686294478277674E-3</v>
      </c>
      <c r="E1295">
        <v>1293</v>
      </c>
      <c r="F1295" s="2">
        <f t="shared" si="101"/>
        <v>949.03631638821298</v>
      </c>
      <c r="G1295" s="10">
        <f t="shared" si="103"/>
        <v>4.1954886579733772</v>
      </c>
      <c r="H1295" s="9">
        <f t="shared" si="104"/>
        <v>4.1954886579733737</v>
      </c>
      <c r="I1295" s="9">
        <f t="shared" si="102"/>
        <v>-2.7378769356153576E-2</v>
      </c>
      <c r="K1295">
        <v>1293</v>
      </c>
      <c r="L1295">
        <v>1261</v>
      </c>
      <c r="M1295" s="9">
        <v>-6.7470626188535832E-2</v>
      </c>
    </row>
    <row r="1296" spans="1:13" x14ac:dyDescent="0.15">
      <c r="A1296" s="6">
        <v>38488</v>
      </c>
      <c r="B1296" s="11">
        <v>1994.43</v>
      </c>
      <c r="C1296" s="7">
        <f t="shared" si="100"/>
        <v>8.9286617630692788E-3</v>
      </c>
      <c r="E1296">
        <v>1294</v>
      </c>
      <c r="F1296" s="2">
        <f t="shared" si="101"/>
        <v>957.50994065811255</v>
      </c>
      <c r="G1296" s="10">
        <f t="shared" si="103"/>
        <v>4.232948757131215</v>
      </c>
      <c r="H1296" s="9">
        <f t="shared" si="104"/>
        <v>4.2329487571312114</v>
      </c>
      <c r="I1296" s="9">
        <f t="shared" si="102"/>
        <v>-3.7460099157837767E-2</v>
      </c>
      <c r="K1296">
        <v>1294</v>
      </c>
      <c r="L1296">
        <v>127</v>
      </c>
      <c r="M1296" s="9">
        <v>-6.7491850040751089E-2</v>
      </c>
    </row>
    <row r="1297" spans="1:13" x14ac:dyDescent="0.15">
      <c r="A1297" s="6">
        <v>38489</v>
      </c>
      <c r="B1297" s="11">
        <v>2004.15</v>
      </c>
      <c r="C1297" s="7">
        <f t="shared" si="100"/>
        <v>4.8735729005280337E-3</v>
      </c>
      <c r="E1297">
        <v>1295</v>
      </c>
      <c r="F1297" s="2">
        <f t="shared" si="101"/>
        <v>962.17643515689019</v>
      </c>
      <c r="G1297" s="10">
        <f t="shared" si="103"/>
        <v>4.2535783414832933</v>
      </c>
      <c r="H1297" s="9">
        <f t="shared" si="104"/>
        <v>4.2535783414832897</v>
      </c>
      <c r="I1297" s="9">
        <f t="shared" si="102"/>
        <v>-2.062958435207829E-2</v>
      </c>
      <c r="K1297">
        <v>1295</v>
      </c>
      <c r="L1297">
        <v>652</v>
      </c>
      <c r="M1297" s="9">
        <v>-6.8807728878022445E-2</v>
      </c>
    </row>
    <row r="1298" spans="1:13" x14ac:dyDescent="0.15">
      <c r="A1298" s="6">
        <v>38490</v>
      </c>
      <c r="B1298" s="11">
        <v>2030.65</v>
      </c>
      <c r="C1298" s="7">
        <f t="shared" si="100"/>
        <v>1.3222563181398694E-2</v>
      </c>
      <c r="E1298">
        <v>1296</v>
      </c>
      <c r="F1298" s="2">
        <f t="shared" si="101"/>
        <v>974.89887386240514</v>
      </c>
      <c r="G1298" s="10">
        <f t="shared" si="103"/>
        <v>4.309821549850585</v>
      </c>
      <c r="H1298" s="9">
        <f t="shared" si="104"/>
        <v>4.3098215498505814</v>
      </c>
      <c r="I1298" s="9">
        <f t="shared" si="102"/>
        <v>-5.6243208367291686E-2</v>
      </c>
      <c r="K1298">
        <v>1296</v>
      </c>
      <c r="L1298">
        <v>884</v>
      </c>
      <c r="M1298" s="9">
        <v>-6.895629584352081E-2</v>
      </c>
    </row>
    <row r="1299" spans="1:13" x14ac:dyDescent="0.15">
      <c r="A1299" s="6">
        <v>38491</v>
      </c>
      <c r="B1299" s="11">
        <v>2042.58</v>
      </c>
      <c r="C1299" s="7">
        <f t="shared" si="100"/>
        <v>5.8749661438455281E-3</v>
      </c>
      <c r="E1299">
        <v>1297</v>
      </c>
      <c r="F1299" s="2">
        <f t="shared" si="101"/>
        <v>980.62637174001986</v>
      </c>
      <c r="G1299" s="10">
        <f t="shared" si="103"/>
        <v>4.3351416055419723</v>
      </c>
      <c r="H1299" s="9">
        <f t="shared" si="104"/>
        <v>4.3351416055419696</v>
      </c>
      <c r="I1299" s="9">
        <f t="shared" si="102"/>
        <v>-2.5320055691388177E-2</v>
      </c>
      <c r="K1299">
        <v>1297</v>
      </c>
      <c r="L1299">
        <v>1424</v>
      </c>
      <c r="M1299" s="9">
        <v>-6.9041191252376954E-2</v>
      </c>
    </row>
    <row r="1300" spans="1:13" x14ac:dyDescent="0.15">
      <c r="A1300" s="6">
        <v>38492</v>
      </c>
      <c r="B1300" s="11">
        <v>2046.42</v>
      </c>
      <c r="C1300" s="7">
        <f t="shared" si="100"/>
        <v>1.8799753253240237E-3</v>
      </c>
      <c r="E1300">
        <v>1298</v>
      </c>
      <c r="F1300" s="2">
        <f t="shared" si="101"/>
        <v>982.46992512225313</v>
      </c>
      <c r="G1300" s="10">
        <f t="shared" si="103"/>
        <v>4.3432915647921773</v>
      </c>
      <c r="H1300" s="9">
        <f t="shared" si="104"/>
        <v>4.3432915647921737</v>
      </c>
      <c r="I1300" s="9">
        <f t="shared" si="102"/>
        <v>-8.1499592502041196E-3</v>
      </c>
      <c r="K1300">
        <v>1298</v>
      </c>
      <c r="L1300">
        <v>1009</v>
      </c>
      <c r="M1300" s="9">
        <v>-6.9083638956804805E-2</v>
      </c>
    </row>
    <row r="1301" spans="1:13" x14ac:dyDescent="0.15">
      <c r="A1301" s="6">
        <v>38495</v>
      </c>
      <c r="B1301" s="11">
        <v>2056.65</v>
      </c>
      <c r="C1301" s="7">
        <f t="shared" si="100"/>
        <v>4.9989738176914322E-3</v>
      </c>
      <c r="E1301">
        <v>1299</v>
      </c>
      <c r="F1301" s="2">
        <f t="shared" si="101"/>
        <v>987.38126655460849</v>
      </c>
      <c r="G1301" s="10">
        <f t="shared" si="103"/>
        <v>4.3650035656071733</v>
      </c>
      <c r="H1301" s="9">
        <f t="shared" si="104"/>
        <v>4.3650035656071697</v>
      </c>
      <c r="I1301" s="9">
        <f t="shared" si="102"/>
        <v>-2.1712000814996024E-2</v>
      </c>
      <c r="K1301">
        <v>1299</v>
      </c>
      <c r="L1301">
        <v>606</v>
      </c>
      <c r="M1301" s="9">
        <v>-6.9317101331160202E-2</v>
      </c>
    </row>
    <row r="1302" spans="1:13" x14ac:dyDescent="0.15">
      <c r="A1302" s="6">
        <v>38496</v>
      </c>
      <c r="B1302" s="11">
        <v>2061.62</v>
      </c>
      <c r="C1302" s="7">
        <f t="shared" si="100"/>
        <v>2.4165511876108603E-3</v>
      </c>
      <c r="E1302">
        <v>1300</v>
      </c>
      <c r="F1302" s="2">
        <f t="shared" si="101"/>
        <v>989.76732392692577</v>
      </c>
      <c r="G1302" s="10">
        <f t="shared" si="103"/>
        <v>4.3755518201575674</v>
      </c>
      <c r="H1302" s="9">
        <f t="shared" si="104"/>
        <v>4.3755518201575629</v>
      </c>
      <c r="I1302" s="9">
        <f t="shared" si="102"/>
        <v>-1.054825455039321E-2</v>
      </c>
      <c r="K1302">
        <v>1300</v>
      </c>
      <c r="L1302">
        <v>728</v>
      </c>
      <c r="M1302" s="9">
        <v>-6.9465668296658567E-2</v>
      </c>
    </row>
    <row r="1303" spans="1:13" x14ac:dyDescent="0.15">
      <c r="A1303" s="6">
        <v>38497</v>
      </c>
      <c r="B1303" s="11">
        <v>2050.12</v>
      </c>
      <c r="C1303" s="7">
        <f t="shared" si="100"/>
        <v>-5.5781375811255751E-3</v>
      </c>
      <c r="E1303">
        <v>1301</v>
      </c>
      <c r="F1303" s="2">
        <f t="shared" si="101"/>
        <v>984.24626562075889</v>
      </c>
      <c r="G1303" s="10">
        <f t="shared" si="103"/>
        <v>4.3511443901113847</v>
      </c>
      <c r="H1303" s="9">
        <f t="shared" si="104"/>
        <v>4.3511443901113793</v>
      </c>
      <c r="I1303" s="9">
        <f t="shared" si="102"/>
        <v>2.440743004618362E-2</v>
      </c>
      <c r="K1303">
        <v>1301</v>
      </c>
      <c r="L1303">
        <v>1086</v>
      </c>
      <c r="M1303" s="9">
        <v>-7.0548084759576746E-2</v>
      </c>
    </row>
    <row r="1304" spans="1:13" x14ac:dyDescent="0.15">
      <c r="A1304" s="6">
        <v>38498</v>
      </c>
      <c r="B1304" s="11">
        <v>2071.2399999999998</v>
      </c>
      <c r="C1304" s="7">
        <f t="shared" si="100"/>
        <v>1.0301835990088382E-2</v>
      </c>
      <c r="E1304">
        <v>1302</v>
      </c>
      <c r="F1304" s="2">
        <f t="shared" si="101"/>
        <v>994.38580922304095</v>
      </c>
      <c r="G1304" s="10">
        <f t="shared" si="103"/>
        <v>4.3959691659875055</v>
      </c>
      <c r="H1304" s="9">
        <f t="shared" si="104"/>
        <v>4.3959691659875002</v>
      </c>
      <c r="I1304" s="9">
        <f t="shared" si="102"/>
        <v>-4.4824775876120881E-2</v>
      </c>
      <c r="K1304">
        <v>1302</v>
      </c>
      <c r="L1304">
        <v>1493</v>
      </c>
      <c r="M1304" s="9">
        <v>-7.0569308611790227E-2</v>
      </c>
    </row>
    <row r="1305" spans="1:13" x14ac:dyDescent="0.15">
      <c r="A1305" s="6">
        <v>38499</v>
      </c>
      <c r="B1305" s="11">
        <v>2075.73</v>
      </c>
      <c r="C1305" s="7">
        <f t="shared" si="100"/>
        <v>2.1677835499509523E-3</v>
      </c>
      <c r="E1305">
        <v>1303</v>
      </c>
      <c r="F1305" s="2">
        <f t="shared" si="101"/>
        <v>996.54142242257933</v>
      </c>
      <c r="G1305" s="10">
        <f t="shared" si="103"/>
        <v>4.405498675631625</v>
      </c>
      <c r="H1305" s="9">
        <f t="shared" si="104"/>
        <v>4.4054986756316197</v>
      </c>
      <c r="I1305" s="9">
        <f t="shared" si="102"/>
        <v>-9.5295096441194715E-3</v>
      </c>
      <c r="K1305">
        <v>1303</v>
      </c>
      <c r="L1305">
        <v>947</v>
      </c>
      <c r="M1305" s="9">
        <v>-7.0760323281716886E-2</v>
      </c>
    </row>
    <row r="1306" spans="1:13" x14ac:dyDescent="0.15">
      <c r="A1306" s="6">
        <v>38503</v>
      </c>
      <c r="B1306" s="11">
        <v>2068.2199999999998</v>
      </c>
      <c r="C1306" s="7">
        <f t="shared" si="100"/>
        <v>-3.6180042683779945E-3</v>
      </c>
      <c r="E1306">
        <v>1304</v>
      </c>
      <c r="F1306" s="2">
        <f t="shared" si="101"/>
        <v>992.93593130263901</v>
      </c>
      <c r="G1306" s="10">
        <f t="shared" si="103"/>
        <v>4.3895595626188557</v>
      </c>
      <c r="H1306" s="9">
        <f t="shared" si="104"/>
        <v>4.3895595626188513</v>
      </c>
      <c r="I1306" s="9">
        <f t="shared" si="102"/>
        <v>1.5939113012768402E-2</v>
      </c>
      <c r="K1306">
        <v>1304</v>
      </c>
      <c r="L1306">
        <v>604</v>
      </c>
      <c r="M1306" s="9">
        <v>-7.1163576473784573E-2</v>
      </c>
    </row>
    <row r="1307" spans="1:13" x14ac:dyDescent="0.15">
      <c r="A1307" s="6">
        <v>38504</v>
      </c>
      <c r="B1307" s="11">
        <v>2087.86</v>
      </c>
      <c r="C1307" s="7">
        <f t="shared" si="100"/>
        <v>9.4960884238621812E-3</v>
      </c>
      <c r="E1307">
        <v>1305</v>
      </c>
      <c r="F1307" s="2">
        <f t="shared" si="101"/>
        <v>1002.3649387055189</v>
      </c>
      <c r="G1307" s="10">
        <f t="shared" si="103"/>
        <v>4.4312432083672944</v>
      </c>
      <c r="H1307" s="9">
        <f t="shared" si="104"/>
        <v>4.4312432083672899</v>
      </c>
      <c r="I1307" s="9">
        <f t="shared" si="102"/>
        <v>-4.1683645748438636E-2</v>
      </c>
      <c r="K1307">
        <v>1305</v>
      </c>
      <c r="L1307">
        <v>1406</v>
      </c>
      <c r="M1307" s="9">
        <v>-7.1354591143710344E-2</v>
      </c>
    </row>
    <row r="1308" spans="1:13" x14ac:dyDescent="0.15">
      <c r="A1308" s="6">
        <v>38505</v>
      </c>
      <c r="B1308" s="11">
        <v>2097.8000000000002</v>
      </c>
      <c r="C1308" s="7">
        <f t="shared" si="100"/>
        <v>4.7608556129241641E-3</v>
      </c>
      <c r="E1308">
        <v>1306</v>
      </c>
      <c r="F1308" s="2">
        <f t="shared" si="101"/>
        <v>1007.1370534501534</v>
      </c>
      <c r="G1308" s="10">
        <f t="shared" si="103"/>
        <v>4.4523397174680825</v>
      </c>
      <c r="H1308" s="9">
        <f t="shared" si="104"/>
        <v>4.4523397174680772</v>
      </c>
      <c r="I1308" s="9">
        <f t="shared" si="102"/>
        <v>-2.1096509100787308E-2</v>
      </c>
      <c r="K1308">
        <v>1306</v>
      </c>
      <c r="L1308">
        <v>1001</v>
      </c>
      <c r="M1308" s="9">
        <v>-7.1460710404781302E-2</v>
      </c>
    </row>
    <row r="1309" spans="1:13" x14ac:dyDescent="0.15">
      <c r="A1309" s="6">
        <v>38506</v>
      </c>
      <c r="B1309" s="11">
        <v>2071.4299999999998</v>
      </c>
      <c r="C1309" s="7">
        <f t="shared" si="100"/>
        <v>-1.2570311755172203E-2</v>
      </c>
      <c r="E1309">
        <v>1307</v>
      </c>
      <c r="F1309" s="2">
        <f t="shared" si="101"/>
        <v>994.4770267080994</v>
      </c>
      <c r="G1309" s="10">
        <f t="shared" si="103"/>
        <v>4.3963724191795732</v>
      </c>
      <c r="H1309" s="9">
        <f t="shared" si="104"/>
        <v>4.3963724191795679</v>
      </c>
      <c r="I1309" s="9">
        <f t="shared" si="102"/>
        <v>5.5967298288509326E-2</v>
      </c>
      <c r="K1309">
        <v>1307</v>
      </c>
      <c r="L1309">
        <v>1101</v>
      </c>
      <c r="M1309" s="9">
        <v>-7.2288440641130158E-2</v>
      </c>
    </row>
    <row r="1310" spans="1:13" x14ac:dyDescent="0.15">
      <c r="A1310" s="6">
        <v>38509</v>
      </c>
      <c r="B1310" s="11">
        <v>2075.7600000000002</v>
      </c>
      <c r="C1310" s="7">
        <f t="shared" si="100"/>
        <v>2.0903433859702503E-3</v>
      </c>
      <c r="E1310">
        <v>1308</v>
      </c>
      <c r="F1310" s="2">
        <f t="shared" si="101"/>
        <v>996.55582518337803</v>
      </c>
      <c r="G1310" s="10">
        <f t="shared" si="103"/>
        <v>4.4055623471882681</v>
      </c>
      <c r="H1310" s="9">
        <f t="shared" si="104"/>
        <v>4.4055623471882619</v>
      </c>
      <c r="I1310" s="9">
        <f t="shared" si="102"/>
        <v>-9.1899280086940038E-3</v>
      </c>
      <c r="K1310">
        <v>1308</v>
      </c>
      <c r="L1310">
        <v>700</v>
      </c>
      <c r="M1310" s="9">
        <v>-7.2670469980983032E-2</v>
      </c>
    </row>
    <row r="1311" spans="1:13" x14ac:dyDescent="0.15">
      <c r="A1311" s="6">
        <v>38510</v>
      </c>
      <c r="B1311" s="11">
        <v>2067.16</v>
      </c>
      <c r="C1311" s="7">
        <f t="shared" si="100"/>
        <v>-4.1430608548196357E-3</v>
      </c>
      <c r="E1311">
        <v>1309</v>
      </c>
      <c r="F1311" s="2">
        <f t="shared" si="101"/>
        <v>992.42703375441829</v>
      </c>
      <c r="G1311" s="10">
        <f t="shared" si="103"/>
        <v>4.3873098342841645</v>
      </c>
      <c r="H1311" s="9">
        <f t="shared" si="104"/>
        <v>4.3873098342841592</v>
      </c>
      <c r="I1311" s="9">
        <f t="shared" si="102"/>
        <v>1.825251290410268E-2</v>
      </c>
      <c r="K1311">
        <v>1309</v>
      </c>
      <c r="L1311">
        <v>436</v>
      </c>
      <c r="M1311" s="9">
        <v>-7.2755365389839177E-2</v>
      </c>
    </row>
    <row r="1312" spans="1:13" x14ac:dyDescent="0.15">
      <c r="A1312" s="6">
        <v>38511</v>
      </c>
      <c r="B1312" s="11">
        <v>2060.1799999999998</v>
      </c>
      <c r="C1312" s="7">
        <f t="shared" si="100"/>
        <v>-3.376613324561295E-3</v>
      </c>
      <c r="E1312">
        <v>1310</v>
      </c>
      <c r="F1312" s="2">
        <f t="shared" si="101"/>
        <v>989.07599140858827</v>
      </c>
      <c r="G1312" s="10">
        <f t="shared" si="103"/>
        <v>4.3724955854387417</v>
      </c>
      <c r="H1312" s="9">
        <f t="shared" si="104"/>
        <v>4.3724955854387364</v>
      </c>
      <c r="I1312" s="9">
        <f t="shared" si="102"/>
        <v>1.4814248845422817E-2</v>
      </c>
      <c r="K1312">
        <v>1310</v>
      </c>
      <c r="L1312">
        <v>1433</v>
      </c>
      <c r="M1312" s="9">
        <v>-7.2903932355337986E-2</v>
      </c>
    </row>
    <row r="1313" spans="1:13" x14ac:dyDescent="0.15">
      <c r="A1313" s="6">
        <v>38512</v>
      </c>
      <c r="B1313" s="11">
        <v>2076.91</v>
      </c>
      <c r="C1313" s="7">
        <f t="shared" si="100"/>
        <v>8.1206496519721227E-3</v>
      </c>
      <c r="E1313">
        <v>1311</v>
      </c>
      <c r="F1313" s="2">
        <f t="shared" si="101"/>
        <v>997.1079310139944</v>
      </c>
      <c r="G1313" s="10">
        <f t="shared" si="103"/>
        <v>4.4080030901928842</v>
      </c>
      <c r="H1313" s="9">
        <f t="shared" si="104"/>
        <v>4.4080030901928788</v>
      </c>
      <c r="I1313" s="9">
        <f t="shared" si="102"/>
        <v>-3.5507504754142438E-2</v>
      </c>
      <c r="K1313">
        <v>1311</v>
      </c>
      <c r="L1313">
        <v>941</v>
      </c>
      <c r="M1313" s="9">
        <v>-7.3965124966042239E-2</v>
      </c>
    </row>
    <row r="1314" spans="1:13" x14ac:dyDescent="0.15">
      <c r="A1314" s="6">
        <v>38513</v>
      </c>
      <c r="B1314" s="11">
        <v>2063</v>
      </c>
      <c r="C1314" s="7">
        <f t="shared" si="100"/>
        <v>-6.6974495765342867E-3</v>
      </c>
      <c r="E1314">
        <v>1312</v>
      </c>
      <c r="F1314" s="2">
        <f t="shared" si="101"/>
        <v>990.42985092366575</v>
      </c>
      <c r="G1314" s="10">
        <f t="shared" si="103"/>
        <v>4.3784807117631095</v>
      </c>
      <c r="H1314" s="9">
        <f t="shared" si="104"/>
        <v>4.378480711763105</v>
      </c>
      <c r="I1314" s="9">
        <f t="shared" si="102"/>
        <v>2.9522378429773788E-2</v>
      </c>
      <c r="K1314">
        <v>1312</v>
      </c>
      <c r="L1314">
        <v>322</v>
      </c>
      <c r="M1314" s="9">
        <v>-7.4453273566965628E-2</v>
      </c>
    </row>
    <row r="1315" spans="1:13" x14ac:dyDescent="0.15">
      <c r="A1315" s="6">
        <v>38516</v>
      </c>
      <c r="B1315" s="11">
        <v>2068.96</v>
      </c>
      <c r="C1315" s="7">
        <f t="shared" si="100"/>
        <v>2.8889966068832429E-3</v>
      </c>
      <c r="E1315">
        <v>1313</v>
      </c>
      <c r="F1315" s="2">
        <f t="shared" si="101"/>
        <v>993.29119940234011</v>
      </c>
      <c r="G1315" s="10">
        <f t="shared" si="103"/>
        <v>4.3911301276826968</v>
      </c>
      <c r="H1315" s="9">
        <f t="shared" si="104"/>
        <v>4.3911301276826924</v>
      </c>
      <c r="I1315" s="9">
        <f t="shared" si="102"/>
        <v>-1.2649415919587348E-2</v>
      </c>
      <c r="K1315">
        <v>1313</v>
      </c>
      <c r="L1315">
        <v>1403</v>
      </c>
      <c r="M1315" s="9">
        <v>-7.4792855202390207E-2</v>
      </c>
    </row>
    <row r="1316" spans="1:13" x14ac:dyDescent="0.15">
      <c r="A1316" s="6">
        <v>38517</v>
      </c>
      <c r="B1316" s="11">
        <v>2069.04</v>
      </c>
      <c r="C1316" s="7">
        <f t="shared" si="100"/>
        <v>3.8666769778039622E-5</v>
      </c>
      <c r="E1316">
        <v>1314</v>
      </c>
      <c r="F1316" s="2">
        <f t="shared" si="101"/>
        <v>993.32960676446999</v>
      </c>
      <c r="G1316" s="10">
        <f t="shared" si="103"/>
        <v>4.3912999185004091</v>
      </c>
      <c r="H1316" s="9">
        <f t="shared" si="104"/>
        <v>4.3912999185004047</v>
      </c>
      <c r="I1316" s="9">
        <f t="shared" si="102"/>
        <v>-1.6979081771228977E-4</v>
      </c>
      <c r="K1316">
        <v>1314</v>
      </c>
      <c r="L1316">
        <v>1039</v>
      </c>
      <c r="M1316" s="9">
        <v>-7.4877750611246796E-2</v>
      </c>
    </row>
    <row r="1317" spans="1:13" x14ac:dyDescent="0.15">
      <c r="A1317" s="6">
        <v>38518</v>
      </c>
      <c r="B1317" s="11">
        <v>2074.92</v>
      </c>
      <c r="C1317" s="7">
        <f t="shared" si="100"/>
        <v>2.8418976916830818E-3</v>
      </c>
      <c r="E1317">
        <v>1315</v>
      </c>
      <c r="F1317" s="2">
        <f t="shared" si="101"/>
        <v>996.15254788101436</v>
      </c>
      <c r="G1317" s="10">
        <f t="shared" si="103"/>
        <v>4.4037795436022833</v>
      </c>
      <c r="H1317" s="9">
        <f t="shared" si="104"/>
        <v>4.4037795436022789</v>
      </c>
      <c r="I1317" s="9">
        <f t="shared" si="102"/>
        <v>-1.247962510187417E-2</v>
      </c>
      <c r="K1317">
        <v>1315</v>
      </c>
      <c r="L1317">
        <v>909</v>
      </c>
      <c r="M1317" s="9">
        <v>-7.5323451507742334E-2</v>
      </c>
    </row>
    <row r="1318" spans="1:13" x14ac:dyDescent="0.15">
      <c r="A1318" s="6">
        <v>38519</v>
      </c>
      <c r="B1318" s="11">
        <v>2089.15</v>
      </c>
      <c r="C1318" s="7">
        <f t="shared" si="100"/>
        <v>6.8580957338113535E-3</v>
      </c>
      <c r="E1318">
        <v>1316</v>
      </c>
      <c r="F1318" s="2">
        <f t="shared" si="101"/>
        <v>1002.9842574198625</v>
      </c>
      <c r="G1318" s="10">
        <f t="shared" si="103"/>
        <v>4.433981085302908</v>
      </c>
      <c r="H1318" s="9">
        <f t="shared" si="104"/>
        <v>4.4339810853029036</v>
      </c>
      <c r="I1318" s="9">
        <f t="shared" si="102"/>
        <v>-3.0201541700624723E-2</v>
      </c>
      <c r="K1318">
        <v>1316</v>
      </c>
      <c r="L1318">
        <v>597</v>
      </c>
      <c r="M1318" s="9">
        <v>-7.5599361586525138E-2</v>
      </c>
    </row>
    <row r="1319" spans="1:13" x14ac:dyDescent="0.15">
      <c r="A1319" s="6">
        <v>38520</v>
      </c>
      <c r="B1319" s="11">
        <v>2090.11</v>
      </c>
      <c r="C1319" s="7">
        <f t="shared" si="100"/>
        <v>4.5951702845647979E-4</v>
      </c>
      <c r="E1319">
        <v>1317</v>
      </c>
      <c r="F1319" s="2">
        <f t="shared" si="101"/>
        <v>1003.4451457654208</v>
      </c>
      <c r="G1319" s="10">
        <f t="shared" si="103"/>
        <v>4.4360185751154591</v>
      </c>
      <c r="H1319" s="9">
        <f t="shared" si="104"/>
        <v>4.4360185751154546</v>
      </c>
      <c r="I1319" s="9">
        <f t="shared" si="102"/>
        <v>-2.0374898125510299E-3</v>
      </c>
      <c r="K1319">
        <v>1317</v>
      </c>
      <c r="L1319">
        <v>658</v>
      </c>
      <c r="M1319" s="9">
        <v>-7.6066286335235045E-2</v>
      </c>
    </row>
    <row r="1320" spans="1:13" x14ac:dyDescent="0.15">
      <c r="A1320" s="6">
        <v>38523</v>
      </c>
      <c r="B1320" s="11">
        <v>2088.13</v>
      </c>
      <c r="C1320" s="7">
        <f t="shared" si="100"/>
        <v>-9.4731856218099875E-4</v>
      </c>
      <c r="E1320">
        <v>1318</v>
      </c>
      <c r="F1320" s="2">
        <f t="shared" si="101"/>
        <v>1002.4945635527067</v>
      </c>
      <c r="G1320" s="10">
        <f t="shared" si="103"/>
        <v>4.4318162523770726</v>
      </c>
      <c r="H1320" s="9">
        <f t="shared" si="104"/>
        <v>4.4318162523770681</v>
      </c>
      <c r="I1320" s="9">
        <f t="shared" si="102"/>
        <v>4.2023227383864992E-3</v>
      </c>
      <c r="K1320">
        <v>1318</v>
      </c>
      <c r="L1320">
        <v>417</v>
      </c>
      <c r="M1320" s="9">
        <v>-7.6066286335235489E-2</v>
      </c>
    </row>
    <row r="1321" spans="1:13" x14ac:dyDescent="0.15">
      <c r="A1321" s="6">
        <v>38524</v>
      </c>
      <c r="B1321" s="11">
        <v>2091.0700000000002</v>
      </c>
      <c r="C1321" s="7">
        <f t="shared" si="100"/>
        <v>1.4079583167714294E-3</v>
      </c>
      <c r="E1321">
        <v>1319</v>
      </c>
      <c r="F1321" s="2">
        <f t="shared" si="101"/>
        <v>1003.9060341109789</v>
      </c>
      <c r="G1321" s="10">
        <f t="shared" si="103"/>
        <v>4.4380560649280092</v>
      </c>
      <c r="H1321" s="9">
        <f t="shared" si="104"/>
        <v>4.4380560649280048</v>
      </c>
      <c r="I1321" s="9">
        <f t="shared" si="102"/>
        <v>-6.2398125509366409E-3</v>
      </c>
      <c r="K1321">
        <v>1319</v>
      </c>
      <c r="L1321">
        <v>500</v>
      </c>
      <c r="M1321" s="9">
        <v>-7.6320972561803924E-2</v>
      </c>
    </row>
    <row r="1322" spans="1:13" x14ac:dyDescent="0.15">
      <c r="A1322" s="6">
        <v>38525</v>
      </c>
      <c r="B1322" s="11">
        <v>2092.0300000000002</v>
      </c>
      <c r="C1322" s="7">
        <f t="shared" si="100"/>
        <v>4.5909510442032619E-4</v>
      </c>
      <c r="E1322">
        <v>1320</v>
      </c>
      <c r="F1322" s="2">
        <f t="shared" si="101"/>
        <v>1004.3669224565373</v>
      </c>
      <c r="G1322" s="10">
        <f t="shared" si="103"/>
        <v>4.4400935547405611</v>
      </c>
      <c r="H1322" s="9">
        <f t="shared" si="104"/>
        <v>4.4400935547405558</v>
      </c>
      <c r="I1322" s="9">
        <f t="shared" si="102"/>
        <v>-2.0374898125510299E-3</v>
      </c>
      <c r="K1322">
        <v>1320</v>
      </c>
      <c r="L1322">
        <v>1107</v>
      </c>
      <c r="M1322" s="9">
        <v>-7.6660554197228947E-2</v>
      </c>
    </row>
    <row r="1323" spans="1:13" x14ac:dyDescent="0.15">
      <c r="A1323" s="6">
        <v>38526</v>
      </c>
      <c r="B1323" s="11">
        <v>2070.66</v>
      </c>
      <c r="C1323" s="7">
        <f t="shared" si="100"/>
        <v>-1.0214958676501018E-2</v>
      </c>
      <c r="E1323">
        <v>1321</v>
      </c>
      <c r="F1323" s="2">
        <f t="shared" si="101"/>
        <v>994.10735584759925</v>
      </c>
      <c r="G1323" s="10">
        <f t="shared" si="103"/>
        <v>4.3947381825590881</v>
      </c>
      <c r="H1323" s="9">
        <f t="shared" si="104"/>
        <v>4.3947381825590828</v>
      </c>
      <c r="I1323" s="9">
        <f t="shared" si="102"/>
        <v>4.5355372181473008E-2</v>
      </c>
      <c r="K1323">
        <v>1321</v>
      </c>
      <c r="L1323">
        <v>729</v>
      </c>
      <c r="M1323" s="9">
        <v>-7.719115050258063E-2</v>
      </c>
    </row>
    <row r="1324" spans="1:13" x14ac:dyDescent="0.15">
      <c r="A1324" s="6">
        <v>38527</v>
      </c>
      <c r="B1324" s="11">
        <v>2053.27</v>
      </c>
      <c r="C1324" s="7">
        <f t="shared" si="100"/>
        <v>-8.3982884684109527E-3</v>
      </c>
      <c r="E1324">
        <v>1322</v>
      </c>
      <c r="F1324" s="2">
        <f t="shared" si="101"/>
        <v>985.75855550462188</v>
      </c>
      <c r="G1324" s="10">
        <f t="shared" si="103"/>
        <v>4.3578299035588177</v>
      </c>
      <c r="H1324" s="9">
        <f t="shared" si="104"/>
        <v>4.3578299035588115</v>
      </c>
      <c r="I1324" s="9">
        <f t="shared" si="102"/>
        <v>3.6908279000271271E-2</v>
      </c>
      <c r="K1324">
        <v>1322</v>
      </c>
      <c r="L1324">
        <v>397</v>
      </c>
      <c r="M1324" s="9">
        <v>-7.8040104591143855E-2</v>
      </c>
    </row>
    <row r="1325" spans="1:13" x14ac:dyDescent="0.15">
      <c r="A1325" s="6">
        <v>38530</v>
      </c>
      <c r="B1325" s="11">
        <v>2045.2</v>
      </c>
      <c r="C1325" s="7">
        <f t="shared" si="100"/>
        <v>-3.9303160324749564E-3</v>
      </c>
      <c r="E1325">
        <v>1323</v>
      </c>
      <c r="F1325" s="2">
        <f t="shared" si="101"/>
        <v>981.88421284977267</v>
      </c>
      <c r="G1325" s="10">
        <f t="shared" si="103"/>
        <v>4.3407022548220615</v>
      </c>
      <c r="H1325" s="9">
        <f t="shared" si="104"/>
        <v>4.3407022548220553</v>
      </c>
      <c r="I1325" s="9">
        <f t="shared" si="102"/>
        <v>1.7127648736756207E-2</v>
      </c>
      <c r="K1325">
        <v>1323</v>
      </c>
      <c r="L1325">
        <v>472</v>
      </c>
      <c r="M1325" s="9">
        <v>-7.8040104591144299E-2</v>
      </c>
    </row>
    <row r="1326" spans="1:13" x14ac:dyDescent="0.15">
      <c r="A1326" s="6">
        <v>38531</v>
      </c>
      <c r="B1326" s="11">
        <v>2069.89</v>
      </c>
      <c r="C1326" s="7">
        <f t="shared" si="100"/>
        <v>1.2072168981028586E-2</v>
      </c>
      <c r="E1326">
        <v>1324</v>
      </c>
      <c r="F1326" s="2">
        <f t="shared" si="101"/>
        <v>993.73768498709933</v>
      </c>
      <c r="G1326" s="10">
        <f t="shared" si="103"/>
        <v>4.3931039459386048</v>
      </c>
      <c r="H1326" s="9">
        <f t="shared" si="104"/>
        <v>4.3931039459385985</v>
      </c>
      <c r="I1326" s="9">
        <f t="shared" si="102"/>
        <v>-5.2401691116543248E-2</v>
      </c>
      <c r="K1326">
        <v>1324</v>
      </c>
      <c r="L1326">
        <v>1331</v>
      </c>
      <c r="M1326" s="9">
        <v>-7.8995177940776706E-2</v>
      </c>
    </row>
    <row r="1327" spans="1:13" x14ac:dyDescent="0.15">
      <c r="A1327" s="6">
        <v>38532</v>
      </c>
      <c r="B1327" s="11">
        <v>2068.89</v>
      </c>
      <c r="C1327" s="7">
        <f t="shared" si="100"/>
        <v>-4.8311746034812586E-4</v>
      </c>
      <c r="E1327">
        <v>1325</v>
      </c>
      <c r="F1327" s="2">
        <f t="shared" si="101"/>
        <v>993.25759296047613</v>
      </c>
      <c r="G1327" s="10">
        <f t="shared" si="103"/>
        <v>4.390981560717198</v>
      </c>
      <c r="H1327" s="9">
        <f t="shared" si="104"/>
        <v>4.3909815607171909</v>
      </c>
      <c r="I1327" s="9">
        <f t="shared" si="102"/>
        <v>2.1223852214076189E-3</v>
      </c>
      <c r="K1327">
        <v>1325</v>
      </c>
      <c r="L1327">
        <v>1026</v>
      </c>
      <c r="M1327" s="9">
        <v>-7.9122521054061146E-2</v>
      </c>
    </row>
    <row r="1328" spans="1:13" x14ac:dyDescent="0.15">
      <c r="A1328" s="6">
        <v>38533</v>
      </c>
      <c r="B1328" s="11">
        <v>2056.96</v>
      </c>
      <c r="C1328" s="7">
        <f t="shared" si="100"/>
        <v>-5.7663771394321772E-3</v>
      </c>
      <c r="E1328">
        <v>1326</v>
      </c>
      <c r="F1328" s="2">
        <f t="shared" si="101"/>
        <v>987.53009508286141</v>
      </c>
      <c r="G1328" s="10">
        <f t="shared" si="103"/>
        <v>4.3656615050258099</v>
      </c>
      <c r="H1328" s="9">
        <f t="shared" si="104"/>
        <v>4.3656615050258027</v>
      </c>
      <c r="I1328" s="9">
        <f t="shared" si="102"/>
        <v>2.5320055691388177E-2</v>
      </c>
      <c r="K1328">
        <v>1326</v>
      </c>
      <c r="L1328">
        <v>703</v>
      </c>
      <c r="M1328" s="9">
        <v>-7.9355983428416099E-2</v>
      </c>
    </row>
    <row r="1329" spans="1:13" x14ac:dyDescent="0.15">
      <c r="A1329" s="6">
        <v>38534</v>
      </c>
      <c r="B1329" s="11">
        <v>2057.37</v>
      </c>
      <c r="C1329" s="7">
        <f t="shared" si="100"/>
        <v>1.9932327317984111E-4</v>
      </c>
      <c r="E1329">
        <v>1327</v>
      </c>
      <c r="F1329" s="2">
        <f t="shared" si="101"/>
        <v>987.7269328137769</v>
      </c>
      <c r="G1329" s="10">
        <f t="shared" si="103"/>
        <v>4.3665316829665866</v>
      </c>
      <c r="H1329" s="9">
        <f t="shared" si="104"/>
        <v>4.3665316829665795</v>
      </c>
      <c r="I1329" s="9">
        <f t="shared" si="102"/>
        <v>-8.7017794077670629E-4</v>
      </c>
      <c r="K1329">
        <v>1327</v>
      </c>
      <c r="L1329">
        <v>855</v>
      </c>
      <c r="M1329" s="9">
        <v>-7.9546998098342758E-2</v>
      </c>
    </row>
    <row r="1330" spans="1:13" x14ac:dyDescent="0.15">
      <c r="A1330" s="6">
        <v>38538</v>
      </c>
      <c r="B1330" s="11">
        <v>2078.75</v>
      </c>
      <c r="C1330" s="7">
        <f t="shared" si="100"/>
        <v>1.0391908115701121E-2</v>
      </c>
      <c r="E1330">
        <v>1328</v>
      </c>
      <c r="F1330" s="2">
        <f t="shared" si="101"/>
        <v>997.99130034298094</v>
      </c>
      <c r="G1330" s="10">
        <f t="shared" si="103"/>
        <v>4.411908279000273</v>
      </c>
      <c r="H1330" s="9">
        <f t="shared" si="104"/>
        <v>4.4119082790002659</v>
      </c>
      <c r="I1330" s="9">
        <f t="shared" si="102"/>
        <v>-4.5376596033686489E-2</v>
      </c>
      <c r="K1330">
        <v>1328</v>
      </c>
      <c r="L1330">
        <v>936</v>
      </c>
      <c r="M1330" s="9">
        <v>-7.9950251290410002E-2</v>
      </c>
    </row>
    <row r="1331" spans="1:13" x14ac:dyDescent="0.15">
      <c r="A1331" s="6">
        <v>38539</v>
      </c>
      <c r="B1331" s="11">
        <v>2068.65</v>
      </c>
      <c r="C1331" s="7">
        <f t="shared" si="100"/>
        <v>-4.8586891160552481E-3</v>
      </c>
      <c r="E1331">
        <v>1329</v>
      </c>
      <c r="F1331" s="2">
        <f t="shared" si="101"/>
        <v>993.14237087408662</v>
      </c>
      <c r="G1331" s="10">
        <f t="shared" si="103"/>
        <v>4.3904721882640603</v>
      </c>
      <c r="H1331" s="9">
        <f t="shared" si="104"/>
        <v>4.3904721882640532</v>
      </c>
      <c r="I1331" s="9">
        <f t="shared" si="102"/>
        <v>2.1436090736212776E-2</v>
      </c>
      <c r="K1331">
        <v>1329</v>
      </c>
      <c r="L1331">
        <v>687</v>
      </c>
      <c r="M1331" s="9">
        <v>-8.0459623743547315E-2</v>
      </c>
    </row>
    <row r="1332" spans="1:13" x14ac:dyDescent="0.15">
      <c r="A1332" s="6">
        <v>38540</v>
      </c>
      <c r="B1332" s="11">
        <v>2075.66</v>
      </c>
      <c r="C1332" s="7">
        <f t="shared" si="100"/>
        <v>3.3886834408913824E-3</v>
      </c>
      <c r="E1332">
        <v>1330</v>
      </c>
      <c r="F1332" s="2">
        <f t="shared" si="101"/>
        <v>996.50781598071524</v>
      </c>
      <c r="G1332" s="10">
        <f t="shared" si="103"/>
        <v>4.4053501086661244</v>
      </c>
      <c r="H1332" s="9">
        <f t="shared" si="104"/>
        <v>4.4053501086661173</v>
      </c>
      <c r="I1332" s="9">
        <f t="shared" si="102"/>
        <v>-1.4877920402064149E-2</v>
      </c>
      <c r="K1332">
        <v>1330</v>
      </c>
      <c r="L1332">
        <v>421</v>
      </c>
      <c r="M1332" s="9">
        <v>-8.0714309970116638E-2</v>
      </c>
    </row>
    <row r="1333" spans="1:13" x14ac:dyDescent="0.15">
      <c r="A1333" s="6">
        <v>38541</v>
      </c>
      <c r="B1333" s="11">
        <v>2112.88</v>
      </c>
      <c r="C1333" s="7">
        <f t="shared" si="100"/>
        <v>1.7931645837950372E-2</v>
      </c>
      <c r="E1333">
        <v>1331</v>
      </c>
      <c r="F1333" s="2">
        <f t="shared" si="101"/>
        <v>1014.3768412116308</v>
      </c>
      <c r="G1333" s="10">
        <f t="shared" si="103"/>
        <v>4.4843452866069011</v>
      </c>
      <c r="H1333" s="9">
        <f t="shared" si="104"/>
        <v>4.484345286606894</v>
      </c>
      <c r="I1333" s="9">
        <f t="shared" si="102"/>
        <v>-7.8995177940776706E-2</v>
      </c>
      <c r="K1333">
        <v>1331</v>
      </c>
      <c r="L1333">
        <v>381</v>
      </c>
      <c r="M1333" s="9">
        <v>-8.0841653083401077E-2</v>
      </c>
    </row>
    <row r="1334" spans="1:13" x14ac:dyDescent="0.15">
      <c r="A1334" s="6">
        <v>38544</v>
      </c>
      <c r="B1334" s="11">
        <v>2135.4299999999998</v>
      </c>
      <c r="C1334" s="7">
        <f t="shared" si="100"/>
        <v>1.0672636401499291E-2</v>
      </c>
      <c r="E1334">
        <v>1332</v>
      </c>
      <c r="F1334" s="2">
        <f t="shared" si="101"/>
        <v>1025.202916411984</v>
      </c>
      <c r="G1334" s="10">
        <f t="shared" si="103"/>
        <v>4.5322050733496342</v>
      </c>
      <c r="H1334" s="9">
        <f t="shared" si="104"/>
        <v>4.5322050733496262</v>
      </c>
      <c r="I1334" s="9">
        <f t="shared" si="102"/>
        <v>-4.7859786742732169E-2</v>
      </c>
      <c r="K1334">
        <v>1332</v>
      </c>
      <c r="L1334">
        <v>333</v>
      </c>
      <c r="M1334" s="9">
        <v>-8.1075115457756475E-2</v>
      </c>
    </row>
    <row r="1335" spans="1:13" x14ac:dyDescent="0.15">
      <c r="A1335" s="6">
        <v>38545</v>
      </c>
      <c r="B1335" s="11">
        <v>2143.15</v>
      </c>
      <c r="C1335" s="7">
        <f t="shared" si="100"/>
        <v>3.6151969392581584E-3</v>
      </c>
      <c r="E1335">
        <v>1333</v>
      </c>
      <c r="F1335" s="2">
        <f t="shared" si="101"/>
        <v>1028.9092268575153</v>
      </c>
      <c r="G1335" s="10">
        <f t="shared" si="103"/>
        <v>4.5485898872588981</v>
      </c>
      <c r="H1335" s="9">
        <f t="shared" si="104"/>
        <v>4.5485898872588901</v>
      </c>
      <c r="I1335" s="9">
        <f t="shared" si="102"/>
        <v>-1.638481390926394E-2</v>
      </c>
      <c r="K1335">
        <v>1333</v>
      </c>
      <c r="L1335">
        <v>1454</v>
      </c>
      <c r="M1335" s="9">
        <v>-8.1542040206463717E-2</v>
      </c>
    </row>
    <row r="1336" spans="1:13" x14ac:dyDescent="0.15">
      <c r="A1336" s="6">
        <v>38546</v>
      </c>
      <c r="B1336" s="11">
        <v>2144.11</v>
      </c>
      <c r="C1336" s="7">
        <f t="shared" si="100"/>
        <v>4.4793878169979706E-4</v>
      </c>
      <c r="E1336">
        <v>1334</v>
      </c>
      <c r="F1336" s="2">
        <f t="shared" si="101"/>
        <v>1029.3701152030735</v>
      </c>
      <c r="G1336" s="10">
        <f t="shared" si="103"/>
        <v>4.5506273770714492</v>
      </c>
      <c r="H1336" s="9">
        <f t="shared" si="104"/>
        <v>4.5506273770714412</v>
      </c>
      <c r="I1336" s="9">
        <f t="shared" si="102"/>
        <v>-2.0374898125510299E-3</v>
      </c>
      <c r="K1336">
        <v>1334</v>
      </c>
      <c r="L1336">
        <v>297</v>
      </c>
      <c r="M1336" s="9">
        <v>-8.1796726433034372E-2</v>
      </c>
    </row>
    <row r="1337" spans="1:13" x14ac:dyDescent="0.15">
      <c r="A1337" s="6">
        <v>38547</v>
      </c>
      <c r="B1337" s="11">
        <v>2152.8200000000002</v>
      </c>
      <c r="C1337" s="7">
        <f t="shared" si="100"/>
        <v>4.0622915801895587E-3</v>
      </c>
      <c r="E1337">
        <v>1335</v>
      </c>
      <c r="F1337" s="2">
        <f t="shared" si="101"/>
        <v>1033.5517167549617</v>
      </c>
      <c r="G1337" s="10">
        <f t="shared" si="103"/>
        <v>4.5691133523499063</v>
      </c>
      <c r="H1337" s="9">
        <f t="shared" si="104"/>
        <v>4.5691133523498983</v>
      </c>
      <c r="I1337" s="9">
        <f t="shared" si="102"/>
        <v>-1.848597527845719E-2</v>
      </c>
      <c r="K1337">
        <v>1335</v>
      </c>
      <c r="L1337">
        <v>315</v>
      </c>
      <c r="M1337" s="9">
        <v>-8.1881621841890961E-2</v>
      </c>
    </row>
    <row r="1338" spans="1:13" x14ac:dyDescent="0.15">
      <c r="A1338" s="6">
        <v>38548</v>
      </c>
      <c r="B1338" s="11">
        <v>2156.7800000000002</v>
      </c>
      <c r="C1338" s="7">
        <f t="shared" si="100"/>
        <v>1.8394477940562037E-3</v>
      </c>
      <c r="E1338">
        <v>1336</v>
      </c>
      <c r="F1338" s="2">
        <f t="shared" si="101"/>
        <v>1035.4528811803896</v>
      </c>
      <c r="G1338" s="10">
        <f t="shared" si="103"/>
        <v>4.5775179978266793</v>
      </c>
      <c r="H1338" s="9">
        <f t="shared" si="104"/>
        <v>4.5775179978266713</v>
      </c>
      <c r="I1338" s="9">
        <f t="shared" si="102"/>
        <v>-8.4046454767729983E-3</v>
      </c>
      <c r="K1338">
        <v>1336</v>
      </c>
      <c r="L1338">
        <v>823</v>
      </c>
      <c r="M1338" s="9">
        <v>-8.1924069546318812E-2</v>
      </c>
    </row>
    <row r="1339" spans="1:13" x14ac:dyDescent="0.15">
      <c r="A1339" s="6">
        <v>38551</v>
      </c>
      <c r="B1339" s="11">
        <v>2144.87</v>
      </c>
      <c r="C1339" s="7">
        <f t="shared" si="100"/>
        <v>-5.5221209395489579E-3</v>
      </c>
      <c r="E1339">
        <v>1337</v>
      </c>
      <c r="F1339" s="2">
        <f t="shared" si="101"/>
        <v>1029.7349851433071</v>
      </c>
      <c r="G1339" s="10">
        <f t="shared" si="103"/>
        <v>4.552240389839719</v>
      </c>
      <c r="H1339" s="9">
        <f t="shared" si="104"/>
        <v>4.5522403898397101</v>
      </c>
      <c r="I1339" s="9">
        <f t="shared" si="102"/>
        <v>2.5277607986961215E-2</v>
      </c>
      <c r="K1339">
        <v>1337</v>
      </c>
      <c r="L1339">
        <v>340</v>
      </c>
      <c r="M1339" s="9">
        <v>-8.2008964955175401E-2</v>
      </c>
    </row>
    <row r="1340" spans="1:13" x14ac:dyDescent="0.15">
      <c r="A1340" s="6">
        <v>38552</v>
      </c>
      <c r="B1340" s="11">
        <v>2173.1799999999998</v>
      </c>
      <c r="C1340" s="7">
        <f t="shared" si="100"/>
        <v>1.3198935133597711E-2</v>
      </c>
      <c r="E1340">
        <v>1338</v>
      </c>
      <c r="F1340" s="2">
        <f t="shared" si="101"/>
        <v>1043.3263904170099</v>
      </c>
      <c r="G1340" s="10">
        <f t="shared" si="103"/>
        <v>4.6123251154577574</v>
      </c>
      <c r="H1340" s="9">
        <f t="shared" si="104"/>
        <v>4.6123251154577476</v>
      </c>
      <c r="I1340" s="9">
        <f t="shared" si="102"/>
        <v>-6.008472561803746E-2</v>
      </c>
      <c r="K1340">
        <v>1338</v>
      </c>
      <c r="L1340">
        <v>302</v>
      </c>
      <c r="M1340" s="9">
        <v>-8.2666904373812855E-2</v>
      </c>
    </row>
    <row r="1341" spans="1:13" x14ac:dyDescent="0.15">
      <c r="A1341" s="6">
        <v>38553</v>
      </c>
      <c r="B1341" s="11">
        <v>2188.5700000000002</v>
      </c>
      <c r="C1341" s="7">
        <f t="shared" si="100"/>
        <v>7.081787978906684E-3</v>
      </c>
      <c r="E1341">
        <v>1339</v>
      </c>
      <c r="F1341" s="2">
        <f t="shared" si="101"/>
        <v>1050.7150067067412</v>
      </c>
      <c r="G1341" s="10">
        <f t="shared" si="103"/>
        <v>4.6449886240152152</v>
      </c>
      <c r="H1341" s="9">
        <f t="shared" si="104"/>
        <v>4.6449886240152054</v>
      </c>
      <c r="I1341" s="9">
        <f t="shared" si="102"/>
        <v>-3.266350855745781E-2</v>
      </c>
      <c r="K1341">
        <v>1339</v>
      </c>
      <c r="L1341">
        <v>460</v>
      </c>
      <c r="M1341" s="9">
        <v>-8.4577051073078557E-2</v>
      </c>
    </row>
    <row r="1342" spans="1:13" x14ac:dyDescent="0.15">
      <c r="A1342" s="6">
        <v>38554</v>
      </c>
      <c r="B1342" s="11">
        <v>2178.6</v>
      </c>
      <c r="C1342" s="7">
        <f t="shared" si="100"/>
        <v>-4.5554860022756216E-3</v>
      </c>
      <c r="E1342">
        <v>1340</v>
      </c>
      <c r="F1342" s="2">
        <f t="shared" si="101"/>
        <v>1045.9284892013077</v>
      </c>
      <c r="G1342" s="10">
        <f t="shared" si="103"/>
        <v>4.6238284433577848</v>
      </c>
      <c r="H1342" s="9">
        <f t="shared" si="104"/>
        <v>4.623828443357775</v>
      </c>
      <c r="I1342" s="9">
        <f t="shared" si="102"/>
        <v>2.1160180657430416E-2</v>
      </c>
      <c r="K1342">
        <v>1340</v>
      </c>
      <c r="L1342">
        <v>646</v>
      </c>
      <c r="M1342" s="9">
        <v>-8.4619498777505964E-2</v>
      </c>
    </row>
    <row r="1343" spans="1:13" x14ac:dyDescent="0.15">
      <c r="A1343" s="6">
        <v>38555</v>
      </c>
      <c r="B1343" s="11">
        <v>2179.7399999999998</v>
      </c>
      <c r="C1343" s="7">
        <f t="shared" si="100"/>
        <v>5.2327182594313904E-4</v>
      </c>
      <c r="E1343">
        <v>1341</v>
      </c>
      <c r="F1343" s="2">
        <f t="shared" si="101"/>
        <v>1046.4757941116579</v>
      </c>
      <c r="G1343" s="10">
        <f t="shared" si="103"/>
        <v>4.6262479625101882</v>
      </c>
      <c r="H1343" s="9">
        <f t="shared" si="104"/>
        <v>4.6262479625101784</v>
      </c>
      <c r="I1343" s="9">
        <f t="shared" si="102"/>
        <v>-2.4195191524034598E-3</v>
      </c>
      <c r="K1343">
        <v>1341</v>
      </c>
      <c r="L1343">
        <v>811</v>
      </c>
      <c r="M1343" s="9">
        <v>-8.5086423526215427E-2</v>
      </c>
    </row>
    <row r="1344" spans="1:13" x14ac:dyDescent="0.15">
      <c r="A1344" s="6">
        <v>38558</v>
      </c>
      <c r="B1344" s="11">
        <v>2166.7399999999998</v>
      </c>
      <c r="C1344" s="7">
        <f t="shared" si="100"/>
        <v>-5.964014056722311E-3</v>
      </c>
      <c r="E1344">
        <v>1342</v>
      </c>
      <c r="F1344" s="2">
        <f t="shared" si="101"/>
        <v>1040.2345977655564</v>
      </c>
      <c r="G1344" s="10">
        <f t="shared" si="103"/>
        <v>4.5986569546318945</v>
      </c>
      <c r="H1344" s="9">
        <f t="shared" si="104"/>
        <v>4.5986569546318847</v>
      </c>
      <c r="I1344" s="9">
        <f t="shared" si="102"/>
        <v>2.7591007878293716E-2</v>
      </c>
      <c r="K1344">
        <v>1342</v>
      </c>
      <c r="L1344">
        <v>630</v>
      </c>
      <c r="M1344" s="9">
        <v>-8.5150095082857646E-2</v>
      </c>
    </row>
    <row r="1345" spans="1:13" x14ac:dyDescent="0.15">
      <c r="A1345" s="6">
        <v>38559</v>
      </c>
      <c r="B1345" s="11">
        <v>2175.9899999999998</v>
      </c>
      <c r="C1345" s="7">
        <f t="shared" si="100"/>
        <v>4.2690862770797811E-3</v>
      </c>
      <c r="E1345">
        <v>1343</v>
      </c>
      <c r="F1345" s="2">
        <f t="shared" si="101"/>
        <v>1044.675449011821</v>
      </c>
      <c r="G1345" s="10">
        <f t="shared" si="103"/>
        <v>4.6182890179299116</v>
      </c>
      <c r="H1345" s="9">
        <f t="shared" si="104"/>
        <v>4.618289017929901</v>
      </c>
      <c r="I1345" s="9">
        <f t="shared" si="102"/>
        <v>-1.9632063298016256E-2</v>
      </c>
      <c r="K1345">
        <v>1343</v>
      </c>
      <c r="L1345">
        <v>279</v>
      </c>
      <c r="M1345" s="9">
        <v>-8.6083944580277461E-2</v>
      </c>
    </row>
    <row r="1346" spans="1:13" x14ac:dyDescent="0.15">
      <c r="A1346" s="6">
        <v>38560</v>
      </c>
      <c r="B1346" s="11">
        <v>2186.2199999999998</v>
      </c>
      <c r="C1346" s="7">
        <f t="shared" si="100"/>
        <v>4.7013083699833924E-3</v>
      </c>
      <c r="E1346">
        <v>1344</v>
      </c>
      <c r="F1346" s="2">
        <f t="shared" si="101"/>
        <v>1049.5867904441764</v>
      </c>
      <c r="G1346" s="10">
        <f t="shared" si="103"/>
        <v>4.6400010187449077</v>
      </c>
      <c r="H1346" s="9">
        <f t="shared" si="104"/>
        <v>4.640001018744897</v>
      </c>
      <c r="I1346" s="9">
        <f t="shared" si="102"/>
        <v>-2.1712000814996024E-2</v>
      </c>
      <c r="K1346">
        <v>1344</v>
      </c>
      <c r="L1346">
        <v>951</v>
      </c>
      <c r="M1346" s="9">
        <v>-8.6338630806846339E-2</v>
      </c>
    </row>
    <row r="1347" spans="1:13" x14ac:dyDescent="0.15">
      <c r="A1347" s="6">
        <v>38561</v>
      </c>
      <c r="B1347" s="11">
        <v>2198.44</v>
      </c>
      <c r="C1347" s="7">
        <f t="shared" si="100"/>
        <v>5.5895564032897305E-3</v>
      </c>
      <c r="E1347">
        <v>1345</v>
      </c>
      <c r="F1347" s="2">
        <f t="shared" si="101"/>
        <v>1055.4535150095119</v>
      </c>
      <c r="G1347" s="10">
        <f t="shared" si="103"/>
        <v>4.6659365661505046</v>
      </c>
      <c r="H1347" s="9">
        <f t="shared" si="104"/>
        <v>4.665936566150493</v>
      </c>
      <c r="I1347" s="9">
        <f t="shared" si="102"/>
        <v>-2.5935547405596004E-2</v>
      </c>
      <c r="K1347">
        <v>1345</v>
      </c>
      <c r="L1347">
        <v>278</v>
      </c>
      <c r="M1347" s="9">
        <v>-8.659331703341433E-2</v>
      </c>
    </row>
    <row r="1348" spans="1:13" x14ac:dyDescent="0.15">
      <c r="A1348" s="6">
        <v>38562</v>
      </c>
      <c r="B1348" s="11">
        <v>2184.83</v>
      </c>
      <c r="C1348" s="7">
        <f t="shared" ref="C1348:C1411" si="105">B1348/B1347-1</f>
        <v>-6.1907534433508493E-3</v>
      </c>
      <c r="E1348">
        <v>1346</v>
      </c>
      <c r="F1348" s="2">
        <f t="shared" ref="F1348:F1411" si="106">F1347*(1+C1348)</f>
        <v>1048.91946252717</v>
      </c>
      <c r="G1348" s="10">
        <f t="shared" si="103"/>
        <v>4.6370509032871521</v>
      </c>
      <c r="H1348" s="9">
        <f t="shared" si="104"/>
        <v>4.6370509032871405</v>
      </c>
      <c r="I1348" s="9">
        <f t="shared" ref="I1348:I1411" si="107">-(H1348-H1347)</f>
        <v>2.8885662863352479E-2</v>
      </c>
      <c r="K1348">
        <v>1346</v>
      </c>
      <c r="L1348">
        <v>998</v>
      </c>
      <c r="M1348" s="9">
        <v>-8.6678212442270919E-2</v>
      </c>
    </row>
    <row r="1349" spans="1:13" x14ac:dyDescent="0.15">
      <c r="A1349" s="6">
        <v>38565</v>
      </c>
      <c r="B1349" s="11">
        <v>2195.38</v>
      </c>
      <c r="C1349" s="7">
        <f t="shared" si="105"/>
        <v>4.8287509783371263E-3</v>
      </c>
      <c r="E1349">
        <v>1347</v>
      </c>
      <c r="F1349" s="2">
        <f t="shared" si="106"/>
        <v>1053.9844334080449</v>
      </c>
      <c r="G1349" s="10">
        <f t="shared" ref="G1349:G1412" si="108">G1348*F1349/F1348</f>
        <v>4.659442067372999</v>
      </c>
      <c r="H1349" s="9">
        <f t="shared" ref="H1349:H1412" si="109">H1348*(1+C1349)</f>
        <v>4.6594420673729875</v>
      </c>
      <c r="I1349" s="9">
        <f t="shared" si="107"/>
        <v>-2.239116408584696E-2</v>
      </c>
      <c r="K1349">
        <v>1347</v>
      </c>
      <c r="L1349">
        <v>1156</v>
      </c>
      <c r="M1349" s="9">
        <v>-8.7442271121977555E-2</v>
      </c>
    </row>
    <row r="1350" spans="1:13" x14ac:dyDescent="0.15">
      <c r="A1350" s="6">
        <v>38566</v>
      </c>
      <c r="B1350" s="11">
        <v>2218.15</v>
      </c>
      <c r="C1350" s="7">
        <f t="shared" si="105"/>
        <v>1.0371780739553138E-2</v>
      </c>
      <c r="E1350">
        <v>1348</v>
      </c>
      <c r="F1350" s="2">
        <f t="shared" si="106"/>
        <v>1064.9161288542552</v>
      </c>
      <c r="G1350" s="10">
        <f t="shared" si="108"/>
        <v>4.707768778864442</v>
      </c>
      <c r="H1350" s="9">
        <f t="shared" si="109"/>
        <v>4.7077687788644305</v>
      </c>
      <c r="I1350" s="9">
        <f t="shared" si="107"/>
        <v>-4.8326711491442964E-2</v>
      </c>
      <c r="K1350">
        <v>1348</v>
      </c>
      <c r="L1350">
        <v>344</v>
      </c>
      <c r="M1350" s="9">
        <v>-8.7548390383048513E-2</v>
      </c>
    </row>
    <row r="1351" spans="1:13" x14ac:dyDescent="0.15">
      <c r="A1351" s="6">
        <v>38567</v>
      </c>
      <c r="B1351" s="11">
        <v>2216.81</v>
      </c>
      <c r="C1351" s="7">
        <f t="shared" si="105"/>
        <v>-6.0410702612545553E-4</v>
      </c>
      <c r="E1351">
        <v>1349</v>
      </c>
      <c r="F1351" s="2">
        <f t="shared" si="106"/>
        <v>1064.2728055385801</v>
      </c>
      <c r="G1351" s="10">
        <f t="shared" si="108"/>
        <v>4.7049247826677556</v>
      </c>
      <c r="H1351" s="9">
        <f t="shared" si="109"/>
        <v>4.7049247826677441</v>
      </c>
      <c r="I1351" s="9">
        <f t="shared" si="107"/>
        <v>2.8439961966864047E-3</v>
      </c>
      <c r="K1351">
        <v>1349</v>
      </c>
      <c r="L1351">
        <v>457</v>
      </c>
      <c r="M1351" s="9">
        <v>-8.7824300461830873E-2</v>
      </c>
    </row>
    <row r="1352" spans="1:13" x14ac:dyDescent="0.15">
      <c r="A1352" s="6">
        <v>38568</v>
      </c>
      <c r="B1352" s="11">
        <v>2191.3200000000002</v>
      </c>
      <c r="C1352" s="7">
        <f t="shared" si="105"/>
        <v>-1.1498504607972637E-2</v>
      </c>
      <c r="E1352">
        <v>1350</v>
      </c>
      <c r="F1352" s="2">
        <f t="shared" si="106"/>
        <v>1052.0352597799547</v>
      </c>
      <c r="G1352" s="10">
        <f t="shared" si="108"/>
        <v>4.650825183374085</v>
      </c>
      <c r="H1352" s="9">
        <f t="shared" si="109"/>
        <v>4.6508251833740744</v>
      </c>
      <c r="I1352" s="9">
        <f t="shared" si="107"/>
        <v>5.4099599293669698E-2</v>
      </c>
      <c r="K1352">
        <v>1350</v>
      </c>
      <c r="L1352">
        <v>1180</v>
      </c>
      <c r="M1352" s="9">
        <v>-8.7909195870687462E-2</v>
      </c>
    </row>
    <row r="1353" spans="1:13" x14ac:dyDescent="0.15">
      <c r="A1353" s="6">
        <v>38569</v>
      </c>
      <c r="B1353" s="11">
        <v>2177.91</v>
      </c>
      <c r="C1353" s="7">
        <f t="shared" si="105"/>
        <v>-6.1195991457205778E-3</v>
      </c>
      <c r="E1353">
        <v>1351</v>
      </c>
      <c r="F1353" s="2">
        <f t="shared" si="106"/>
        <v>1045.5972257029373</v>
      </c>
      <c r="G1353" s="10">
        <f t="shared" si="108"/>
        <v>4.6223639975550128</v>
      </c>
      <c r="H1353" s="9">
        <f t="shared" si="109"/>
        <v>4.622363997555003</v>
      </c>
      <c r="I1353" s="9">
        <f t="shared" si="107"/>
        <v>2.8461185819071311E-2</v>
      </c>
      <c r="K1353">
        <v>1351</v>
      </c>
      <c r="L1353">
        <v>408</v>
      </c>
      <c r="M1353" s="9">
        <v>-8.7930419722901387E-2</v>
      </c>
    </row>
    <row r="1354" spans="1:13" x14ac:dyDescent="0.15">
      <c r="A1354" s="6">
        <v>38572</v>
      </c>
      <c r="B1354" s="11">
        <v>2164.39</v>
      </c>
      <c r="C1354" s="7">
        <f t="shared" si="105"/>
        <v>-6.2077863639911079E-3</v>
      </c>
      <c r="E1354">
        <v>1352</v>
      </c>
      <c r="F1354" s="2">
        <f t="shared" si="106"/>
        <v>1039.1063815029918</v>
      </c>
      <c r="G1354" s="10">
        <f t="shared" si="108"/>
        <v>4.5936693493615879</v>
      </c>
      <c r="H1354" s="9">
        <f t="shared" si="109"/>
        <v>4.5936693493615781</v>
      </c>
      <c r="I1354" s="9">
        <f t="shared" si="107"/>
        <v>2.8694648193424932E-2</v>
      </c>
      <c r="K1354">
        <v>1352</v>
      </c>
      <c r="L1354">
        <v>875</v>
      </c>
      <c r="M1354" s="9">
        <v>-8.8185105949469822E-2</v>
      </c>
    </row>
    <row r="1355" spans="1:13" x14ac:dyDescent="0.15">
      <c r="A1355" s="6">
        <v>38573</v>
      </c>
      <c r="B1355" s="11">
        <v>2174.19</v>
      </c>
      <c r="C1355" s="7">
        <f t="shared" si="105"/>
        <v>4.5278346323907037E-3</v>
      </c>
      <c r="E1355">
        <v>1353</v>
      </c>
      <c r="F1355" s="2">
        <f t="shared" si="106"/>
        <v>1043.8112833638993</v>
      </c>
      <c r="G1355" s="10">
        <f t="shared" si="108"/>
        <v>4.6144687245313794</v>
      </c>
      <c r="H1355" s="9">
        <f t="shared" si="109"/>
        <v>4.6144687245313696</v>
      </c>
      <c r="I1355" s="9">
        <f t="shared" si="107"/>
        <v>-2.0799375169791467E-2</v>
      </c>
      <c r="K1355">
        <v>1353</v>
      </c>
      <c r="L1355">
        <v>634</v>
      </c>
      <c r="M1355" s="9">
        <v>-8.841856832382522E-2</v>
      </c>
    </row>
    <row r="1356" spans="1:13" x14ac:dyDescent="0.15">
      <c r="A1356" s="6">
        <v>38574</v>
      </c>
      <c r="B1356" s="11">
        <v>2157.81</v>
      </c>
      <c r="C1356" s="7">
        <f t="shared" si="105"/>
        <v>-7.5338401887600215E-3</v>
      </c>
      <c r="E1356">
        <v>1354</v>
      </c>
      <c r="F1356" s="2">
        <f t="shared" si="106"/>
        <v>1035.9473759678112</v>
      </c>
      <c r="G1356" s="10">
        <f t="shared" si="108"/>
        <v>4.5797040546047292</v>
      </c>
      <c r="H1356" s="9">
        <f t="shared" si="109"/>
        <v>4.5797040546047185</v>
      </c>
      <c r="I1356" s="9">
        <f t="shared" si="107"/>
        <v>3.4764669926651059E-2</v>
      </c>
      <c r="K1356">
        <v>1354</v>
      </c>
      <c r="L1356">
        <v>1049</v>
      </c>
      <c r="M1356" s="9">
        <v>-8.8439792176039589E-2</v>
      </c>
    </row>
    <row r="1357" spans="1:13" x14ac:dyDescent="0.15">
      <c r="A1357" s="6">
        <v>38575</v>
      </c>
      <c r="B1357" s="11">
        <v>2174.5500000000002</v>
      </c>
      <c r="C1357" s="7">
        <f t="shared" si="105"/>
        <v>7.7578656137473612E-3</v>
      </c>
      <c r="E1357">
        <v>1355</v>
      </c>
      <c r="F1357" s="2">
        <f t="shared" si="106"/>
        <v>1043.9841164934837</v>
      </c>
      <c r="G1357" s="10">
        <f t="shared" si="108"/>
        <v>4.615232783211086</v>
      </c>
      <c r="H1357" s="9">
        <f t="shared" si="109"/>
        <v>4.6152327832110762</v>
      </c>
      <c r="I1357" s="9">
        <f t="shared" si="107"/>
        <v>-3.5528728606357696E-2</v>
      </c>
      <c r="K1357">
        <v>1355</v>
      </c>
      <c r="L1357">
        <v>1057</v>
      </c>
      <c r="M1357" s="9">
        <v>-8.9140179299103117E-2</v>
      </c>
    </row>
    <row r="1358" spans="1:13" x14ac:dyDescent="0.15">
      <c r="A1358" s="6">
        <v>38576</v>
      </c>
      <c r="B1358" s="11">
        <v>2156.9</v>
      </c>
      <c r="C1358" s="7">
        <f t="shared" si="105"/>
        <v>-8.1166218298038828E-3</v>
      </c>
      <c r="E1358">
        <v>1356</v>
      </c>
      <c r="F1358" s="2">
        <f t="shared" si="106"/>
        <v>1035.5104922235842</v>
      </c>
      <c r="G1358" s="10">
        <f t="shared" si="108"/>
        <v>4.5777726840532482</v>
      </c>
      <c r="H1358" s="9">
        <f t="shared" si="109"/>
        <v>4.5777726840532385</v>
      </c>
      <c r="I1358" s="9">
        <f t="shared" si="107"/>
        <v>3.7460099157837767E-2</v>
      </c>
      <c r="K1358">
        <v>1356</v>
      </c>
      <c r="L1358">
        <v>1013</v>
      </c>
      <c r="M1358" s="9">
        <v>-8.9479760934528585E-2</v>
      </c>
    </row>
    <row r="1359" spans="1:13" x14ac:dyDescent="0.15">
      <c r="A1359" s="6">
        <v>38579</v>
      </c>
      <c r="B1359" s="11">
        <v>2167.04</v>
      </c>
      <c r="C1359" s="7">
        <f t="shared" si="105"/>
        <v>4.7011915248735825E-3</v>
      </c>
      <c r="E1359">
        <v>1357</v>
      </c>
      <c r="F1359" s="2">
        <f t="shared" si="106"/>
        <v>1040.3786253735434</v>
      </c>
      <c r="G1359" s="10">
        <f t="shared" si="108"/>
        <v>4.5992936701983176</v>
      </c>
      <c r="H1359" s="9">
        <f t="shared" si="109"/>
        <v>4.5992936701983069</v>
      </c>
      <c r="I1359" s="9">
        <f t="shared" si="107"/>
        <v>-2.1520986145068477E-2</v>
      </c>
      <c r="K1359">
        <v>1357</v>
      </c>
      <c r="L1359">
        <v>109</v>
      </c>
      <c r="M1359" s="9">
        <v>-8.9713223308883983E-2</v>
      </c>
    </row>
    <row r="1360" spans="1:13" x14ac:dyDescent="0.15">
      <c r="A1360" s="6">
        <v>38580</v>
      </c>
      <c r="B1360" s="11">
        <v>2137.06</v>
      </c>
      <c r="C1360" s="7">
        <f t="shared" si="105"/>
        <v>-1.3834539279385716E-2</v>
      </c>
      <c r="E1360">
        <v>1358</v>
      </c>
      <c r="F1360" s="2">
        <f t="shared" si="106"/>
        <v>1025.9854664153797</v>
      </c>
      <c r="G1360" s="10">
        <f t="shared" si="108"/>
        <v>4.5356645612605284</v>
      </c>
      <c r="H1360" s="9">
        <f t="shared" si="109"/>
        <v>4.5356645612605186</v>
      </c>
      <c r="I1360" s="9">
        <f t="shared" si="107"/>
        <v>6.3629108937788281E-2</v>
      </c>
      <c r="K1360">
        <v>1358</v>
      </c>
      <c r="L1360">
        <v>916</v>
      </c>
      <c r="M1360" s="9">
        <v>-8.9904237978809753E-2</v>
      </c>
    </row>
    <row r="1361" spans="1:13" x14ac:dyDescent="0.15">
      <c r="A1361" s="6">
        <v>38581</v>
      </c>
      <c r="B1361" s="11">
        <v>2145.15</v>
      </c>
      <c r="C1361" s="7">
        <f t="shared" si="105"/>
        <v>3.7855745744153069E-3</v>
      </c>
      <c r="E1361">
        <v>1359</v>
      </c>
      <c r="F1361" s="2">
        <f t="shared" si="106"/>
        <v>1029.8694109107614</v>
      </c>
      <c r="G1361" s="10">
        <f t="shared" si="108"/>
        <v>4.5528346577017125</v>
      </c>
      <c r="H1361" s="9">
        <f t="shared" si="109"/>
        <v>4.5528346577017027</v>
      </c>
      <c r="I1361" s="9">
        <f t="shared" si="107"/>
        <v>-1.7170096441184057E-2</v>
      </c>
      <c r="K1361">
        <v>1359</v>
      </c>
      <c r="L1361">
        <v>153</v>
      </c>
      <c r="M1361" s="9">
        <v>-9.0434834284160104E-2</v>
      </c>
    </row>
    <row r="1362" spans="1:13" x14ac:dyDescent="0.15">
      <c r="A1362" s="6">
        <v>38582</v>
      </c>
      <c r="B1362" s="11">
        <v>2136.08</v>
      </c>
      <c r="C1362" s="7">
        <f t="shared" si="105"/>
        <v>-4.2281425541338402E-3</v>
      </c>
      <c r="E1362">
        <v>1360</v>
      </c>
      <c r="F1362" s="2">
        <f t="shared" si="106"/>
        <v>1025.5149762292888</v>
      </c>
      <c r="G1362" s="10">
        <f t="shared" si="108"/>
        <v>4.5335846237435478</v>
      </c>
      <c r="H1362" s="9">
        <f t="shared" si="109"/>
        <v>4.5335846237435389</v>
      </c>
      <c r="I1362" s="9">
        <f t="shared" si="107"/>
        <v>1.9250033958163826E-2</v>
      </c>
      <c r="K1362">
        <v>1360</v>
      </c>
      <c r="L1362">
        <v>276</v>
      </c>
      <c r="M1362" s="9">
        <v>-9.1665817712579312E-2</v>
      </c>
    </row>
    <row r="1363" spans="1:13" x14ac:dyDescent="0.15">
      <c r="A1363" s="6">
        <v>38583</v>
      </c>
      <c r="B1363" s="11">
        <v>2135.56</v>
      </c>
      <c r="C1363" s="7">
        <f t="shared" si="105"/>
        <v>-2.4343657540915054E-4</v>
      </c>
      <c r="E1363">
        <v>1361</v>
      </c>
      <c r="F1363" s="2">
        <f t="shared" si="106"/>
        <v>1025.2653283754448</v>
      </c>
      <c r="G1363" s="10">
        <f t="shared" si="108"/>
        <v>4.5324809834284165</v>
      </c>
      <c r="H1363" s="9">
        <f t="shared" si="109"/>
        <v>4.5324809834284068</v>
      </c>
      <c r="I1363" s="9">
        <f t="shared" si="107"/>
        <v>1.1036403151321039E-3</v>
      </c>
      <c r="K1363">
        <v>1361</v>
      </c>
      <c r="L1363">
        <v>675</v>
      </c>
      <c r="M1363" s="9">
        <v>-9.2344980983428027E-2</v>
      </c>
    </row>
    <row r="1364" spans="1:13" x14ac:dyDescent="0.15">
      <c r="A1364" s="6">
        <v>38586</v>
      </c>
      <c r="B1364" s="11">
        <v>2141.41</v>
      </c>
      <c r="C1364" s="7">
        <f t="shared" si="105"/>
        <v>2.7393283260597201E-3</v>
      </c>
      <c r="E1364">
        <v>1362</v>
      </c>
      <c r="F1364" s="2">
        <f t="shared" si="106"/>
        <v>1028.0738667311905</v>
      </c>
      <c r="G1364" s="10">
        <f t="shared" si="108"/>
        <v>4.5448969369736485</v>
      </c>
      <c r="H1364" s="9">
        <f t="shared" si="109"/>
        <v>4.5448969369736396</v>
      </c>
      <c r="I1364" s="9">
        <f t="shared" si="107"/>
        <v>-1.2415953545232838E-2</v>
      </c>
      <c r="K1364">
        <v>1362</v>
      </c>
      <c r="L1364">
        <v>400</v>
      </c>
      <c r="M1364" s="9">
        <v>-9.3236382776419546E-2</v>
      </c>
    </row>
    <row r="1365" spans="1:13" x14ac:dyDescent="0.15">
      <c r="A1365" s="6">
        <v>38587</v>
      </c>
      <c r="B1365" s="11">
        <v>2137.25</v>
      </c>
      <c r="C1365" s="7">
        <f t="shared" si="105"/>
        <v>-1.9426452664365046E-3</v>
      </c>
      <c r="E1365">
        <v>1363</v>
      </c>
      <c r="F1365" s="2">
        <f t="shared" si="106"/>
        <v>1026.0766839004382</v>
      </c>
      <c r="G1365" s="10">
        <f t="shared" si="108"/>
        <v>4.5360678144525952</v>
      </c>
      <c r="H1365" s="9">
        <f t="shared" si="109"/>
        <v>4.5360678144525863</v>
      </c>
      <c r="I1365" s="9">
        <f t="shared" si="107"/>
        <v>8.8291225210532787E-3</v>
      </c>
      <c r="K1365">
        <v>1363</v>
      </c>
      <c r="L1365">
        <v>617</v>
      </c>
      <c r="M1365" s="9">
        <v>-9.4021665308340108E-2</v>
      </c>
    </row>
    <row r="1366" spans="1:13" x14ac:dyDescent="0.15">
      <c r="A1366" s="6">
        <v>38588</v>
      </c>
      <c r="B1366" s="11">
        <v>2128.91</v>
      </c>
      <c r="C1366" s="7">
        <f t="shared" si="105"/>
        <v>-3.9022107848871723E-3</v>
      </c>
      <c r="E1366">
        <v>1364</v>
      </c>
      <c r="F1366" s="2">
        <f t="shared" si="106"/>
        <v>1022.0727163984006</v>
      </c>
      <c r="G1366" s="10">
        <f t="shared" si="108"/>
        <v>4.518367121706059</v>
      </c>
      <c r="H1366" s="9">
        <f t="shared" si="109"/>
        <v>4.5183671217060501</v>
      </c>
      <c r="I1366" s="9">
        <f t="shared" si="107"/>
        <v>1.7700692746536184E-2</v>
      </c>
      <c r="K1366">
        <v>1364</v>
      </c>
      <c r="L1366">
        <v>888</v>
      </c>
      <c r="M1366" s="9">
        <v>-9.4127784569410178E-2</v>
      </c>
    </row>
    <row r="1367" spans="1:13" x14ac:dyDescent="0.15">
      <c r="A1367" s="6">
        <v>38589</v>
      </c>
      <c r="B1367" s="11">
        <v>2134.37</v>
      </c>
      <c r="C1367" s="7">
        <f t="shared" si="105"/>
        <v>2.5646927300826405E-3</v>
      </c>
      <c r="E1367">
        <v>1365</v>
      </c>
      <c r="F1367" s="2">
        <f t="shared" si="106"/>
        <v>1024.6940188637634</v>
      </c>
      <c r="G1367" s="10">
        <f t="shared" si="108"/>
        <v>4.529955345014943</v>
      </c>
      <c r="H1367" s="9">
        <f t="shared" si="109"/>
        <v>4.5299553450149341</v>
      </c>
      <c r="I1367" s="9">
        <f t="shared" si="107"/>
        <v>-1.1588223308883983E-2</v>
      </c>
      <c r="K1367">
        <v>1365</v>
      </c>
      <c r="L1367">
        <v>122</v>
      </c>
      <c r="M1367" s="9">
        <v>-9.4191456126052842E-2</v>
      </c>
    </row>
    <row r="1368" spans="1:13" x14ac:dyDescent="0.15">
      <c r="A1368" s="6">
        <v>38590</v>
      </c>
      <c r="B1368" s="11">
        <v>2120.77</v>
      </c>
      <c r="C1368" s="7">
        <f t="shared" si="105"/>
        <v>-6.3719036530685003E-3</v>
      </c>
      <c r="E1368">
        <v>1366</v>
      </c>
      <c r="F1368" s="2">
        <f t="shared" si="106"/>
        <v>1018.1647673016879</v>
      </c>
      <c r="G1368" s="10">
        <f t="shared" si="108"/>
        <v>4.5010909060038049</v>
      </c>
      <c r="H1368" s="9">
        <f t="shared" si="109"/>
        <v>4.501090906003796</v>
      </c>
      <c r="I1368" s="9">
        <f t="shared" si="107"/>
        <v>2.886443901113811E-2</v>
      </c>
      <c r="K1368">
        <v>1366</v>
      </c>
      <c r="L1368">
        <v>974</v>
      </c>
      <c r="M1368" s="9">
        <v>-9.434002309155165E-2</v>
      </c>
    </row>
    <row r="1369" spans="1:13" x14ac:dyDescent="0.15">
      <c r="A1369" s="6">
        <v>38593</v>
      </c>
      <c r="B1369" s="11">
        <v>2137.65</v>
      </c>
      <c r="C1369" s="7">
        <f t="shared" si="105"/>
        <v>7.9593732465095268E-3</v>
      </c>
      <c r="E1369">
        <v>1367</v>
      </c>
      <c r="F1369" s="2">
        <f t="shared" si="106"/>
        <v>1026.2687207110876</v>
      </c>
      <c r="G1369" s="10">
        <f t="shared" si="108"/>
        <v>4.5369167685411584</v>
      </c>
      <c r="H1369" s="9">
        <f t="shared" si="109"/>
        <v>4.5369167685411496</v>
      </c>
      <c r="I1369" s="9">
        <f t="shared" si="107"/>
        <v>-3.5825862537353537E-2</v>
      </c>
      <c r="K1369">
        <v>1367</v>
      </c>
      <c r="L1369">
        <v>670</v>
      </c>
      <c r="M1369" s="9">
        <v>-9.5167753327899618E-2</v>
      </c>
    </row>
    <row r="1370" spans="1:13" x14ac:dyDescent="0.15">
      <c r="A1370" s="6">
        <v>38594</v>
      </c>
      <c r="B1370" s="11">
        <v>2129.7600000000002</v>
      </c>
      <c r="C1370" s="7">
        <f t="shared" si="105"/>
        <v>-3.6909690548031504E-3</v>
      </c>
      <c r="E1370">
        <v>1368</v>
      </c>
      <c r="F1370" s="2">
        <f t="shared" si="106"/>
        <v>1022.4807946210306</v>
      </c>
      <c r="G1370" s="10">
        <f t="shared" si="108"/>
        <v>4.5201711491442556</v>
      </c>
      <c r="H1370" s="9">
        <f t="shared" si="109"/>
        <v>4.5201711491442467</v>
      </c>
      <c r="I1370" s="9">
        <f t="shared" si="107"/>
        <v>1.6745619396902889E-2</v>
      </c>
      <c r="K1370">
        <v>1368</v>
      </c>
      <c r="L1370">
        <v>424</v>
      </c>
      <c r="M1370" s="9">
        <v>-9.6122826677532913E-2</v>
      </c>
    </row>
    <row r="1371" spans="1:13" x14ac:dyDescent="0.15">
      <c r="A1371" s="6">
        <v>38595</v>
      </c>
      <c r="B1371" s="11">
        <v>2152.09</v>
      </c>
      <c r="C1371" s="7">
        <f t="shared" si="105"/>
        <v>1.0484749455337727E-2</v>
      </c>
      <c r="E1371">
        <v>1369</v>
      </c>
      <c r="F1371" s="2">
        <f t="shared" si="106"/>
        <v>1033.2012495755266</v>
      </c>
      <c r="G1371" s="10">
        <f t="shared" si="108"/>
        <v>4.5675640111382787</v>
      </c>
      <c r="H1371" s="9">
        <f t="shared" si="109"/>
        <v>4.5675640111382698</v>
      </c>
      <c r="I1371" s="9">
        <f t="shared" si="107"/>
        <v>-4.739286199402315E-2</v>
      </c>
      <c r="K1371">
        <v>1369</v>
      </c>
      <c r="L1371">
        <v>886</v>
      </c>
      <c r="M1371" s="9">
        <v>-9.6165274381961208E-2</v>
      </c>
    </row>
    <row r="1372" spans="1:13" x14ac:dyDescent="0.15">
      <c r="A1372" s="6">
        <v>38596</v>
      </c>
      <c r="B1372" s="11">
        <v>2147.9</v>
      </c>
      <c r="C1372" s="7">
        <f t="shared" si="105"/>
        <v>-1.9469445980418998E-3</v>
      </c>
      <c r="E1372">
        <v>1370</v>
      </c>
      <c r="F1372" s="2">
        <f t="shared" si="106"/>
        <v>1031.1896639839754</v>
      </c>
      <c r="G1372" s="10">
        <f t="shared" si="108"/>
        <v>4.5586712170605823</v>
      </c>
      <c r="H1372" s="9">
        <f t="shared" si="109"/>
        <v>4.5586712170605734</v>
      </c>
      <c r="I1372" s="9">
        <f t="shared" si="107"/>
        <v>8.8927940776963865E-3</v>
      </c>
      <c r="K1372">
        <v>1370</v>
      </c>
      <c r="L1372">
        <v>283</v>
      </c>
      <c r="M1372" s="9">
        <v>-9.620772208639039E-2</v>
      </c>
    </row>
    <row r="1373" spans="1:13" x14ac:dyDescent="0.15">
      <c r="A1373" s="6">
        <v>38597</v>
      </c>
      <c r="B1373" s="11">
        <v>2141.0700000000002</v>
      </c>
      <c r="C1373" s="7">
        <f t="shared" si="105"/>
        <v>-3.1798500861306422E-3</v>
      </c>
      <c r="E1373">
        <v>1371</v>
      </c>
      <c r="F1373" s="2">
        <f t="shared" si="106"/>
        <v>1027.910635442139</v>
      </c>
      <c r="G1373" s="10">
        <f t="shared" si="108"/>
        <v>4.5441753259983715</v>
      </c>
      <c r="H1373" s="9">
        <f t="shared" si="109"/>
        <v>4.5441753259983617</v>
      </c>
      <c r="I1373" s="9">
        <f t="shared" si="107"/>
        <v>1.4495891062211719E-2</v>
      </c>
      <c r="K1373">
        <v>1371</v>
      </c>
      <c r="L1373">
        <v>482</v>
      </c>
      <c r="M1373" s="9">
        <v>-9.6228945938604316E-2</v>
      </c>
    </row>
    <row r="1374" spans="1:13" x14ac:dyDescent="0.15">
      <c r="A1374" s="6">
        <v>38601</v>
      </c>
      <c r="B1374" s="11">
        <v>2166.86</v>
      </c>
      <c r="C1374" s="7">
        <f t="shared" si="105"/>
        <v>1.204537917956916E-2</v>
      </c>
      <c r="E1374">
        <v>1372</v>
      </c>
      <c r="F1374" s="2">
        <f t="shared" si="106"/>
        <v>1040.2922088087514</v>
      </c>
      <c r="G1374" s="10">
        <f t="shared" si="108"/>
        <v>4.5989116408584643</v>
      </c>
      <c r="H1374" s="9">
        <f t="shared" si="109"/>
        <v>4.5989116408584545</v>
      </c>
      <c r="I1374" s="9">
        <f t="shared" si="107"/>
        <v>-5.4736314860092783E-2</v>
      </c>
      <c r="K1374">
        <v>1372</v>
      </c>
      <c r="L1374">
        <v>1138</v>
      </c>
      <c r="M1374" s="9">
        <v>-9.6271393643031722E-2</v>
      </c>
    </row>
    <row r="1375" spans="1:13" x14ac:dyDescent="0.15">
      <c r="A1375" s="6">
        <v>38602</v>
      </c>
      <c r="B1375" s="11">
        <v>2172.0300000000002</v>
      </c>
      <c r="C1375" s="7">
        <f t="shared" si="105"/>
        <v>2.3859409468078852E-3</v>
      </c>
      <c r="E1375">
        <v>1373</v>
      </c>
      <c r="F1375" s="2">
        <f t="shared" si="106"/>
        <v>1042.7742845863934</v>
      </c>
      <c r="G1375" s="10">
        <f t="shared" si="108"/>
        <v>4.6098843724531395</v>
      </c>
      <c r="H1375" s="9">
        <f t="shared" si="109"/>
        <v>4.6098843724531298</v>
      </c>
      <c r="I1375" s="9">
        <f t="shared" si="107"/>
        <v>-1.0972731594675267E-2</v>
      </c>
      <c r="K1375">
        <v>1373</v>
      </c>
      <c r="L1375">
        <v>203</v>
      </c>
      <c r="M1375" s="9">
        <v>-9.631384134746046E-2</v>
      </c>
    </row>
    <row r="1376" spans="1:13" x14ac:dyDescent="0.15">
      <c r="A1376" s="6">
        <v>38603</v>
      </c>
      <c r="B1376" s="11">
        <v>2166.0300000000002</v>
      </c>
      <c r="C1376" s="7">
        <f t="shared" si="105"/>
        <v>-2.7623927846300855E-3</v>
      </c>
      <c r="E1376">
        <v>1374</v>
      </c>
      <c r="F1376" s="2">
        <f t="shared" si="106"/>
        <v>1039.8937324266542</v>
      </c>
      <c r="G1376" s="10">
        <f t="shared" si="108"/>
        <v>4.5971500611246956</v>
      </c>
      <c r="H1376" s="9">
        <f t="shared" si="109"/>
        <v>4.5971500611246858</v>
      </c>
      <c r="I1376" s="9">
        <f t="shared" si="107"/>
        <v>1.2734311328443937E-2</v>
      </c>
      <c r="K1376">
        <v>1374</v>
      </c>
      <c r="L1376">
        <v>195</v>
      </c>
      <c r="M1376" s="9">
        <v>-9.7268914697092868E-2</v>
      </c>
    </row>
    <row r="1377" spans="1:13" x14ac:dyDescent="0.15">
      <c r="A1377" s="6">
        <v>38604</v>
      </c>
      <c r="B1377" s="11">
        <v>2175.5100000000002</v>
      </c>
      <c r="C1377" s="7">
        <f t="shared" si="105"/>
        <v>4.3766706832315538E-3</v>
      </c>
      <c r="E1377">
        <v>1375</v>
      </c>
      <c r="F1377" s="2">
        <f t="shared" si="106"/>
        <v>1044.4450048390422</v>
      </c>
      <c r="G1377" s="10">
        <f t="shared" si="108"/>
        <v>4.6172702730236361</v>
      </c>
      <c r="H1377" s="9">
        <f t="shared" si="109"/>
        <v>4.6172702730236264</v>
      </c>
      <c r="I1377" s="9">
        <f t="shared" si="107"/>
        <v>-2.0120211898940532E-2</v>
      </c>
      <c r="K1377">
        <v>1375</v>
      </c>
      <c r="L1377">
        <v>235</v>
      </c>
      <c r="M1377" s="9">
        <v>-9.7608496332518335E-2</v>
      </c>
    </row>
    <row r="1378" spans="1:13" x14ac:dyDescent="0.15">
      <c r="A1378" s="6">
        <v>38607</v>
      </c>
      <c r="B1378" s="11">
        <v>2182.83</v>
      </c>
      <c r="C1378" s="7">
        <f t="shared" si="105"/>
        <v>3.3647282706121828E-3</v>
      </c>
      <c r="E1378">
        <v>1376</v>
      </c>
      <c r="F1378" s="2">
        <f t="shared" si="106"/>
        <v>1047.9592784739239</v>
      </c>
      <c r="G1378" s="10">
        <f t="shared" si="108"/>
        <v>4.632806132844336</v>
      </c>
      <c r="H1378" s="9">
        <f t="shared" si="109"/>
        <v>4.6328061328443262</v>
      </c>
      <c r="I1378" s="9">
        <f t="shared" si="107"/>
        <v>-1.5535859820699827E-2</v>
      </c>
      <c r="K1378">
        <v>1376</v>
      </c>
      <c r="L1378">
        <v>306</v>
      </c>
      <c r="M1378" s="9">
        <v>-9.8202764194512682E-2</v>
      </c>
    </row>
    <row r="1379" spans="1:13" x14ac:dyDescent="0.15">
      <c r="A1379" s="6">
        <v>38608</v>
      </c>
      <c r="B1379" s="11">
        <v>2171.75</v>
      </c>
      <c r="C1379" s="7">
        <f t="shared" si="105"/>
        <v>-5.0759793479107085E-3</v>
      </c>
      <c r="E1379">
        <v>1377</v>
      </c>
      <c r="F1379" s="2">
        <f t="shared" si="106"/>
        <v>1042.6398588189388</v>
      </c>
      <c r="G1379" s="10">
        <f t="shared" si="108"/>
        <v>4.6092901045911443</v>
      </c>
      <c r="H1379" s="9">
        <f t="shared" si="109"/>
        <v>4.6092901045911345</v>
      </c>
      <c r="I1379" s="9">
        <f t="shared" si="107"/>
        <v>2.3516028253191656E-2</v>
      </c>
      <c r="K1379">
        <v>1377</v>
      </c>
      <c r="L1379">
        <v>797</v>
      </c>
      <c r="M1379" s="9">
        <v>-9.8903151317576654E-2</v>
      </c>
    </row>
    <row r="1380" spans="1:13" x14ac:dyDescent="0.15">
      <c r="A1380" s="6">
        <v>38609</v>
      </c>
      <c r="B1380" s="11">
        <v>2149.33</v>
      </c>
      <c r="C1380" s="7">
        <f t="shared" si="105"/>
        <v>-1.0323471854495225E-2</v>
      </c>
      <c r="E1380">
        <v>1378</v>
      </c>
      <c r="F1380" s="2">
        <f t="shared" si="106"/>
        <v>1031.8761955820466</v>
      </c>
      <c r="G1380" s="10">
        <f t="shared" si="108"/>
        <v>4.5617062279271945</v>
      </c>
      <c r="H1380" s="9">
        <f t="shared" si="109"/>
        <v>4.5617062279271847</v>
      </c>
      <c r="I1380" s="9">
        <f t="shared" si="107"/>
        <v>4.7583876663949809E-2</v>
      </c>
      <c r="K1380">
        <v>1378</v>
      </c>
      <c r="L1380">
        <v>267</v>
      </c>
      <c r="M1380" s="9">
        <v>-9.9582314588428034E-2</v>
      </c>
    </row>
    <row r="1381" spans="1:13" x14ac:dyDescent="0.15">
      <c r="A1381" s="6">
        <v>38610</v>
      </c>
      <c r="B1381" s="11">
        <v>2146.15</v>
      </c>
      <c r="C1381" s="7">
        <f t="shared" si="105"/>
        <v>-1.4795308305378674E-3</v>
      </c>
      <c r="E1381">
        <v>1379</v>
      </c>
      <c r="F1381" s="2">
        <f t="shared" si="106"/>
        <v>1030.3495029373848</v>
      </c>
      <c r="G1381" s="10">
        <f t="shared" si="108"/>
        <v>4.5549570429231192</v>
      </c>
      <c r="H1381" s="9">
        <f t="shared" si="109"/>
        <v>4.5549570429231094</v>
      </c>
      <c r="I1381" s="9">
        <f t="shared" si="107"/>
        <v>6.7491850040752865E-3</v>
      </c>
      <c r="K1381">
        <v>1379</v>
      </c>
      <c r="L1381">
        <v>642</v>
      </c>
      <c r="M1381" s="9">
        <v>-9.9964343928280908E-2</v>
      </c>
    </row>
    <row r="1382" spans="1:13" x14ac:dyDescent="0.15">
      <c r="A1382" s="6">
        <v>38611</v>
      </c>
      <c r="B1382" s="11">
        <v>2160.35</v>
      </c>
      <c r="C1382" s="7">
        <f t="shared" si="105"/>
        <v>6.616499312722679E-3</v>
      </c>
      <c r="E1382">
        <v>1380</v>
      </c>
      <c r="F1382" s="2">
        <f t="shared" si="106"/>
        <v>1037.1668097154343</v>
      </c>
      <c r="G1382" s="10">
        <f t="shared" si="108"/>
        <v>4.5850949130671017</v>
      </c>
      <c r="H1382" s="9">
        <f t="shared" si="109"/>
        <v>4.5850949130670919</v>
      </c>
      <c r="I1382" s="9">
        <f t="shared" si="107"/>
        <v>-3.0137870143982504E-2</v>
      </c>
      <c r="K1382">
        <v>1380</v>
      </c>
      <c r="L1382">
        <v>178</v>
      </c>
      <c r="M1382" s="9">
        <v>-0.10051616408584607</v>
      </c>
    </row>
    <row r="1383" spans="1:13" x14ac:dyDescent="0.15">
      <c r="A1383" s="6">
        <v>38614</v>
      </c>
      <c r="B1383" s="11">
        <v>2145.2600000000002</v>
      </c>
      <c r="C1383" s="7">
        <f t="shared" si="105"/>
        <v>-6.9849792857636928E-3</v>
      </c>
      <c r="E1383">
        <v>1381</v>
      </c>
      <c r="F1383" s="2">
        <f t="shared" si="106"/>
        <v>1029.9222210336904</v>
      </c>
      <c r="G1383" s="10">
        <f t="shared" si="108"/>
        <v>4.5530681200760679</v>
      </c>
      <c r="H1383" s="9">
        <f t="shared" si="109"/>
        <v>4.5530681200760581</v>
      </c>
      <c r="I1383" s="9">
        <f t="shared" si="107"/>
        <v>3.2026792991033837E-2</v>
      </c>
      <c r="K1383">
        <v>1381</v>
      </c>
      <c r="L1383">
        <v>407</v>
      </c>
      <c r="M1383" s="9">
        <v>-0.10170469980983476</v>
      </c>
    </row>
    <row r="1384" spans="1:13" x14ac:dyDescent="0.15">
      <c r="A1384" s="6">
        <v>38615</v>
      </c>
      <c r="B1384" s="11">
        <v>2131.33</v>
      </c>
      <c r="C1384" s="7">
        <f t="shared" si="105"/>
        <v>-6.4933854171523864E-3</v>
      </c>
      <c r="E1384">
        <v>1382</v>
      </c>
      <c r="F1384" s="2">
        <f t="shared" si="106"/>
        <v>1023.2345391028291</v>
      </c>
      <c r="G1384" s="10">
        <f t="shared" si="108"/>
        <v>4.5235032939418645</v>
      </c>
      <c r="H1384" s="9">
        <f t="shared" si="109"/>
        <v>4.5235032939418547</v>
      </c>
      <c r="I1384" s="9">
        <f t="shared" si="107"/>
        <v>2.9564826134203415E-2</v>
      </c>
      <c r="K1384">
        <v>1382</v>
      </c>
      <c r="L1384">
        <v>87</v>
      </c>
      <c r="M1384" s="9">
        <v>-0.10187449062754617</v>
      </c>
    </row>
    <row r="1385" spans="1:13" x14ac:dyDescent="0.15">
      <c r="A1385" s="6">
        <v>38616</v>
      </c>
      <c r="B1385" s="11">
        <v>2106.64</v>
      </c>
      <c r="C1385" s="7">
        <f t="shared" si="105"/>
        <v>-1.1584315896646769E-2</v>
      </c>
      <c r="E1385">
        <v>1383</v>
      </c>
      <c r="F1385" s="2">
        <f t="shared" si="106"/>
        <v>1011.3810669655022</v>
      </c>
      <c r="G1385" s="10">
        <f t="shared" si="108"/>
        <v>4.4711016028253203</v>
      </c>
      <c r="H1385" s="9">
        <f t="shared" si="109"/>
        <v>4.4711016028253097</v>
      </c>
      <c r="I1385" s="9">
        <f t="shared" si="107"/>
        <v>5.2401691116545024E-2</v>
      </c>
      <c r="K1385">
        <v>1383</v>
      </c>
      <c r="L1385">
        <v>491</v>
      </c>
      <c r="M1385" s="9">
        <v>-0.1019593860364032</v>
      </c>
    </row>
    <row r="1386" spans="1:13" x14ac:dyDescent="0.15">
      <c r="A1386" s="6">
        <v>38617</v>
      </c>
      <c r="B1386" s="11">
        <v>2110.7800000000002</v>
      </c>
      <c r="C1386" s="7">
        <f t="shared" si="105"/>
        <v>1.9652147495539118E-3</v>
      </c>
      <c r="E1386">
        <v>1384</v>
      </c>
      <c r="F1386" s="2">
        <f t="shared" si="106"/>
        <v>1013.3686479557224</v>
      </c>
      <c r="G1386" s="10">
        <f t="shared" si="108"/>
        <v>4.4798882776419475</v>
      </c>
      <c r="H1386" s="9">
        <f t="shared" si="109"/>
        <v>4.479888277641936</v>
      </c>
      <c r="I1386" s="9">
        <f t="shared" si="107"/>
        <v>-8.7866748166263164E-3</v>
      </c>
      <c r="K1386">
        <v>1384</v>
      </c>
      <c r="L1386">
        <v>671</v>
      </c>
      <c r="M1386" s="9">
        <v>-0.10229896767182822</v>
      </c>
    </row>
    <row r="1387" spans="1:13" x14ac:dyDescent="0.15">
      <c r="A1387" s="6">
        <v>38618</v>
      </c>
      <c r="B1387" s="11">
        <v>2116.84</v>
      </c>
      <c r="C1387" s="7">
        <f t="shared" si="105"/>
        <v>2.8709766058043762E-3</v>
      </c>
      <c r="E1387">
        <v>1385</v>
      </c>
      <c r="F1387" s="2">
        <f t="shared" si="106"/>
        <v>1016.2780056370589</v>
      </c>
      <c r="G1387" s="10">
        <f t="shared" si="108"/>
        <v>4.492749932083675</v>
      </c>
      <c r="H1387" s="9">
        <f t="shared" si="109"/>
        <v>4.4927499320836635</v>
      </c>
      <c r="I1387" s="9">
        <f t="shared" si="107"/>
        <v>-1.2861654441727488E-2</v>
      </c>
      <c r="K1387">
        <v>1385</v>
      </c>
      <c r="L1387">
        <v>60</v>
      </c>
      <c r="M1387" s="9">
        <v>-0.10257487775061058</v>
      </c>
    </row>
    <row r="1388" spans="1:13" x14ac:dyDescent="0.15">
      <c r="A1388" s="6">
        <v>38621</v>
      </c>
      <c r="B1388" s="11">
        <v>2121.46</v>
      </c>
      <c r="C1388" s="7">
        <f t="shared" si="105"/>
        <v>2.1824984410725445E-3</v>
      </c>
      <c r="E1388">
        <v>1386</v>
      </c>
      <c r="F1388" s="2">
        <f t="shared" si="106"/>
        <v>1018.4960308000581</v>
      </c>
      <c r="G1388" s="10">
        <f t="shared" si="108"/>
        <v>4.502555351806576</v>
      </c>
      <c r="H1388" s="9">
        <f t="shared" si="109"/>
        <v>4.5025553518065644</v>
      </c>
      <c r="I1388" s="9">
        <f t="shared" si="107"/>
        <v>-9.8054197229009432E-3</v>
      </c>
      <c r="K1388">
        <v>1386</v>
      </c>
      <c r="L1388">
        <v>760</v>
      </c>
      <c r="M1388" s="9">
        <v>-0.10276589242053769</v>
      </c>
    </row>
    <row r="1389" spans="1:13" x14ac:dyDescent="0.15">
      <c r="A1389" s="6">
        <v>38622</v>
      </c>
      <c r="B1389" s="11">
        <v>2116.42</v>
      </c>
      <c r="C1389" s="7">
        <f t="shared" si="105"/>
        <v>-2.375722379870493E-3</v>
      </c>
      <c r="E1389">
        <v>1387</v>
      </c>
      <c r="F1389" s="2">
        <f t="shared" si="106"/>
        <v>1016.0763669858771</v>
      </c>
      <c r="G1389" s="10">
        <f t="shared" si="108"/>
        <v>4.491858530290683</v>
      </c>
      <c r="H1389" s="9">
        <f t="shared" si="109"/>
        <v>4.4918585302906715</v>
      </c>
      <c r="I1389" s="9">
        <f t="shared" si="107"/>
        <v>1.0696821515892907E-2</v>
      </c>
      <c r="K1389">
        <v>1387</v>
      </c>
      <c r="L1389">
        <v>560</v>
      </c>
      <c r="M1389" s="9">
        <v>-0.10304180249932093</v>
      </c>
    </row>
    <row r="1390" spans="1:13" x14ac:dyDescent="0.15">
      <c r="A1390" s="6">
        <v>38623</v>
      </c>
      <c r="B1390" s="11">
        <v>2115.4</v>
      </c>
      <c r="C1390" s="7">
        <f t="shared" si="105"/>
        <v>-4.819459275569038E-4</v>
      </c>
      <c r="E1390">
        <v>1388</v>
      </c>
      <c r="F1390" s="2">
        <f t="shared" si="106"/>
        <v>1015.5866731187215</v>
      </c>
      <c r="G1390" s="10">
        <f t="shared" si="108"/>
        <v>4.4896936973648476</v>
      </c>
      <c r="H1390" s="9">
        <f t="shared" si="109"/>
        <v>4.489693697364836</v>
      </c>
      <c r="I1390" s="9">
        <f t="shared" si="107"/>
        <v>2.1648329258354693E-3</v>
      </c>
      <c r="K1390">
        <v>1388</v>
      </c>
      <c r="L1390">
        <v>1277</v>
      </c>
      <c r="M1390" s="9">
        <v>-0.10325404102146152</v>
      </c>
    </row>
    <row r="1391" spans="1:13" x14ac:dyDescent="0.15">
      <c r="A1391" s="6">
        <v>38624</v>
      </c>
      <c r="B1391" s="11">
        <v>2141.2199999999998</v>
      </c>
      <c r="C1391" s="7">
        <f t="shared" si="105"/>
        <v>1.2205729412876787E-2</v>
      </c>
      <c r="E1391">
        <v>1389</v>
      </c>
      <c r="F1391" s="2">
        <f t="shared" si="106"/>
        <v>1027.9826492461323</v>
      </c>
      <c r="G1391" s="10">
        <f t="shared" si="108"/>
        <v>4.5444936837815817</v>
      </c>
      <c r="H1391" s="9">
        <f t="shared" si="109"/>
        <v>4.5444936837815693</v>
      </c>
      <c r="I1391" s="9">
        <f t="shared" si="107"/>
        <v>-5.4799986416733226E-2</v>
      </c>
      <c r="K1391">
        <v>1389</v>
      </c>
      <c r="L1391">
        <v>641</v>
      </c>
      <c r="M1391" s="9">
        <v>-0.10454869600652028</v>
      </c>
    </row>
    <row r="1392" spans="1:13" x14ac:dyDescent="0.15">
      <c r="A1392" s="6">
        <v>38625</v>
      </c>
      <c r="B1392" s="11">
        <v>2151.69</v>
      </c>
      <c r="C1392" s="7">
        <f t="shared" si="105"/>
        <v>4.8897357581192402E-3</v>
      </c>
      <c r="E1392">
        <v>1390</v>
      </c>
      <c r="F1392" s="2">
        <f t="shared" si="106"/>
        <v>1033.0092127648772</v>
      </c>
      <c r="G1392" s="10">
        <f t="shared" si="108"/>
        <v>4.5667150570497164</v>
      </c>
      <c r="H1392" s="9">
        <f t="shared" si="109"/>
        <v>4.566715057049703</v>
      </c>
      <c r="I1392" s="9">
        <f t="shared" si="107"/>
        <v>-2.2221373268133782E-2</v>
      </c>
      <c r="K1392">
        <v>1390</v>
      </c>
      <c r="L1392">
        <v>56</v>
      </c>
      <c r="M1392" s="9">
        <v>-0.10459114371094813</v>
      </c>
    </row>
    <row r="1393" spans="1:13" x14ac:dyDescent="0.15">
      <c r="A1393" s="6">
        <v>38628</v>
      </c>
      <c r="B1393" s="11">
        <v>2155.4299999999998</v>
      </c>
      <c r="C1393" s="7">
        <f t="shared" si="105"/>
        <v>1.7381686023543175E-3</v>
      </c>
      <c r="E1393">
        <v>1391</v>
      </c>
      <c r="F1393" s="2">
        <f t="shared" si="106"/>
        <v>1034.8047569444479</v>
      </c>
      <c r="G1393" s="10">
        <f t="shared" si="108"/>
        <v>4.5746527777777795</v>
      </c>
      <c r="H1393" s="9">
        <f t="shared" si="109"/>
        <v>4.5746527777777652</v>
      </c>
      <c r="I1393" s="9">
        <f t="shared" si="107"/>
        <v>-7.9377207280622031E-3</v>
      </c>
      <c r="K1393">
        <v>1391</v>
      </c>
      <c r="L1393">
        <v>698</v>
      </c>
      <c r="M1393" s="9">
        <v>-0.10471848682423257</v>
      </c>
    </row>
    <row r="1394" spans="1:13" x14ac:dyDescent="0.15">
      <c r="A1394" s="6">
        <v>38629</v>
      </c>
      <c r="B1394" s="11">
        <v>2139.36</v>
      </c>
      <c r="C1394" s="7">
        <f t="shared" si="105"/>
        <v>-7.4555889080135662E-3</v>
      </c>
      <c r="E1394">
        <v>1392</v>
      </c>
      <c r="F1394" s="2">
        <f t="shared" si="106"/>
        <v>1027.0896780766132</v>
      </c>
      <c r="G1394" s="10">
        <f t="shared" si="108"/>
        <v>4.5405460472697659</v>
      </c>
      <c r="H1394" s="9">
        <f t="shared" si="109"/>
        <v>4.5405460472697516</v>
      </c>
      <c r="I1394" s="9">
        <f t="shared" si="107"/>
        <v>3.4106730508013605E-2</v>
      </c>
      <c r="K1394">
        <v>1392</v>
      </c>
      <c r="L1394">
        <v>905</v>
      </c>
      <c r="M1394" s="9">
        <v>-0.10473971067644605</v>
      </c>
    </row>
    <row r="1395" spans="1:13" x14ac:dyDescent="0.15">
      <c r="A1395" s="6">
        <v>38630</v>
      </c>
      <c r="B1395" s="11">
        <v>2103.02</v>
      </c>
      <c r="C1395" s="7">
        <f t="shared" si="105"/>
        <v>-1.6986388452621459E-2</v>
      </c>
      <c r="E1395">
        <v>1393</v>
      </c>
      <c r="F1395" s="2">
        <f t="shared" si="106"/>
        <v>1009.6431338291259</v>
      </c>
      <c r="G1395" s="10">
        <f t="shared" si="108"/>
        <v>4.463418568323827</v>
      </c>
      <c r="H1395" s="9">
        <f t="shared" si="109"/>
        <v>4.4634185683238128</v>
      </c>
      <c r="I1395" s="9">
        <f t="shared" si="107"/>
        <v>7.7127478945938854E-2</v>
      </c>
      <c r="K1395">
        <v>1393</v>
      </c>
      <c r="L1395">
        <v>666</v>
      </c>
      <c r="M1395" s="9">
        <v>-0.10652251426242865</v>
      </c>
    </row>
    <row r="1396" spans="1:13" x14ac:dyDescent="0.15">
      <c r="A1396" s="6">
        <v>38631</v>
      </c>
      <c r="B1396" s="11">
        <v>2084.08</v>
      </c>
      <c r="C1396" s="7">
        <f t="shared" si="105"/>
        <v>-9.0060959952830144E-3</v>
      </c>
      <c r="E1396">
        <v>1394</v>
      </c>
      <c r="F1396" s="2">
        <f t="shared" si="106"/>
        <v>1000.5501908448824</v>
      </c>
      <c r="G1396" s="10">
        <f t="shared" si="108"/>
        <v>4.4232205922303738</v>
      </c>
      <c r="H1396" s="9">
        <f t="shared" si="109"/>
        <v>4.4232205922303596</v>
      </c>
      <c r="I1396" s="9">
        <f t="shared" si="107"/>
        <v>4.0197976093453214E-2</v>
      </c>
      <c r="K1396">
        <v>1394</v>
      </c>
      <c r="L1396">
        <v>64</v>
      </c>
      <c r="M1396" s="9">
        <v>-0.10749881146427676</v>
      </c>
    </row>
    <row r="1397" spans="1:13" x14ac:dyDescent="0.15">
      <c r="A1397" s="6">
        <v>38632</v>
      </c>
      <c r="B1397" s="11">
        <v>2090.35</v>
      </c>
      <c r="C1397" s="7">
        <f t="shared" si="105"/>
        <v>3.0085217458062363E-3</v>
      </c>
      <c r="E1397">
        <v>1395</v>
      </c>
      <c r="F1397" s="2">
        <f t="shared" si="106"/>
        <v>1003.5603678518098</v>
      </c>
      <c r="G1397" s="10">
        <f t="shared" si="108"/>
        <v>4.4365279475685968</v>
      </c>
      <c r="H1397" s="9">
        <f t="shared" si="109"/>
        <v>4.4365279475685826</v>
      </c>
      <c r="I1397" s="9">
        <f t="shared" si="107"/>
        <v>-1.3307355338223026E-2</v>
      </c>
      <c r="K1397">
        <v>1395</v>
      </c>
      <c r="L1397">
        <v>321</v>
      </c>
      <c r="M1397" s="9">
        <v>-0.10764737842977468</v>
      </c>
    </row>
    <row r="1398" spans="1:13" x14ac:dyDescent="0.15">
      <c r="A1398" s="6">
        <v>38635</v>
      </c>
      <c r="B1398" s="11">
        <v>2078.92</v>
      </c>
      <c r="C1398" s="7">
        <f t="shared" si="105"/>
        <v>-5.4679838304589889E-3</v>
      </c>
      <c r="E1398">
        <v>1396</v>
      </c>
      <c r="F1398" s="2">
        <f t="shared" si="106"/>
        <v>998.07291598750669</v>
      </c>
      <c r="G1398" s="10">
        <f t="shared" si="108"/>
        <v>4.4122690844879129</v>
      </c>
      <c r="H1398" s="9">
        <f t="shared" si="109"/>
        <v>4.4122690844878978</v>
      </c>
      <c r="I1398" s="9">
        <f t="shared" si="107"/>
        <v>2.4258863080684812E-2</v>
      </c>
      <c r="K1398">
        <v>1396</v>
      </c>
      <c r="L1398">
        <v>536</v>
      </c>
      <c r="M1398" s="9">
        <v>-0.10970609209453963</v>
      </c>
    </row>
    <row r="1399" spans="1:13" x14ac:dyDescent="0.15">
      <c r="A1399" s="6">
        <v>38636</v>
      </c>
      <c r="B1399" s="11">
        <v>2061.09</v>
      </c>
      <c r="C1399" s="7">
        <f t="shared" si="105"/>
        <v>-8.576568602928436E-3</v>
      </c>
      <c r="E1399">
        <v>1397</v>
      </c>
      <c r="F1399" s="2">
        <f t="shared" si="106"/>
        <v>989.51287515281501</v>
      </c>
      <c r="G1399" s="10">
        <f t="shared" si="108"/>
        <v>4.3744269559902218</v>
      </c>
      <c r="H1399" s="9">
        <f t="shared" si="109"/>
        <v>4.3744269559902067</v>
      </c>
      <c r="I1399" s="9">
        <f t="shared" si="107"/>
        <v>3.7842128497691085E-2</v>
      </c>
      <c r="K1399">
        <v>1397</v>
      </c>
      <c r="L1399">
        <v>748</v>
      </c>
      <c r="M1399" s="9">
        <v>-0.11023668839989131</v>
      </c>
    </row>
    <row r="1400" spans="1:13" x14ac:dyDescent="0.15">
      <c r="A1400" s="6">
        <v>38637</v>
      </c>
      <c r="B1400" s="11">
        <v>2037.47</v>
      </c>
      <c r="C1400" s="7">
        <f t="shared" si="105"/>
        <v>-1.1459955654532394E-2</v>
      </c>
      <c r="E1400">
        <v>1398</v>
      </c>
      <c r="F1400" s="2">
        <f t="shared" si="106"/>
        <v>978.17310148397496</v>
      </c>
      <c r="G1400" s="10">
        <f t="shared" si="108"/>
        <v>4.3242962170605832</v>
      </c>
      <c r="H1400" s="9">
        <f t="shared" si="109"/>
        <v>4.3242962170605681</v>
      </c>
      <c r="I1400" s="9">
        <f t="shared" si="107"/>
        <v>5.0130738929638596E-2</v>
      </c>
      <c r="K1400">
        <v>1398</v>
      </c>
      <c r="L1400">
        <v>413</v>
      </c>
      <c r="M1400" s="9">
        <v>-0.11032158380874746</v>
      </c>
    </row>
    <row r="1401" spans="1:13" x14ac:dyDescent="0.15">
      <c r="A1401" s="6">
        <v>38638</v>
      </c>
      <c r="B1401" s="11">
        <v>2047.22</v>
      </c>
      <c r="C1401" s="7">
        <f t="shared" si="105"/>
        <v>4.7853465327096778E-3</v>
      </c>
      <c r="E1401">
        <v>1399</v>
      </c>
      <c r="F1401" s="2">
        <f t="shared" si="106"/>
        <v>982.85399874355119</v>
      </c>
      <c r="G1401" s="10">
        <f t="shared" si="108"/>
        <v>4.3449894729693037</v>
      </c>
      <c r="H1401" s="9">
        <f t="shared" si="109"/>
        <v>4.3449894729692886</v>
      </c>
      <c r="I1401" s="9">
        <f t="shared" si="107"/>
        <v>-2.0693255908720509E-2</v>
      </c>
      <c r="K1401">
        <v>1399</v>
      </c>
      <c r="L1401">
        <v>280</v>
      </c>
      <c r="M1401" s="9">
        <v>-0.11036403151317575</v>
      </c>
    </row>
    <row r="1402" spans="1:13" x14ac:dyDescent="0.15">
      <c r="A1402" s="6">
        <v>38639</v>
      </c>
      <c r="B1402" s="11">
        <v>2064.83</v>
      </c>
      <c r="C1402" s="7">
        <f t="shared" si="105"/>
        <v>8.6019089301589968E-3</v>
      </c>
      <c r="E1402">
        <v>1400</v>
      </c>
      <c r="F1402" s="2">
        <f t="shared" si="106"/>
        <v>991.30841933238582</v>
      </c>
      <c r="G1402" s="10">
        <f t="shared" si="108"/>
        <v>4.3823646767182858</v>
      </c>
      <c r="H1402" s="9">
        <f t="shared" si="109"/>
        <v>4.3823646767182698</v>
      </c>
      <c r="I1402" s="9">
        <f t="shared" si="107"/>
        <v>-3.7375203748981178E-2</v>
      </c>
      <c r="K1402">
        <v>1400</v>
      </c>
      <c r="L1402">
        <v>281</v>
      </c>
      <c r="M1402" s="9">
        <v>-0.11112809019288328</v>
      </c>
    </row>
    <row r="1403" spans="1:13" x14ac:dyDescent="0.15">
      <c r="A1403" s="6">
        <v>38642</v>
      </c>
      <c r="B1403" s="11">
        <v>2070.3000000000002</v>
      </c>
      <c r="C1403" s="7">
        <f t="shared" si="105"/>
        <v>2.6491284996827957E-3</v>
      </c>
      <c r="E1403">
        <v>1401</v>
      </c>
      <c r="F1403" s="2">
        <f t="shared" si="106"/>
        <v>993.9345227180147</v>
      </c>
      <c r="G1403" s="10">
        <f t="shared" si="108"/>
        <v>4.3939741238793832</v>
      </c>
      <c r="H1403" s="9">
        <f t="shared" si="109"/>
        <v>4.3939741238793673</v>
      </c>
      <c r="I1403" s="9">
        <f t="shared" si="107"/>
        <v>-1.1609447161097464E-2</v>
      </c>
      <c r="K1403">
        <v>1401</v>
      </c>
      <c r="L1403">
        <v>108</v>
      </c>
      <c r="M1403" s="9">
        <v>-0.11206193969030309</v>
      </c>
    </row>
    <row r="1404" spans="1:13" x14ac:dyDescent="0.15">
      <c r="A1404" s="6">
        <v>38643</v>
      </c>
      <c r="B1404" s="11">
        <v>2056</v>
      </c>
      <c r="C1404" s="7">
        <f t="shared" si="105"/>
        <v>-6.9072115152394309E-3</v>
      </c>
      <c r="E1404">
        <v>1402</v>
      </c>
      <c r="F1404" s="2">
        <f t="shared" si="106"/>
        <v>987.06920673730281</v>
      </c>
      <c r="G1404" s="10">
        <f t="shared" si="108"/>
        <v>4.3636240152132597</v>
      </c>
      <c r="H1404" s="9">
        <f t="shared" si="109"/>
        <v>4.3636240152132437</v>
      </c>
      <c r="I1404" s="9">
        <f t="shared" si="107"/>
        <v>3.0350108666123532E-2</v>
      </c>
      <c r="K1404">
        <v>1402</v>
      </c>
      <c r="L1404">
        <v>924</v>
      </c>
      <c r="M1404" s="9">
        <v>-0.11303823689214809</v>
      </c>
    </row>
    <row r="1405" spans="1:13" x14ac:dyDescent="0.15">
      <c r="A1405" s="6">
        <v>38644</v>
      </c>
      <c r="B1405" s="11">
        <v>2091.2399999999998</v>
      </c>
      <c r="C1405" s="7">
        <f t="shared" si="105"/>
        <v>1.7140077821011568E-2</v>
      </c>
      <c r="E1405">
        <v>1403</v>
      </c>
      <c r="F1405" s="2">
        <f t="shared" si="106"/>
        <v>1003.9876497555043</v>
      </c>
      <c r="G1405" s="10">
        <f t="shared" si="108"/>
        <v>4.4384168704156499</v>
      </c>
      <c r="H1405" s="9">
        <f t="shared" si="109"/>
        <v>4.4384168704156339</v>
      </c>
      <c r="I1405" s="9">
        <f t="shared" si="107"/>
        <v>-7.4792855202390207E-2</v>
      </c>
      <c r="K1405">
        <v>1403</v>
      </c>
      <c r="L1405">
        <v>595</v>
      </c>
      <c r="M1405" s="9">
        <v>-0.11363250475414288</v>
      </c>
    </row>
    <row r="1406" spans="1:13" x14ac:dyDescent="0.15">
      <c r="A1406" s="6">
        <v>38645</v>
      </c>
      <c r="B1406" s="11">
        <v>2068.11</v>
      </c>
      <c r="C1406" s="7">
        <f t="shared" si="105"/>
        <v>-1.1060423480805492E-2</v>
      </c>
      <c r="E1406">
        <v>1404</v>
      </c>
      <c r="F1406" s="2">
        <f t="shared" si="106"/>
        <v>992.88312117970986</v>
      </c>
      <c r="G1406" s="10">
        <f t="shared" si="108"/>
        <v>4.3893261002445012</v>
      </c>
      <c r="H1406" s="9">
        <f t="shared" si="109"/>
        <v>4.3893261002444852</v>
      </c>
      <c r="I1406" s="9">
        <f t="shared" si="107"/>
        <v>4.9090770171148712E-2</v>
      </c>
      <c r="K1406">
        <v>1404</v>
      </c>
      <c r="L1406">
        <v>256</v>
      </c>
      <c r="M1406" s="9">
        <v>-0.11405698179842449</v>
      </c>
    </row>
    <row r="1407" spans="1:13" x14ac:dyDescent="0.15">
      <c r="A1407" s="6">
        <v>38646</v>
      </c>
      <c r="B1407" s="11">
        <v>2082.21</v>
      </c>
      <c r="C1407" s="7">
        <f t="shared" si="105"/>
        <v>6.8178191682259914E-3</v>
      </c>
      <c r="E1407">
        <v>1405</v>
      </c>
      <c r="F1407" s="2">
        <f t="shared" si="106"/>
        <v>999.65241875509696</v>
      </c>
      <c r="G1407" s="10">
        <f t="shared" si="108"/>
        <v>4.4192517318663427</v>
      </c>
      <c r="H1407" s="9">
        <f t="shared" si="109"/>
        <v>4.4192517318663267</v>
      </c>
      <c r="I1407" s="9">
        <f t="shared" si="107"/>
        <v>-2.9925631621841475E-2</v>
      </c>
      <c r="K1407">
        <v>1405</v>
      </c>
      <c r="L1407">
        <v>389</v>
      </c>
      <c r="M1407" s="9">
        <v>-0.11900213936430326</v>
      </c>
    </row>
    <row r="1408" spans="1:13" x14ac:dyDescent="0.15">
      <c r="A1408" s="6">
        <v>38649</v>
      </c>
      <c r="B1408" s="11">
        <v>2115.83</v>
      </c>
      <c r="C1408" s="7">
        <f t="shared" si="105"/>
        <v>1.6146306088242746E-2</v>
      </c>
      <c r="E1408">
        <v>1406</v>
      </c>
      <c r="F1408" s="2">
        <f t="shared" si="106"/>
        <v>1015.793112690169</v>
      </c>
      <c r="G1408" s="10">
        <f t="shared" si="108"/>
        <v>4.490606323010053</v>
      </c>
      <c r="H1408" s="9">
        <f t="shared" si="109"/>
        <v>4.490606323010037</v>
      </c>
      <c r="I1408" s="9">
        <f t="shared" si="107"/>
        <v>-7.1354591143710344E-2</v>
      </c>
      <c r="K1408">
        <v>1406</v>
      </c>
      <c r="L1408">
        <v>405</v>
      </c>
      <c r="M1408" s="9">
        <v>-0.11906581092094504</v>
      </c>
    </row>
    <row r="1409" spans="1:13" x14ac:dyDescent="0.15">
      <c r="A1409" s="6">
        <v>38650</v>
      </c>
      <c r="B1409" s="11">
        <v>2109.4499999999998</v>
      </c>
      <c r="C1409" s="7">
        <f t="shared" si="105"/>
        <v>-3.0153651285784733E-3</v>
      </c>
      <c r="E1409">
        <v>1407</v>
      </c>
      <c r="F1409" s="2">
        <f t="shared" si="106"/>
        <v>1012.7301255603129</v>
      </c>
      <c r="G1409" s="10">
        <f t="shared" si="108"/>
        <v>4.4770655052974746</v>
      </c>
      <c r="H1409" s="9">
        <f t="shared" si="109"/>
        <v>4.4770655052974586</v>
      </c>
      <c r="I1409" s="9">
        <f t="shared" si="107"/>
        <v>1.3540817712578423E-2</v>
      </c>
      <c r="K1409">
        <v>1407</v>
      </c>
      <c r="L1409">
        <v>487</v>
      </c>
      <c r="M1409" s="9">
        <v>-0.12008455582722055</v>
      </c>
    </row>
    <row r="1410" spans="1:13" x14ac:dyDescent="0.15">
      <c r="A1410" s="6">
        <v>38651</v>
      </c>
      <c r="B1410" s="11">
        <v>2100.0500000000002</v>
      </c>
      <c r="C1410" s="7">
        <f t="shared" si="105"/>
        <v>-4.4561378558389819E-3</v>
      </c>
      <c r="E1410">
        <v>1408</v>
      </c>
      <c r="F1410" s="2">
        <f t="shared" si="106"/>
        <v>1008.217260510055</v>
      </c>
      <c r="G1410" s="10">
        <f t="shared" si="108"/>
        <v>4.4571150842162472</v>
      </c>
      <c r="H1410" s="9">
        <f t="shared" si="109"/>
        <v>4.4571150842162321</v>
      </c>
      <c r="I1410" s="9">
        <f t="shared" si="107"/>
        <v>1.9950421081226466E-2</v>
      </c>
      <c r="K1410">
        <v>1408</v>
      </c>
      <c r="L1410">
        <v>216</v>
      </c>
      <c r="M1410" s="9">
        <v>-0.12106085302906866</v>
      </c>
    </row>
    <row r="1411" spans="1:13" x14ac:dyDescent="0.15">
      <c r="A1411" s="6">
        <v>38652</v>
      </c>
      <c r="B1411" s="11">
        <v>2063.81</v>
      </c>
      <c r="C1411" s="7">
        <f t="shared" si="105"/>
        <v>-1.7256731982571938E-2</v>
      </c>
      <c r="E1411">
        <v>1409</v>
      </c>
      <c r="F1411" s="2">
        <f t="shared" si="106"/>
        <v>990.81872546523005</v>
      </c>
      <c r="G1411" s="10">
        <f t="shared" si="108"/>
        <v>4.3801998437924494</v>
      </c>
      <c r="H1411" s="9">
        <f t="shared" si="109"/>
        <v>4.3801998437924343</v>
      </c>
      <c r="I1411" s="9">
        <f t="shared" si="107"/>
        <v>7.6915240423797826E-2</v>
      </c>
      <c r="K1411">
        <v>1409</v>
      </c>
      <c r="L1411">
        <v>825</v>
      </c>
      <c r="M1411" s="9">
        <v>-0.12150655392556331</v>
      </c>
    </row>
    <row r="1412" spans="1:13" x14ac:dyDescent="0.15">
      <c r="A1412" s="6">
        <v>38653</v>
      </c>
      <c r="B1412" s="11">
        <v>2089.88</v>
      </c>
      <c r="C1412" s="7">
        <f t="shared" ref="C1412:C1475" si="110">B1412/B1411-1</f>
        <v>1.2631976780808296E-2</v>
      </c>
      <c r="E1412">
        <v>1410</v>
      </c>
      <c r="F1412" s="2">
        <f t="shared" ref="F1412:F1475" si="111">F1411*(1+C1412)</f>
        <v>1003.3347245992969</v>
      </c>
      <c r="G1412" s="10">
        <f t="shared" si="108"/>
        <v>4.4355304265145357</v>
      </c>
      <c r="H1412" s="9">
        <f t="shared" si="109"/>
        <v>4.4355304265145206</v>
      </c>
      <c r="I1412" s="9">
        <f t="shared" ref="I1412:I1475" si="112">-(H1412-H1411)</f>
        <v>-5.5330582722086241E-2</v>
      </c>
      <c r="K1412">
        <v>1410</v>
      </c>
      <c r="L1412">
        <v>1007</v>
      </c>
      <c r="M1412" s="9">
        <v>-0.12244040342298312</v>
      </c>
    </row>
    <row r="1413" spans="1:13" x14ac:dyDescent="0.15">
      <c r="A1413" s="6">
        <v>38656</v>
      </c>
      <c r="B1413" s="11">
        <v>2120.3000000000002</v>
      </c>
      <c r="C1413" s="7">
        <f t="shared" si="110"/>
        <v>1.4555859666583792E-2</v>
      </c>
      <c r="E1413">
        <v>1411</v>
      </c>
      <c r="F1413" s="2">
        <f t="shared" si="111"/>
        <v>1017.9391240491748</v>
      </c>
      <c r="G1413" s="10">
        <f t="shared" ref="G1413:G1476" si="113">G1412*F1413/F1412</f>
        <v>4.5000933849497438</v>
      </c>
      <c r="H1413" s="9">
        <f t="shared" ref="H1413:H1476" si="114">H1412*(1+C1413)</f>
        <v>4.5000933849497287</v>
      </c>
      <c r="I1413" s="9">
        <f t="shared" si="112"/>
        <v>-6.4562958435208095E-2</v>
      </c>
      <c r="K1413">
        <v>1411</v>
      </c>
      <c r="L1413">
        <v>427</v>
      </c>
      <c r="M1413" s="9">
        <v>-0.12352281988589997</v>
      </c>
    </row>
    <row r="1414" spans="1:13" x14ac:dyDescent="0.15">
      <c r="A1414" s="6">
        <v>38657</v>
      </c>
      <c r="B1414" s="11">
        <v>2114.0500000000002</v>
      </c>
      <c r="C1414" s="7">
        <f t="shared" si="110"/>
        <v>-2.9476960807433006E-3</v>
      </c>
      <c r="E1414">
        <v>1412</v>
      </c>
      <c r="F1414" s="2">
        <f t="shared" si="111"/>
        <v>1014.9385488827797</v>
      </c>
      <c r="G1414" s="10">
        <f t="shared" si="113"/>
        <v>4.4868284773159477</v>
      </c>
      <c r="H1414" s="9">
        <f t="shared" si="114"/>
        <v>4.4868284773159335</v>
      </c>
      <c r="I1414" s="9">
        <f t="shared" si="112"/>
        <v>1.3264907633795175E-2</v>
      </c>
      <c r="K1414">
        <v>1412</v>
      </c>
      <c r="L1414">
        <v>101</v>
      </c>
      <c r="M1414" s="9">
        <v>-0.12781003803314306</v>
      </c>
    </row>
    <row r="1415" spans="1:13" x14ac:dyDescent="0.15">
      <c r="A1415" s="6">
        <v>38658</v>
      </c>
      <c r="B1415" s="11">
        <v>2144.31</v>
      </c>
      <c r="C1415" s="7">
        <f t="shared" si="110"/>
        <v>1.4313757952744588E-2</v>
      </c>
      <c r="E1415">
        <v>1413</v>
      </c>
      <c r="F1415" s="2">
        <f t="shared" si="111"/>
        <v>1029.4661336083977</v>
      </c>
      <c r="G1415" s="10">
        <f t="shared" si="113"/>
        <v>4.5510518541157294</v>
      </c>
      <c r="H1415" s="9">
        <f t="shared" si="114"/>
        <v>4.5510518541157152</v>
      </c>
      <c r="I1415" s="9">
        <f t="shared" si="112"/>
        <v>-6.422337679978174E-2</v>
      </c>
      <c r="K1415">
        <v>1413</v>
      </c>
      <c r="L1415">
        <v>250</v>
      </c>
      <c r="M1415" s="9">
        <v>-0.12791615729421402</v>
      </c>
    </row>
    <row r="1416" spans="1:13" x14ac:dyDescent="0.15">
      <c r="A1416" s="6">
        <v>38659</v>
      </c>
      <c r="B1416" s="11">
        <v>2160.2199999999998</v>
      </c>
      <c r="C1416" s="7">
        <f t="shared" si="110"/>
        <v>7.419636153354725E-3</v>
      </c>
      <c r="E1416">
        <v>1414</v>
      </c>
      <c r="F1416" s="2">
        <f t="shared" si="111"/>
        <v>1037.104397751973</v>
      </c>
      <c r="G1416" s="10">
        <f t="shared" si="113"/>
        <v>4.5848190029883185</v>
      </c>
      <c r="H1416" s="9">
        <f t="shared" si="114"/>
        <v>4.5848190029883042</v>
      </c>
      <c r="I1416" s="9">
        <f t="shared" si="112"/>
        <v>-3.3767148872589026E-2</v>
      </c>
      <c r="K1416">
        <v>1414</v>
      </c>
      <c r="L1416">
        <v>586</v>
      </c>
      <c r="M1416" s="9">
        <v>-0.12984752784569409</v>
      </c>
    </row>
    <row r="1417" spans="1:13" x14ac:dyDescent="0.15">
      <c r="A1417" s="6">
        <v>38660</v>
      </c>
      <c r="B1417" s="11">
        <v>2169.4299999999998</v>
      </c>
      <c r="C1417" s="7">
        <f t="shared" si="110"/>
        <v>4.26345464813771E-3</v>
      </c>
      <c r="E1417">
        <v>1415</v>
      </c>
      <c r="F1417" s="2">
        <f t="shared" si="111"/>
        <v>1041.5260453171727</v>
      </c>
      <c r="G1417" s="10">
        <f t="shared" si="113"/>
        <v>4.604366170877479</v>
      </c>
      <c r="H1417" s="9">
        <f t="shared" si="114"/>
        <v>4.6043661708774648</v>
      </c>
      <c r="I1417" s="9">
        <f t="shared" si="112"/>
        <v>-1.9547167889160555E-2</v>
      </c>
      <c r="K1417">
        <v>1415</v>
      </c>
      <c r="L1417">
        <v>229</v>
      </c>
      <c r="M1417" s="9">
        <v>-0.1305479149687585</v>
      </c>
    </row>
    <row r="1418" spans="1:13" x14ac:dyDescent="0.15">
      <c r="A1418" s="6">
        <v>38663</v>
      </c>
      <c r="B1418" s="11">
        <v>2178.2399999999998</v>
      </c>
      <c r="C1418" s="7">
        <f t="shared" si="110"/>
        <v>4.0609745416999576E-3</v>
      </c>
      <c r="E1418">
        <v>1416</v>
      </c>
      <c r="F1418" s="2">
        <f t="shared" si="111"/>
        <v>1045.7556560717233</v>
      </c>
      <c r="G1418" s="10">
        <f t="shared" si="113"/>
        <v>4.6230643846780772</v>
      </c>
      <c r="H1418" s="9">
        <f t="shared" si="114"/>
        <v>4.623064384678063</v>
      </c>
      <c r="I1418" s="9">
        <f t="shared" si="112"/>
        <v>-1.8698213800598218E-2</v>
      </c>
      <c r="K1418">
        <v>1416</v>
      </c>
      <c r="L1418">
        <v>241</v>
      </c>
      <c r="M1418" s="9">
        <v>-0.1305479149687585</v>
      </c>
    </row>
    <row r="1419" spans="1:13" x14ac:dyDescent="0.15">
      <c r="A1419" s="6">
        <v>38664</v>
      </c>
      <c r="B1419" s="11">
        <v>2172.0700000000002</v>
      </c>
      <c r="C1419" s="7">
        <f t="shared" si="110"/>
        <v>-2.8325620684587216E-3</v>
      </c>
      <c r="E1419">
        <v>1417</v>
      </c>
      <c r="F1419" s="2">
        <f t="shared" si="111"/>
        <v>1042.7934882674583</v>
      </c>
      <c r="G1419" s="10">
        <f t="shared" si="113"/>
        <v>4.6099692678619952</v>
      </c>
      <c r="H1419" s="9">
        <f t="shared" si="114"/>
        <v>4.6099692678619819</v>
      </c>
      <c r="I1419" s="9">
        <f t="shared" si="112"/>
        <v>1.3095116816081109E-2</v>
      </c>
      <c r="K1419">
        <v>1417</v>
      </c>
      <c r="L1419">
        <v>746</v>
      </c>
      <c r="M1419" s="9">
        <v>-0.13059036267318636</v>
      </c>
    </row>
    <row r="1420" spans="1:13" x14ac:dyDescent="0.15">
      <c r="A1420" s="6">
        <v>38665</v>
      </c>
      <c r="B1420" s="11">
        <v>2175.81</v>
      </c>
      <c r="C1420" s="7">
        <f t="shared" si="110"/>
        <v>1.7218597927322055E-3</v>
      </c>
      <c r="E1420">
        <v>1418</v>
      </c>
      <c r="F1420" s="2">
        <f t="shared" si="111"/>
        <v>1044.589032447029</v>
      </c>
      <c r="G1420" s="10">
        <f t="shared" si="113"/>
        <v>4.6179069885900583</v>
      </c>
      <c r="H1420" s="9">
        <f t="shared" si="114"/>
        <v>4.617906988590045</v>
      </c>
      <c r="I1420" s="9">
        <f t="shared" si="112"/>
        <v>-7.9377207280630913E-3</v>
      </c>
      <c r="K1420">
        <v>1418</v>
      </c>
      <c r="L1420">
        <v>644</v>
      </c>
      <c r="M1420" s="9">
        <v>-0.13139686905732173</v>
      </c>
    </row>
    <row r="1421" spans="1:13" x14ac:dyDescent="0.15">
      <c r="A1421" s="6">
        <v>38666</v>
      </c>
      <c r="B1421" s="11">
        <v>2196.6799999999998</v>
      </c>
      <c r="C1421" s="7">
        <f t="shared" si="110"/>
        <v>9.591830168994564E-3</v>
      </c>
      <c r="E1421">
        <v>1419</v>
      </c>
      <c r="F1421" s="2">
        <f t="shared" si="111"/>
        <v>1054.6085530426553</v>
      </c>
      <c r="G1421" s="10">
        <f t="shared" si="113"/>
        <v>4.662201168160828</v>
      </c>
      <c r="H1421" s="9">
        <f t="shared" si="114"/>
        <v>4.6622011681608138</v>
      </c>
      <c r="I1421" s="9">
        <f t="shared" si="112"/>
        <v>-4.4294179570768755E-2</v>
      </c>
      <c r="K1421">
        <v>1419</v>
      </c>
      <c r="L1421">
        <v>268</v>
      </c>
      <c r="M1421" s="9">
        <v>-0.1326066286335239</v>
      </c>
    </row>
    <row r="1422" spans="1:13" x14ac:dyDescent="0.15">
      <c r="A1422" s="6">
        <v>38667</v>
      </c>
      <c r="B1422" s="11">
        <v>2202.4699999999998</v>
      </c>
      <c r="C1422" s="7">
        <f t="shared" si="110"/>
        <v>2.6357958373546264E-3</v>
      </c>
      <c r="E1422">
        <v>1420</v>
      </c>
      <c r="F1422" s="2">
        <f t="shared" si="111"/>
        <v>1057.3882858768038</v>
      </c>
      <c r="G1422" s="10">
        <f t="shared" si="113"/>
        <v>4.6744897785927773</v>
      </c>
      <c r="H1422" s="9">
        <f t="shared" si="114"/>
        <v>4.6744897785927622</v>
      </c>
      <c r="I1422" s="9">
        <f t="shared" si="112"/>
        <v>-1.2288610431948399E-2</v>
      </c>
      <c r="K1422">
        <v>1420</v>
      </c>
      <c r="L1422">
        <v>75</v>
      </c>
      <c r="M1422" s="9">
        <v>-0.13292498641673411</v>
      </c>
    </row>
    <row r="1423" spans="1:13" x14ac:dyDescent="0.15">
      <c r="A1423" s="6">
        <v>38670</v>
      </c>
      <c r="B1423" s="11">
        <v>2200.9499999999998</v>
      </c>
      <c r="C1423" s="7">
        <f t="shared" si="110"/>
        <v>-6.9013425835540154E-4</v>
      </c>
      <c r="E1423">
        <v>1421</v>
      </c>
      <c r="F1423" s="2">
        <f t="shared" si="111"/>
        <v>1056.6585459963364</v>
      </c>
      <c r="G1423" s="10">
        <f t="shared" si="113"/>
        <v>4.6712637530562375</v>
      </c>
      <c r="H1423" s="9">
        <f t="shared" si="114"/>
        <v>4.6712637530562233</v>
      </c>
      <c r="I1423" s="9">
        <f t="shared" si="112"/>
        <v>3.2260255365388346E-3</v>
      </c>
      <c r="K1423">
        <v>1421</v>
      </c>
      <c r="L1423">
        <v>517</v>
      </c>
      <c r="M1423" s="9">
        <v>-0.13373149280086905</v>
      </c>
    </row>
    <row r="1424" spans="1:13" x14ac:dyDescent="0.15">
      <c r="A1424" s="6">
        <v>38671</v>
      </c>
      <c r="B1424" s="11">
        <v>2186.7399999999998</v>
      </c>
      <c r="C1424" s="7">
        <f t="shared" si="110"/>
        <v>-6.4563029600854804E-3</v>
      </c>
      <c r="E1424">
        <v>1422</v>
      </c>
      <c r="F1424" s="2">
        <f t="shared" si="111"/>
        <v>1049.8364382980208</v>
      </c>
      <c r="G1424" s="10">
        <f t="shared" si="113"/>
        <v>4.6411046590600415</v>
      </c>
      <c r="H1424" s="9">
        <f t="shared" si="114"/>
        <v>4.6411046590600264</v>
      </c>
      <c r="I1424" s="9">
        <f t="shared" si="112"/>
        <v>3.0159093996196873E-2</v>
      </c>
      <c r="K1424">
        <v>1422</v>
      </c>
      <c r="L1424">
        <v>228</v>
      </c>
      <c r="M1424" s="9">
        <v>-0.13515349089921269</v>
      </c>
    </row>
    <row r="1425" spans="1:13" x14ac:dyDescent="0.15">
      <c r="A1425" s="6">
        <v>38672</v>
      </c>
      <c r="B1425" s="11">
        <v>2187.9299999999998</v>
      </c>
      <c r="C1425" s="7">
        <f t="shared" si="110"/>
        <v>5.4418906683006973E-4</v>
      </c>
      <c r="E1425">
        <v>1423</v>
      </c>
      <c r="F1425" s="2">
        <f t="shared" si="111"/>
        <v>1050.4077478097024</v>
      </c>
      <c r="G1425" s="10">
        <f t="shared" si="113"/>
        <v>4.643630297473516</v>
      </c>
      <c r="H1425" s="9">
        <f t="shared" si="114"/>
        <v>4.6436302974735009</v>
      </c>
      <c r="I1425" s="9">
        <f t="shared" si="112"/>
        <v>-2.5256384134744181E-3</v>
      </c>
      <c r="K1425">
        <v>1423</v>
      </c>
      <c r="L1425">
        <v>208</v>
      </c>
      <c r="M1425" s="9">
        <v>-0.13632080277098613</v>
      </c>
    </row>
    <row r="1426" spans="1:13" x14ac:dyDescent="0.15">
      <c r="A1426" s="6">
        <v>38673</v>
      </c>
      <c r="B1426" s="11">
        <v>2220.46</v>
      </c>
      <c r="C1426" s="7">
        <f t="shared" si="110"/>
        <v>1.4867934531726412E-2</v>
      </c>
      <c r="E1426">
        <v>1424</v>
      </c>
      <c r="F1426" s="2">
        <f t="shared" si="111"/>
        <v>1066.0251414357554</v>
      </c>
      <c r="G1426" s="10">
        <f t="shared" si="113"/>
        <v>4.7126714887258938</v>
      </c>
      <c r="H1426" s="9">
        <f t="shared" si="114"/>
        <v>4.7126714887258778</v>
      </c>
      <c r="I1426" s="9">
        <f t="shared" si="112"/>
        <v>-6.9041191252376954E-2</v>
      </c>
      <c r="K1426">
        <v>1424</v>
      </c>
      <c r="L1426">
        <v>149</v>
      </c>
      <c r="M1426" s="9">
        <v>-0.1369787421896218</v>
      </c>
    </row>
    <row r="1427" spans="1:13" x14ac:dyDescent="0.15">
      <c r="A1427" s="6">
        <v>38674</v>
      </c>
      <c r="B1427" s="11">
        <v>2227.0700000000002</v>
      </c>
      <c r="C1427" s="7">
        <f t="shared" si="110"/>
        <v>2.9768606504958495E-3</v>
      </c>
      <c r="E1427">
        <v>1425</v>
      </c>
      <c r="F1427" s="2">
        <f t="shared" si="111"/>
        <v>1069.1985497317348</v>
      </c>
      <c r="G1427" s="10">
        <f t="shared" si="113"/>
        <v>4.7267004550393956</v>
      </c>
      <c r="H1427" s="9">
        <f t="shared" si="114"/>
        <v>4.7267004550393796</v>
      </c>
      <c r="I1427" s="9">
        <f t="shared" si="112"/>
        <v>-1.4028966313501812E-2</v>
      </c>
      <c r="K1427">
        <v>1425</v>
      </c>
      <c r="L1427">
        <v>447</v>
      </c>
      <c r="M1427" s="9">
        <v>-0.13799748709589732</v>
      </c>
    </row>
    <row r="1428" spans="1:13" x14ac:dyDescent="0.15">
      <c r="A1428" s="6">
        <v>38677</v>
      </c>
      <c r="B1428" s="11">
        <v>2241.67</v>
      </c>
      <c r="C1428" s="7">
        <f t="shared" si="110"/>
        <v>6.555698743191618E-3</v>
      </c>
      <c r="E1428">
        <v>1426</v>
      </c>
      <c r="F1428" s="2">
        <f t="shared" si="111"/>
        <v>1076.2078933204334</v>
      </c>
      <c r="G1428" s="10">
        <f t="shared" si="113"/>
        <v>4.7576872792719405</v>
      </c>
      <c r="H1428" s="9">
        <f t="shared" si="114"/>
        <v>4.7576872792719245</v>
      </c>
      <c r="I1428" s="9">
        <f t="shared" si="112"/>
        <v>-3.0986824232544841E-2</v>
      </c>
      <c r="K1428">
        <v>1426</v>
      </c>
      <c r="L1428">
        <v>601</v>
      </c>
      <c r="M1428" s="9">
        <v>-0.13799748709589732</v>
      </c>
    </row>
    <row r="1429" spans="1:13" x14ac:dyDescent="0.15">
      <c r="A1429" s="6">
        <v>38678</v>
      </c>
      <c r="B1429" s="11">
        <v>2253.56</v>
      </c>
      <c r="C1429" s="7">
        <f t="shared" si="110"/>
        <v>5.3040813322209335E-3</v>
      </c>
      <c r="E1429">
        <v>1427</v>
      </c>
      <c r="F1429" s="2">
        <f t="shared" si="111"/>
        <v>1081.9161875169832</v>
      </c>
      <c r="G1429" s="10">
        <f t="shared" si="113"/>
        <v>4.782922439554472</v>
      </c>
      <c r="H1429" s="9">
        <f t="shared" si="114"/>
        <v>4.7829224395544561</v>
      </c>
      <c r="I1429" s="9">
        <f t="shared" si="112"/>
        <v>-2.5235160282531588E-2</v>
      </c>
      <c r="K1429">
        <v>1427</v>
      </c>
      <c r="L1429">
        <v>537</v>
      </c>
      <c r="M1429" s="9">
        <v>-0.14115984107579438</v>
      </c>
    </row>
    <row r="1430" spans="1:13" x14ac:dyDescent="0.15">
      <c r="A1430" s="6">
        <v>38679</v>
      </c>
      <c r="B1430" s="11">
        <v>2259.98</v>
      </c>
      <c r="C1430" s="7">
        <f t="shared" si="110"/>
        <v>2.8488258577539227E-3</v>
      </c>
      <c r="E1430">
        <v>1428</v>
      </c>
      <c r="F1430" s="2">
        <f t="shared" si="111"/>
        <v>1084.9983783279042</v>
      </c>
      <c r="G1430" s="10">
        <f t="shared" si="113"/>
        <v>4.7965481526759062</v>
      </c>
      <c r="H1430" s="9">
        <f t="shared" si="114"/>
        <v>4.7965481526758902</v>
      </c>
      <c r="I1430" s="9">
        <f t="shared" si="112"/>
        <v>-1.3625713121434124E-2</v>
      </c>
      <c r="K1430">
        <v>1428</v>
      </c>
      <c r="L1430">
        <v>67</v>
      </c>
      <c r="M1430" s="9">
        <v>-0.14173288508557391</v>
      </c>
    </row>
    <row r="1431" spans="1:13" x14ac:dyDescent="0.15">
      <c r="A1431" s="6">
        <v>38681</v>
      </c>
      <c r="B1431" s="11">
        <v>2263.0100000000002</v>
      </c>
      <c r="C1431" s="7">
        <f t="shared" si="110"/>
        <v>1.3407198293791112E-3</v>
      </c>
      <c r="E1431">
        <v>1429</v>
      </c>
      <c r="F1431" s="2">
        <f t="shared" si="111"/>
        <v>1086.4530571685725</v>
      </c>
      <c r="G1431" s="10">
        <f t="shared" si="113"/>
        <v>4.8029789798967704</v>
      </c>
      <c r="H1431" s="9">
        <f t="shared" si="114"/>
        <v>4.8029789798967544</v>
      </c>
      <c r="I1431" s="9">
        <f t="shared" si="112"/>
        <v>-6.4308272208641881E-3</v>
      </c>
      <c r="K1431">
        <v>1429</v>
      </c>
      <c r="L1431">
        <v>137</v>
      </c>
      <c r="M1431" s="9">
        <v>-0.14277285384406468</v>
      </c>
    </row>
    <row r="1432" spans="1:13" x14ac:dyDescent="0.15">
      <c r="A1432" s="6">
        <v>38684</v>
      </c>
      <c r="B1432" s="11">
        <v>2239.37</v>
      </c>
      <c r="C1432" s="7">
        <f t="shared" si="110"/>
        <v>-1.0446264046557574E-2</v>
      </c>
      <c r="E1432">
        <v>1430</v>
      </c>
      <c r="F1432" s="2">
        <f t="shared" si="111"/>
        <v>1075.1036816592</v>
      </c>
      <c r="G1432" s="10">
        <f t="shared" si="113"/>
        <v>4.7528057932627039</v>
      </c>
      <c r="H1432" s="9">
        <f t="shared" si="114"/>
        <v>4.752805793262687</v>
      </c>
      <c r="I1432" s="9">
        <f t="shared" si="112"/>
        <v>5.0173186634067335E-2</v>
      </c>
      <c r="K1432">
        <v>1430</v>
      </c>
      <c r="L1432">
        <v>253</v>
      </c>
      <c r="M1432" s="9">
        <v>-0.14319733088834585</v>
      </c>
    </row>
    <row r="1433" spans="1:13" x14ac:dyDescent="0.15">
      <c r="A1433" s="6">
        <v>38685</v>
      </c>
      <c r="B1433" s="11">
        <v>2232.71</v>
      </c>
      <c r="C1433" s="7">
        <f t="shared" si="110"/>
        <v>-2.9740507374841352E-3</v>
      </c>
      <c r="E1433">
        <v>1431</v>
      </c>
      <c r="F1433" s="2">
        <f t="shared" si="111"/>
        <v>1071.9062687618896</v>
      </c>
      <c r="G1433" s="10">
        <f t="shared" si="113"/>
        <v>4.738670707688132</v>
      </c>
      <c r="H1433" s="9">
        <f t="shared" si="114"/>
        <v>4.7386707076881152</v>
      </c>
      <c r="I1433" s="9">
        <f t="shared" si="112"/>
        <v>1.4135085574571882E-2</v>
      </c>
      <c r="K1433">
        <v>1431</v>
      </c>
      <c r="L1433">
        <v>573</v>
      </c>
      <c r="M1433" s="9">
        <v>-0.14472544824775824</v>
      </c>
    </row>
    <row r="1434" spans="1:13" x14ac:dyDescent="0.15">
      <c r="A1434" s="6">
        <v>38686</v>
      </c>
      <c r="B1434" s="11">
        <v>2232.8200000000002</v>
      </c>
      <c r="C1434" s="7">
        <f t="shared" si="110"/>
        <v>4.9267482118198203E-5</v>
      </c>
      <c r="E1434">
        <v>1432</v>
      </c>
      <c r="F1434" s="2">
        <f t="shared" si="111"/>
        <v>1071.9590788848182</v>
      </c>
      <c r="G1434" s="10">
        <f t="shared" si="113"/>
        <v>4.7389041700624865</v>
      </c>
      <c r="H1434" s="9">
        <f t="shared" si="114"/>
        <v>4.7389041700624706</v>
      </c>
      <c r="I1434" s="9">
        <f t="shared" si="112"/>
        <v>-2.3346237435539763E-4</v>
      </c>
      <c r="K1434">
        <v>1432</v>
      </c>
      <c r="L1434">
        <v>486</v>
      </c>
      <c r="M1434" s="9">
        <v>-0.15121994702526464</v>
      </c>
    </row>
    <row r="1435" spans="1:13" x14ac:dyDescent="0.15">
      <c r="A1435" s="6">
        <v>38687</v>
      </c>
      <c r="B1435" s="11">
        <v>2267.17</v>
      </c>
      <c r="C1435" s="7">
        <f t="shared" si="110"/>
        <v>1.5384133069392014E-2</v>
      </c>
      <c r="E1435">
        <v>1433</v>
      </c>
      <c r="F1435" s="2">
        <f t="shared" si="111"/>
        <v>1088.450239999325</v>
      </c>
      <c r="G1435" s="10">
        <f t="shared" si="113"/>
        <v>4.8118081024178236</v>
      </c>
      <c r="H1435" s="9">
        <f t="shared" si="114"/>
        <v>4.8118081024178085</v>
      </c>
      <c r="I1435" s="9">
        <f t="shared" si="112"/>
        <v>-7.2903932355337986E-2</v>
      </c>
      <c r="K1435">
        <v>1433</v>
      </c>
      <c r="L1435">
        <v>80</v>
      </c>
      <c r="M1435" s="9">
        <v>-0.15136851399076434</v>
      </c>
    </row>
    <row r="1436" spans="1:13" x14ac:dyDescent="0.15">
      <c r="A1436" s="6">
        <v>38688</v>
      </c>
      <c r="B1436" s="11">
        <v>2273.37</v>
      </c>
      <c r="C1436" s="7">
        <f t="shared" si="110"/>
        <v>2.7346868563009608E-3</v>
      </c>
      <c r="E1436">
        <v>1434</v>
      </c>
      <c r="F1436" s="2">
        <f t="shared" si="111"/>
        <v>1091.4268105643889</v>
      </c>
      <c r="G1436" s="10">
        <f t="shared" si="113"/>
        <v>4.8249668907905479</v>
      </c>
      <c r="H1436" s="9">
        <f t="shared" si="114"/>
        <v>4.8249668907905328</v>
      </c>
      <c r="I1436" s="9">
        <f t="shared" si="112"/>
        <v>-1.3158788372724217E-2</v>
      </c>
      <c r="K1436">
        <v>1434</v>
      </c>
      <c r="L1436">
        <v>589</v>
      </c>
      <c r="M1436" s="9">
        <v>-0.15521003124151056</v>
      </c>
    </row>
    <row r="1437" spans="1:13" x14ac:dyDescent="0.15">
      <c r="A1437" s="6">
        <v>38691</v>
      </c>
      <c r="B1437" s="11">
        <v>2257.64</v>
      </c>
      <c r="C1437" s="7">
        <f t="shared" si="110"/>
        <v>-6.9192432380122959E-3</v>
      </c>
      <c r="E1437">
        <v>1435</v>
      </c>
      <c r="F1437" s="2">
        <f t="shared" si="111"/>
        <v>1083.8749629856059</v>
      </c>
      <c r="G1437" s="10">
        <f t="shared" si="113"/>
        <v>4.7915817712578122</v>
      </c>
      <c r="H1437" s="9">
        <f t="shared" si="114"/>
        <v>4.7915817712577971</v>
      </c>
      <c r="I1437" s="9">
        <f t="shared" si="112"/>
        <v>3.3385119532735708E-2</v>
      </c>
      <c r="K1437">
        <v>1435</v>
      </c>
      <c r="L1437">
        <v>361</v>
      </c>
      <c r="M1437" s="9">
        <v>-0.15669570089649598</v>
      </c>
    </row>
    <row r="1438" spans="1:13" x14ac:dyDescent="0.15">
      <c r="A1438" s="6">
        <v>38692</v>
      </c>
      <c r="B1438" s="11">
        <v>2260.7600000000002</v>
      </c>
      <c r="C1438" s="7">
        <f t="shared" si="110"/>
        <v>1.3819740968445959E-3</v>
      </c>
      <c r="E1438">
        <v>1436</v>
      </c>
      <c r="F1438" s="2">
        <f t="shared" si="111"/>
        <v>1085.3728501086703</v>
      </c>
      <c r="G1438" s="10">
        <f t="shared" si="113"/>
        <v>4.798203613148603</v>
      </c>
      <c r="H1438" s="9">
        <f t="shared" si="114"/>
        <v>4.7982036131485879</v>
      </c>
      <c r="I1438" s="9">
        <f t="shared" si="112"/>
        <v>-6.6218418907908472E-3</v>
      </c>
      <c r="K1438">
        <v>1436</v>
      </c>
      <c r="L1438">
        <v>390</v>
      </c>
      <c r="M1438" s="9">
        <v>-0.15962459250203764</v>
      </c>
    </row>
    <row r="1439" spans="1:13" x14ac:dyDescent="0.15">
      <c r="A1439" s="6">
        <v>38693</v>
      </c>
      <c r="B1439" s="11">
        <v>2252.0100000000002</v>
      </c>
      <c r="C1439" s="7">
        <f t="shared" si="110"/>
        <v>-3.8703798722553584E-3</v>
      </c>
      <c r="E1439">
        <v>1437</v>
      </c>
      <c r="F1439" s="2">
        <f t="shared" si="111"/>
        <v>1081.1720448757173</v>
      </c>
      <c r="G1439" s="10">
        <f t="shared" si="113"/>
        <v>4.7796327424612901</v>
      </c>
      <c r="H1439" s="9">
        <f t="shared" si="114"/>
        <v>4.779632742461275</v>
      </c>
      <c r="I1439" s="9">
        <f t="shared" si="112"/>
        <v>1.857087068731289E-2</v>
      </c>
      <c r="K1439">
        <v>1437</v>
      </c>
      <c r="L1439">
        <v>79</v>
      </c>
      <c r="M1439" s="9">
        <v>-0.15975193561532031</v>
      </c>
    </row>
    <row r="1440" spans="1:13" x14ac:dyDescent="0.15">
      <c r="A1440" s="6">
        <v>38694</v>
      </c>
      <c r="B1440" s="11">
        <v>2246.46</v>
      </c>
      <c r="C1440" s="7">
        <f t="shared" si="110"/>
        <v>-2.4644650778639088E-3</v>
      </c>
      <c r="E1440">
        <v>1438</v>
      </c>
      <c r="F1440" s="2">
        <f t="shared" si="111"/>
        <v>1078.5075341279585</v>
      </c>
      <c r="G1440" s="10">
        <f t="shared" si="113"/>
        <v>4.7678535044824795</v>
      </c>
      <c r="H1440" s="9">
        <f t="shared" si="114"/>
        <v>4.7678535044824644</v>
      </c>
      <c r="I1440" s="9">
        <f t="shared" si="112"/>
        <v>1.1779237978810642E-2</v>
      </c>
      <c r="K1440">
        <v>1438</v>
      </c>
      <c r="L1440">
        <v>96</v>
      </c>
      <c r="M1440" s="9">
        <v>-0.16051599429502872</v>
      </c>
    </row>
    <row r="1441" spans="1:13" x14ac:dyDescent="0.15">
      <c r="A1441" s="6">
        <v>38695</v>
      </c>
      <c r="B1441" s="11">
        <v>2256.73</v>
      </c>
      <c r="C1441" s="7">
        <f t="shared" si="110"/>
        <v>4.5716371535660105E-3</v>
      </c>
      <c r="E1441">
        <v>1439</v>
      </c>
      <c r="F1441" s="2">
        <f t="shared" si="111"/>
        <v>1083.4380792413788</v>
      </c>
      <c r="G1441" s="10">
        <f t="shared" si="113"/>
        <v>4.7896504007063312</v>
      </c>
      <c r="H1441" s="9">
        <f t="shared" si="114"/>
        <v>4.7896504007063161</v>
      </c>
      <c r="I1441" s="9">
        <f t="shared" si="112"/>
        <v>-2.1796896223851725E-2</v>
      </c>
      <c r="K1441">
        <v>1439</v>
      </c>
      <c r="L1441">
        <v>2</v>
      </c>
      <c r="M1441" s="9">
        <v>-0.16100414289595122</v>
      </c>
    </row>
    <row r="1442" spans="1:13" x14ac:dyDescent="0.15">
      <c r="A1442" s="6">
        <v>38698</v>
      </c>
      <c r="B1442" s="11">
        <v>2260.9499999999998</v>
      </c>
      <c r="C1442" s="7">
        <f t="shared" si="110"/>
        <v>1.8699622905706814E-3</v>
      </c>
      <c r="E1442">
        <v>1440</v>
      </c>
      <c r="F1442" s="2">
        <f t="shared" si="111"/>
        <v>1085.4640675937285</v>
      </c>
      <c r="G1442" s="10">
        <f t="shared" si="113"/>
        <v>4.7986068663406689</v>
      </c>
      <c r="H1442" s="9">
        <f t="shared" si="114"/>
        <v>4.7986068663406538</v>
      </c>
      <c r="I1442" s="9">
        <f t="shared" si="112"/>
        <v>-8.956465634337718E-3</v>
      </c>
      <c r="K1442">
        <v>1440</v>
      </c>
      <c r="L1442">
        <v>377</v>
      </c>
      <c r="M1442" s="9">
        <v>-0.16174697772344482</v>
      </c>
    </row>
    <row r="1443" spans="1:13" x14ac:dyDescent="0.15">
      <c r="A1443" s="6">
        <v>38699</v>
      </c>
      <c r="B1443" s="11">
        <v>2265</v>
      </c>
      <c r="C1443" s="7">
        <f t="shared" si="110"/>
        <v>1.7912824255290616E-3</v>
      </c>
      <c r="E1443">
        <v>1441</v>
      </c>
      <c r="F1443" s="2">
        <f t="shared" si="111"/>
        <v>1087.4084403015524</v>
      </c>
      <c r="G1443" s="10">
        <f t="shared" si="113"/>
        <v>4.8072025264873677</v>
      </c>
      <c r="H1443" s="9">
        <f t="shared" si="114"/>
        <v>4.8072025264873526</v>
      </c>
      <c r="I1443" s="9">
        <f t="shared" si="112"/>
        <v>-8.5956601466987692E-3</v>
      </c>
      <c r="K1443">
        <v>1441</v>
      </c>
      <c r="L1443">
        <v>304</v>
      </c>
      <c r="M1443" s="9">
        <v>-0.16497300325998321</v>
      </c>
    </row>
    <row r="1444" spans="1:13" x14ac:dyDescent="0.15">
      <c r="A1444" s="6">
        <v>38700</v>
      </c>
      <c r="B1444" s="11">
        <v>2262.59</v>
      </c>
      <c r="C1444" s="7">
        <f t="shared" si="110"/>
        <v>-1.0640176600440476E-3</v>
      </c>
      <c r="E1444">
        <v>1442</v>
      </c>
      <c r="F1444" s="2">
        <f t="shared" si="111"/>
        <v>1086.2514185173907</v>
      </c>
      <c r="G1444" s="10">
        <f t="shared" si="113"/>
        <v>4.8020875781037766</v>
      </c>
      <c r="H1444" s="9">
        <f t="shared" si="114"/>
        <v>4.8020875781037615</v>
      </c>
      <c r="I1444" s="9">
        <f t="shared" si="112"/>
        <v>5.1149483835910559E-3</v>
      </c>
      <c r="K1444">
        <v>1442</v>
      </c>
      <c r="L1444">
        <v>38</v>
      </c>
      <c r="M1444" s="9">
        <v>-0.16679825455039321</v>
      </c>
    </row>
    <row r="1445" spans="1:13" x14ac:dyDescent="0.15">
      <c r="A1445" s="6">
        <v>38701</v>
      </c>
      <c r="B1445" s="11">
        <v>2260.63</v>
      </c>
      <c r="C1445" s="7">
        <f t="shared" si="110"/>
        <v>-8.6626388342569971E-4</v>
      </c>
      <c r="E1445">
        <v>1443</v>
      </c>
      <c r="F1445" s="2">
        <f t="shared" si="111"/>
        <v>1085.3104381452092</v>
      </c>
      <c r="G1445" s="10">
        <f t="shared" si="113"/>
        <v>4.7979277030698189</v>
      </c>
      <c r="H1445" s="9">
        <f t="shared" si="114"/>
        <v>4.7979277030698029</v>
      </c>
      <c r="I1445" s="9">
        <f t="shared" si="112"/>
        <v>4.1598750339586488E-3</v>
      </c>
      <c r="K1445">
        <v>1443</v>
      </c>
      <c r="L1445">
        <v>104</v>
      </c>
      <c r="M1445" s="9">
        <v>-0.16909043058951312</v>
      </c>
    </row>
    <row r="1446" spans="1:13" x14ac:dyDescent="0.15">
      <c r="A1446" s="6">
        <v>38702</v>
      </c>
      <c r="B1446" s="11">
        <v>2252.48</v>
      </c>
      <c r="C1446" s="7">
        <f t="shared" si="110"/>
        <v>-3.6051897037552294E-3</v>
      </c>
      <c r="E1446">
        <v>1444</v>
      </c>
      <c r="F1446" s="2">
        <f t="shared" si="111"/>
        <v>1081.3976881282301</v>
      </c>
      <c r="G1446" s="10">
        <f t="shared" si="113"/>
        <v>4.7806302635153495</v>
      </c>
      <c r="H1446" s="9">
        <f t="shared" si="114"/>
        <v>4.7806302635153335</v>
      </c>
      <c r="I1446" s="9">
        <f t="shared" si="112"/>
        <v>1.7297439554469385E-2</v>
      </c>
      <c r="K1446">
        <v>1444</v>
      </c>
      <c r="L1446">
        <v>291</v>
      </c>
      <c r="M1446" s="9">
        <v>-0.17161606900298843</v>
      </c>
    </row>
    <row r="1447" spans="1:13" x14ac:dyDescent="0.15">
      <c r="A1447" s="6">
        <v>38705</v>
      </c>
      <c r="B1447" s="11">
        <v>2222.7399999999998</v>
      </c>
      <c r="C1447" s="7">
        <f t="shared" si="110"/>
        <v>-1.3203224889899223E-2</v>
      </c>
      <c r="E1447">
        <v>1445</v>
      </c>
      <c r="F1447" s="2">
        <f t="shared" si="111"/>
        <v>1067.1197512564561</v>
      </c>
      <c r="G1447" s="10">
        <f t="shared" si="113"/>
        <v>4.717510527030699</v>
      </c>
      <c r="H1447" s="9">
        <f t="shared" si="114"/>
        <v>4.7175105270306821</v>
      </c>
      <c r="I1447" s="9">
        <f t="shared" si="112"/>
        <v>6.3119736484651412E-2</v>
      </c>
      <c r="K1447">
        <v>1445</v>
      </c>
      <c r="L1447">
        <v>69</v>
      </c>
      <c r="M1447" s="9">
        <v>-0.17271970931812142</v>
      </c>
    </row>
    <row r="1448" spans="1:13" x14ac:dyDescent="0.15">
      <c r="A1448" s="6">
        <v>38706</v>
      </c>
      <c r="B1448" s="11">
        <v>2222.42</v>
      </c>
      <c r="C1448" s="7">
        <f t="shared" si="110"/>
        <v>-1.4396645581571388E-4</v>
      </c>
      <c r="E1448">
        <v>1446</v>
      </c>
      <c r="F1448" s="2">
        <f t="shared" si="111"/>
        <v>1066.9661218079368</v>
      </c>
      <c r="G1448" s="10">
        <f t="shared" si="113"/>
        <v>4.7168313637598489</v>
      </c>
      <c r="H1448" s="9">
        <f t="shared" si="114"/>
        <v>4.716831363759832</v>
      </c>
      <c r="I1448" s="9">
        <f t="shared" si="112"/>
        <v>6.7916327085004724E-4</v>
      </c>
      <c r="K1448">
        <v>1446</v>
      </c>
      <c r="L1448">
        <v>212</v>
      </c>
      <c r="M1448" s="9">
        <v>-0.1750543330616674</v>
      </c>
    </row>
    <row r="1449" spans="1:13" x14ac:dyDescent="0.15">
      <c r="A1449" s="6">
        <v>38707</v>
      </c>
      <c r="B1449" s="11">
        <v>2231.66</v>
      </c>
      <c r="C1449" s="7">
        <f t="shared" si="110"/>
        <v>4.1576299709324971E-3</v>
      </c>
      <c r="E1449">
        <v>1447</v>
      </c>
      <c r="F1449" s="2">
        <f t="shared" si="111"/>
        <v>1071.4021721339352</v>
      </c>
      <c r="G1449" s="10">
        <f t="shared" si="113"/>
        <v>4.7364422032056517</v>
      </c>
      <c r="H1449" s="9">
        <f t="shared" si="114"/>
        <v>4.7364422032056339</v>
      </c>
      <c r="I1449" s="9">
        <f t="shared" si="112"/>
        <v>-1.9610839445801886E-2</v>
      </c>
      <c r="K1449">
        <v>1447</v>
      </c>
      <c r="L1449">
        <v>204</v>
      </c>
      <c r="M1449" s="9">
        <v>-0.17590328715022974</v>
      </c>
    </row>
    <row r="1450" spans="1:13" x14ac:dyDescent="0.15">
      <c r="A1450" s="6">
        <v>38708</v>
      </c>
      <c r="B1450" s="11">
        <v>2246.4899999999998</v>
      </c>
      <c r="C1450" s="7">
        <f t="shared" si="110"/>
        <v>6.6452775064300695E-3</v>
      </c>
      <c r="E1450">
        <v>1448</v>
      </c>
      <c r="F1450" s="2">
        <f t="shared" si="111"/>
        <v>1078.5219368887572</v>
      </c>
      <c r="G1450" s="10">
        <f t="shared" si="113"/>
        <v>4.7679171760391208</v>
      </c>
      <c r="H1450" s="9">
        <f t="shared" si="114"/>
        <v>4.7679171760391021</v>
      </c>
      <c r="I1450" s="9">
        <f t="shared" si="112"/>
        <v>-3.1474972833468229E-2</v>
      </c>
      <c r="K1450">
        <v>1448</v>
      </c>
      <c r="L1450">
        <v>54</v>
      </c>
      <c r="M1450" s="9">
        <v>-0.17592451100244499</v>
      </c>
    </row>
    <row r="1451" spans="1:13" x14ac:dyDescent="0.15">
      <c r="A1451" s="6">
        <v>38709</v>
      </c>
      <c r="B1451" s="11">
        <v>2249.42</v>
      </c>
      <c r="C1451" s="7">
        <f t="shared" si="110"/>
        <v>1.3042568629284546E-3</v>
      </c>
      <c r="E1451">
        <v>1449</v>
      </c>
      <c r="F1451" s="2">
        <f t="shared" si="111"/>
        <v>1079.9286065267631</v>
      </c>
      <c r="G1451" s="10">
        <f t="shared" si="113"/>
        <v>4.774135764737844</v>
      </c>
      <c r="H1451" s="9">
        <f t="shared" si="114"/>
        <v>4.7741357647378253</v>
      </c>
      <c r="I1451" s="9">
        <f t="shared" si="112"/>
        <v>-6.2185886987231598E-3</v>
      </c>
      <c r="K1451">
        <v>1449</v>
      </c>
      <c r="L1451">
        <v>58</v>
      </c>
      <c r="M1451" s="9">
        <v>-0.17647633116001149</v>
      </c>
    </row>
    <row r="1452" spans="1:13" x14ac:dyDescent="0.15">
      <c r="A1452" s="6">
        <v>38713</v>
      </c>
      <c r="B1452" s="11">
        <v>2226.89</v>
      </c>
      <c r="C1452" s="7">
        <f t="shared" si="110"/>
        <v>-1.00159152136996E-2</v>
      </c>
      <c r="E1452">
        <v>1450</v>
      </c>
      <c r="F1452" s="2">
        <f t="shared" si="111"/>
        <v>1069.1121331669424</v>
      </c>
      <c r="G1452" s="10">
        <f t="shared" si="113"/>
        <v>4.7263184256995387</v>
      </c>
      <c r="H1452" s="9">
        <f t="shared" si="114"/>
        <v>4.7263184256995201</v>
      </c>
      <c r="I1452" s="9">
        <f t="shared" si="112"/>
        <v>4.7817339038305207E-2</v>
      </c>
      <c r="K1452">
        <v>1450</v>
      </c>
      <c r="L1452">
        <v>428</v>
      </c>
      <c r="M1452" s="9">
        <v>-0.17772853844064063</v>
      </c>
    </row>
    <row r="1453" spans="1:13" x14ac:dyDescent="0.15">
      <c r="A1453" s="6">
        <v>38714</v>
      </c>
      <c r="B1453" s="11">
        <v>2228.94</v>
      </c>
      <c r="C1453" s="7">
        <f t="shared" si="110"/>
        <v>9.2056635038106904E-4</v>
      </c>
      <c r="E1453">
        <v>1451</v>
      </c>
      <c r="F1453" s="2">
        <f t="shared" si="111"/>
        <v>1070.09632182152</v>
      </c>
      <c r="G1453" s="10">
        <f t="shared" si="113"/>
        <v>4.7306693154034232</v>
      </c>
      <c r="H1453" s="9">
        <f t="shared" si="114"/>
        <v>4.7306693154034054</v>
      </c>
      <c r="I1453" s="9">
        <f t="shared" si="112"/>
        <v>-4.3508897038853078E-3</v>
      </c>
      <c r="K1453">
        <v>1451</v>
      </c>
      <c r="L1453">
        <v>118</v>
      </c>
      <c r="M1453" s="9">
        <v>-0.18042396767182822</v>
      </c>
    </row>
    <row r="1454" spans="1:13" x14ac:dyDescent="0.15">
      <c r="A1454" s="6">
        <v>38715</v>
      </c>
      <c r="B1454" s="11">
        <v>2218.16</v>
      </c>
      <c r="C1454" s="7">
        <f t="shared" si="110"/>
        <v>-4.836379624395537E-3</v>
      </c>
      <c r="E1454">
        <v>1452</v>
      </c>
      <c r="F1454" s="2">
        <f t="shared" si="111"/>
        <v>1064.9209297745217</v>
      </c>
      <c r="G1454" s="10">
        <f t="shared" si="113"/>
        <v>4.7077900027166519</v>
      </c>
      <c r="H1454" s="9">
        <f t="shared" si="114"/>
        <v>4.7077900027166351</v>
      </c>
      <c r="I1454" s="9">
        <f t="shared" si="112"/>
        <v>2.2879312686770348E-2</v>
      </c>
      <c r="K1454">
        <v>1452</v>
      </c>
      <c r="L1454">
        <v>209</v>
      </c>
      <c r="M1454" s="9">
        <v>-0.18190963732681187</v>
      </c>
    </row>
    <row r="1455" spans="1:13" x14ac:dyDescent="0.15">
      <c r="A1455" s="6">
        <v>38716</v>
      </c>
      <c r="B1455" s="11">
        <v>2205.3200000000002</v>
      </c>
      <c r="C1455" s="7">
        <f t="shared" si="110"/>
        <v>-5.7885815270313223E-3</v>
      </c>
      <c r="E1455">
        <v>1453</v>
      </c>
      <c r="F1455" s="2">
        <f t="shared" si="111"/>
        <v>1058.7565481526799</v>
      </c>
      <c r="G1455" s="10">
        <f t="shared" si="113"/>
        <v>4.6805385764737837</v>
      </c>
      <c r="H1455" s="9">
        <f t="shared" si="114"/>
        <v>4.6805385764737668</v>
      </c>
      <c r="I1455" s="9">
        <f t="shared" si="112"/>
        <v>2.7251426242868249E-2</v>
      </c>
      <c r="K1455">
        <v>1453</v>
      </c>
      <c r="L1455">
        <v>27</v>
      </c>
      <c r="M1455" s="9">
        <v>-0.18386223173050631</v>
      </c>
    </row>
    <row r="1456" spans="1:13" x14ac:dyDescent="0.15">
      <c r="A1456" s="6">
        <v>38720</v>
      </c>
      <c r="B1456" s="11">
        <v>2243.7399999999998</v>
      </c>
      <c r="C1456" s="7">
        <f t="shared" si="110"/>
        <v>1.7421507989769935E-2</v>
      </c>
      <c r="E1456">
        <v>1454</v>
      </c>
      <c r="F1456" s="2">
        <f t="shared" si="111"/>
        <v>1077.201683815543</v>
      </c>
      <c r="G1456" s="10">
        <f t="shared" si="113"/>
        <v>4.7620806166802483</v>
      </c>
      <c r="H1456" s="9">
        <f t="shared" si="114"/>
        <v>4.7620806166802305</v>
      </c>
      <c r="I1456" s="9">
        <f t="shared" si="112"/>
        <v>-8.1542040206463717E-2</v>
      </c>
      <c r="K1456">
        <v>1454</v>
      </c>
      <c r="L1456">
        <v>384</v>
      </c>
      <c r="M1456" s="9">
        <v>-0.18778864439011178</v>
      </c>
    </row>
    <row r="1457" spans="1:13" x14ac:dyDescent="0.15">
      <c r="A1457" s="6">
        <v>38721</v>
      </c>
      <c r="B1457" s="11">
        <v>2263.46</v>
      </c>
      <c r="C1457" s="7">
        <f t="shared" si="110"/>
        <v>8.7888971092908719E-3</v>
      </c>
      <c r="E1457">
        <v>1455</v>
      </c>
      <c r="F1457" s="2">
        <f t="shared" si="111"/>
        <v>1086.6690985805526</v>
      </c>
      <c r="G1457" s="10">
        <f t="shared" si="113"/>
        <v>4.8039340532463992</v>
      </c>
      <c r="H1457" s="9">
        <f t="shared" si="114"/>
        <v>4.8039340532463815</v>
      </c>
      <c r="I1457" s="9">
        <f t="shared" si="112"/>
        <v>-4.1853436566150926E-2</v>
      </c>
      <c r="K1457">
        <v>1455</v>
      </c>
      <c r="L1457">
        <v>71</v>
      </c>
      <c r="M1457" s="9">
        <v>-0.18863759847867456</v>
      </c>
    </row>
    <row r="1458" spans="1:13" x14ac:dyDescent="0.15">
      <c r="A1458" s="6">
        <v>38722</v>
      </c>
      <c r="B1458" s="11">
        <v>2276.87</v>
      </c>
      <c r="C1458" s="7">
        <f t="shared" si="110"/>
        <v>5.9245579776094903E-3</v>
      </c>
      <c r="E1458">
        <v>1456</v>
      </c>
      <c r="F1458" s="2">
        <f t="shared" si="111"/>
        <v>1093.1071326575698</v>
      </c>
      <c r="G1458" s="10">
        <f t="shared" si="113"/>
        <v>4.8323952390654705</v>
      </c>
      <c r="H1458" s="9">
        <f t="shared" si="114"/>
        <v>4.8323952390654519</v>
      </c>
      <c r="I1458" s="9">
        <f t="shared" si="112"/>
        <v>-2.8461185819070423E-2</v>
      </c>
      <c r="K1458">
        <v>1456</v>
      </c>
      <c r="L1458">
        <v>246</v>
      </c>
      <c r="M1458" s="9">
        <v>-0.19398600923662013</v>
      </c>
    </row>
    <row r="1459" spans="1:13" x14ac:dyDescent="0.15">
      <c r="A1459" s="6">
        <v>38723</v>
      </c>
      <c r="B1459" s="11">
        <v>2305.62</v>
      </c>
      <c r="C1459" s="7">
        <f t="shared" si="110"/>
        <v>1.2626983534413494E-2</v>
      </c>
      <c r="E1459">
        <v>1457</v>
      </c>
      <c r="F1459" s="2">
        <f t="shared" si="111"/>
        <v>1106.9097784229868</v>
      </c>
      <c r="G1459" s="10">
        <f t="shared" si="113"/>
        <v>4.8934138141809287</v>
      </c>
      <c r="H1459" s="9">
        <f t="shared" si="114"/>
        <v>4.8934138141809091</v>
      </c>
      <c r="I1459" s="9">
        <f t="shared" si="112"/>
        <v>-6.1018575115457274E-2</v>
      </c>
      <c r="K1459">
        <v>1457</v>
      </c>
      <c r="L1459">
        <v>158</v>
      </c>
      <c r="M1459" s="9">
        <v>-0.20296369872317399</v>
      </c>
    </row>
    <row r="1460" spans="1:13" x14ac:dyDescent="0.15">
      <c r="A1460" s="6">
        <v>38726</v>
      </c>
      <c r="B1460" s="11">
        <v>2318.69</v>
      </c>
      <c r="C1460" s="7">
        <f t="shared" si="110"/>
        <v>5.6687572106419726E-3</v>
      </c>
      <c r="E1460">
        <v>1458</v>
      </c>
      <c r="F1460" s="2">
        <f t="shared" si="111"/>
        <v>1113.1845812109523</v>
      </c>
      <c r="G1460" s="10">
        <f t="shared" si="113"/>
        <v>4.9211533890247221</v>
      </c>
      <c r="H1460" s="9">
        <f t="shared" si="114"/>
        <v>4.9211533890247026</v>
      </c>
      <c r="I1460" s="9">
        <f t="shared" si="112"/>
        <v>-2.7739574843793413E-2</v>
      </c>
      <c r="K1460">
        <v>1458</v>
      </c>
      <c r="L1460">
        <v>32</v>
      </c>
      <c r="M1460" s="9">
        <v>-0.20497996468351065</v>
      </c>
    </row>
    <row r="1461" spans="1:13" x14ac:dyDescent="0.15">
      <c r="A1461" s="6">
        <v>38727</v>
      </c>
      <c r="B1461" s="11">
        <v>2320.3200000000002</v>
      </c>
      <c r="C1461" s="7">
        <f t="shared" si="110"/>
        <v>7.0298314996830591E-4</v>
      </c>
      <c r="E1461">
        <v>1459</v>
      </c>
      <c r="F1461" s="2">
        <f t="shared" si="111"/>
        <v>1113.967131214348</v>
      </c>
      <c r="G1461" s="10">
        <f t="shared" si="113"/>
        <v>4.9246128769356154</v>
      </c>
      <c r="H1461" s="9">
        <f t="shared" si="114"/>
        <v>4.9246128769355968</v>
      </c>
      <c r="I1461" s="9">
        <f t="shared" si="112"/>
        <v>-3.4594879108942322E-3</v>
      </c>
      <c r="K1461">
        <v>1459</v>
      </c>
      <c r="L1461">
        <v>28</v>
      </c>
      <c r="M1461" s="9">
        <v>-0.20676276826949191</v>
      </c>
    </row>
    <row r="1462" spans="1:13" x14ac:dyDescent="0.15">
      <c r="A1462" s="6">
        <v>38728</v>
      </c>
      <c r="B1462" s="11">
        <v>2331.36</v>
      </c>
      <c r="C1462" s="7">
        <f t="shared" si="110"/>
        <v>4.7579644187007997E-3</v>
      </c>
      <c r="E1462">
        <v>1460</v>
      </c>
      <c r="F1462" s="2">
        <f t="shared" si="111"/>
        <v>1119.2673471882681</v>
      </c>
      <c r="G1462" s="10">
        <f t="shared" si="113"/>
        <v>4.9480440097799505</v>
      </c>
      <c r="H1462" s="9">
        <f t="shared" si="114"/>
        <v>4.9480440097799319</v>
      </c>
      <c r="I1462" s="9">
        <f t="shared" si="112"/>
        <v>-2.3431132844335067E-2</v>
      </c>
      <c r="K1462">
        <v>1460</v>
      </c>
      <c r="L1462">
        <v>74</v>
      </c>
      <c r="M1462" s="9">
        <v>-0.20686888753056287</v>
      </c>
    </row>
    <row r="1463" spans="1:13" x14ac:dyDescent="0.15">
      <c r="A1463" s="6">
        <v>38729</v>
      </c>
      <c r="B1463" s="11">
        <v>2316.69</v>
      </c>
      <c r="C1463" s="7">
        <f t="shared" si="110"/>
        <v>-6.2924644842495825E-3</v>
      </c>
      <c r="E1463">
        <v>1461</v>
      </c>
      <c r="F1463" s="2">
        <f t="shared" si="111"/>
        <v>1112.2243971577057</v>
      </c>
      <c r="G1463" s="10">
        <f t="shared" si="113"/>
        <v>4.916908618581906</v>
      </c>
      <c r="H1463" s="9">
        <f t="shared" si="114"/>
        <v>4.9169086185818873</v>
      </c>
      <c r="I1463" s="9">
        <f t="shared" si="112"/>
        <v>3.1135391198044537E-2</v>
      </c>
      <c r="K1463">
        <v>1461</v>
      </c>
      <c r="L1463">
        <v>184</v>
      </c>
      <c r="M1463" s="9">
        <v>-0.20729336457484404</v>
      </c>
    </row>
    <row r="1464" spans="1:13" x14ac:dyDescent="0.15">
      <c r="A1464" s="6">
        <v>38730</v>
      </c>
      <c r="B1464" s="11">
        <v>2317.04</v>
      </c>
      <c r="C1464" s="7">
        <f t="shared" si="110"/>
        <v>1.5107761504551398E-4</v>
      </c>
      <c r="E1464">
        <v>1462</v>
      </c>
      <c r="F1464" s="2">
        <f t="shared" si="111"/>
        <v>1112.3924293670236</v>
      </c>
      <c r="G1464" s="10">
        <f t="shared" si="113"/>
        <v>4.9176514534093982</v>
      </c>
      <c r="H1464" s="9">
        <f t="shared" si="114"/>
        <v>4.9176514534093796</v>
      </c>
      <c r="I1464" s="9">
        <f t="shared" si="112"/>
        <v>-7.4283482749226692E-4</v>
      </c>
      <c r="K1464">
        <v>1462</v>
      </c>
      <c r="L1464">
        <v>12</v>
      </c>
      <c r="M1464" s="9">
        <v>-0.20871536267318724</v>
      </c>
    </row>
    <row r="1465" spans="1:13" x14ac:dyDescent="0.15">
      <c r="A1465" s="6">
        <v>38734</v>
      </c>
      <c r="B1465" s="11">
        <v>2302.69</v>
      </c>
      <c r="C1465" s="7">
        <f t="shared" si="110"/>
        <v>-6.19324655595066E-3</v>
      </c>
      <c r="E1465">
        <v>1463</v>
      </c>
      <c r="F1465" s="2">
        <f t="shared" si="111"/>
        <v>1105.5031087849807</v>
      </c>
      <c r="G1465" s="10">
        <f t="shared" si="113"/>
        <v>4.8871952254822046</v>
      </c>
      <c r="H1465" s="9">
        <f t="shared" si="114"/>
        <v>4.887195225482186</v>
      </c>
      <c r="I1465" s="9">
        <f t="shared" si="112"/>
        <v>3.0456227927193602E-2</v>
      </c>
      <c r="K1465">
        <v>1463</v>
      </c>
      <c r="L1465">
        <v>94</v>
      </c>
      <c r="M1465" s="9">
        <v>-0.2152523091551215</v>
      </c>
    </row>
    <row r="1466" spans="1:13" x14ac:dyDescent="0.15">
      <c r="A1466" s="6">
        <v>38735</v>
      </c>
      <c r="B1466" s="11">
        <v>2279.64</v>
      </c>
      <c r="C1466" s="7">
        <f t="shared" si="110"/>
        <v>-1.0010031745480319E-2</v>
      </c>
      <c r="E1466">
        <v>1464</v>
      </c>
      <c r="F1466" s="2">
        <f t="shared" si="111"/>
        <v>1094.4369875713157</v>
      </c>
      <c r="G1466" s="10">
        <f t="shared" si="113"/>
        <v>4.8382742461287682</v>
      </c>
      <c r="H1466" s="9">
        <f t="shared" si="114"/>
        <v>4.8382742461287496</v>
      </c>
      <c r="I1466" s="9">
        <f t="shared" si="112"/>
        <v>4.8920979353436422E-2</v>
      </c>
      <c r="K1466">
        <v>1464</v>
      </c>
      <c r="L1466">
        <v>114</v>
      </c>
      <c r="M1466" s="9">
        <v>-0.217629380603098</v>
      </c>
    </row>
    <row r="1467" spans="1:13" x14ac:dyDescent="0.15">
      <c r="A1467" s="6">
        <v>38736</v>
      </c>
      <c r="B1467" s="11">
        <v>2301.81</v>
      </c>
      <c r="C1467" s="7">
        <f t="shared" si="110"/>
        <v>9.7252197715429478E-3</v>
      </c>
      <c r="E1467">
        <v>1465</v>
      </c>
      <c r="F1467" s="2">
        <f t="shared" si="111"/>
        <v>1105.0806278015523</v>
      </c>
      <c r="G1467" s="10">
        <f t="shared" si="113"/>
        <v>4.8853275264873668</v>
      </c>
      <c r="H1467" s="9">
        <f t="shared" si="114"/>
        <v>4.8853275264873481</v>
      </c>
      <c r="I1467" s="9">
        <f t="shared" si="112"/>
        <v>-4.705328035859857E-2</v>
      </c>
      <c r="K1467">
        <v>1465</v>
      </c>
      <c r="L1467">
        <v>272</v>
      </c>
      <c r="M1467" s="9">
        <v>-0.21796896223852258</v>
      </c>
    </row>
    <row r="1468" spans="1:13" x14ac:dyDescent="0.15">
      <c r="A1468" s="6">
        <v>38737</v>
      </c>
      <c r="B1468" s="11">
        <v>2247.6999999999998</v>
      </c>
      <c r="C1468" s="7">
        <f t="shared" si="110"/>
        <v>-2.3507587507222594E-2</v>
      </c>
      <c r="E1468">
        <v>1466</v>
      </c>
      <c r="F1468" s="2">
        <f t="shared" si="111"/>
        <v>1079.1028482409708</v>
      </c>
      <c r="G1468" s="10">
        <f t="shared" si="113"/>
        <v>4.7704852621570213</v>
      </c>
      <c r="H1468" s="9">
        <f t="shared" si="114"/>
        <v>4.7704852621570035</v>
      </c>
      <c r="I1468" s="9">
        <f t="shared" si="112"/>
        <v>0.11484226433034461</v>
      </c>
      <c r="K1468">
        <v>1466</v>
      </c>
      <c r="L1468">
        <v>330</v>
      </c>
      <c r="M1468" s="9">
        <v>-0.22009134745992931</v>
      </c>
    </row>
    <row r="1469" spans="1:13" x14ac:dyDescent="0.15">
      <c r="A1469" s="6">
        <v>38740</v>
      </c>
      <c r="B1469" s="11">
        <v>2248.4699999999998</v>
      </c>
      <c r="C1469" s="7">
        <f t="shared" si="110"/>
        <v>3.4257240734980599E-4</v>
      </c>
      <c r="E1469">
        <v>1467</v>
      </c>
      <c r="F1469" s="2">
        <f t="shared" si="111"/>
        <v>1079.4725191014709</v>
      </c>
      <c r="G1469" s="10">
        <f t="shared" si="113"/>
        <v>4.7721194987775055</v>
      </c>
      <c r="H1469" s="9">
        <f t="shared" si="114"/>
        <v>4.7721194987774878</v>
      </c>
      <c r="I1469" s="9">
        <f t="shared" si="112"/>
        <v>-1.6342366204842307E-3</v>
      </c>
      <c r="K1469">
        <v>1467</v>
      </c>
      <c r="L1469">
        <v>91</v>
      </c>
      <c r="M1469" s="9">
        <v>-0.22070683917413714</v>
      </c>
    </row>
    <row r="1470" spans="1:13" x14ac:dyDescent="0.15">
      <c r="A1470" s="6">
        <v>38741</v>
      </c>
      <c r="B1470" s="11">
        <v>2265.25</v>
      </c>
      <c r="C1470" s="7">
        <f t="shared" si="110"/>
        <v>7.4628525174897931E-3</v>
      </c>
      <c r="E1470">
        <v>1468</v>
      </c>
      <c r="F1470" s="2">
        <f t="shared" si="111"/>
        <v>1087.5284633082083</v>
      </c>
      <c r="G1470" s="10">
        <f t="shared" si="113"/>
        <v>4.8077331227927189</v>
      </c>
      <c r="H1470" s="9">
        <f t="shared" si="114"/>
        <v>4.8077331227927012</v>
      </c>
      <c r="I1470" s="9">
        <f t="shared" si="112"/>
        <v>-3.5613624015213396E-2</v>
      </c>
      <c r="K1470">
        <v>1468</v>
      </c>
      <c r="L1470">
        <v>45</v>
      </c>
      <c r="M1470" s="9">
        <v>-0.22510017658245118</v>
      </c>
    </row>
    <row r="1471" spans="1:13" x14ac:dyDescent="0.15">
      <c r="A1471" s="6">
        <v>38742</v>
      </c>
      <c r="B1471" s="11">
        <v>2260.65</v>
      </c>
      <c r="C1471" s="7">
        <f t="shared" si="110"/>
        <v>-2.0306809402935722E-3</v>
      </c>
      <c r="E1471">
        <v>1469</v>
      </c>
      <c r="F1471" s="2">
        <f t="shared" si="111"/>
        <v>1085.3200399857415</v>
      </c>
      <c r="G1471" s="10">
        <f t="shared" si="113"/>
        <v>4.7979701507742458</v>
      </c>
      <c r="H1471" s="9">
        <f t="shared" si="114"/>
        <v>4.7979701507742281</v>
      </c>
      <c r="I1471" s="9">
        <f t="shared" si="112"/>
        <v>9.7629720184730928E-3</v>
      </c>
      <c r="K1471">
        <v>1469</v>
      </c>
      <c r="L1471">
        <v>266</v>
      </c>
      <c r="M1471" s="9">
        <v>-0.22565199674001679</v>
      </c>
    </row>
    <row r="1472" spans="1:13" x14ac:dyDescent="0.15">
      <c r="A1472" s="6">
        <v>38743</v>
      </c>
      <c r="B1472" s="11">
        <v>2283</v>
      </c>
      <c r="C1472" s="7">
        <f t="shared" si="110"/>
        <v>9.8865370579257483E-3</v>
      </c>
      <c r="E1472">
        <v>1470</v>
      </c>
      <c r="F1472" s="2">
        <f t="shared" si="111"/>
        <v>1096.05009678077</v>
      </c>
      <c r="G1472" s="10">
        <f t="shared" si="113"/>
        <v>4.8454054604726968</v>
      </c>
      <c r="H1472" s="9">
        <f t="shared" si="114"/>
        <v>4.8454054604726791</v>
      </c>
      <c r="I1472" s="9">
        <f t="shared" si="112"/>
        <v>-4.7435309698451E-2</v>
      </c>
      <c r="K1472">
        <v>1470</v>
      </c>
      <c r="L1472">
        <v>294</v>
      </c>
      <c r="M1472" s="9">
        <v>-0.22647972697636565</v>
      </c>
    </row>
    <row r="1473" spans="1:13" x14ac:dyDescent="0.15">
      <c r="A1473" s="6">
        <v>38744</v>
      </c>
      <c r="B1473" s="11">
        <v>2304.23</v>
      </c>
      <c r="C1473" s="7">
        <f t="shared" si="110"/>
        <v>9.2991677617171309E-3</v>
      </c>
      <c r="E1473">
        <v>1471</v>
      </c>
      <c r="F1473" s="2">
        <f t="shared" si="111"/>
        <v>1106.2424505059807</v>
      </c>
      <c r="G1473" s="10">
        <f t="shared" si="113"/>
        <v>4.8904636987231731</v>
      </c>
      <c r="H1473" s="9">
        <f t="shared" si="114"/>
        <v>4.8904636987231545</v>
      </c>
      <c r="I1473" s="9">
        <f t="shared" si="112"/>
        <v>-4.5058238250475391E-2</v>
      </c>
      <c r="K1473">
        <v>1471</v>
      </c>
      <c r="L1473">
        <v>39</v>
      </c>
      <c r="M1473" s="9">
        <v>-0.23329258353708315</v>
      </c>
    </row>
    <row r="1474" spans="1:13" x14ac:dyDescent="0.15">
      <c r="A1474" s="6">
        <v>38747</v>
      </c>
      <c r="B1474" s="11">
        <v>2306.7800000000002</v>
      </c>
      <c r="C1474" s="7">
        <f t="shared" si="110"/>
        <v>1.1066603594260815E-3</v>
      </c>
      <c r="E1474">
        <v>1472</v>
      </c>
      <c r="F1474" s="2">
        <f t="shared" si="111"/>
        <v>1107.46668517387</v>
      </c>
      <c r="G1474" s="10">
        <f t="shared" si="113"/>
        <v>4.8958757810377627</v>
      </c>
      <c r="H1474" s="9">
        <f t="shared" si="114"/>
        <v>4.895875781037744</v>
      </c>
      <c r="I1474" s="9">
        <f t="shared" si="112"/>
        <v>-5.4120823145895613E-3</v>
      </c>
      <c r="K1474">
        <v>1472</v>
      </c>
      <c r="L1474">
        <v>36</v>
      </c>
      <c r="M1474" s="9">
        <v>-0.24375594267861977</v>
      </c>
    </row>
    <row r="1475" spans="1:13" x14ac:dyDescent="0.15">
      <c r="A1475" s="6">
        <v>38748</v>
      </c>
      <c r="B1475" s="11">
        <v>2305.8200000000002</v>
      </c>
      <c r="C1475" s="7">
        <f t="shared" si="110"/>
        <v>-4.1616452370840662E-4</v>
      </c>
      <c r="E1475">
        <v>1473</v>
      </c>
      <c r="F1475" s="2">
        <f t="shared" si="111"/>
        <v>1107.0057968283118</v>
      </c>
      <c r="G1475" s="10">
        <f t="shared" si="113"/>
        <v>4.8938382912252116</v>
      </c>
      <c r="H1475" s="9">
        <f t="shared" si="114"/>
        <v>4.893838291225193</v>
      </c>
      <c r="I1475" s="9">
        <f t="shared" si="112"/>
        <v>2.0374898125510299E-3</v>
      </c>
      <c r="K1475">
        <v>1473</v>
      </c>
      <c r="L1475">
        <v>8</v>
      </c>
      <c r="M1475" s="9">
        <v>-0.24394695734854466</v>
      </c>
    </row>
    <row r="1476" spans="1:13" x14ac:dyDescent="0.15">
      <c r="A1476" s="6">
        <v>38749</v>
      </c>
      <c r="B1476" s="11">
        <v>2310.56</v>
      </c>
      <c r="C1476" s="7">
        <f t="shared" ref="C1476:C1502" si="115">B1476/B1475-1</f>
        <v>2.0556678318341959E-3</v>
      </c>
      <c r="E1476">
        <v>1474</v>
      </c>
      <c r="F1476" s="2">
        <f t="shared" ref="F1476:F1502" si="116">F1475*(1+C1476)</f>
        <v>1109.2814330345057</v>
      </c>
      <c r="G1476" s="10">
        <f t="shared" si="113"/>
        <v>4.9038983971746815</v>
      </c>
      <c r="H1476" s="9">
        <f t="shared" si="114"/>
        <v>4.9038983971746628</v>
      </c>
      <c r="I1476" s="9">
        <f t="shared" ref="I1476:I1502" si="117">-(H1476-H1475)</f>
        <v>-1.0060105949469822E-2</v>
      </c>
      <c r="K1476">
        <v>1474</v>
      </c>
      <c r="L1476">
        <v>205</v>
      </c>
      <c r="M1476" s="9">
        <v>-0.24702441591958824</v>
      </c>
    </row>
    <row r="1477" spans="1:13" x14ac:dyDescent="0.15">
      <c r="A1477" s="6">
        <v>38750</v>
      </c>
      <c r="B1477" s="11">
        <v>2281.5700000000002</v>
      </c>
      <c r="C1477" s="7">
        <f t="shared" si="115"/>
        <v>-1.2546741915379744E-2</v>
      </c>
      <c r="E1477">
        <v>1475</v>
      </c>
      <c r="F1477" s="2">
        <f t="shared" si="116"/>
        <v>1095.3635651826992</v>
      </c>
      <c r="G1477" s="10">
        <f t="shared" ref="G1477:G1502" si="118">G1476*F1477/F1476</f>
        <v>4.8423704496060864</v>
      </c>
      <c r="H1477" s="9">
        <f t="shared" ref="H1477:H1502" si="119">H1476*(1+C1477)</f>
        <v>4.8423704496060678</v>
      </c>
      <c r="I1477" s="9">
        <f t="shared" si="117"/>
        <v>6.1527947568595032E-2</v>
      </c>
      <c r="K1477">
        <v>1475</v>
      </c>
      <c r="L1477">
        <v>133</v>
      </c>
      <c r="M1477" s="9">
        <v>-0.25897344471611028</v>
      </c>
    </row>
    <row r="1478" spans="1:13" x14ac:dyDescent="0.15">
      <c r="A1478" s="6">
        <v>38751</v>
      </c>
      <c r="B1478" s="11">
        <v>2262.58</v>
      </c>
      <c r="C1478" s="7">
        <f t="shared" si="115"/>
        <v>-8.3232160310664494E-3</v>
      </c>
      <c r="E1478">
        <v>1476</v>
      </c>
      <c r="F1478" s="2">
        <f t="shared" si="116"/>
        <v>1086.2466175971244</v>
      </c>
      <c r="G1478" s="10">
        <f t="shared" si="118"/>
        <v>4.8020663542515631</v>
      </c>
      <c r="H1478" s="9">
        <f t="shared" si="119"/>
        <v>4.8020663542515445</v>
      </c>
      <c r="I1478" s="9">
        <f t="shared" si="117"/>
        <v>4.0304095354523284E-2</v>
      </c>
      <c r="K1478">
        <v>1476</v>
      </c>
      <c r="L1478">
        <v>533</v>
      </c>
      <c r="M1478" s="9">
        <v>-0.25992851806574269</v>
      </c>
    </row>
    <row r="1479" spans="1:13" x14ac:dyDescent="0.15">
      <c r="A1479" s="6">
        <v>38754</v>
      </c>
      <c r="B1479" s="11">
        <v>2258.8000000000002</v>
      </c>
      <c r="C1479" s="7">
        <f t="shared" si="115"/>
        <v>-1.6706591590130992E-3</v>
      </c>
      <c r="E1479">
        <v>1477</v>
      </c>
      <c r="F1479" s="2">
        <f t="shared" si="116"/>
        <v>1084.4318697364888</v>
      </c>
      <c r="G1479" s="10">
        <f t="shared" si="118"/>
        <v>4.7940437381146435</v>
      </c>
      <c r="H1479" s="9">
        <f t="shared" si="119"/>
        <v>4.7940437381146257</v>
      </c>
      <c r="I1479" s="9">
        <f t="shared" si="117"/>
        <v>8.0226161369187921E-3</v>
      </c>
      <c r="K1479">
        <v>1477</v>
      </c>
      <c r="L1479">
        <v>84</v>
      </c>
      <c r="M1479" s="9">
        <v>-0.27363912659603429</v>
      </c>
    </row>
    <row r="1480" spans="1:13" x14ac:dyDescent="0.15">
      <c r="A1480" s="6">
        <v>38755</v>
      </c>
      <c r="B1480" s="11">
        <v>2244.96</v>
      </c>
      <c r="C1480" s="7">
        <f t="shared" si="115"/>
        <v>-6.1271471577829528E-3</v>
      </c>
      <c r="E1480">
        <v>1478</v>
      </c>
      <c r="F1480" s="2">
        <f t="shared" si="116"/>
        <v>1077.7873960880236</v>
      </c>
      <c r="G1480" s="10">
        <f t="shared" si="118"/>
        <v>4.7646699266503667</v>
      </c>
      <c r="H1480" s="9">
        <f t="shared" si="119"/>
        <v>4.7646699266503498</v>
      </c>
      <c r="I1480" s="9">
        <f t="shared" si="117"/>
        <v>2.9373811464275867E-2</v>
      </c>
      <c r="K1480">
        <v>1478</v>
      </c>
      <c r="L1480">
        <v>62</v>
      </c>
      <c r="M1480" s="9">
        <v>-0.27436073757131219</v>
      </c>
    </row>
    <row r="1481" spans="1:13" x14ac:dyDescent="0.15">
      <c r="A1481" s="6">
        <v>38756</v>
      </c>
      <c r="B1481" s="11">
        <v>2266.98</v>
      </c>
      <c r="C1481" s="7">
        <f t="shared" si="115"/>
        <v>9.808638015821991E-3</v>
      </c>
      <c r="E1481">
        <v>1479</v>
      </c>
      <c r="F1481" s="2">
        <f t="shared" si="116"/>
        <v>1088.3590225142664</v>
      </c>
      <c r="G1481" s="10">
        <f t="shared" si="118"/>
        <v>4.8114048492257533</v>
      </c>
      <c r="H1481" s="9">
        <f t="shared" si="119"/>
        <v>4.8114048492257364</v>
      </c>
      <c r="I1481" s="9">
        <f t="shared" si="117"/>
        <v>-4.6734922575386584E-2</v>
      </c>
      <c r="K1481">
        <v>1479</v>
      </c>
      <c r="L1481">
        <v>126</v>
      </c>
      <c r="M1481" s="9">
        <v>-0.29526623200217195</v>
      </c>
    </row>
    <row r="1482" spans="1:13" x14ac:dyDescent="0.15">
      <c r="A1482" s="6">
        <v>38757</v>
      </c>
      <c r="B1482" s="11">
        <v>2255.87</v>
      </c>
      <c r="C1482" s="7">
        <f t="shared" si="115"/>
        <v>-4.9007931256561665E-3</v>
      </c>
      <c r="E1482">
        <v>1480</v>
      </c>
      <c r="F1482" s="2">
        <f t="shared" si="116"/>
        <v>1083.0252000984826</v>
      </c>
      <c r="G1482" s="10">
        <f t="shared" si="118"/>
        <v>4.7878251494159194</v>
      </c>
      <c r="H1482" s="9">
        <f t="shared" si="119"/>
        <v>4.7878251494159025</v>
      </c>
      <c r="I1482" s="9">
        <f t="shared" si="117"/>
        <v>2.3579699809833876E-2</v>
      </c>
      <c r="K1482">
        <v>1480</v>
      </c>
      <c r="L1482">
        <v>78</v>
      </c>
      <c r="M1482" s="9">
        <v>-0.30386189214887338</v>
      </c>
    </row>
    <row r="1483" spans="1:13" x14ac:dyDescent="0.15">
      <c r="A1483" s="6">
        <v>38758</v>
      </c>
      <c r="B1483" s="11">
        <v>2261.88</v>
      </c>
      <c r="C1483" s="7">
        <f t="shared" si="115"/>
        <v>2.6641606120920702E-3</v>
      </c>
      <c r="E1483">
        <v>1481</v>
      </c>
      <c r="F1483" s="2">
        <f t="shared" si="116"/>
        <v>1085.910553178488</v>
      </c>
      <c r="G1483" s="10">
        <f t="shared" si="118"/>
        <v>4.8005806845965768</v>
      </c>
      <c r="H1483" s="9">
        <f t="shared" si="119"/>
        <v>4.80058068459656</v>
      </c>
      <c r="I1483" s="9">
        <f t="shared" si="117"/>
        <v>-1.2755535180657418E-2</v>
      </c>
      <c r="K1483">
        <v>1481</v>
      </c>
      <c r="L1483">
        <v>26</v>
      </c>
      <c r="M1483" s="9">
        <v>-0.30549612876935672</v>
      </c>
    </row>
    <row r="1484" spans="1:13" x14ac:dyDescent="0.15">
      <c r="A1484" s="6">
        <v>38761</v>
      </c>
      <c r="B1484" s="11">
        <v>2239.81</v>
      </c>
      <c r="C1484" s="7">
        <f t="shared" si="115"/>
        <v>-9.7573699754187615E-3</v>
      </c>
      <c r="E1484">
        <v>1482</v>
      </c>
      <c r="F1484" s="2">
        <f t="shared" si="116"/>
        <v>1075.3149221509138</v>
      </c>
      <c r="G1484" s="10">
        <f t="shared" si="118"/>
        <v>4.7537396427601193</v>
      </c>
      <c r="H1484" s="9">
        <f t="shared" si="119"/>
        <v>4.7537396427601024</v>
      </c>
      <c r="I1484" s="9">
        <f t="shared" si="117"/>
        <v>4.6841041836457542E-2</v>
      </c>
      <c r="K1484">
        <v>1482</v>
      </c>
      <c r="L1484">
        <v>263</v>
      </c>
      <c r="M1484" s="9">
        <v>-0.31029271936973712</v>
      </c>
    </row>
    <row r="1485" spans="1:13" x14ac:dyDescent="0.15">
      <c r="A1485" s="6">
        <v>38762</v>
      </c>
      <c r="B1485" s="11">
        <v>2262.17</v>
      </c>
      <c r="C1485" s="7">
        <f t="shared" si="115"/>
        <v>9.982989628584571E-3</v>
      </c>
      <c r="E1485">
        <v>1483</v>
      </c>
      <c r="F1485" s="2">
        <f t="shared" si="116"/>
        <v>1086.0497798662086</v>
      </c>
      <c r="G1485" s="10">
        <f t="shared" si="118"/>
        <v>4.8011961763107847</v>
      </c>
      <c r="H1485" s="9">
        <f t="shared" si="119"/>
        <v>4.8011961763107678</v>
      </c>
      <c r="I1485" s="9">
        <f t="shared" si="117"/>
        <v>-4.745653355066537E-2</v>
      </c>
      <c r="K1485">
        <v>1483</v>
      </c>
      <c r="L1485">
        <v>173</v>
      </c>
      <c r="M1485" s="9">
        <v>-0.31632029339853229</v>
      </c>
    </row>
    <row r="1486" spans="1:13" x14ac:dyDescent="0.15">
      <c r="A1486" s="6">
        <v>38763</v>
      </c>
      <c r="B1486" s="11">
        <v>2276.4299999999998</v>
      </c>
      <c r="C1486" s="7">
        <f t="shared" si="115"/>
        <v>6.3036818629897962E-3</v>
      </c>
      <c r="E1486">
        <v>1484</v>
      </c>
      <c r="F1486" s="2">
        <f t="shared" si="116"/>
        <v>1092.8958921658552</v>
      </c>
      <c r="G1486" s="10">
        <f t="shared" si="118"/>
        <v>4.8314613895680507</v>
      </c>
      <c r="H1486" s="9">
        <f t="shared" si="119"/>
        <v>4.8314613895680338</v>
      </c>
      <c r="I1486" s="9">
        <f t="shared" si="117"/>
        <v>-3.0265213257266055E-2</v>
      </c>
      <c r="K1486">
        <v>1484</v>
      </c>
      <c r="L1486">
        <v>1</v>
      </c>
      <c r="M1486" s="9">
        <v>-0.3248735058408041</v>
      </c>
    </row>
    <row r="1487" spans="1:13" x14ac:dyDescent="0.15">
      <c r="A1487" s="6">
        <v>38764</v>
      </c>
      <c r="B1487" s="11">
        <v>2294.63</v>
      </c>
      <c r="C1487" s="7">
        <f t="shared" si="115"/>
        <v>7.9949745874023925E-3</v>
      </c>
      <c r="E1487">
        <v>1485</v>
      </c>
      <c r="F1487" s="2">
        <f t="shared" si="116"/>
        <v>1101.6335670503977</v>
      </c>
      <c r="G1487" s="10">
        <f t="shared" si="118"/>
        <v>4.8700888005976628</v>
      </c>
      <c r="H1487" s="9">
        <f t="shared" si="119"/>
        <v>4.8700888005976459</v>
      </c>
      <c r="I1487" s="9">
        <f t="shared" si="117"/>
        <v>-3.8627411029612091E-2</v>
      </c>
      <c r="K1487">
        <v>1485</v>
      </c>
      <c r="L1487">
        <v>271</v>
      </c>
      <c r="M1487" s="9">
        <v>-0.33155901928823805</v>
      </c>
    </row>
    <row r="1488" spans="1:13" x14ac:dyDescent="0.15">
      <c r="A1488" s="6">
        <v>38765</v>
      </c>
      <c r="B1488" s="11">
        <v>2282.36</v>
      </c>
      <c r="C1488" s="7">
        <f t="shared" si="115"/>
        <v>-5.3472673154277839E-3</v>
      </c>
      <c r="E1488">
        <v>1486</v>
      </c>
      <c r="F1488" s="2">
        <f t="shared" si="116"/>
        <v>1095.742837883731</v>
      </c>
      <c r="G1488" s="10">
        <f t="shared" si="118"/>
        <v>4.8440471339309967</v>
      </c>
      <c r="H1488" s="9">
        <f t="shared" si="119"/>
        <v>4.844047133930979</v>
      </c>
      <c r="I1488" s="9">
        <f t="shared" si="117"/>
        <v>2.6041666666666963E-2</v>
      </c>
      <c r="K1488">
        <v>1486</v>
      </c>
      <c r="L1488">
        <v>183</v>
      </c>
      <c r="M1488" s="9">
        <v>-0.34970541293126889</v>
      </c>
    </row>
    <row r="1489" spans="1:13" x14ac:dyDescent="0.15">
      <c r="A1489" s="6">
        <v>38769</v>
      </c>
      <c r="B1489" s="11">
        <v>2262.96</v>
      </c>
      <c r="C1489" s="7">
        <f t="shared" si="115"/>
        <v>-8.4999737114215268E-3</v>
      </c>
      <c r="E1489">
        <v>1487</v>
      </c>
      <c r="F1489" s="2">
        <f t="shared" si="116"/>
        <v>1086.4290525672409</v>
      </c>
      <c r="G1489" s="10">
        <f t="shared" si="118"/>
        <v>4.8028728606356967</v>
      </c>
      <c r="H1489" s="9">
        <f t="shared" si="119"/>
        <v>4.802872860635679</v>
      </c>
      <c r="I1489" s="9">
        <f t="shared" si="117"/>
        <v>4.117427329529999E-2</v>
      </c>
      <c r="K1489">
        <v>1487</v>
      </c>
      <c r="L1489">
        <v>166</v>
      </c>
      <c r="M1489" s="9">
        <v>-0.36409518473241054</v>
      </c>
    </row>
    <row r="1490" spans="1:13" x14ac:dyDescent="0.15">
      <c r="A1490" s="6">
        <v>38770</v>
      </c>
      <c r="B1490" s="11">
        <v>2283.17</v>
      </c>
      <c r="C1490" s="7">
        <f t="shared" si="115"/>
        <v>8.9307809240994906E-3</v>
      </c>
      <c r="E1490">
        <v>1488</v>
      </c>
      <c r="F1490" s="2">
        <f t="shared" si="116"/>
        <v>1096.131712425296</v>
      </c>
      <c r="G1490" s="10">
        <f t="shared" si="118"/>
        <v>4.8457662659603375</v>
      </c>
      <c r="H1490" s="9">
        <f t="shared" si="119"/>
        <v>4.8457662659603189</v>
      </c>
      <c r="I1490" s="9">
        <f t="shared" si="117"/>
        <v>-4.2893405324639922E-2</v>
      </c>
      <c r="K1490">
        <v>1488</v>
      </c>
      <c r="L1490">
        <v>193</v>
      </c>
      <c r="M1490" s="9">
        <v>-0.37544994566693912</v>
      </c>
    </row>
    <row r="1491" spans="1:13" x14ac:dyDescent="0.15">
      <c r="A1491" s="6">
        <v>38771</v>
      </c>
      <c r="B1491" s="11">
        <v>2279.3200000000002</v>
      </c>
      <c r="C1491" s="7">
        <f t="shared" si="115"/>
        <v>-1.6862520092677524E-3</v>
      </c>
      <c r="E1491">
        <v>1489</v>
      </c>
      <c r="F1491" s="2">
        <f t="shared" si="116"/>
        <v>1094.2833581227967</v>
      </c>
      <c r="G1491" s="10">
        <f t="shared" si="118"/>
        <v>4.8375950828579199</v>
      </c>
      <c r="H1491" s="9">
        <f t="shared" si="119"/>
        <v>4.8375950828579013</v>
      </c>
      <c r="I1491" s="9">
        <f t="shared" si="117"/>
        <v>8.1711831024176007E-3</v>
      </c>
      <c r="K1491">
        <v>1489</v>
      </c>
      <c r="L1491">
        <v>156</v>
      </c>
      <c r="M1491" s="9">
        <v>-0.37827271801141027</v>
      </c>
    </row>
    <row r="1492" spans="1:13" x14ac:dyDescent="0.15">
      <c r="A1492" s="6">
        <v>38772</v>
      </c>
      <c r="B1492" s="11">
        <v>2287.04</v>
      </c>
      <c r="C1492" s="7">
        <f t="shared" si="115"/>
        <v>3.3869750627379958E-3</v>
      </c>
      <c r="E1492">
        <v>1490</v>
      </c>
      <c r="F1492" s="2">
        <f t="shared" si="116"/>
        <v>1097.9896685683277</v>
      </c>
      <c r="G1492" s="10">
        <f t="shared" si="118"/>
        <v>4.853979896767183</v>
      </c>
      <c r="H1492" s="9">
        <f t="shared" si="119"/>
        <v>4.8539798967671652</v>
      </c>
      <c r="I1492" s="9">
        <f t="shared" si="117"/>
        <v>-1.638481390926394E-2</v>
      </c>
      <c r="K1492">
        <v>1490</v>
      </c>
      <c r="L1492">
        <v>13</v>
      </c>
      <c r="M1492" s="9">
        <v>-0.37967349225753644</v>
      </c>
    </row>
    <row r="1493" spans="1:13" x14ac:dyDescent="0.15">
      <c r="A1493" s="6">
        <v>38775</v>
      </c>
      <c r="B1493" s="11">
        <v>2307.1799999999998</v>
      </c>
      <c r="C1493" s="7">
        <f t="shared" si="115"/>
        <v>8.8061424373861996E-3</v>
      </c>
      <c r="E1493">
        <v>1491</v>
      </c>
      <c r="F1493" s="2">
        <f t="shared" si="116"/>
        <v>1107.6587219845189</v>
      </c>
      <c r="G1493" s="10">
        <f t="shared" si="118"/>
        <v>4.8967247351263241</v>
      </c>
      <c r="H1493" s="9">
        <f t="shared" si="119"/>
        <v>4.8967247351263063</v>
      </c>
      <c r="I1493" s="9">
        <f t="shared" si="117"/>
        <v>-4.2744838359141113E-2</v>
      </c>
      <c r="K1493">
        <v>1491</v>
      </c>
      <c r="L1493">
        <v>50</v>
      </c>
      <c r="M1493" s="9">
        <v>-0.38540393235533887</v>
      </c>
    </row>
    <row r="1494" spans="1:13" x14ac:dyDescent="0.15">
      <c r="A1494" s="6">
        <v>38776</v>
      </c>
      <c r="B1494" s="11">
        <v>2281.39</v>
      </c>
      <c r="C1494" s="7">
        <f t="shared" si="115"/>
        <v>-1.1178148215570505E-2</v>
      </c>
      <c r="E1494">
        <v>1492</v>
      </c>
      <c r="F1494" s="2">
        <f t="shared" si="116"/>
        <v>1095.2771486179065</v>
      </c>
      <c r="G1494" s="10">
        <f t="shared" si="118"/>
        <v>4.8419884202662322</v>
      </c>
      <c r="H1494" s="9">
        <f t="shared" si="119"/>
        <v>4.8419884202662145</v>
      </c>
      <c r="I1494" s="9">
        <f t="shared" si="117"/>
        <v>5.4736314860091895E-2</v>
      </c>
      <c r="K1494">
        <v>1492</v>
      </c>
      <c r="L1494">
        <v>19</v>
      </c>
      <c r="M1494" s="9">
        <v>-0.46240406818799151</v>
      </c>
    </row>
    <row r="1495" spans="1:13" x14ac:dyDescent="0.15">
      <c r="A1495" s="6">
        <v>38777</v>
      </c>
      <c r="B1495" s="11">
        <v>2314.64</v>
      </c>
      <c r="C1495" s="7">
        <f t="shared" si="115"/>
        <v>1.4574448033874088E-2</v>
      </c>
      <c r="E1495">
        <v>1493</v>
      </c>
      <c r="F1495" s="2">
        <f t="shared" si="116"/>
        <v>1111.2402085031279</v>
      </c>
      <c r="G1495" s="10">
        <f t="shared" si="118"/>
        <v>4.9125577288780216</v>
      </c>
      <c r="H1495" s="9">
        <f t="shared" si="119"/>
        <v>4.9125577288780047</v>
      </c>
      <c r="I1495" s="9">
        <f t="shared" si="117"/>
        <v>-7.0569308611790227E-2</v>
      </c>
      <c r="K1495">
        <v>1493</v>
      </c>
      <c r="L1495">
        <v>24</v>
      </c>
      <c r="M1495" s="9">
        <v>-0.48549561939690289</v>
      </c>
    </row>
    <row r="1496" spans="1:13" x14ac:dyDescent="0.15">
      <c r="A1496" s="6">
        <v>38778</v>
      </c>
      <c r="B1496" s="11">
        <v>2311.11</v>
      </c>
      <c r="C1496" s="7">
        <f t="shared" si="115"/>
        <v>-1.5250751736770596E-3</v>
      </c>
      <c r="E1496">
        <v>1494</v>
      </c>
      <c r="F1496" s="2">
        <f t="shared" si="116"/>
        <v>1109.5454836491481</v>
      </c>
      <c r="G1496" s="10">
        <f t="shared" si="118"/>
        <v>4.905065709046454</v>
      </c>
      <c r="H1496" s="9">
        <f t="shared" si="119"/>
        <v>4.9050657090464371</v>
      </c>
      <c r="I1496" s="9">
        <f t="shared" si="117"/>
        <v>7.4920198315675535E-3</v>
      </c>
      <c r="K1496">
        <v>1494</v>
      </c>
      <c r="L1496">
        <v>51</v>
      </c>
      <c r="M1496" s="9">
        <v>-0.49001629991850049</v>
      </c>
    </row>
    <row r="1497" spans="1:13" x14ac:dyDescent="0.15">
      <c r="A1497" s="6">
        <v>38779</v>
      </c>
      <c r="B1497" s="11">
        <v>2302.6</v>
      </c>
      <c r="C1497" s="7">
        <f t="shared" si="115"/>
        <v>-3.6822133087565101E-3</v>
      </c>
      <c r="E1497">
        <v>1495</v>
      </c>
      <c r="F1497" s="2">
        <f t="shared" si="116"/>
        <v>1105.4599005025846</v>
      </c>
      <c r="G1497" s="10">
        <f t="shared" si="118"/>
        <v>4.887004210812278</v>
      </c>
      <c r="H1497" s="9">
        <f t="shared" si="119"/>
        <v>4.8870042108122611</v>
      </c>
      <c r="I1497" s="9">
        <f t="shared" si="117"/>
        <v>1.8061498234176021E-2</v>
      </c>
      <c r="K1497">
        <v>1495</v>
      </c>
      <c r="L1497">
        <v>144</v>
      </c>
      <c r="M1497" s="9">
        <v>-0.51380823825047539</v>
      </c>
    </row>
    <row r="1498" spans="1:13" x14ac:dyDescent="0.15">
      <c r="A1498" s="6">
        <v>38782</v>
      </c>
      <c r="B1498" s="11">
        <v>2286.0300000000002</v>
      </c>
      <c r="C1498" s="7">
        <f t="shared" si="115"/>
        <v>-7.1962129766349747E-3</v>
      </c>
      <c r="E1498">
        <v>1496</v>
      </c>
      <c r="F1498" s="2">
        <f t="shared" si="116"/>
        <v>1097.5047756214383</v>
      </c>
      <c r="G1498" s="10">
        <f t="shared" si="118"/>
        <v>4.851836287693561</v>
      </c>
      <c r="H1498" s="9">
        <f t="shared" si="119"/>
        <v>4.8518362876935441</v>
      </c>
      <c r="I1498" s="9">
        <f t="shared" si="117"/>
        <v>3.5167923118716971E-2</v>
      </c>
      <c r="K1498">
        <v>1496</v>
      </c>
      <c r="L1498">
        <v>148</v>
      </c>
      <c r="M1498" s="9">
        <v>-0.52431404509644164</v>
      </c>
    </row>
    <row r="1499" spans="1:13" x14ac:dyDescent="0.15">
      <c r="A1499" s="6">
        <v>38783</v>
      </c>
      <c r="B1499" s="11">
        <v>2268.38</v>
      </c>
      <c r="C1499" s="7">
        <f t="shared" si="115"/>
        <v>-7.7208085633172496E-3</v>
      </c>
      <c r="E1499">
        <v>1497</v>
      </c>
      <c r="F1499" s="2">
        <f t="shared" si="116"/>
        <v>1089.0311513515387</v>
      </c>
      <c r="G1499" s="10">
        <f t="shared" si="118"/>
        <v>4.8143761885357232</v>
      </c>
      <c r="H1499" s="9">
        <f t="shared" si="119"/>
        <v>4.8143761885357064</v>
      </c>
      <c r="I1499" s="9">
        <f t="shared" si="117"/>
        <v>3.7460099157837767E-2</v>
      </c>
      <c r="K1499">
        <v>1497</v>
      </c>
      <c r="L1499">
        <v>48</v>
      </c>
      <c r="M1499" s="9">
        <v>-0.53987112876935583</v>
      </c>
    </row>
    <row r="1500" spans="1:13" x14ac:dyDescent="0.15">
      <c r="A1500" s="6">
        <v>38784</v>
      </c>
      <c r="B1500" s="11">
        <v>2267.46</v>
      </c>
      <c r="C1500" s="7">
        <f t="shared" si="115"/>
        <v>-4.0557578536226657E-4</v>
      </c>
      <c r="E1500">
        <v>1498</v>
      </c>
      <c r="F1500" s="2">
        <f t="shared" si="116"/>
        <v>1088.5894666870454</v>
      </c>
      <c r="G1500" s="10">
        <f t="shared" si="118"/>
        <v>4.8124235941320288</v>
      </c>
      <c r="H1500" s="9">
        <f t="shared" si="119"/>
        <v>4.8124235941320119</v>
      </c>
      <c r="I1500" s="9">
        <f t="shared" si="117"/>
        <v>1.9525944036944409E-3</v>
      </c>
      <c r="K1500">
        <v>1498</v>
      </c>
      <c r="L1500">
        <v>20</v>
      </c>
      <c r="M1500" s="9">
        <v>-0.53995602417821242</v>
      </c>
    </row>
    <row r="1501" spans="1:13" x14ac:dyDescent="0.15">
      <c r="A1501" s="6">
        <v>38785</v>
      </c>
      <c r="B1501" s="11">
        <v>2249.7199999999998</v>
      </c>
      <c r="C1501" s="7">
        <f t="shared" si="115"/>
        <v>-7.8237322819366684E-3</v>
      </c>
      <c r="E1501">
        <v>1499</v>
      </c>
      <c r="F1501" s="2">
        <f t="shared" si="116"/>
        <v>1080.0726341347497</v>
      </c>
      <c r="G1501" s="10">
        <f t="shared" si="118"/>
        <v>4.7747724803042644</v>
      </c>
      <c r="H1501" s="9">
        <f t="shared" si="119"/>
        <v>4.7747724803042475</v>
      </c>
      <c r="I1501" s="9">
        <f t="shared" si="117"/>
        <v>3.7651113827764426E-2</v>
      </c>
      <c r="K1501">
        <v>1499</v>
      </c>
      <c r="L1501">
        <v>180</v>
      </c>
      <c r="M1501" s="9">
        <v>-0.58163966992665106</v>
      </c>
    </row>
    <row r="1502" spans="1:13" x14ac:dyDescent="0.15">
      <c r="A1502" s="6">
        <v>38786</v>
      </c>
      <c r="B1502" s="11">
        <v>2262.04</v>
      </c>
      <c r="C1502" s="7">
        <f t="shared" si="115"/>
        <v>5.4762370428320661E-3</v>
      </c>
      <c r="E1502">
        <v>1500</v>
      </c>
      <c r="F1502" s="2">
        <f t="shared" si="116"/>
        <v>1085.9873679027476</v>
      </c>
      <c r="G1502" s="10">
        <f t="shared" si="118"/>
        <v>4.8009202662320014</v>
      </c>
      <c r="H1502" s="9">
        <f t="shared" si="119"/>
        <v>4.8009202662319845</v>
      </c>
      <c r="I1502" s="9">
        <f t="shared" si="117"/>
        <v>-2.6147785927737033E-2</v>
      </c>
      <c r="K1502">
        <v>1500</v>
      </c>
      <c r="L1502">
        <v>199</v>
      </c>
      <c r="M1502" s="9">
        <v>-0.68941439146970929</v>
      </c>
    </row>
  </sheetData>
  <sortState ref="L3:M1502">
    <sortCondition descending="1" ref="M3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3"/>
  <sheetViews>
    <sheetView zoomScale="85" zoomScaleNormal="85" workbookViewId="0">
      <selection activeCell="E124" sqref="E124"/>
    </sheetView>
  </sheetViews>
  <sheetFormatPr defaultRowHeight="13.5" x14ac:dyDescent="0.15"/>
  <cols>
    <col min="1" max="1" width="10.875" bestFit="1" customWidth="1"/>
    <col min="2" max="2" width="14.25" style="2" bestFit="1" customWidth="1"/>
    <col min="3" max="3" width="9" style="7"/>
    <col min="5" max="5" width="15.5" bestFit="1" customWidth="1"/>
    <col min="6" max="6" width="11" style="2" bestFit="1" customWidth="1"/>
    <col min="7" max="7" width="11" bestFit="1" customWidth="1"/>
    <col min="19" max="19" width="12.75" bestFit="1" customWidth="1"/>
  </cols>
  <sheetData>
    <row r="1" spans="1:20" x14ac:dyDescent="0.15">
      <c r="A1" s="5" t="s">
        <v>5</v>
      </c>
      <c r="B1" s="11" t="s">
        <v>6</v>
      </c>
      <c r="C1" s="7" t="s">
        <v>7</v>
      </c>
      <c r="E1" t="s">
        <v>12</v>
      </c>
      <c r="F1" s="2" t="s">
        <v>8</v>
      </c>
      <c r="G1" t="s">
        <v>9</v>
      </c>
      <c r="I1" t="s">
        <v>10</v>
      </c>
      <c r="J1" t="s">
        <v>18</v>
      </c>
    </row>
    <row r="2" spans="1:20" x14ac:dyDescent="0.15">
      <c r="A2" s="6">
        <v>36606</v>
      </c>
      <c r="B2" s="11">
        <v>4711.68</v>
      </c>
      <c r="F2" s="13">
        <v>2262.04</v>
      </c>
      <c r="G2" s="15">
        <v>10</v>
      </c>
      <c r="H2" s="9">
        <v>10</v>
      </c>
      <c r="L2" t="s">
        <v>19</v>
      </c>
      <c r="M2">
        <v>0.995</v>
      </c>
      <c r="O2" t="s">
        <v>21</v>
      </c>
      <c r="P2" t="s">
        <v>23</v>
      </c>
      <c r="Q2" t="s">
        <v>24</v>
      </c>
      <c r="R2" t="s">
        <v>22</v>
      </c>
      <c r="S2" t="s">
        <v>25</v>
      </c>
    </row>
    <row r="3" spans="1:20" x14ac:dyDescent="0.15">
      <c r="A3" s="6">
        <v>36607</v>
      </c>
      <c r="B3" s="11">
        <v>4864.75</v>
      </c>
      <c r="C3" s="7">
        <f>B3/B2-1</f>
        <v>3.2487350584080366E-2</v>
      </c>
      <c r="E3">
        <v>1</v>
      </c>
      <c r="F3" s="2">
        <f>F2*(1+C3)</f>
        <v>2335.5276865152132</v>
      </c>
      <c r="G3" s="10">
        <f>G2*F3/F2</f>
        <v>10.324873505840804</v>
      </c>
      <c r="H3" s="9">
        <f>H2*(1+C3)</f>
        <v>10.324873505840804</v>
      </c>
      <c r="I3" s="9">
        <f>-(H3-H2)</f>
        <v>-0.3248735058408041</v>
      </c>
      <c r="J3">
        <f>$M$2^($M$3-E3)*(1-$M$2)/(1-$M$2^$M$3)</f>
        <v>2.7290018561481423E-6</v>
      </c>
      <c r="L3" t="s">
        <v>20</v>
      </c>
      <c r="M3">
        <v>1500</v>
      </c>
      <c r="O3">
        <v>1</v>
      </c>
      <c r="P3">
        <v>18</v>
      </c>
      <c r="Q3" s="9">
        <v>0.75448672235805514</v>
      </c>
      <c r="R3">
        <v>2.9717444369026162E-6</v>
      </c>
      <c r="S3">
        <f>R3</f>
        <v>2.9717444369026162E-6</v>
      </c>
      <c r="T3" s="20">
        <f t="shared" ref="T3:T66" si="0">1-S3</f>
        <v>0.99999702825556314</v>
      </c>
    </row>
    <row r="4" spans="1:20" x14ac:dyDescent="0.15">
      <c r="A4" s="6">
        <v>36608</v>
      </c>
      <c r="B4" s="11">
        <v>4940.6099999999997</v>
      </c>
      <c r="C4" s="7">
        <f t="shared" ref="C4:C67" si="1">B4/B3-1</f>
        <v>1.5593812631687021E-2</v>
      </c>
      <c r="E4">
        <v>2</v>
      </c>
      <c r="F4" s="2">
        <f t="shared" ref="F4:F67" si="2">F3*(1+C4)</f>
        <v>2371.9474676548489</v>
      </c>
      <c r="G4" s="10">
        <f>G3*F4/F3</f>
        <v>10.485877648736754</v>
      </c>
      <c r="H4" s="9">
        <f>H3*(1+C4)</f>
        <v>10.485877648736755</v>
      </c>
      <c r="I4" s="9">
        <f t="shared" ref="I4:I67" si="3">-(H4-H3)</f>
        <v>-0.16100414289595122</v>
      </c>
      <c r="J4">
        <f>$M$2^($M$3-E4)*(1-$M$2)/(1-$M$2^$M$3)</f>
        <v>2.7427154333147159E-6</v>
      </c>
      <c r="O4">
        <v>2</v>
      </c>
      <c r="P4">
        <v>9</v>
      </c>
      <c r="Q4" s="9">
        <v>0.74103080005433242</v>
      </c>
      <c r="R4">
        <v>2.8406595367772657E-6</v>
      </c>
      <c r="S4">
        <f>S3+R4</f>
        <v>5.8124039736798824E-6</v>
      </c>
      <c r="T4" s="20">
        <f t="shared" si="0"/>
        <v>0.99999418759602632</v>
      </c>
    </row>
    <row r="5" spans="1:20" x14ac:dyDescent="0.15">
      <c r="A5" s="6">
        <v>36609</v>
      </c>
      <c r="B5" s="11">
        <v>4963.03</v>
      </c>
      <c r="C5" s="7">
        <f t="shared" si="1"/>
        <v>4.5379011903388111E-3</v>
      </c>
      <c r="E5">
        <v>3</v>
      </c>
      <c r="F5" s="2">
        <f t="shared" si="2"/>
        <v>2382.711130891741</v>
      </c>
      <c r="G5" s="10">
        <f t="shared" ref="G5:G68" si="4">G4*F5/F4</f>
        <v>10.533461525400703</v>
      </c>
      <c r="H5" s="9">
        <f>H4*(1+C5)</f>
        <v>10.533461525400705</v>
      </c>
      <c r="I5" s="9">
        <f t="shared" si="3"/>
        <v>-4.7583876663949809E-2</v>
      </c>
      <c r="J5">
        <f t="shared" ref="J5:J68" si="5">$M$2^($M$3-E5)*(1-$M$2)/(1-$M$2^$M$3)</f>
        <v>2.7564979229293625E-6</v>
      </c>
      <c r="O5">
        <v>3</v>
      </c>
      <c r="P5">
        <v>16</v>
      </c>
      <c r="Q5" s="9">
        <v>0.60757521733224706</v>
      </c>
      <c r="R5">
        <v>2.9421012861445127E-6</v>
      </c>
      <c r="S5">
        <f t="shared" ref="S5:S68" si="6">S4+R5</f>
        <v>8.7545052598243946E-6</v>
      </c>
      <c r="T5" s="20">
        <f t="shared" si="0"/>
        <v>0.99999124549474017</v>
      </c>
    </row>
    <row r="6" spans="1:20" x14ac:dyDescent="0.15">
      <c r="A6" s="6">
        <v>36612</v>
      </c>
      <c r="B6" s="11">
        <v>4958.5600000000004</v>
      </c>
      <c r="C6" s="7">
        <f t="shared" si="1"/>
        <v>-9.0065947616668751E-4</v>
      </c>
      <c r="E6">
        <v>4</v>
      </c>
      <c r="F6" s="2">
        <f t="shared" si="2"/>
        <v>2380.5651195327355</v>
      </c>
      <c r="G6" s="10">
        <f t="shared" si="4"/>
        <v>10.523974463461013</v>
      </c>
      <c r="H6" s="9">
        <f>H5*(1+C6)</f>
        <v>10.523974463461016</v>
      </c>
      <c r="I6" s="9">
        <f t="shared" si="3"/>
        <v>9.4870619396889566E-3</v>
      </c>
      <c r="J6">
        <f t="shared" si="5"/>
        <v>2.7703496712857917E-6</v>
      </c>
      <c r="O6">
        <v>4</v>
      </c>
      <c r="P6">
        <v>14</v>
      </c>
      <c r="Q6" s="9">
        <v>0.54810598342841743</v>
      </c>
      <c r="R6">
        <v>2.9127538258152209E-6</v>
      </c>
      <c r="S6">
        <f t="shared" si="6"/>
        <v>1.1667259085639616E-5</v>
      </c>
      <c r="T6" s="20">
        <f t="shared" si="0"/>
        <v>0.99998833274091437</v>
      </c>
    </row>
    <row r="7" spans="1:20" x14ac:dyDescent="0.15">
      <c r="A7" s="6">
        <v>36613</v>
      </c>
      <c r="B7" s="11">
        <v>4833.8900000000003</v>
      </c>
      <c r="C7" s="7">
        <f t="shared" si="1"/>
        <v>-2.5142380045819812E-2</v>
      </c>
      <c r="E7">
        <v>5</v>
      </c>
      <c r="F7" s="2">
        <f t="shared" si="2"/>
        <v>2320.7120465736211</v>
      </c>
      <c r="G7" s="10">
        <f t="shared" si="4"/>
        <v>10.259376697908174</v>
      </c>
      <c r="H7" s="9">
        <f>H6*(1+C7)</f>
        <v>10.259376697908177</v>
      </c>
      <c r="I7" s="9">
        <f t="shared" si="3"/>
        <v>0.26459776555283909</v>
      </c>
      <c r="J7">
        <f t="shared" si="5"/>
        <v>2.7842710264178811E-6</v>
      </c>
      <c r="O7">
        <v>5</v>
      </c>
      <c r="P7">
        <v>35</v>
      </c>
      <c r="Q7" s="9">
        <v>0.42507131214343907</v>
      </c>
      <c r="R7">
        <v>3.2360787803664459E-6</v>
      </c>
      <c r="S7">
        <f t="shared" si="6"/>
        <v>1.4903337866006061E-5</v>
      </c>
      <c r="T7" s="20">
        <f t="shared" si="0"/>
        <v>0.99998509666213398</v>
      </c>
    </row>
    <row r="8" spans="1:20" x14ac:dyDescent="0.15">
      <c r="A8" s="6">
        <v>36614</v>
      </c>
      <c r="B8" s="11">
        <v>4644.67</v>
      </c>
      <c r="C8" s="7">
        <f t="shared" si="1"/>
        <v>-3.9144457155624202E-2</v>
      </c>
      <c r="E8">
        <v>6</v>
      </c>
      <c r="F8" s="2">
        <f t="shared" si="2"/>
        <v>2229.8690332959791</v>
      </c>
      <c r="G8" s="10">
        <f t="shared" si="4"/>
        <v>9.8577789663134983</v>
      </c>
      <c r="H8" s="9">
        <f>H7*(1+C8)</f>
        <v>9.8577789663135018</v>
      </c>
      <c r="I8" s="9">
        <f t="shared" si="3"/>
        <v>0.40159773159467527</v>
      </c>
      <c r="J8">
        <f t="shared" si="5"/>
        <v>2.7982623381084231E-6</v>
      </c>
      <c r="O8">
        <v>6</v>
      </c>
      <c r="P8">
        <v>44</v>
      </c>
      <c r="Q8" s="9">
        <v>0.42375543330616594</v>
      </c>
      <c r="R8">
        <v>3.3854106725661572E-6</v>
      </c>
      <c r="S8">
        <f t="shared" si="6"/>
        <v>1.8288748538572219E-5</v>
      </c>
      <c r="T8" s="20">
        <f t="shared" si="0"/>
        <v>0.9999817112514614</v>
      </c>
    </row>
    <row r="9" spans="1:20" x14ac:dyDescent="0.15">
      <c r="A9" s="6">
        <v>36615</v>
      </c>
      <c r="B9" s="11">
        <v>4457.8900000000003</v>
      </c>
      <c r="C9" s="7">
        <f t="shared" si="1"/>
        <v>-4.0213836505069156E-2</v>
      </c>
      <c r="E9">
        <v>7</v>
      </c>
      <c r="F9" s="2">
        <f t="shared" si="2"/>
        <v>2140.1974445632982</v>
      </c>
      <c r="G9" s="10">
        <f t="shared" si="4"/>
        <v>9.461359854659058</v>
      </c>
      <c r="H9" s="9">
        <f>H8*(1+C9)</f>
        <v>9.4613598546590616</v>
      </c>
      <c r="I9" s="9">
        <f t="shared" si="3"/>
        <v>0.39641911165444021</v>
      </c>
      <c r="J9">
        <f t="shared" si="5"/>
        <v>2.8123239578979131E-6</v>
      </c>
      <c r="O9">
        <v>7</v>
      </c>
      <c r="P9">
        <v>152</v>
      </c>
      <c r="Q9" s="9">
        <v>0.403720116816082</v>
      </c>
      <c r="R9">
        <v>5.8172621915326244E-6</v>
      </c>
      <c r="S9">
        <f t="shared" si="6"/>
        <v>2.4106010730104843E-5</v>
      </c>
      <c r="T9" s="20">
        <f t="shared" si="0"/>
        <v>0.99997589398926989</v>
      </c>
    </row>
    <row r="10" spans="1:20" x14ac:dyDescent="0.15">
      <c r="A10" s="6">
        <v>36616</v>
      </c>
      <c r="B10" s="11">
        <v>4572.83</v>
      </c>
      <c r="C10" s="7">
        <f t="shared" si="1"/>
        <v>2.5783498471249722E-2</v>
      </c>
      <c r="E10">
        <v>8</v>
      </c>
      <c r="F10" s="2">
        <f t="shared" si="2"/>
        <v>2195.3792221033686</v>
      </c>
      <c r="G10" s="10">
        <f t="shared" si="4"/>
        <v>9.7053068120076045</v>
      </c>
      <c r="H10" s="9">
        <f>H9*(1+C10)</f>
        <v>9.7053068120076063</v>
      </c>
      <c r="I10" s="9">
        <f t="shared" si="3"/>
        <v>-0.24394695734854466</v>
      </c>
      <c r="J10">
        <f t="shared" si="5"/>
        <v>2.8264562390933792E-6</v>
      </c>
      <c r="O10">
        <v>8</v>
      </c>
      <c r="P10">
        <v>6</v>
      </c>
      <c r="Q10" s="9">
        <v>0.40159773159467527</v>
      </c>
      <c r="R10">
        <v>2.7982623381084231E-6</v>
      </c>
      <c r="S10">
        <f t="shared" si="6"/>
        <v>2.6904273068213266E-5</v>
      </c>
      <c r="T10" s="20">
        <f t="shared" si="0"/>
        <v>0.99997309572693183</v>
      </c>
    </row>
    <row r="11" spans="1:20" x14ac:dyDescent="0.15">
      <c r="A11" s="6">
        <v>36619</v>
      </c>
      <c r="B11" s="11">
        <v>4223.68</v>
      </c>
      <c r="C11" s="7">
        <f t="shared" si="1"/>
        <v>-7.6353155485771262E-2</v>
      </c>
      <c r="E11">
        <v>9</v>
      </c>
      <c r="F11" s="2">
        <f t="shared" si="2"/>
        <v>2027.7550910078785</v>
      </c>
      <c r="G11" s="10">
        <f t="shared" si="4"/>
        <v>8.9642760119532721</v>
      </c>
      <c r="H11" s="9">
        <f>H10*(1+C11)</f>
        <v>8.9642760119532738</v>
      </c>
      <c r="I11" s="9">
        <f t="shared" si="3"/>
        <v>0.74103080005433242</v>
      </c>
      <c r="J11">
        <f t="shared" si="5"/>
        <v>2.8406595367772657E-6</v>
      </c>
      <c r="O11">
        <v>9</v>
      </c>
      <c r="P11">
        <v>7</v>
      </c>
      <c r="Q11" s="9">
        <v>0.39641911165444021</v>
      </c>
      <c r="R11">
        <v>2.8123239578979131E-6</v>
      </c>
      <c r="S11">
        <f t="shared" si="6"/>
        <v>2.9716597026111178E-5</v>
      </c>
      <c r="T11" s="20">
        <f t="shared" si="0"/>
        <v>0.99997028340297389</v>
      </c>
    </row>
    <row r="12" spans="1:20" x14ac:dyDescent="0.15">
      <c r="A12" s="6">
        <v>36620</v>
      </c>
      <c r="B12" s="11">
        <v>4148.8900000000003</v>
      </c>
      <c r="C12" s="7">
        <f t="shared" si="1"/>
        <v>-1.770730737177062E-2</v>
      </c>
      <c r="E12">
        <v>10</v>
      </c>
      <c r="F12" s="2">
        <f t="shared" si="2"/>
        <v>1991.8490083367292</v>
      </c>
      <c r="G12" s="10">
        <f t="shared" si="4"/>
        <v>8.8055428212442255</v>
      </c>
      <c r="H12" s="9">
        <f>H11*(1+C12)</f>
        <v>8.8055428212442273</v>
      </c>
      <c r="I12" s="9">
        <f t="shared" si="3"/>
        <v>0.15873319070904657</v>
      </c>
      <c r="J12">
        <f t="shared" si="5"/>
        <v>2.8549342078163476E-6</v>
      </c>
      <c r="O12">
        <v>10</v>
      </c>
      <c r="P12">
        <v>162</v>
      </c>
      <c r="Q12" s="9">
        <v>0.39070989540885659</v>
      </c>
      <c r="R12">
        <v>6.1162866477763512E-6</v>
      </c>
      <c r="S12">
        <f t="shared" si="6"/>
        <v>3.5832883673887528E-5</v>
      </c>
      <c r="T12" s="20">
        <f t="shared" si="0"/>
        <v>0.99996416711632607</v>
      </c>
    </row>
    <row r="13" spans="1:20" x14ac:dyDescent="0.15">
      <c r="A13" s="6">
        <v>36621</v>
      </c>
      <c r="B13" s="11">
        <v>4169.22</v>
      </c>
      <c r="C13" s="7">
        <f t="shared" si="1"/>
        <v>4.9001058114339635E-3</v>
      </c>
      <c r="E13">
        <v>11</v>
      </c>
      <c r="F13" s="2">
        <f t="shared" si="2"/>
        <v>2001.6092792379791</v>
      </c>
      <c r="G13" s="10">
        <f t="shared" si="4"/>
        <v>8.8486909127954352</v>
      </c>
      <c r="H13" s="9">
        <f>H12*(1+C13)</f>
        <v>8.848690912795437</v>
      </c>
      <c r="I13" s="9">
        <f t="shared" si="3"/>
        <v>-4.3148091551209689E-2</v>
      </c>
      <c r="J13">
        <f t="shared" si="5"/>
        <v>2.8692806108707007E-6</v>
      </c>
      <c r="O13">
        <v>11</v>
      </c>
      <c r="P13">
        <v>90</v>
      </c>
      <c r="Q13" s="9">
        <v>0.38039510323281789</v>
      </c>
      <c r="R13">
        <v>4.2633368175680325E-6</v>
      </c>
      <c r="S13">
        <f t="shared" si="6"/>
        <v>4.0096220491455562E-5</v>
      </c>
      <c r="T13" s="20">
        <f t="shared" si="0"/>
        <v>0.9999599037795085</v>
      </c>
    </row>
    <row r="14" spans="1:20" x14ac:dyDescent="0.15">
      <c r="A14" s="6">
        <v>36622</v>
      </c>
      <c r="B14" s="11">
        <v>4267.5600000000004</v>
      </c>
      <c r="C14" s="7">
        <f t="shared" si="1"/>
        <v>2.3587145797055564E-2</v>
      </c>
      <c r="E14">
        <v>12</v>
      </c>
      <c r="F14" s="2">
        <f t="shared" si="2"/>
        <v>2048.8215291361048</v>
      </c>
      <c r="G14" s="10">
        <f t="shared" si="4"/>
        <v>9.0574062754686224</v>
      </c>
      <c r="H14" s="9">
        <f>H13*(1+C14)</f>
        <v>9.0574062754686242</v>
      </c>
      <c r="I14" s="9">
        <f t="shared" si="3"/>
        <v>-0.20871536267318724</v>
      </c>
      <c r="J14">
        <f t="shared" si="5"/>
        <v>2.8836991064027141E-6</v>
      </c>
      <c r="O14">
        <v>12</v>
      </c>
      <c r="P14">
        <v>191</v>
      </c>
      <c r="Q14" s="9">
        <v>0.37975838766639569</v>
      </c>
      <c r="R14">
        <v>7.0732415492134516E-6</v>
      </c>
      <c r="S14">
        <f t="shared" si="6"/>
        <v>4.7169462040669012E-5</v>
      </c>
      <c r="T14" s="20">
        <f t="shared" si="0"/>
        <v>0.99995283053795936</v>
      </c>
    </row>
    <row r="15" spans="1:20" x14ac:dyDescent="0.15">
      <c r="A15" s="6">
        <v>36623</v>
      </c>
      <c r="B15" s="11">
        <v>4446.45</v>
      </c>
      <c r="C15" s="7">
        <f t="shared" si="1"/>
        <v>4.1918567050023725E-2</v>
      </c>
      <c r="E15">
        <v>13</v>
      </c>
      <c r="F15" s="2">
        <f t="shared" si="2"/>
        <v>2134.7051917787289</v>
      </c>
      <c r="G15" s="10">
        <f t="shared" si="4"/>
        <v>9.4370797677261606</v>
      </c>
      <c r="H15" s="9">
        <f>H14*(1+C15)</f>
        <v>9.4370797677261606</v>
      </c>
      <c r="I15" s="9">
        <f t="shared" si="3"/>
        <v>-0.37967349225753644</v>
      </c>
      <c r="J15">
        <f t="shared" si="5"/>
        <v>2.8981900566861458E-6</v>
      </c>
      <c r="O15">
        <v>13</v>
      </c>
      <c r="P15">
        <v>198</v>
      </c>
      <c r="Q15" s="9">
        <v>0.37918534365661483</v>
      </c>
      <c r="R15">
        <v>7.3258314802346595E-6</v>
      </c>
      <c r="S15">
        <f t="shared" si="6"/>
        <v>5.4495293520903674E-5</v>
      </c>
      <c r="T15" s="20">
        <f t="shared" si="0"/>
        <v>0.99994550470647914</v>
      </c>
    </row>
    <row r="16" spans="1:20" x14ac:dyDescent="0.15">
      <c r="A16" s="6">
        <v>36626</v>
      </c>
      <c r="B16" s="11">
        <v>4188.2</v>
      </c>
      <c r="C16" s="7">
        <f t="shared" si="1"/>
        <v>-5.8080041381326719E-2</v>
      </c>
      <c r="E16">
        <v>14</v>
      </c>
      <c r="F16" s="2">
        <f t="shared" si="2"/>
        <v>2010.7214259032874</v>
      </c>
      <c r="G16" s="10">
        <f t="shared" si="4"/>
        <v>8.8889737842977432</v>
      </c>
      <c r="H16" s="9">
        <f>H15*(1+C16)</f>
        <v>8.8889737842977432</v>
      </c>
      <c r="I16" s="9">
        <f t="shared" si="3"/>
        <v>0.54810598342841743</v>
      </c>
      <c r="J16">
        <f t="shared" si="5"/>
        <v>2.9127538258152209E-6</v>
      </c>
      <c r="O16">
        <v>14</v>
      </c>
      <c r="P16">
        <v>29</v>
      </c>
      <c r="Q16" s="9">
        <v>0.36638736077152956</v>
      </c>
      <c r="R16">
        <v>3.1402018865787521E-6</v>
      </c>
      <c r="S16">
        <f t="shared" si="6"/>
        <v>5.7635495407482425E-5</v>
      </c>
      <c r="T16" s="20">
        <f t="shared" si="0"/>
        <v>0.99994236450459251</v>
      </c>
    </row>
    <row r="17" spans="1:20" x14ac:dyDescent="0.15">
      <c r="A17" s="6">
        <v>36627</v>
      </c>
      <c r="B17" s="11">
        <v>4055.9</v>
      </c>
      <c r="C17" s="7">
        <f t="shared" si="1"/>
        <v>-3.1588749343393285E-2</v>
      </c>
      <c r="E17">
        <v>15</v>
      </c>
      <c r="F17" s="2">
        <f t="shared" si="2"/>
        <v>1947.2052507810381</v>
      </c>
      <c r="G17" s="10">
        <f t="shared" si="4"/>
        <v>8.6081822195055668</v>
      </c>
      <c r="H17" s="9">
        <f>H16*(1+C17)</f>
        <v>8.6081822195055686</v>
      </c>
      <c r="I17" s="9">
        <f t="shared" si="3"/>
        <v>0.2807915647921746</v>
      </c>
      <c r="J17">
        <f t="shared" si="5"/>
        <v>2.9273907797137902E-6</v>
      </c>
      <c r="O17">
        <v>15</v>
      </c>
      <c r="P17">
        <v>164</v>
      </c>
      <c r="Q17" s="9">
        <v>0.36369193154034285</v>
      </c>
      <c r="R17">
        <v>6.1779113131247709E-6</v>
      </c>
      <c r="S17">
        <f t="shared" si="6"/>
        <v>6.3813406720607192E-5</v>
      </c>
      <c r="T17" s="20">
        <f t="shared" si="0"/>
        <v>0.99993618659327943</v>
      </c>
    </row>
    <row r="18" spans="1:20" x14ac:dyDescent="0.15">
      <c r="A18" s="6">
        <v>36628</v>
      </c>
      <c r="B18" s="11">
        <v>3769.63</v>
      </c>
      <c r="C18" s="7">
        <f t="shared" si="1"/>
        <v>-7.0581128726053377E-2</v>
      </c>
      <c r="E18">
        <v>16</v>
      </c>
      <c r="F18" s="2">
        <f t="shared" si="2"/>
        <v>1809.7693063196145</v>
      </c>
      <c r="G18" s="10">
        <f t="shared" si="4"/>
        <v>8.0006070021733198</v>
      </c>
      <c r="H18" s="9">
        <f>H17*(1+C18)</f>
        <v>8.0006070021733215</v>
      </c>
      <c r="I18" s="9">
        <f t="shared" si="3"/>
        <v>0.60757521733224706</v>
      </c>
      <c r="J18">
        <f t="shared" si="5"/>
        <v>2.9421012861445127E-6</v>
      </c>
      <c r="O18">
        <v>16</v>
      </c>
      <c r="P18">
        <v>23</v>
      </c>
      <c r="Q18" s="9">
        <v>0.3425529747351268</v>
      </c>
      <c r="R18">
        <v>3.0471655845647036E-6</v>
      </c>
      <c r="S18">
        <f t="shared" si="6"/>
        <v>6.6860572305171902E-5</v>
      </c>
      <c r="T18" s="20">
        <f t="shared" si="0"/>
        <v>0.99993313942769479</v>
      </c>
    </row>
    <row r="19" spans="1:20" x14ac:dyDescent="0.15">
      <c r="A19" s="6">
        <v>36629</v>
      </c>
      <c r="B19" s="11">
        <v>3676.78</v>
      </c>
      <c r="C19" s="7">
        <f t="shared" si="1"/>
        <v>-2.4631064587240625E-2</v>
      </c>
      <c r="E19">
        <v>17</v>
      </c>
      <c r="F19" s="2">
        <f t="shared" si="2"/>
        <v>1765.1927616476505</v>
      </c>
      <c r="G19" s="10">
        <f t="shared" si="4"/>
        <v>7.8035435343656596</v>
      </c>
      <c r="H19" s="9">
        <f>H18*(1+C19)</f>
        <v>7.8035435343656605</v>
      </c>
      <c r="I19" s="9">
        <f t="shared" si="3"/>
        <v>0.19706346780766104</v>
      </c>
      <c r="J19">
        <f t="shared" si="5"/>
        <v>2.9568857147181032E-6</v>
      </c>
      <c r="O19">
        <v>17</v>
      </c>
      <c r="P19">
        <v>201</v>
      </c>
      <c r="Q19" s="9">
        <v>0.33784127954360255</v>
      </c>
      <c r="R19">
        <v>7.4368270536132174E-6</v>
      </c>
      <c r="S19">
        <f t="shared" si="6"/>
        <v>7.429739935878512E-5</v>
      </c>
      <c r="T19" s="20">
        <f t="shared" si="0"/>
        <v>0.99992570260064118</v>
      </c>
    </row>
    <row r="20" spans="1:20" x14ac:dyDescent="0.15">
      <c r="A20" s="6">
        <v>36630</v>
      </c>
      <c r="B20" s="11">
        <v>3321.29</v>
      </c>
      <c r="C20" s="7">
        <f t="shared" si="1"/>
        <v>-9.6685142978366945E-2</v>
      </c>
      <c r="E20">
        <v>18</v>
      </c>
      <c r="F20" s="2">
        <f t="shared" si="2"/>
        <v>1594.524847103369</v>
      </c>
      <c r="G20" s="10">
        <f t="shared" si="4"/>
        <v>7.0490568120076045</v>
      </c>
      <c r="H20" s="9">
        <f>H19*(1+C20)</f>
        <v>7.0490568120076054</v>
      </c>
      <c r="I20" s="9">
        <f t="shared" si="3"/>
        <v>0.75448672235805514</v>
      </c>
      <c r="J20">
        <f t="shared" si="5"/>
        <v>2.9717444369026162E-6</v>
      </c>
      <c r="O20">
        <v>18</v>
      </c>
      <c r="P20">
        <v>170</v>
      </c>
      <c r="Q20" s="9">
        <v>0.32164748030426527</v>
      </c>
      <c r="R20">
        <v>6.3665357927576983E-6</v>
      </c>
      <c r="S20">
        <f t="shared" si="6"/>
        <v>8.0663935151542815E-5</v>
      </c>
      <c r="T20" s="20">
        <f t="shared" si="0"/>
        <v>0.99991933606484851</v>
      </c>
    </row>
    <row r="21" spans="1:20" x14ac:dyDescent="0.15">
      <c r="A21" s="6">
        <v>36633</v>
      </c>
      <c r="B21" s="11">
        <v>3539.16</v>
      </c>
      <c r="C21" s="7">
        <f t="shared" si="1"/>
        <v>6.5598005594211806E-2</v>
      </c>
      <c r="E21">
        <v>19</v>
      </c>
      <c r="F21" s="2">
        <f t="shared" si="2"/>
        <v>1699.1224969437656</v>
      </c>
      <c r="G21" s="10">
        <f t="shared" si="4"/>
        <v>7.5114608801955969</v>
      </c>
      <c r="H21" s="9">
        <f>H20*(1+C21)</f>
        <v>7.5114608801955969</v>
      </c>
      <c r="I21" s="9">
        <f t="shared" si="3"/>
        <v>-0.46240406818799151</v>
      </c>
      <c r="J21">
        <f t="shared" si="5"/>
        <v>2.9866778260327801E-6</v>
      </c>
      <c r="O21">
        <v>19</v>
      </c>
      <c r="P21">
        <v>42</v>
      </c>
      <c r="Q21" s="9">
        <v>0.31477095218690554</v>
      </c>
      <c r="R21">
        <v>3.351641201107309E-6</v>
      </c>
      <c r="S21">
        <f t="shared" si="6"/>
        <v>8.4015576352650123E-5</v>
      </c>
      <c r="T21" s="20">
        <f t="shared" si="0"/>
        <v>0.99991598442364737</v>
      </c>
    </row>
    <row r="22" spans="1:20" x14ac:dyDescent="0.15">
      <c r="A22" s="6">
        <v>36634</v>
      </c>
      <c r="B22" s="11">
        <v>3793.57</v>
      </c>
      <c r="C22" s="7">
        <f t="shared" si="1"/>
        <v>7.1884288927316131E-2</v>
      </c>
      <c r="E22">
        <v>20</v>
      </c>
      <c r="F22" s="2">
        <f t="shared" si="2"/>
        <v>1821.2627094369741</v>
      </c>
      <c r="G22" s="10">
        <f t="shared" si="4"/>
        <v>8.0514169043738093</v>
      </c>
      <c r="H22" s="9">
        <f>H21*(1+C22)</f>
        <v>8.0514169043738093</v>
      </c>
      <c r="I22" s="9">
        <f t="shared" si="3"/>
        <v>-0.53995602417821242</v>
      </c>
      <c r="J22">
        <f t="shared" si="5"/>
        <v>3.0016862573193776E-6</v>
      </c>
      <c r="O22">
        <v>20</v>
      </c>
      <c r="P22">
        <v>33</v>
      </c>
      <c r="Q22" s="9">
        <v>0.31292447704428117</v>
      </c>
      <c r="R22">
        <v>3.2037988945322905E-6</v>
      </c>
      <c r="S22">
        <f t="shared" si="6"/>
        <v>8.7219375247182414E-5</v>
      </c>
      <c r="T22" s="20">
        <f t="shared" si="0"/>
        <v>0.99991278062475286</v>
      </c>
    </row>
    <row r="23" spans="1:20" x14ac:dyDescent="0.15">
      <c r="A23" s="6">
        <v>36635</v>
      </c>
      <c r="B23" s="11">
        <v>3706.41</v>
      </c>
      <c r="C23" s="7">
        <f t="shared" si="1"/>
        <v>-2.2975719441054254E-2</v>
      </c>
      <c r="E23">
        <v>21</v>
      </c>
      <c r="F23" s="2">
        <f t="shared" si="2"/>
        <v>1779.4178883964958</v>
      </c>
      <c r="G23" s="10">
        <f t="shared" si="4"/>
        <v>7.8664298084759547</v>
      </c>
      <c r="H23" s="9">
        <f>H22*(1+C23)</f>
        <v>7.8664298084759547</v>
      </c>
      <c r="I23" s="9">
        <f t="shared" si="3"/>
        <v>0.18498709589785456</v>
      </c>
      <c r="J23">
        <f t="shared" si="5"/>
        <v>3.0167701078586705E-6</v>
      </c>
      <c r="O23">
        <v>21</v>
      </c>
      <c r="P23">
        <v>175</v>
      </c>
      <c r="Q23" s="9">
        <v>0.30882827356696474</v>
      </c>
      <c r="R23">
        <v>6.5281147731568387E-6</v>
      </c>
      <c r="S23">
        <f t="shared" si="6"/>
        <v>9.3747490020339256E-5</v>
      </c>
      <c r="T23" s="20">
        <f t="shared" si="0"/>
        <v>0.99990625250997966</v>
      </c>
    </row>
    <row r="24" spans="1:20" x14ac:dyDescent="0.15">
      <c r="A24" s="6">
        <v>36636</v>
      </c>
      <c r="B24" s="11">
        <v>3643.88</v>
      </c>
      <c r="C24" s="7">
        <f t="shared" si="1"/>
        <v>-1.687077252651481E-2</v>
      </c>
      <c r="E24">
        <v>22</v>
      </c>
      <c r="F24" s="2">
        <f t="shared" si="2"/>
        <v>1749.3977339717471</v>
      </c>
      <c r="G24" s="10">
        <f t="shared" si="4"/>
        <v>7.7337170605813608</v>
      </c>
      <c r="H24" s="9">
        <f>H23*(1+C24)</f>
        <v>7.7337170605813617</v>
      </c>
      <c r="I24" s="9">
        <f t="shared" si="3"/>
        <v>0.13271274789459309</v>
      </c>
      <c r="J24">
        <f t="shared" si="5"/>
        <v>3.0319297566418795E-6</v>
      </c>
      <c r="O24">
        <v>22</v>
      </c>
      <c r="P24">
        <v>89</v>
      </c>
      <c r="Q24" s="9">
        <v>0.308785825862536</v>
      </c>
      <c r="R24">
        <v>4.2420201334801926E-6</v>
      </c>
      <c r="S24">
        <f t="shared" si="6"/>
        <v>9.7989510153819443E-5</v>
      </c>
      <c r="T24" s="20">
        <f t="shared" si="0"/>
        <v>0.99990201048984617</v>
      </c>
    </row>
    <row r="25" spans="1:20" x14ac:dyDescent="0.15">
      <c r="A25" s="6">
        <v>36640</v>
      </c>
      <c r="B25" s="11">
        <v>3482.48</v>
      </c>
      <c r="C25" s="7">
        <f t="shared" si="1"/>
        <v>-4.4293445448258528E-2</v>
      </c>
      <c r="E25">
        <v>23</v>
      </c>
      <c r="F25" s="2">
        <f t="shared" si="2"/>
        <v>1671.9108808747624</v>
      </c>
      <c r="G25" s="10">
        <f t="shared" si="4"/>
        <v>7.3911640858462331</v>
      </c>
      <c r="H25" s="9">
        <f>H24*(1+C25)</f>
        <v>7.3911640858462349</v>
      </c>
      <c r="I25" s="9">
        <f t="shared" si="3"/>
        <v>0.3425529747351268</v>
      </c>
      <c r="J25">
        <f t="shared" si="5"/>
        <v>3.0471655845647036E-6</v>
      </c>
      <c r="O25">
        <v>23</v>
      </c>
      <c r="P25">
        <v>168</v>
      </c>
      <c r="Q25" s="9">
        <v>0.28357188943221878</v>
      </c>
      <c r="R25">
        <v>6.3030295982249402E-6</v>
      </c>
      <c r="S25">
        <f t="shared" si="6"/>
        <v>1.0429253975204438E-4</v>
      </c>
      <c r="T25" s="20">
        <f t="shared" si="0"/>
        <v>0.99989570746024792</v>
      </c>
    </row>
    <row r="26" spans="1:20" x14ac:dyDescent="0.15">
      <c r="A26" s="6">
        <v>36641</v>
      </c>
      <c r="B26" s="11">
        <v>3711.23</v>
      </c>
      <c r="C26" s="7">
        <f t="shared" si="1"/>
        <v>6.5685947945142598E-2</v>
      </c>
      <c r="E26">
        <v>24</v>
      </c>
      <c r="F26" s="2">
        <f t="shared" si="2"/>
        <v>1781.7319319648195</v>
      </c>
      <c r="G26" s="10">
        <f t="shared" si="4"/>
        <v>7.876659705243136</v>
      </c>
      <c r="H26" s="9">
        <f>H25*(1+C26)</f>
        <v>7.8766597052431377</v>
      </c>
      <c r="I26" s="9">
        <f t="shared" si="3"/>
        <v>-0.48549561939690289</v>
      </c>
      <c r="J26">
        <f t="shared" si="5"/>
        <v>3.062477974436888E-6</v>
      </c>
      <c r="O26">
        <v>24</v>
      </c>
      <c r="P26">
        <v>15</v>
      </c>
      <c r="Q26" s="9">
        <v>0.2807915647921746</v>
      </c>
      <c r="R26">
        <v>2.9273907797137902E-6</v>
      </c>
      <c r="S26">
        <f t="shared" si="6"/>
        <v>1.0721993053175817E-4</v>
      </c>
      <c r="T26" s="20">
        <f t="shared" si="0"/>
        <v>0.99989278006946825</v>
      </c>
    </row>
    <row r="27" spans="1:20" x14ac:dyDescent="0.15">
      <c r="A27" s="6">
        <v>36642</v>
      </c>
      <c r="B27" s="11">
        <v>3630.09</v>
      </c>
      <c r="C27" s="7">
        <f t="shared" si="1"/>
        <v>-2.1863371442890855E-2</v>
      </c>
      <c r="E27">
        <v>25</v>
      </c>
      <c r="F27" s="2">
        <f t="shared" si="2"/>
        <v>1742.7772649246131</v>
      </c>
      <c r="G27" s="10">
        <f t="shared" si="4"/>
        <v>7.7044493683781541</v>
      </c>
      <c r="H27" s="9">
        <f>H26*(1+C27)</f>
        <v>7.7044493683781559</v>
      </c>
      <c r="I27" s="9">
        <f t="shared" si="3"/>
        <v>0.17221033686498188</v>
      </c>
      <c r="J27">
        <f t="shared" si="5"/>
        <v>3.0778673109918468E-6</v>
      </c>
      <c r="O27">
        <v>25</v>
      </c>
      <c r="P27">
        <v>117</v>
      </c>
      <c r="Q27" s="9">
        <v>0.27557049714751436</v>
      </c>
      <c r="R27">
        <v>4.8811984484544224E-6</v>
      </c>
      <c r="S27">
        <f t="shared" si="6"/>
        <v>1.1210112898021258E-4</v>
      </c>
      <c r="T27" s="20">
        <f t="shared" si="0"/>
        <v>0.99988789887101981</v>
      </c>
    </row>
    <row r="28" spans="1:20" x14ac:dyDescent="0.15">
      <c r="A28" s="6">
        <v>36643</v>
      </c>
      <c r="B28" s="11">
        <v>3774.03</v>
      </c>
      <c r="C28" s="7">
        <f t="shared" si="1"/>
        <v>3.9651909456790424E-2</v>
      </c>
      <c r="E28">
        <v>26</v>
      </c>
      <c r="F28" s="2">
        <f t="shared" si="2"/>
        <v>1811.8817112367567</v>
      </c>
      <c r="G28" s="10">
        <f t="shared" si="4"/>
        <v>8.0099454971475108</v>
      </c>
      <c r="H28" s="9">
        <f>H27*(1+C28)</f>
        <v>8.0099454971475126</v>
      </c>
      <c r="I28" s="9">
        <f t="shared" si="3"/>
        <v>-0.30549612876935672</v>
      </c>
      <c r="J28">
        <f t="shared" si="5"/>
        <v>3.0933339808963283E-6</v>
      </c>
      <c r="O28">
        <v>26</v>
      </c>
      <c r="P28">
        <v>245</v>
      </c>
      <c r="Q28" s="9">
        <v>0.27463664765009543</v>
      </c>
      <c r="R28">
        <v>9.2719723768079619E-6</v>
      </c>
      <c r="S28">
        <f t="shared" si="6"/>
        <v>1.2137310135702055E-4</v>
      </c>
      <c r="T28" s="20">
        <f t="shared" si="0"/>
        <v>0.99987862689864293</v>
      </c>
    </row>
    <row r="29" spans="1:20" x14ac:dyDescent="0.15">
      <c r="A29" s="6">
        <v>36644</v>
      </c>
      <c r="B29" s="11">
        <v>3860.66</v>
      </c>
      <c r="C29" s="7">
        <f t="shared" si="1"/>
        <v>2.2954242547091441E-2</v>
      </c>
      <c r="E29">
        <v>27</v>
      </c>
      <c r="F29" s="2">
        <f t="shared" si="2"/>
        <v>1853.4720835031244</v>
      </c>
      <c r="G29" s="10">
        <f t="shared" si="4"/>
        <v>8.1938077288780171</v>
      </c>
      <c r="H29" s="9">
        <f>H28*(1+C29)</f>
        <v>8.1938077288780189</v>
      </c>
      <c r="I29" s="9">
        <f t="shared" si="3"/>
        <v>-0.18386223173050631</v>
      </c>
      <c r="J29">
        <f t="shared" si="5"/>
        <v>3.108878372760129E-6</v>
      </c>
      <c r="O29">
        <v>27</v>
      </c>
      <c r="P29">
        <v>73</v>
      </c>
      <c r="Q29" s="9">
        <v>0.27342688807389237</v>
      </c>
      <c r="R29">
        <v>3.9150924097142138E-6</v>
      </c>
      <c r="S29">
        <f t="shared" si="6"/>
        <v>1.2528819376673476E-4</v>
      </c>
      <c r="T29" s="20">
        <f t="shared" si="0"/>
        <v>0.99987471180623322</v>
      </c>
    </row>
    <row r="30" spans="1:20" x14ac:dyDescent="0.15">
      <c r="A30" s="6">
        <v>36647</v>
      </c>
      <c r="B30" s="11">
        <v>3958.08</v>
      </c>
      <c r="C30" s="7">
        <f t="shared" si="1"/>
        <v>2.5234027342475152E-2</v>
      </c>
      <c r="E30">
        <v>28</v>
      </c>
      <c r="F30" s="2">
        <f t="shared" si="2"/>
        <v>1900.2426487367566</v>
      </c>
      <c r="G30" s="10">
        <f t="shared" si="4"/>
        <v>8.400570497147509</v>
      </c>
      <c r="H30" s="9">
        <f>H29*(1+C30)</f>
        <v>8.4005704971475108</v>
      </c>
      <c r="I30" s="9">
        <f t="shared" si="3"/>
        <v>-0.20676276826949191</v>
      </c>
      <c r="J30">
        <f t="shared" si="5"/>
        <v>3.1245008771458582E-6</v>
      </c>
      <c r="O30">
        <v>28</v>
      </c>
      <c r="P30">
        <v>230</v>
      </c>
      <c r="Q30" s="9">
        <v>0.27066778728606344</v>
      </c>
      <c r="R30">
        <v>8.600393856467782E-6</v>
      </c>
      <c r="S30">
        <f t="shared" si="6"/>
        <v>1.3388858762320254E-4</v>
      </c>
      <c r="T30" s="20">
        <f t="shared" si="0"/>
        <v>0.9998661114123768</v>
      </c>
    </row>
    <row r="31" spans="1:20" x14ac:dyDescent="0.15">
      <c r="A31" s="6">
        <v>36648</v>
      </c>
      <c r="B31" s="11">
        <v>3785.45</v>
      </c>
      <c r="C31" s="7">
        <f t="shared" si="1"/>
        <v>-4.3614580806855874E-2</v>
      </c>
      <c r="E31">
        <v>29</v>
      </c>
      <c r="F31" s="2">
        <f t="shared" si="2"/>
        <v>1817.3643621807935</v>
      </c>
      <c r="G31" s="10">
        <f t="shared" si="4"/>
        <v>8.0341831363759795</v>
      </c>
      <c r="H31" s="9">
        <f>H30*(1+C31)</f>
        <v>8.0341831363759812</v>
      </c>
      <c r="I31" s="9">
        <f t="shared" si="3"/>
        <v>0.36638736077152956</v>
      </c>
      <c r="J31">
        <f t="shared" si="5"/>
        <v>3.1402018865787521E-6</v>
      </c>
      <c r="O31">
        <v>29</v>
      </c>
      <c r="P31">
        <v>65</v>
      </c>
      <c r="Q31" s="9">
        <v>0.26990372860635681</v>
      </c>
      <c r="R31">
        <v>3.76120204296744E-6</v>
      </c>
      <c r="S31">
        <f t="shared" si="6"/>
        <v>1.3764978966616999E-4</v>
      </c>
      <c r="T31" s="20">
        <f t="shared" si="0"/>
        <v>0.99986235021033387</v>
      </c>
    </row>
    <row r="32" spans="1:20" x14ac:dyDescent="0.15">
      <c r="A32" s="6">
        <v>36649</v>
      </c>
      <c r="B32" s="11">
        <v>3707.31</v>
      </c>
      <c r="C32" s="7">
        <f t="shared" si="1"/>
        <v>-2.0642195775931516E-2</v>
      </c>
      <c r="E32">
        <v>30</v>
      </c>
      <c r="F32" s="2">
        <f t="shared" si="2"/>
        <v>1779.8499712204566</v>
      </c>
      <c r="G32" s="10">
        <f t="shared" si="4"/>
        <v>7.8683399551752196</v>
      </c>
      <c r="H32" s="9">
        <f>H31*(1+C32)</f>
        <v>7.8683399551752204</v>
      </c>
      <c r="I32" s="9">
        <f t="shared" si="3"/>
        <v>0.1658431812007608</v>
      </c>
      <c r="J32">
        <f t="shared" si="5"/>
        <v>3.155981795556535E-6</v>
      </c>
      <c r="O32">
        <v>30</v>
      </c>
      <c r="P32">
        <v>5</v>
      </c>
      <c r="Q32" s="9">
        <v>0.26459776555283909</v>
      </c>
      <c r="R32">
        <v>2.7842710264178811E-6</v>
      </c>
      <c r="S32">
        <f t="shared" si="6"/>
        <v>1.4043406069258788E-4</v>
      </c>
      <c r="T32" s="20">
        <f t="shared" si="0"/>
        <v>0.99985956593930736</v>
      </c>
    </row>
    <row r="33" spans="1:20" x14ac:dyDescent="0.15">
      <c r="A33" s="6">
        <v>36650</v>
      </c>
      <c r="B33" s="11">
        <v>3720.24</v>
      </c>
      <c r="C33" s="7">
        <f t="shared" si="1"/>
        <v>3.4877040225931299E-3</v>
      </c>
      <c r="E33">
        <v>31</v>
      </c>
      <c r="F33" s="2">
        <f t="shared" si="2"/>
        <v>1786.0575611246945</v>
      </c>
      <c r="G33" s="10">
        <f t="shared" si="4"/>
        <v>7.8957823960880145</v>
      </c>
      <c r="H33" s="9">
        <f>H32*(1+C33)</f>
        <v>7.8957823960880154</v>
      </c>
      <c r="I33" s="9">
        <f t="shared" si="3"/>
        <v>-2.7442440912794908E-2</v>
      </c>
      <c r="J33">
        <f t="shared" si="5"/>
        <v>3.1718410005593322E-6</v>
      </c>
      <c r="O33">
        <v>31</v>
      </c>
      <c r="P33">
        <v>220</v>
      </c>
      <c r="Q33" s="9">
        <v>0.25954648872589026</v>
      </c>
      <c r="R33">
        <v>8.1799217228820951E-6</v>
      </c>
      <c r="S33">
        <f t="shared" si="6"/>
        <v>1.4861398241546999E-4</v>
      </c>
      <c r="T33" s="20">
        <f t="shared" si="0"/>
        <v>0.9998513860175845</v>
      </c>
    </row>
    <row r="34" spans="1:20" x14ac:dyDescent="0.15">
      <c r="A34" s="6">
        <v>36651</v>
      </c>
      <c r="B34" s="11">
        <v>3816.82</v>
      </c>
      <c r="C34" s="7">
        <f t="shared" si="1"/>
        <v>2.5960690708126455E-2</v>
      </c>
      <c r="E34">
        <v>32</v>
      </c>
      <c r="F34" s="2">
        <f t="shared" si="2"/>
        <v>1832.4248490559635</v>
      </c>
      <c r="G34" s="10">
        <f t="shared" si="4"/>
        <v>8.100762360771526</v>
      </c>
      <c r="H34" s="9">
        <f>H33*(1+C34)</f>
        <v>8.100762360771526</v>
      </c>
      <c r="I34" s="9">
        <f t="shared" si="3"/>
        <v>-0.20497996468351065</v>
      </c>
      <c r="J34">
        <f t="shared" si="5"/>
        <v>3.18777990005963E-6</v>
      </c>
      <c r="O34">
        <v>32</v>
      </c>
      <c r="P34">
        <v>83</v>
      </c>
      <c r="Q34" s="9">
        <v>0.25795469980983476</v>
      </c>
      <c r="R34">
        <v>4.1163397216649762E-6</v>
      </c>
      <c r="S34">
        <f t="shared" si="6"/>
        <v>1.5273032213713496E-4</v>
      </c>
      <c r="T34" s="20">
        <f t="shared" si="0"/>
        <v>0.99984726967786286</v>
      </c>
    </row>
    <row r="35" spans="1:20" x14ac:dyDescent="0.15">
      <c r="A35" s="6">
        <v>36654</v>
      </c>
      <c r="B35" s="11">
        <v>3669.38</v>
      </c>
      <c r="C35" s="7">
        <f t="shared" si="1"/>
        <v>-3.8629015777532083E-2</v>
      </c>
      <c r="E35">
        <v>33</v>
      </c>
      <c r="F35" s="2">
        <f t="shared" si="2"/>
        <v>1761.6400806506388</v>
      </c>
      <c r="G35" s="10">
        <f t="shared" si="4"/>
        <v>7.7878378837272448</v>
      </c>
      <c r="H35" s="9">
        <f>H34*(1+C35)</f>
        <v>7.7878378837272448</v>
      </c>
      <c r="I35" s="9">
        <f t="shared" si="3"/>
        <v>0.31292447704428117</v>
      </c>
      <c r="J35">
        <f t="shared" si="5"/>
        <v>3.2037988945322905E-6</v>
      </c>
      <c r="O35">
        <v>33</v>
      </c>
      <c r="P35">
        <v>119</v>
      </c>
      <c r="Q35" s="9">
        <v>0.25455888345558364</v>
      </c>
      <c r="R35">
        <v>4.9303789787676296E-6</v>
      </c>
      <c r="S35">
        <f t="shared" si="6"/>
        <v>1.5766070111590259E-4</v>
      </c>
      <c r="T35" s="20">
        <f t="shared" si="0"/>
        <v>0.99984233929888411</v>
      </c>
    </row>
    <row r="36" spans="1:20" x14ac:dyDescent="0.15">
      <c r="A36" s="6">
        <v>36655</v>
      </c>
      <c r="B36" s="11">
        <v>3585.01</v>
      </c>
      <c r="C36" s="7">
        <f t="shared" si="1"/>
        <v>-2.2992985190958715E-2</v>
      </c>
      <c r="E36">
        <v>34</v>
      </c>
      <c r="F36" s="2">
        <f t="shared" si="2"/>
        <v>1721.1347163644393</v>
      </c>
      <c r="G36" s="10">
        <f t="shared" si="4"/>
        <v>7.6087722425971167</v>
      </c>
      <c r="H36" s="9">
        <f>H35*(1+C36)</f>
        <v>7.6087722425971167</v>
      </c>
      <c r="I36" s="9">
        <f t="shared" si="3"/>
        <v>0.17906564113012813</v>
      </c>
      <c r="J36">
        <f t="shared" si="5"/>
        <v>3.2198983864646142E-6</v>
      </c>
      <c r="O36">
        <v>34</v>
      </c>
      <c r="P36">
        <v>257</v>
      </c>
      <c r="Q36" s="9">
        <v>0.25065369464819343</v>
      </c>
      <c r="R36">
        <v>9.8468009788245115E-6</v>
      </c>
      <c r="S36">
        <f t="shared" si="6"/>
        <v>1.675075020947271E-4</v>
      </c>
      <c r="T36" s="20">
        <f t="shared" si="0"/>
        <v>0.99983249249790529</v>
      </c>
    </row>
    <row r="37" spans="1:20" x14ac:dyDescent="0.15">
      <c r="A37" s="6">
        <v>36656</v>
      </c>
      <c r="B37" s="11">
        <v>3384.73</v>
      </c>
      <c r="C37" s="7">
        <f t="shared" si="1"/>
        <v>-5.5865952954106124E-2</v>
      </c>
      <c r="E37">
        <v>35</v>
      </c>
      <c r="F37" s="2">
        <f t="shared" si="2"/>
        <v>1624.9818852723447</v>
      </c>
      <c r="G37" s="10">
        <f t="shared" si="4"/>
        <v>7.1837009304536767</v>
      </c>
      <c r="H37" s="9">
        <f>H36*(1+C37)</f>
        <v>7.1837009304536776</v>
      </c>
      <c r="I37" s="9">
        <f t="shared" si="3"/>
        <v>0.42507131214343907</v>
      </c>
      <c r="J37">
        <f t="shared" si="5"/>
        <v>3.2360787803664459E-6</v>
      </c>
      <c r="O37">
        <v>35</v>
      </c>
      <c r="P37">
        <v>172</v>
      </c>
      <c r="Q37" s="9">
        <v>0.246430148057593</v>
      </c>
      <c r="R37">
        <v>6.4306818441531265E-6</v>
      </c>
      <c r="S37">
        <f t="shared" si="6"/>
        <v>1.7393818393888024E-4</v>
      </c>
      <c r="T37" s="20">
        <f t="shared" si="0"/>
        <v>0.99982606181606115</v>
      </c>
    </row>
    <row r="38" spans="1:20" x14ac:dyDescent="0.15">
      <c r="A38" s="6">
        <v>36657</v>
      </c>
      <c r="B38" s="11">
        <v>3499.58</v>
      </c>
      <c r="C38" s="7">
        <f t="shared" si="1"/>
        <v>3.3931805491132172E-2</v>
      </c>
      <c r="E38">
        <v>36</v>
      </c>
      <c r="F38" s="2">
        <f t="shared" si="2"/>
        <v>1680.1204545300191</v>
      </c>
      <c r="G38" s="10">
        <f t="shared" si="4"/>
        <v>7.4274568731322956</v>
      </c>
      <c r="H38" s="9">
        <f>H37*(1+C38)</f>
        <v>7.4274568731322974</v>
      </c>
      <c r="I38" s="9">
        <f t="shared" si="3"/>
        <v>-0.24375594267861977</v>
      </c>
      <c r="J38">
        <f t="shared" si="5"/>
        <v>3.2523404827803489E-6</v>
      </c>
      <c r="O38">
        <v>36</v>
      </c>
      <c r="P38">
        <v>244</v>
      </c>
      <c r="Q38" s="9">
        <v>0.24609056642216753</v>
      </c>
      <c r="R38">
        <v>9.2256125149239187E-6</v>
      </c>
      <c r="S38">
        <f t="shared" si="6"/>
        <v>1.8316379645380416E-4</v>
      </c>
      <c r="T38" s="20">
        <f t="shared" si="0"/>
        <v>0.99981683620354622</v>
      </c>
    </row>
    <row r="39" spans="1:20" x14ac:dyDescent="0.15">
      <c r="A39" s="6">
        <v>36658</v>
      </c>
      <c r="B39" s="11">
        <v>3529.06</v>
      </c>
      <c r="C39" s="7">
        <f t="shared" si="1"/>
        <v>8.4238680070178873E-3</v>
      </c>
      <c r="E39">
        <v>37</v>
      </c>
      <c r="F39" s="2">
        <f t="shared" si="2"/>
        <v>1694.2735674748708</v>
      </c>
      <c r="G39" s="10">
        <f t="shared" si="4"/>
        <v>7.4900247894593797</v>
      </c>
      <c r="H39" s="9">
        <f>H38*(1+C39)</f>
        <v>7.4900247894593814</v>
      </c>
      <c r="I39" s="9">
        <f t="shared" si="3"/>
        <v>-6.2567916327084028E-2</v>
      </c>
      <c r="J39">
        <f t="shared" si="5"/>
        <v>3.2686839022918066E-6</v>
      </c>
      <c r="O39">
        <v>37</v>
      </c>
      <c r="P39">
        <v>372</v>
      </c>
      <c r="Q39" s="9">
        <v>0.24583588019559954</v>
      </c>
      <c r="R39">
        <v>1.7524307872504875E-5</v>
      </c>
      <c r="S39">
        <f t="shared" si="6"/>
        <v>2.0068810432630904E-4</v>
      </c>
      <c r="T39" s="20">
        <f t="shared" si="0"/>
        <v>0.99979931189567373</v>
      </c>
    </row>
    <row r="40" spans="1:20" x14ac:dyDescent="0.15">
      <c r="A40" s="6">
        <v>36661</v>
      </c>
      <c r="B40" s="11">
        <v>3607.65</v>
      </c>
      <c r="C40" s="7">
        <f t="shared" si="1"/>
        <v>2.2269386182156126E-2</v>
      </c>
      <c r="E40">
        <v>38</v>
      </c>
      <c r="F40" s="2">
        <f t="shared" si="2"/>
        <v>1732.003999847188</v>
      </c>
      <c r="G40" s="10">
        <f t="shared" si="4"/>
        <v>7.6568230440097729</v>
      </c>
      <c r="H40" s="9">
        <f>H39*(1+C40)</f>
        <v>7.6568230440097746</v>
      </c>
      <c r="I40" s="9">
        <f t="shared" si="3"/>
        <v>-0.16679825455039321</v>
      </c>
      <c r="J40">
        <f t="shared" si="5"/>
        <v>3.2851094495395045E-6</v>
      </c>
      <c r="O40">
        <v>38</v>
      </c>
      <c r="P40">
        <v>141</v>
      </c>
      <c r="Q40" s="9">
        <v>0.24411674816625961</v>
      </c>
      <c r="R40">
        <v>5.5051927169324864E-6</v>
      </c>
      <c r="S40">
        <f t="shared" si="6"/>
        <v>2.0619329704324154E-4</v>
      </c>
      <c r="T40" s="20">
        <f t="shared" si="0"/>
        <v>0.99979380670295681</v>
      </c>
    </row>
    <row r="41" spans="1:20" x14ac:dyDescent="0.15">
      <c r="A41" s="6">
        <v>36662</v>
      </c>
      <c r="B41" s="11">
        <v>3717.57</v>
      </c>
      <c r="C41" s="7">
        <f t="shared" si="1"/>
        <v>3.0468587584715934E-2</v>
      </c>
      <c r="E41">
        <v>39</v>
      </c>
      <c r="F41" s="2">
        <f t="shared" si="2"/>
        <v>1784.7757154136104</v>
      </c>
      <c r="G41" s="10">
        <f t="shared" si="4"/>
        <v>7.890115627546856</v>
      </c>
      <c r="H41" s="9">
        <f>H40*(1+C41)</f>
        <v>7.8901156275468578</v>
      </c>
      <c r="I41" s="9">
        <f t="shared" si="3"/>
        <v>-0.23329258353708315</v>
      </c>
      <c r="J41">
        <f t="shared" si="5"/>
        <v>3.3016175372256321E-6</v>
      </c>
      <c r="O41">
        <v>39</v>
      </c>
      <c r="P41">
        <v>136</v>
      </c>
      <c r="Q41" s="9">
        <v>0.23997809698451533</v>
      </c>
      <c r="R41">
        <v>5.3689323328840351E-6</v>
      </c>
      <c r="S41">
        <f t="shared" si="6"/>
        <v>2.1156222937612556E-4</v>
      </c>
      <c r="T41" s="20">
        <f t="shared" si="0"/>
        <v>0.99978843777062387</v>
      </c>
    </row>
    <row r="42" spans="1:20" x14ac:dyDescent="0.15">
      <c r="A42" s="6">
        <v>36663</v>
      </c>
      <c r="B42" s="11">
        <v>3644.96</v>
      </c>
      <c r="C42" s="7">
        <f t="shared" si="1"/>
        <v>-1.9531575733610973E-2</v>
      </c>
      <c r="E42">
        <v>40</v>
      </c>
      <c r="F42" s="2">
        <f t="shared" si="2"/>
        <v>1749.9162333604997</v>
      </c>
      <c r="G42" s="10">
        <f t="shared" si="4"/>
        <v>7.7360092366204762</v>
      </c>
      <c r="H42" s="9">
        <f>H41*(1+C42)</f>
        <v>7.7360092366204789</v>
      </c>
      <c r="I42" s="9">
        <f t="shared" si="3"/>
        <v>0.1541063909263789</v>
      </c>
      <c r="J42">
        <f t="shared" si="5"/>
        <v>3.3182085801262634E-6</v>
      </c>
      <c r="O42">
        <v>40</v>
      </c>
      <c r="P42">
        <v>86</v>
      </c>
      <c r="Q42" s="9">
        <v>0.23957484379244676</v>
      </c>
      <c r="R42">
        <v>4.1787074527354845E-6</v>
      </c>
      <c r="S42">
        <f t="shared" si="6"/>
        <v>2.1574093682886103E-4</v>
      </c>
      <c r="T42" s="20">
        <f t="shared" si="0"/>
        <v>0.99978425906317114</v>
      </c>
    </row>
    <row r="43" spans="1:20" x14ac:dyDescent="0.15">
      <c r="A43" s="6">
        <v>36664</v>
      </c>
      <c r="B43" s="11">
        <v>3538.71</v>
      </c>
      <c r="C43" s="7">
        <f t="shared" si="1"/>
        <v>-2.9149839778762954E-2</v>
      </c>
      <c r="E43">
        <v>41</v>
      </c>
      <c r="F43" s="2">
        <f t="shared" si="2"/>
        <v>1698.9064555317848</v>
      </c>
      <c r="G43" s="10">
        <f t="shared" si="4"/>
        <v>7.5105058068459591</v>
      </c>
      <c r="H43" s="9">
        <f>H42*(1+C43)</f>
        <v>7.5105058068459618</v>
      </c>
      <c r="I43" s="9">
        <f t="shared" si="3"/>
        <v>0.22550342977451709</v>
      </c>
      <c r="J43">
        <f t="shared" si="5"/>
        <v>3.3348829951017726E-6</v>
      </c>
      <c r="O43">
        <v>41</v>
      </c>
      <c r="P43">
        <v>190</v>
      </c>
      <c r="Q43" s="9">
        <v>0.23942627682694884</v>
      </c>
      <c r="R43">
        <v>7.0378753414673837E-6</v>
      </c>
      <c r="S43">
        <f t="shared" si="6"/>
        <v>2.2277881217032841E-4</v>
      </c>
      <c r="T43" s="20">
        <f t="shared" si="0"/>
        <v>0.99977722118782963</v>
      </c>
    </row>
    <row r="44" spans="1:20" x14ac:dyDescent="0.15">
      <c r="A44" s="6">
        <v>36665</v>
      </c>
      <c r="B44" s="11">
        <v>3390.4</v>
      </c>
      <c r="C44" s="7">
        <f t="shared" si="1"/>
        <v>-4.1910752788445471E-2</v>
      </c>
      <c r="E44">
        <v>42</v>
      </c>
      <c r="F44" s="2">
        <f t="shared" si="2"/>
        <v>1627.7040070632979</v>
      </c>
      <c r="G44" s="10">
        <f t="shared" si="4"/>
        <v>7.1957348546590527</v>
      </c>
      <c r="H44" s="9">
        <f>H43*(1+C44)</f>
        <v>7.1957348546590563</v>
      </c>
      <c r="I44" s="9">
        <f t="shared" si="3"/>
        <v>0.31477095218690554</v>
      </c>
      <c r="J44">
        <f t="shared" si="5"/>
        <v>3.351641201107309E-6</v>
      </c>
      <c r="O44">
        <v>42</v>
      </c>
      <c r="P44">
        <v>139</v>
      </c>
      <c r="Q44" s="9">
        <v>0.23577577424612883</v>
      </c>
      <c r="R44">
        <v>5.4502784195810848E-6</v>
      </c>
      <c r="S44">
        <f t="shared" si="6"/>
        <v>2.282290905899095E-4</v>
      </c>
      <c r="T44" s="20">
        <f t="shared" si="0"/>
        <v>0.99977177090941005</v>
      </c>
    </row>
    <row r="45" spans="1:20" x14ac:dyDescent="0.15">
      <c r="A45" s="6">
        <v>36668</v>
      </c>
      <c r="B45" s="11">
        <v>3364.21</v>
      </c>
      <c r="C45" s="7">
        <f t="shared" si="1"/>
        <v>-7.7247522416233894E-3</v>
      </c>
      <c r="E45">
        <v>43</v>
      </c>
      <c r="F45" s="2">
        <f t="shared" si="2"/>
        <v>1615.1303968860364</v>
      </c>
      <c r="G45" s="10">
        <f t="shared" si="4"/>
        <v>7.1401495857103976</v>
      </c>
      <c r="H45" s="9">
        <f>H44*(1+C45)</f>
        <v>7.1401495857104011</v>
      </c>
      <c r="I45" s="9">
        <f t="shared" si="3"/>
        <v>5.558526894865512E-2</v>
      </c>
      <c r="J45">
        <f t="shared" si="5"/>
        <v>3.368483619203326E-6</v>
      </c>
      <c r="O45">
        <v>43</v>
      </c>
      <c r="P45">
        <v>261</v>
      </c>
      <c r="Q45" s="9">
        <v>0.23339870279815278</v>
      </c>
      <c r="R45">
        <v>1.0046223532783133E-5</v>
      </c>
      <c r="S45">
        <f t="shared" si="6"/>
        <v>2.3827531412269262E-4</v>
      </c>
      <c r="T45" s="20">
        <f t="shared" si="0"/>
        <v>0.99976172468587732</v>
      </c>
    </row>
    <row r="46" spans="1:20" x14ac:dyDescent="0.15">
      <c r="A46" s="6">
        <v>36669</v>
      </c>
      <c r="B46" s="11">
        <v>3164.55</v>
      </c>
      <c r="C46" s="7">
        <f t="shared" si="1"/>
        <v>-5.9348257094533285E-2</v>
      </c>
      <c r="E46">
        <v>44</v>
      </c>
      <c r="F46" s="2">
        <f t="shared" si="2"/>
        <v>1519.2752228504482</v>
      </c>
      <c r="G46" s="10">
        <f t="shared" si="4"/>
        <v>6.7163941524042317</v>
      </c>
      <c r="H46" s="9">
        <f>H45*(1+C46)</f>
        <v>6.7163941524042352</v>
      </c>
      <c r="I46" s="9">
        <f t="shared" si="3"/>
        <v>0.42375543330616594</v>
      </c>
      <c r="J46">
        <f t="shared" si="5"/>
        <v>3.3854106725661572E-6</v>
      </c>
      <c r="O46">
        <v>44</v>
      </c>
      <c r="P46">
        <v>177</v>
      </c>
      <c r="Q46" s="9">
        <v>0.23133998913338782</v>
      </c>
      <c r="R46">
        <v>6.5938888140772578E-6</v>
      </c>
      <c r="S46">
        <f t="shared" si="6"/>
        <v>2.4486920293676986E-4</v>
      </c>
      <c r="T46" s="20">
        <f t="shared" si="0"/>
        <v>0.99975513079706324</v>
      </c>
    </row>
    <row r="47" spans="1:20" x14ac:dyDescent="0.15">
      <c r="A47" s="6">
        <v>36670</v>
      </c>
      <c r="B47" s="11">
        <v>3270.61</v>
      </c>
      <c r="C47" s="7">
        <f t="shared" si="1"/>
        <v>3.3515033733074295E-2</v>
      </c>
      <c r="E47">
        <v>45</v>
      </c>
      <c r="F47" s="2">
        <f t="shared" si="2"/>
        <v>1570.193783194105</v>
      </c>
      <c r="G47" s="10">
        <f t="shared" si="4"/>
        <v>6.9414943289866819</v>
      </c>
      <c r="H47" s="9">
        <f>H46*(1+C47)</f>
        <v>6.9414943289866864</v>
      </c>
      <c r="I47" s="9">
        <f t="shared" si="3"/>
        <v>-0.22510017658245118</v>
      </c>
      <c r="J47">
        <f t="shared" si="5"/>
        <v>3.4024227864986501E-6</v>
      </c>
      <c r="O47">
        <v>45</v>
      </c>
      <c r="P47">
        <v>186</v>
      </c>
      <c r="Q47" s="9">
        <v>0.23133998913338782</v>
      </c>
      <c r="R47">
        <v>6.898170001400258E-6</v>
      </c>
      <c r="S47">
        <f t="shared" si="6"/>
        <v>2.5176737293817011E-4</v>
      </c>
      <c r="T47" s="20">
        <f t="shared" si="0"/>
        <v>0.99974823262706181</v>
      </c>
    </row>
    <row r="48" spans="1:20" x14ac:dyDescent="0.15">
      <c r="A48" s="6">
        <v>36671</v>
      </c>
      <c r="B48" s="11">
        <v>3205.35</v>
      </c>
      <c r="C48" s="7">
        <f t="shared" si="1"/>
        <v>-1.9953464338456794E-2</v>
      </c>
      <c r="E48">
        <v>46</v>
      </c>
      <c r="F48" s="2">
        <f t="shared" si="2"/>
        <v>1538.8629775366749</v>
      </c>
      <c r="G48" s="10">
        <f t="shared" si="4"/>
        <v>6.802987469437646</v>
      </c>
      <c r="H48" s="9">
        <f>H47*(1+C48)</f>
        <v>6.8029874694376504</v>
      </c>
      <c r="I48" s="9">
        <f t="shared" si="3"/>
        <v>0.13850685954903597</v>
      </c>
      <c r="J48">
        <f t="shared" si="5"/>
        <v>3.4195203884408543E-6</v>
      </c>
      <c r="O48">
        <v>46</v>
      </c>
      <c r="P48">
        <v>125</v>
      </c>
      <c r="Q48" s="9">
        <v>0.23072449741918</v>
      </c>
      <c r="R48">
        <v>5.0809137019332791E-6</v>
      </c>
      <c r="S48">
        <f t="shared" si="6"/>
        <v>2.5684828664010337E-4</v>
      </c>
      <c r="T48" s="20">
        <f t="shared" si="0"/>
        <v>0.99974315171335992</v>
      </c>
    </row>
    <row r="49" spans="1:20" x14ac:dyDescent="0.15">
      <c r="A49" s="6">
        <v>36672</v>
      </c>
      <c r="B49" s="11">
        <v>3205.11</v>
      </c>
      <c r="C49" s="7">
        <f t="shared" si="1"/>
        <v>-7.4874818662529208E-5</v>
      </c>
      <c r="E49">
        <v>47</v>
      </c>
      <c r="F49" s="2">
        <f t="shared" si="2"/>
        <v>1538.7477554502852</v>
      </c>
      <c r="G49" s="10">
        <f t="shared" si="4"/>
        <v>6.8024780969845082</v>
      </c>
      <c r="H49" s="9">
        <f>H48*(1+C49)</f>
        <v>6.8024780969845127</v>
      </c>
      <c r="I49" s="9">
        <f t="shared" si="3"/>
        <v>5.0937245313775747E-4</v>
      </c>
      <c r="J49">
        <f t="shared" si="5"/>
        <v>3.4367039079807582E-6</v>
      </c>
      <c r="O49">
        <v>47</v>
      </c>
      <c r="P49">
        <v>231</v>
      </c>
      <c r="Q49" s="9">
        <v>0.22715889024721569</v>
      </c>
      <c r="R49">
        <v>8.6436119160480227E-6</v>
      </c>
      <c r="S49">
        <f t="shared" si="6"/>
        <v>2.6549189855615138E-4</v>
      </c>
      <c r="T49" s="20">
        <f t="shared" si="0"/>
        <v>0.99973450810144382</v>
      </c>
    </row>
    <row r="50" spans="1:20" x14ac:dyDescent="0.15">
      <c r="A50" s="6">
        <v>36676</v>
      </c>
      <c r="B50" s="11">
        <v>3459.48</v>
      </c>
      <c r="C50" s="7">
        <f t="shared" si="1"/>
        <v>7.9363890786899649E-2</v>
      </c>
      <c r="E50">
        <v>48</v>
      </c>
      <c r="F50" s="2">
        <f t="shared" si="2"/>
        <v>1660.8687642624286</v>
      </c>
      <c r="G50" s="10">
        <f t="shared" si="4"/>
        <v>7.3423492257538632</v>
      </c>
      <c r="H50" s="9">
        <f>H49*(1+C50)</f>
        <v>7.3423492257538685</v>
      </c>
      <c r="I50" s="9">
        <f t="shared" si="3"/>
        <v>-0.53987112876935583</v>
      </c>
      <c r="J50">
        <f t="shared" si="5"/>
        <v>3.4539737768650837E-6</v>
      </c>
      <c r="O50">
        <v>48</v>
      </c>
      <c r="P50">
        <v>57</v>
      </c>
      <c r="Q50" s="9">
        <v>0.22694665172507467</v>
      </c>
      <c r="R50">
        <v>3.6133606381605421E-6</v>
      </c>
      <c r="S50">
        <f t="shared" si="6"/>
        <v>2.6910525919431191E-4</v>
      </c>
      <c r="T50" s="20">
        <f t="shared" si="0"/>
        <v>0.99973089474080568</v>
      </c>
    </row>
    <row r="51" spans="1:20" x14ac:dyDescent="0.15">
      <c r="A51" s="6">
        <v>36677</v>
      </c>
      <c r="B51" s="11">
        <v>3400.91</v>
      </c>
      <c r="C51" s="7">
        <f t="shared" si="1"/>
        <v>-1.6930290101402568E-2</v>
      </c>
      <c r="E51">
        <v>49</v>
      </c>
      <c r="F51" s="2">
        <f t="shared" si="2"/>
        <v>1632.7497742631076</v>
      </c>
      <c r="G51" s="10">
        <f t="shared" si="4"/>
        <v>7.2180411233360413</v>
      </c>
      <c r="H51" s="9">
        <f>H50*(1+C51)</f>
        <v>7.2180411233360466</v>
      </c>
      <c r="I51" s="9">
        <f t="shared" si="3"/>
        <v>0.12430810241782186</v>
      </c>
      <c r="J51">
        <f t="shared" si="5"/>
        <v>3.4713304290101338E-6</v>
      </c>
      <c r="O51">
        <v>49</v>
      </c>
      <c r="P51">
        <v>41</v>
      </c>
      <c r="Q51" s="9">
        <v>0.22550342977451709</v>
      </c>
      <c r="R51">
        <v>3.3348829951017726E-6</v>
      </c>
      <c r="S51">
        <f t="shared" si="6"/>
        <v>2.7244014218941366E-4</v>
      </c>
      <c r="T51" s="20">
        <f t="shared" si="0"/>
        <v>0.99972755985781059</v>
      </c>
    </row>
    <row r="52" spans="1:20" x14ac:dyDescent="0.15">
      <c r="A52" s="6">
        <v>36678</v>
      </c>
      <c r="B52" s="11">
        <v>3582.5</v>
      </c>
      <c r="C52" s="7">
        <f t="shared" si="1"/>
        <v>5.3394532639793546E-2</v>
      </c>
      <c r="E52">
        <v>50</v>
      </c>
      <c r="F52" s="2">
        <f t="shared" si="2"/>
        <v>1719.9296853776148</v>
      </c>
      <c r="G52" s="10">
        <f t="shared" si="4"/>
        <v>7.6034450556913802</v>
      </c>
      <c r="H52" s="9">
        <f>H51*(1+C52)</f>
        <v>7.6034450556913855</v>
      </c>
      <c r="I52" s="9">
        <f t="shared" si="3"/>
        <v>-0.38540393235533887</v>
      </c>
      <c r="J52">
        <f t="shared" si="5"/>
        <v>3.4887743005126971E-6</v>
      </c>
      <c r="O52">
        <v>50</v>
      </c>
      <c r="P52">
        <v>134</v>
      </c>
      <c r="Q52" s="9">
        <v>0.22391164085846249</v>
      </c>
      <c r="R52">
        <v>5.3153772328635166E-6</v>
      </c>
      <c r="S52">
        <f t="shared" si="6"/>
        <v>2.7775551942227719E-4</v>
      </c>
      <c r="T52" s="20">
        <f t="shared" si="0"/>
        <v>0.99972224448057767</v>
      </c>
    </row>
    <row r="53" spans="1:20" x14ac:dyDescent="0.15">
      <c r="A53" s="6">
        <v>36679</v>
      </c>
      <c r="B53" s="11">
        <v>3813.38</v>
      </c>
      <c r="C53" s="7">
        <f t="shared" si="1"/>
        <v>6.4446615491974946E-2</v>
      </c>
      <c r="E53">
        <v>51</v>
      </c>
      <c r="F53" s="2">
        <f t="shared" si="2"/>
        <v>1830.7733324843794</v>
      </c>
      <c r="G53" s="10">
        <f t="shared" si="4"/>
        <v>8.0934613556098807</v>
      </c>
      <c r="H53" s="9">
        <f>H52*(1+C53)</f>
        <v>8.093461355609886</v>
      </c>
      <c r="I53" s="9">
        <f t="shared" si="3"/>
        <v>-0.49001629991850049</v>
      </c>
      <c r="J53">
        <f t="shared" si="5"/>
        <v>3.5063058296610017E-6</v>
      </c>
      <c r="O53">
        <v>51</v>
      </c>
      <c r="P53">
        <v>214</v>
      </c>
      <c r="Q53" s="9">
        <v>0.22257453816897588</v>
      </c>
      <c r="R53">
        <v>7.9375711685709278E-6</v>
      </c>
      <c r="S53">
        <f t="shared" si="6"/>
        <v>2.8569309059084814E-4</v>
      </c>
      <c r="T53" s="20">
        <f t="shared" si="0"/>
        <v>0.9997143069094091</v>
      </c>
    </row>
    <row r="54" spans="1:20" x14ac:dyDescent="0.15">
      <c r="A54" s="6">
        <v>36682</v>
      </c>
      <c r="B54" s="11">
        <v>3821.76</v>
      </c>
      <c r="C54" s="7">
        <f t="shared" si="1"/>
        <v>2.1975255547572736E-3</v>
      </c>
      <c r="E54">
        <v>52</v>
      </c>
      <c r="F54" s="2">
        <f t="shared" si="2"/>
        <v>1834.7965036674818</v>
      </c>
      <c r="G54" s="10">
        <f t="shared" si="4"/>
        <v>8.1112469437652734</v>
      </c>
      <c r="H54" s="9">
        <f>H53*(1+C54)</f>
        <v>8.1112469437652788</v>
      </c>
      <c r="I54" s="9">
        <f t="shared" si="3"/>
        <v>-1.7785588155392773E-2</v>
      </c>
      <c r="J54">
        <f t="shared" si="5"/>
        <v>3.5239254569457312E-6</v>
      </c>
      <c r="O54">
        <v>52</v>
      </c>
      <c r="P54">
        <v>274</v>
      </c>
      <c r="Q54" s="9">
        <v>0.22091907769627817</v>
      </c>
      <c r="R54">
        <v>1.0722666224716742E-5</v>
      </c>
      <c r="S54">
        <f t="shared" si="6"/>
        <v>2.9641575681556488E-4</v>
      </c>
      <c r="T54" s="20">
        <f t="shared" si="0"/>
        <v>0.9997035842431844</v>
      </c>
    </row>
    <row r="55" spans="1:20" x14ac:dyDescent="0.15">
      <c r="A55" s="6">
        <v>36683</v>
      </c>
      <c r="B55" s="11">
        <v>3756.37</v>
      </c>
      <c r="C55" s="7">
        <f t="shared" si="1"/>
        <v>-1.7109917943565311E-2</v>
      </c>
      <c r="E55">
        <v>53</v>
      </c>
      <c r="F55" s="2">
        <f t="shared" si="2"/>
        <v>1803.4032860465907</v>
      </c>
      <c r="G55" s="10">
        <f t="shared" si="4"/>
        <v>7.9724641741374542</v>
      </c>
      <c r="H55" s="9">
        <f>H54*(1+C55)</f>
        <v>7.9724641741374596</v>
      </c>
      <c r="I55" s="9">
        <f t="shared" si="3"/>
        <v>0.13878276962781921</v>
      </c>
      <c r="J55">
        <f t="shared" si="5"/>
        <v>3.541633625071086E-6</v>
      </c>
      <c r="O55">
        <v>53</v>
      </c>
      <c r="P55">
        <v>135</v>
      </c>
      <c r="Q55" s="9">
        <v>0.22055827220863922</v>
      </c>
      <c r="R55">
        <v>5.3420876712196152E-6</v>
      </c>
      <c r="S55">
        <f t="shared" si="6"/>
        <v>3.0175784448678447E-4</v>
      </c>
      <c r="T55" s="20">
        <f t="shared" si="0"/>
        <v>0.99969824215551317</v>
      </c>
    </row>
    <row r="56" spans="1:20" x14ac:dyDescent="0.15">
      <c r="A56" s="6">
        <v>36684</v>
      </c>
      <c r="B56" s="11">
        <v>3839.26</v>
      </c>
      <c r="C56" s="7">
        <f t="shared" si="1"/>
        <v>2.206651634423662E-2</v>
      </c>
      <c r="E56">
        <v>54</v>
      </c>
      <c r="F56" s="2">
        <f t="shared" si="2"/>
        <v>1843.1981141333879</v>
      </c>
      <c r="G56" s="10">
        <f t="shared" si="4"/>
        <v>8.1483886851398992</v>
      </c>
      <c r="H56" s="9">
        <f>H55*(1+C56)</f>
        <v>8.1483886851399046</v>
      </c>
      <c r="I56" s="9">
        <f t="shared" si="3"/>
        <v>-0.17592451100244499</v>
      </c>
      <c r="J56">
        <f t="shared" si="5"/>
        <v>3.5594307789659159E-6</v>
      </c>
      <c r="O56">
        <v>54</v>
      </c>
      <c r="P56">
        <v>236</v>
      </c>
      <c r="Q56" s="9">
        <v>0.21368174409127949</v>
      </c>
      <c r="R56">
        <v>8.8629817658099053E-6</v>
      </c>
      <c r="S56">
        <f t="shared" si="6"/>
        <v>3.106208262525944E-4</v>
      </c>
      <c r="T56" s="20">
        <f t="shared" si="0"/>
        <v>0.99968937917374745</v>
      </c>
    </row>
    <row r="57" spans="1:20" x14ac:dyDescent="0.15">
      <c r="A57" s="6">
        <v>36685</v>
      </c>
      <c r="B57" s="11">
        <v>3825.56</v>
      </c>
      <c r="C57" s="7">
        <f t="shared" si="1"/>
        <v>-3.5683959929778686E-3</v>
      </c>
      <c r="E57">
        <v>55</v>
      </c>
      <c r="F57" s="2">
        <f t="shared" si="2"/>
        <v>1836.6208533686499</v>
      </c>
      <c r="G57" s="10">
        <f t="shared" si="4"/>
        <v>8.1193120076066201</v>
      </c>
      <c r="H57" s="9">
        <f>H56*(1+C57)</f>
        <v>8.1193120076066254</v>
      </c>
      <c r="I57" s="9">
        <f t="shared" si="3"/>
        <v>2.9076677533279138E-2</v>
      </c>
      <c r="J57">
        <f t="shared" si="5"/>
        <v>3.5773173657948911E-6</v>
      </c>
      <c r="O57">
        <v>55</v>
      </c>
      <c r="P57">
        <v>82</v>
      </c>
      <c r="Q57" s="9">
        <v>0.20693255908720509</v>
      </c>
      <c r="R57">
        <v>4.0957580230566518E-6</v>
      </c>
      <c r="S57">
        <f t="shared" si="6"/>
        <v>3.1471658427565107E-4</v>
      </c>
      <c r="T57" s="20">
        <f t="shared" si="0"/>
        <v>0.99968528341572438</v>
      </c>
    </row>
    <row r="58" spans="1:20" x14ac:dyDescent="0.15">
      <c r="A58" s="6">
        <v>36686</v>
      </c>
      <c r="B58" s="11">
        <v>3874.84</v>
      </c>
      <c r="C58" s="7">
        <f t="shared" si="1"/>
        <v>1.2881774171624505E-2</v>
      </c>
      <c r="E58">
        <v>56</v>
      </c>
      <c r="F58" s="2">
        <f t="shared" si="2"/>
        <v>1860.2797884406411</v>
      </c>
      <c r="G58" s="10">
        <f t="shared" si="4"/>
        <v>8.2239031513175682</v>
      </c>
      <c r="H58" s="9">
        <f>H57*(1+C58)</f>
        <v>8.2239031513175735</v>
      </c>
      <c r="I58" s="9">
        <f t="shared" si="3"/>
        <v>-0.10459114371094813</v>
      </c>
      <c r="J58">
        <f t="shared" si="5"/>
        <v>3.5952938349697392E-6</v>
      </c>
      <c r="O58">
        <v>56</v>
      </c>
      <c r="P58">
        <v>187</v>
      </c>
      <c r="Q58" s="9">
        <v>0.20005603096984537</v>
      </c>
      <c r="R58">
        <v>6.9328341722615653E-6</v>
      </c>
      <c r="S58">
        <f t="shared" si="6"/>
        <v>3.2164941844791263E-4</v>
      </c>
      <c r="T58" s="20">
        <f t="shared" si="0"/>
        <v>0.99967835058155208</v>
      </c>
    </row>
    <row r="59" spans="1:20" x14ac:dyDescent="0.15">
      <c r="A59" s="6">
        <v>36689</v>
      </c>
      <c r="B59" s="11">
        <v>3767.91</v>
      </c>
      <c r="C59" s="7">
        <f t="shared" si="1"/>
        <v>-2.7595978156517487E-2</v>
      </c>
      <c r="E59">
        <v>57</v>
      </c>
      <c r="F59" s="2">
        <f t="shared" si="2"/>
        <v>1808.9435480338223</v>
      </c>
      <c r="G59" s="10">
        <f t="shared" si="4"/>
        <v>7.9969564995924936</v>
      </c>
      <c r="H59" s="9">
        <f>H58*(1+C59)</f>
        <v>7.9969564995924989</v>
      </c>
      <c r="I59" s="9">
        <f t="shared" si="3"/>
        <v>0.22694665172507467</v>
      </c>
      <c r="J59">
        <f t="shared" si="5"/>
        <v>3.6133606381605421E-6</v>
      </c>
      <c r="O59">
        <v>57</v>
      </c>
      <c r="P59">
        <v>143</v>
      </c>
      <c r="Q59" s="9">
        <v>0.19910095762021207</v>
      </c>
      <c r="R59">
        <v>5.5606603034594947E-6</v>
      </c>
      <c r="S59">
        <f t="shared" si="6"/>
        <v>3.272100787513721E-4</v>
      </c>
      <c r="T59" s="20">
        <f t="shared" si="0"/>
        <v>0.99967278992124864</v>
      </c>
    </row>
    <row r="60" spans="1:20" x14ac:dyDescent="0.15">
      <c r="A60" s="6">
        <v>36690</v>
      </c>
      <c r="B60" s="11">
        <v>3851.06</v>
      </c>
      <c r="C60" s="7">
        <f t="shared" si="1"/>
        <v>2.2067936866857263E-2</v>
      </c>
      <c r="E60">
        <v>58</v>
      </c>
      <c r="F60" s="2">
        <f t="shared" si="2"/>
        <v>1848.8632000475413</v>
      </c>
      <c r="G60" s="10">
        <f t="shared" si="4"/>
        <v>8.173432830752505</v>
      </c>
      <c r="H60" s="9">
        <f>H59*(1+C60)</f>
        <v>8.1734328307525104</v>
      </c>
      <c r="I60" s="9">
        <f t="shared" si="3"/>
        <v>-0.17647633116001149</v>
      </c>
      <c r="J60">
        <f t="shared" si="5"/>
        <v>3.6315182293070772E-6</v>
      </c>
      <c r="O60">
        <v>58</v>
      </c>
      <c r="P60">
        <v>251</v>
      </c>
      <c r="Q60" s="9">
        <v>0.19895239065471371</v>
      </c>
      <c r="R60">
        <v>9.5550649749536748E-6</v>
      </c>
      <c r="S60">
        <f t="shared" si="6"/>
        <v>3.3676514372632575E-4</v>
      </c>
      <c r="T60" s="20">
        <f t="shared" si="0"/>
        <v>0.99966323485627362</v>
      </c>
    </row>
    <row r="61" spans="1:20" x14ac:dyDescent="0.15">
      <c r="A61" s="6">
        <v>36691</v>
      </c>
      <c r="B61" s="11">
        <v>3797.41</v>
      </c>
      <c r="C61" s="7">
        <f t="shared" si="1"/>
        <v>-1.3931229323874472E-2</v>
      </c>
      <c r="E61">
        <v>59</v>
      </c>
      <c r="F61" s="2">
        <f t="shared" si="2"/>
        <v>1823.1062628192067</v>
      </c>
      <c r="G61" s="10">
        <f t="shared" si="4"/>
        <v>8.0595668636240081</v>
      </c>
      <c r="H61" s="9">
        <f>H60*(1+C61)</f>
        <v>8.0595668636240134</v>
      </c>
      <c r="I61" s="9">
        <f t="shared" si="3"/>
        <v>0.11386596712849695</v>
      </c>
      <c r="J61">
        <f t="shared" si="5"/>
        <v>3.6497670646302278E-6</v>
      </c>
      <c r="O61">
        <v>59</v>
      </c>
      <c r="P61">
        <v>99</v>
      </c>
      <c r="Q61" s="9">
        <v>0.19846424205378987</v>
      </c>
      <c r="R61">
        <v>4.4600724959188645E-6</v>
      </c>
      <c r="S61">
        <f t="shared" si="6"/>
        <v>3.412252162222446E-4</v>
      </c>
      <c r="T61" s="20">
        <f t="shared" si="0"/>
        <v>0.99965877478377774</v>
      </c>
    </row>
    <row r="62" spans="1:20" x14ac:dyDescent="0.15">
      <c r="A62" s="6">
        <v>36692</v>
      </c>
      <c r="B62" s="11">
        <v>3845.74</v>
      </c>
      <c r="C62" s="7">
        <f t="shared" si="1"/>
        <v>1.2727095573035196E-2</v>
      </c>
      <c r="E62">
        <v>60</v>
      </c>
      <c r="F62" s="2">
        <f t="shared" si="2"/>
        <v>1846.3091104659056</v>
      </c>
      <c r="G62" s="10">
        <f t="shared" si="4"/>
        <v>8.1621417413746169</v>
      </c>
      <c r="H62" s="9">
        <f>H61*(1+C62)</f>
        <v>8.162141741374624</v>
      </c>
      <c r="I62" s="9">
        <f t="shared" si="3"/>
        <v>-0.10257487775061058</v>
      </c>
      <c r="J62">
        <f t="shared" si="5"/>
        <v>3.6681076026434455E-6</v>
      </c>
      <c r="O62">
        <v>60</v>
      </c>
      <c r="P62">
        <v>181</v>
      </c>
      <c r="Q62" s="9">
        <v>0.19801854115729434</v>
      </c>
      <c r="R62">
        <v>6.7274316926883239E-6</v>
      </c>
      <c r="S62">
        <f t="shared" si="6"/>
        <v>3.4795264791493292E-4</v>
      </c>
      <c r="T62" s="20">
        <f t="shared" si="0"/>
        <v>0.99965204735208502</v>
      </c>
    </row>
    <row r="63" spans="1:20" x14ac:dyDescent="0.15">
      <c r="A63" s="6">
        <v>36693</v>
      </c>
      <c r="B63" s="11">
        <v>3860.56</v>
      </c>
      <c r="C63" s="7">
        <f t="shared" si="1"/>
        <v>3.8536146489362988E-3</v>
      </c>
      <c r="E63">
        <v>61</v>
      </c>
      <c r="F63" s="2">
        <f t="shared" si="2"/>
        <v>1853.4240743004616</v>
      </c>
      <c r="G63" s="10">
        <f t="shared" si="4"/>
        <v>8.1935954903558716</v>
      </c>
      <c r="H63" s="9">
        <f>H62*(1+C63)</f>
        <v>8.1935954903558805</v>
      </c>
      <c r="I63" s="9">
        <f t="shared" si="3"/>
        <v>-3.1453748981256524E-2</v>
      </c>
      <c r="J63">
        <f t="shared" si="5"/>
        <v>3.6865403041642667E-6</v>
      </c>
      <c r="O63">
        <v>61</v>
      </c>
      <c r="P63">
        <v>17</v>
      </c>
      <c r="Q63" s="9">
        <v>0.19706346780766104</v>
      </c>
      <c r="R63">
        <v>2.9568857147181032E-6</v>
      </c>
      <c r="S63">
        <f t="shared" si="6"/>
        <v>3.5090953362965104E-4</v>
      </c>
      <c r="T63" s="20">
        <f t="shared" si="0"/>
        <v>0.99964909046637029</v>
      </c>
    </row>
    <row r="64" spans="1:20" x14ac:dyDescent="0.15">
      <c r="A64" s="6">
        <v>36696</v>
      </c>
      <c r="B64" s="11">
        <v>3989.83</v>
      </c>
      <c r="C64" s="7">
        <f t="shared" si="1"/>
        <v>3.3484779410241083E-2</v>
      </c>
      <c r="E64">
        <v>62</v>
      </c>
      <c r="F64" s="2">
        <f t="shared" si="2"/>
        <v>1915.4855705820428</v>
      </c>
      <c r="G64" s="10">
        <f t="shared" si="4"/>
        <v>8.4679562279271838</v>
      </c>
      <c r="H64" s="9">
        <f>H63*(1+C64)</f>
        <v>8.4679562279271927</v>
      </c>
      <c r="I64" s="9">
        <f t="shared" si="3"/>
        <v>-0.27436073757131219</v>
      </c>
      <c r="J64">
        <f t="shared" si="5"/>
        <v>3.7050656323258965E-6</v>
      </c>
      <c r="O64">
        <v>62</v>
      </c>
      <c r="P64">
        <v>66</v>
      </c>
      <c r="Q64" s="9">
        <v>0.19419824775876116</v>
      </c>
      <c r="R64">
        <v>3.7801025557461717E-6</v>
      </c>
      <c r="S64">
        <f t="shared" si="6"/>
        <v>3.5468963618539721E-4</v>
      </c>
      <c r="T64" s="20">
        <f t="shared" si="0"/>
        <v>0.99964531036381465</v>
      </c>
    </row>
    <row r="65" spans="1:20" x14ac:dyDescent="0.15">
      <c r="A65" s="6">
        <v>36697</v>
      </c>
      <c r="B65" s="11">
        <v>4013.36</v>
      </c>
      <c r="C65" s="7">
        <f t="shared" si="1"/>
        <v>5.8974943794598556E-3</v>
      </c>
      <c r="E65">
        <v>63</v>
      </c>
      <c r="F65" s="2">
        <f t="shared" si="2"/>
        <v>1926.7821359684867</v>
      </c>
      <c r="G65" s="10">
        <f t="shared" si="4"/>
        <v>8.5178959521868958</v>
      </c>
      <c r="H65" s="9">
        <f>H64*(1+C65)</f>
        <v>8.5178959521869047</v>
      </c>
      <c r="I65" s="9">
        <f t="shared" si="3"/>
        <v>-4.9939724259711937E-2</v>
      </c>
      <c r="J65">
        <f t="shared" si="5"/>
        <v>3.7236840525888406E-6</v>
      </c>
      <c r="O65">
        <v>63</v>
      </c>
      <c r="P65">
        <v>116</v>
      </c>
      <c r="Q65" s="9">
        <v>0.193455412931268</v>
      </c>
      <c r="R65">
        <v>4.85679245621215E-6</v>
      </c>
      <c r="S65">
        <f t="shared" si="6"/>
        <v>3.5954642864160938E-4</v>
      </c>
      <c r="T65" s="20">
        <f t="shared" si="0"/>
        <v>0.99964045357135844</v>
      </c>
    </row>
    <row r="66" spans="1:20" x14ac:dyDescent="0.15">
      <c r="A66" s="6">
        <v>36698</v>
      </c>
      <c r="B66" s="11">
        <v>4064.01</v>
      </c>
      <c r="C66" s="7">
        <f t="shared" si="1"/>
        <v>1.262034803755463E-2</v>
      </c>
      <c r="E66">
        <v>64</v>
      </c>
      <c r="F66" s="2">
        <f t="shared" si="2"/>
        <v>1951.098797116952</v>
      </c>
      <c r="G66" s="10">
        <f t="shared" si="4"/>
        <v>8.6253947636511725</v>
      </c>
      <c r="H66" s="9">
        <f>H65*(1+C66)</f>
        <v>8.6253947636511814</v>
      </c>
      <c r="I66" s="9">
        <f t="shared" si="3"/>
        <v>-0.10749881146427676</v>
      </c>
      <c r="J66">
        <f t="shared" si="5"/>
        <v>3.7423960327526031E-6</v>
      </c>
      <c r="O66">
        <v>64</v>
      </c>
      <c r="P66">
        <v>225</v>
      </c>
      <c r="Q66" s="9">
        <v>0.19332806981798445</v>
      </c>
      <c r="R66">
        <v>8.3875233848772363E-6</v>
      </c>
      <c r="S66">
        <f t="shared" si="6"/>
        <v>3.6793395202648659E-4</v>
      </c>
      <c r="T66" s="20">
        <f t="shared" si="0"/>
        <v>0.9996320660479735</v>
      </c>
    </row>
    <row r="67" spans="1:20" x14ac:dyDescent="0.15">
      <c r="A67" s="6">
        <v>36699</v>
      </c>
      <c r="B67" s="11">
        <v>3936.84</v>
      </c>
      <c r="C67" s="7">
        <f t="shared" si="1"/>
        <v>-3.1291753711235937E-2</v>
      </c>
      <c r="E67">
        <v>65</v>
      </c>
      <c r="F67" s="2">
        <f t="shared" si="2"/>
        <v>1890.0454940912796</v>
      </c>
      <c r="G67" s="10">
        <f t="shared" si="4"/>
        <v>8.3554910350448157</v>
      </c>
      <c r="H67" s="9">
        <f>H66*(1+C67)</f>
        <v>8.3554910350448246</v>
      </c>
      <c r="I67" s="9">
        <f t="shared" si="3"/>
        <v>0.26990372860635681</v>
      </c>
      <c r="J67">
        <f t="shared" si="5"/>
        <v>3.76120204296744E-6</v>
      </c>
      <c r="O67">
        <v>65</v>
      </c>
      <c r="P67">
        <v>300</v>
      </c>
      <c r="Q67" s="9">
        <v>0.19322195055691438</v>
      </c>
      <c r="R67">
        <v>1.2215259234524239E-5</v>
      </c>
      <c r="S67">
        <f t="shared" si="6"/>
        <v>3.8014921126101084E-4</v>
      </c>
      <c r="T67" s="20">
        <f t="shared" ref="T67:T110" si="7">1-S67</f>
        <v>0.99961985078873894</v>
      </c>
    </row>
    <row r="68" spans="1:20" x14ac:dyDescent="0.15">
      <c r="A68" s="6">
        <v>36700</v>
      </c>
      <c r="B68" s="11">
        <v>3845.34</v>
      </c>
      <c r="C68" s="7">
        <f t="shared" ref="C68:C131" si="8">B68/B67-1</f>
        <v>-2.3241991038497889E-2</v>
      </c>
      <c r="E68">
        <v>66</v>
      </c>
      <c r="F68" s="2">
        <f t="shared" ref="F68:F131" si="9">F67*(1+C68)</f>
        <v>1846.1170736552567</v>
      </c>
      <c r="G68" s="10">
        <f t="shared" si="4"/>
        <v>8.1612927872860546</v>
      </c>
      <c r="H68" s="9">
        <f>H67*(1+C68)</f>
        <v>8.1612927872860634</v>
      </c>
      <c r="I68" s="9">
        <f t="shared" ref="I68:I131" si="10">-(H68-H67)</f>
        <v>0.19419824775876116</v>
      </c>
      <c r="J68">
        <f t="shared" si="5"/>
        <v>3.7801025557461717E-6</v>
      </c>
      <c r="O68">
        <v>66</v>
      </c>
      <c r="P68">
        <v>85</v>
      </c>
      <c r="Q68" s="9">
        <v>0.19124813230100735</v>
      </c>
      <c r="R68">
        <v>4.1578139154718067E-6</v>
      </c>
      <c r="S68">
        <f t="shared" si="6"/>
        <v>3.8430702517648266E-4</v>
      </c>
      <c r="T68" s="20">
        <f t="shared" si="7"/>
        <v>0.99961569297482356</v>
      </c>
    </row>
    <row r="69" spans="1:20" x14ac:dyDescent="0.15">
      <c r="A69" s="6">
        <v>36703</v>
      </c>
      <c r="B69" s="11">
        <v>3912.12</v>
      </c>
      <c r="C69" s="7">
        <f t="shared" si="8"/>
        <v>1.7366474746056237E-2</v>
      </c>
      <c r="E69">
        <v>67</v>
      </c>
      <c r="F69" s="2">
        <f t="shared" si="9"/>
        <v>1878.177619193154</v>
      </c>
      <c r="G69" s="10">
        <f t="shared" ref="G69:G132" si="11">G68*F69/F68</f>
        <v>8.3030256723716285</v>
      </c>
      <c r="H69" s="9">
        <f>H68*(1+C69)</f>
        <v>8.3030256723716374</v>
      </c>
      <c r="I69" s="9">
        <f t="shared" si="10"/>
        <v>-0.14173288508557391</v>
      </c>
      <c r="J69">
        <f t="shared" ref="J69:J132" si="12">$M$2^($M$3-E69)*(1-$M$2)/(1-$M$2^$M$3)</f>
        <v>3.7990980459760515E-6</v>
      </c>
      <c r="O69">
        <v>67</v>
      </c>
      <c r="P69">
        <v>197</v>
      </c>
      <c r="Q69" s="9">
        <v>0.18515688671556685</v>
      </c>
      <c r="R69">
        <v>7.2892023228334848E-6</v>
      </c>
      <c r="S69">
        <f t="shared" ref="S69:S132" si="13">S68+R69</f>
        <v>3.9159622749931612E-4</v>
      </c>
      <c r="T69" s="20">
        <f t="shared" si="7"/>
        <v>0.99960840377250071</v>
      </c>
    </row>
    <row r="70" spans="1:20" x14ac:dyDescent="0.15">
      <c r="A70" s="6">
        <v>36704</v>
      </c>
      <c r="B70" s="11">
        <v>3858.96</v>
      </c>
      <c r="C70" s="7">
        <f t="shared" si="8"/>
        <v>-1.3588540228827273E-2</v>
      </c>
      <c r="E70">
        <v>68</v>
      </c>
      <c r="F70" s="2">
        <f t="shared" si="9"/>
        <v>1852.6559270578648</v>
      </c>
      <c r="G70" s="10">
        <f t="shared" si="11"/>
        <v>8.1901996740016205</v>
      </c>
      <c r="H70" s="9">
        <f>H69*(1+C70)</f>
        <v>8.1901996740016294</v>
      </c>
      <c r="I70" s="9">
        <f t="shared" si="10"/>
        <v>0.11282599837000795</v>
      </c>
      <c r="J70">
        <f t="shared" si="12"/>
        <v>3.8181889909307048E-6</v>
      </c>
      <c r="O70">
        <v>68</v>
      </c>
      <c r="P70">
        <v>21</v>
      </c>
      <c r="Q70" s="9">
        <v>0.18498709589785456</v>
      </c>
      <c r="R70">
        <v>3.0167701078586705E-6</v>
      </c>
      <c r="S70">
        <f t="shared" si="13"/>
        <v>3.9461299760717479E-4</v>
      </c>
      <c r="T70" s="20">
        <f t="shared" si="7"/>
        <v>0.99960538700239288</v>
      </c>
    </row>
    <row r="71" spans="1:20" x14ac:dyDescent="0.15">
      <c r="A71" s="6">
        <v>36705</v>
      </c>
      <c r="B71" s="11">
        <v>3940.34</v>
      </c>
      <c r="C71" s="7">
        <f t="shared" si="8"/>
        <v>2.1088583452536502E-2</v>
      </c>
      <c r="E71">
        <v>69</v>
      </c>
      <c r="F71" s="2">
        <f t="shared" si="9"/>
        <v>1891.7258161844609</v>
      </c>
      <c r="G71" s="10">
        <f t="shared" si="11"/>
        <v>8.3629193833197402</v>
      </c>
      <c r="H71" s="9">
        <f>H70*(1+C71)</f>
        <v>8.3629193833197508</v>
      </c>
      <c r="I71" s="9">
        <f t="shared" si="10"/>
        <v>-0.17271970931812142</v>
      </c>
      <c r="J71">
        <f t="shared" si="12"/>
        <v>3.837375870282116E-6</v>
      </c>
      <c r="O71">
        <v>69</v>
      </c>
      <c r="P71">
        <v>155</v>
      </c>
      <c r="Q71" s="9">
        <v>0.1845626188535725</v>
      </c>
      <c r="R71">
        <v>5.9054010402332345E-6</v>
      </c>
      <c r="S71">
        <f t="shared" si="13"/>
        <v>4.0051839864740804E-4</v>
      </c>
      <c r="T71" s="20">
        <f t="shared" si="7"/>
        <v>0.99959948160135259</v>
      </c>
    </row>
    <row r="72" spans="1:20" x14ac:dyDescent="0.15">
      <c r="A72" s="6">
        <v>36706</v>
      </c>
      <c r="B72" s="11">
        <v>3877.23</v>
      </c>
      <c r="C72" s="7">
        <f t="shared" si="8"/>
        <v>-1.6016384372922188E-2</v>
      </c>
      <c r="E72">
        <v>70</v>
      </c>
      <c r="F72" s="2">
        <f t="shared" si="9"/>
        <v>1861.4272083842707</v>
      </c>
      <c r="G72" s="10">
        <f t="shared" si="11"/>
        <v>8.2289756519967305</v>
      </c>
      <c r="H72" s="9">
        <f>H71*(1+C72)</f>
        <v>8.2289756519967412</v>
      </c>
      <c r="I72" s="9">
        <f t="shared" si="10"/>
        <v>0.13394373132300963</v>
      </c>
      <c r="J72">
        <f t="shared" si="12"/>
        <v>3.8566591661126784E-6</v>
      </c>
      <c r="O72">
        <v>70</v>
      </c>
      <c r="P72">
        <v>34</v>
      </c>
      <c r="Q72" s="9">
        <v>0.17906564113012813</v>
      </c>
      <c r="R72">
        <v>3.2198983864646142E-6</v>
      </c>
      <c r="S72">
        <f t="shared" si="13"/>
        <v>4.0373829703387265E-4</v>
      </c>
      <c r="T72" s="20">
        <f t="shared" si="7"/>
        <v>0.99959626170296612</v>
      </c>
    </row>
    <row r="73" spans="1:20" x14ac:dyDescent="0.15">
      <c r="A73" s="6">
        <v>36707</v>
      </c>
      <c r="B73" s="11">
        <v>3966.11</v>
      </c>
      <c r="C73" s="7">
        <f t="shared" si="8"/>
        <v>2.2923582041818547E-2</v>
      </c>
      <c r="E73">
        <v>71</v>
      </c>
      <c r="F73" s="2">
        <f t="shared" si="9"/>
        <v>1904.0977877105408</v>
      </c>
      <c r="G73" s="10">
        <f t="shared" si="11"/>
        <v>8.4176132504754051</v>
      </c>
      <c r="H73" s="9">
        <f>H72*(1+C73)</f>
        <v>8.4176132504754158</v>
      </c>
      <c r="I73" s="9">
        <f t="shared" si="10"/>
        <v>-0.18863759847867456</v>
      </c>
      <c r="J73">
        <f t="shared" si="12"/>
        <v>3.8760393629273157E-6</v>
      </c>
      <c r="O73">
        <v>71</v>
      </c>
      <c r="P73">
        <v>185</v>
      </c>
      <c r="Q73" s="9">
        <v>0.17685836049986392</v>
      </c>
      <c r="R73">
        <v>6.8636791513932565E-6</v>
      </c>
      <c r="S73">
        <f t="shared" si="13"/>
        <v>4.1060197618526589E-4</v>
      </c>
      <c r="T73" s="20">
        <f t="shared" si="7"/>
        <v>0.99958939802381475</v>
      </c>
    </row>
    <row r="74" spans="1:20" x14ac:dyDescent="0.15">
      <c r="A74" s="6">
        <v>36710</v>
      </c>
      <c r="B74" s="11">
        <v>3991.93</v>
      </c>
      <c r="C74" s="7">
        <f t="shared" si="8"/>
        <v>6.5101573077901431E-3</v>
      </c>
      <c r="E74">
        <v>72</v>
      </c>
      <c r="F74" s="2">
        <f t="shared" si="9"/>
        <v>1916.4937638379517</v>
      </c>
      <c r="G74" s="10">
        <f t="shared" si="11"/>
        <v>8.4724132368921392</v>
      </c>
      <c r="H74" s="9">
        <f>H73*(1+C74)</f>
        <v>8.4724132368921499</v>
      </c>
      <c r="I74" s="9">
        <f t="shared" si="10"/>
        <v>-5.4799986416734114E-2</v>
      </c>
      <c r="J74">
        <f t="shared" si="12"/>
        <v>3.8955169476656434E-6</v>
      </c>
      <c r="O74">
        <v>72</v>
      </c>
      <c r="P74">
        <v>120</v>
      </c>
      <c r="Q74" s="9">
        <v>0.17416293126867721</v>
      </c>
      <c r="R74">
        <v>4.9551547525302814E-6</v>
      </c>
      <c r="S74">
        <f t="shared" si="13"/>
        <v>4.1555713093779619E-4</v>
      </c>
      <c r="T74" s="20">
        <f t="shared" si="7"/>
        <v>0.99958444286906223</v>
      </c>
    </row>
    <row r="75" spans="1:20" x14ac:dyDescent="0.15">
      <c r="A75" s="6">
        <v>36712</v>
      </c>
      <c r="B75" s="11">
        <v>3863.1</v>
      </c>
      <c r="C75" s="7">
        <f t="shared" si="8"/>
        <v>-3.2272609990656176E-2</v>
      </c>
      <c r="E75">
        <v>73</v>
      </c>
      <c r="F75" s="2">
        <f t="shared" si="9"/>
        <v>1854.6435080480849</v>
      </c>
      <c r="G75" s="10">
        <f t="shared" si="11"/>
        <v>8.1989863488182468</v>
      </c>
      <c r="H75" s="9">
        <f>H74*(1+C75)</f>
        <v>8.1989863488182575</v>
      </c>
      <c r="I75" s="9">
        <f t="shared" si="10"/>
        <v>0.27342688807389237</v>
      </c>
      <c r="J75">
        <f t="shared" si="12"/>
        <v>3.9150924097142138E-6</v>
      </c>
      <c r="O75">
        <v>73</v>
      </c>
      <c r="P75">
        <v>92</v>
      </c>
      <c r="Q75" s="9">
        <v>0.1729107239880463</v>
      </c>
      <c r="R75">
        <v>4.3062920810767735E-6</v>
      </c>
      <c r="S75">
        <f t="shared" si="13"/>
        <v>4.1986342301887294E-4</v>
      </c>
      <c r="T75" s="20">
        <f t="shared" si="7"/>
        <v>0.99958013657698108</v>
      </c>
    </row>
    <row r="76" spans="1:20" x14ac:dyDescent="0.15">
      <c r="A76" s="6">
        <v>36713</v>
      </c>
      <c r="B76" s="11">
        <v>3960.57</v>
      </c>
      <c r="C76" s="7">
        <f t="shared" si="8"/>
        <v>2.5231032072687842E-2</v>
      </c>
      <c r="E76">
        <v>74</v>
      </c>
      <c r="F76" s="2">
        <f t="shared" si="9"/>
        <v>1901.4380778830484</v>
      </c>
      <c r="G76" s="10">
        <f t="shared" si="11"/>
        <v>8.4058552363488097</v>
      </c>
      <c r="H76" s="9">
        <f>H75*(1+C76)</f>
        <v>8.4058552363488204</v>
      </c>
      <c r="I76" s="9">
        <f t="shared" si="10"/>
        <v>-0.20686888753056287</v>
      </c>
      <c r="J76">
        <f t="shared" si="12"/>
        <v>3.9347662409188092E-6</v>
      </c>
      <c r="O76">
        <v>74</v>
      </c>
      <c r="P76">
        <v>25</v>
      </c>
      <c r="Q76" s="9">
        <v>0.17221033686498188</v>
      </c>
      <c r="R76">
        <v>3.0778673109918468E-6</v>
      </c>
      <c r="S76">
        <f t="shared" si="13"/>
        <v>4.2294129032986478E-4</v>
      </c>
      <c r="T76" s="20">
        <f t="shared" si="7"/>
        <v>0.99957705870967017</v>
      </c>
    </row>
    <row r="77" spans="1:20" x14ac:dyDescent="0.15">
      <c r="A77" s="6">
        <v>36714</v>
      </c>
      <c r="B77" s="11">
        <v>4023.2</v>
      </c>
      <c r="C77" s="7">
        <f t="shared" si="8"/>
        <v>1.5813380397265986E-2</v>
      </c>
      <c r="E77">
        <v>75</v>
      </c>
      <c r="F77" s="2">
        <f t="shared" si="9"/>
        <v>1931.5062415104594</v>
      </c>
      <c r="G77" s="10">
        <f t="shared" si="11"/>
        <v>8.5387802227655438</v>
      </c>
      <c r="H77" s="9">
        <f>H76*(1+C77)</f>
        <v>8.5387802227655545</v>
      </c>
      <c r="I77" s="9">
        <f t="shared" si="10"/>
        <v>-0.13292498641673411</v>
      </c>
      <c r="J77">
        <f t="shared" si="12"/>
        <v>3.9545389355967935E-6</v>
      </c>
      <c r="O77">
        <v>75</v>
      </c>
      <c r="P77">
        <v>124</v>
      </c>
      <c r="Q77" s="9">
        <v>0.16688314995925069</v>
      </c>
      <c r="R77">
        <v>5.0555091334236123E-6</v>
      </c>
      <c r="S77">
        <f t="shared" si="13"/>
        <v>4.2799679946328842E-4</v>
      </c>
      <c r="T77" s="20">
        <f t="shared" si="7"/>
        <v>0.99957200320053674</v>
      </c>
    </row>
    <row r="78" spans="1:20" x14ac:dyDescent="0.15">
      <c r="A78" s="6">
        <v>36717</v>
      </c>
      <c r="B78" s="11">
        <v>3980.29</v>
      </c>
      <c r="C78" s="7">
        <f t="shared" si="8"/>
        <v>-1.0665639292105733E-2</v>
      </c>
      <c r="E78">
        <v>76</v>
      </c>
      <c r="F78" s="2">
        <f t="shared" si="9"/>
        <v>1910.905492648058</v>
      </c>
      <c r="G78" s="10">
        <f t="shared" si="11"/>
        <v>8.4477086729149597</v>
      </c>
      <c r="H78" s="9">
        <f>H77*(1+C78)</f>
        <v>8.4477086729149704</v>
      </c>
      <c r="I78" s="9">
        <f t="shared" si="10"/>
        <v>9.1071549850584077E-2</v>
      </c>
      <c r="J78">
        <f t="shared" si="12"/>
        <v>3.9744109905495396E-6</v>
      </c>
      <c r="O78">
        <v>76</v>
      </c>
      <c r="P78">
        <v>30</v>
      </c>
      <c r="Q78" s="9">
        <v>0.1658431812007608</v>
      </c>
      <c r="R78">
        <v>3.155981795556535E-6</v>
      </c>
      <c r="S78">
        <f t="shared" si="13"/>
        <v>4.3115278125884497E-4</v>
      </c>
      <c r="T78" s="20">
        <f t="shared" si="7"/>
        <v>0.99956884721874117</v>
      </c>
    </row>
    <row r="79" spans="1:20" x14ac:dyDescent="0.15">
      <c r="A79" s="6">
        <v>36718</v>
      </c>
      <c r="B79" s="11">
        <v>3956.42</v>
      </c>
      <c r="C79" s="7">
        <f t="shared" si="8"/>
        <v>-5.9970504661720492E-3</v>
      </c>
      <c r="E79">
        <v>77</v>
      </c>
      <c r="F79" s="2">
        <f t="shared" si="9"/>
        <v>1899.4456959725624</v>
      </c>
      <c r="G79" s="10">
        <f t="shared" si="11"/>
        <v>8.3970473376799699</v>
      </c>
      <c r="H79" s="9">
        <f>H78*(1+C79)</f>
        <v>8.3970473376799806</v>
      </c>
      <c r="I79" s="9">
        <f t="shared" si="10"/>
        <v>5.0661335234989835E-2</v>
      </c>
      <c r="J79">
        <f t="shared" si="12"/>
        <v>3.9943829050749154E-6</v>
      </c>
      <c r="O79">
        <v>77</v>
      </c>
      <c r="P79">
        <v>311</v>
      </c>
      <c r="Q79" s="9">
        <v>0.16467586932898648</v>
      </c>
      <c r="R79">
        <v>1.2907698124029008E-5</v>
      </c>
      <c r="S79">
        <f t="shared" si="13"/>
        <v>4.4406047938287397E-4</v>
      </c>
      <c r="T79" s="20">
        <f t="shared" si="7"/>
        <v>0.99955593952061716</v>
      </c>
    </row>
    <row r="80" spans="1:20" x14ac:dyDescent="0.15">
      <c r="A80" s="6">
        <v>36719</v>
      </c>
      <c r="B80" s="11">
        <v>4099.59</v>
      </c>
      <c r="C80" s="7">
        <f t="shared" si="8"/>
        <v>3.6186754692373535E-2</v>
      </c>
      <c r="E80">
        <v>78</v>
      </c>
      <c r="F80" s="2">
        <f t="shared" si="9"/>
        <v>1968.1804714242062</v>
      </c>
      <c r="G80" s="10">
        <f t="shared" si="11"/>
        <v>8.7009092298288433</v>
      </c>
      <c r="H80" s="9">
        <f>H79*(1+C80)</f>
        <v>8.700909229828854</v>
      </c>
      <c r="I80" s="9">
        <f t="shared" si="10"/>
        <v>-0.30386189214887338</v>
      </c>
      <c r="J80">
        <f t="shared" si="12"/>
        <v>4.0144551809798146E-6</v>
      </c>
      <c r="O80">
        <v>78</v>
      </c>
      <c r="P80">
        <v>146</v>
      </c>
      <c r="Q80" s="9">
        <v>0.16198044009779977</v>
      </c>
      <c r="R80">
        <v>5.6449113103808418E-6</v>
      </c>
      <c r="S80">
        <f t="shared" si="13"/>
        <v>4.4970539069325483E-4</v>
      </c>
      <c r="T80" s="20">
        <f t="shared" si="7"/>
        <v>0.99955029460930678</v>
      </c>
    </row>
    <row r="81" spans="1:20" x14ac:dyDescent="0.15">
      <c r="A81" s="6">
        <v>36720</v>
      </c>
      <c r="B81" s="11">
        <v>4174.8599999999997</v>
      </c>
      <c r="C81" s="7">
        <f t="shared" si="8"/>
        <v>1.8360372622628018E-2</v>
      </c>
      <c r="E81">
        <v>79</v>
      </c>
      <c r="F81" s="2">
        <f t="shared" si="9"/>
        <v>2004.3169982681343</v>
      </c>
      <c r="G81" s="10">
        <f t="shared" si="11"/>
        <v>8.8606611654441636</v>
      </c>
      <c r="H81" s="9">
        <f>H80*(1+C81)</f>
        <v>8.8606611654441743</v>
      </c>
      <c r="I81" s="9">
        <f t="shared" si="10"/>
        <v>-0.15975193561532031</v>
      </c>
      <c r="J81">
        <f t="shared" si="12"/>
        <v>4.0346283225927777E-6</v>
      </c>
      <c r="O81">
        <v>79</v>
      </c>
      <c r="P81">
        <v>326</v>
      </c>
      <c r="Q81" s="9">
        <v>0.16119515756587877</v>
      </c>
      <c r="R81">
        <v>1.3915620894986068E-5</v>
      </c>
      <c r="S81">
        <f t="shared" si="13"/>
        <v>4.6362101158824089E-4</v>
      </c>
      <c r="T81" s="20">
        <f t="shared" si="7"/>
        <v>0.99953637898841174</v>
      </c>
    </row>
    <row r="82" spans="1:20" x14ac:dyDescent="0.15">
      <c r="A82" s="6">
        <v>36721</v>
      </c>
      <c r="B82" s="11">
        <v>4246.18</v>
      </c>
      <c r="C82" s="7">
        <f t="shared" si="8"/>
        <v>1.7083207580613546E-2</v>
      </c>
      <c r="E82">
        <v>80</v>
      </c>
      <c r="F82" s="2">
        <f t="shared" si="9"/>
        <v>2038.557161606901</v>
      </c>
      <c r="G82" s="10">
        <f t="shared" si="11"/>
        <v>9.0120296794349262</v>
      </c>
      <c r="H82" s="9">
        <f>H81*(1+C82)</f>
        <v>9.0120296794349386</v>
      </c>
      <c r="I82" s="9">
        <f t="shared" si="10"/>
        <v>-0.15136851399076434</v>
      </c>
      <c r="J82">
        <f t="shared" si="12"/>
        <v>4.0549028367766619E-6</v>
      </c>
      <c r="O82">
        <v>80</v>
      </c>
      <c r="P82">
        <v>394</v>
      </c>
      <c r="Q82" s="9">
        <v>0.1607282328171693</v>
      </c>
      <c r="R82">
        <v>1.9567398872268992E-5</v>
      </c>
      <c r="S82">
        <f t="shared" si="13"/>
        <v>4.8318841046050988E-4</v>
      </c>
      <c r="T82" s="20">
        <f t="shared" si="7"/>
        <v>0.99951681158953953</v>
      </c>
    </row>
    <row r="83" spans="1:20" x14ac:dyDescent="0.15">
      <c r="A83" s="6">
        <v>36724</v>
      </c>
      <c r="B83" s="11">
        <v>4274.67</v>
      </c>
      <c r="C83" s="7">
        <f t="shared" si="8"/>
        <v>6.7095601222746382E-3</v>
      </c>
      <c r="E83">
        <v>81</v>
      </c>
      <c r="F83" s="2">
        <f t="shared" si="9"/>
        <v>2052.2349834453962</v>
      </c>
      <c r="G83" s="10">
        <f t="shared" si="11"/>
        <v>9.0724964343928196</v>
      </c>
      <c r="H83" s="9">
        <f>H82*(1+C83)</f>
        <v>9.0724964343928303</v>
      </c>
      <c r="I83" s="9">
        <f t="shared" si="10"/>
        <v>-6.0466754957891666E-2</v>
      </c>
      <c r="J83">
        <f t="shared" si="12"/>
        <v>4.0752792329413685E-6</v>
      </c>
      <c r="O83">
        <v>81</v>
      </c>
      <c r="P83">
        <v>299</v>
      </c>
      <c r="Q83" s="9">
        <v>0.16021886036403288</v>
      </c>
      <c r="R83">
        <v>1.2154182938351615E-5</v>
      </c>
      <c r="S83">
        <f t="shared" si="13"/>
        <v>4.9534259339886148E-4</v>
      </c>
      <c r="T83" s="20">
        <f t="shared" si="7"/>
        <v>0.9995046574066011</v>
      </c>
    </row>
    <row r="84" spans="1:20" x14ac:dyDescent="0.15">
      <c r="A84" s="6">
        <v>36725</v>
      </c>
      <c r="B84" s="11">
        <v>4177.17</v>
      </c>
      <c r="C84" s="7">
        <f t="shared" si="8"/>
        <v>-2.2808778221476755E-2</v>
      </c>
      <c r="E84">
        <v>82</v>
      </c>
      <c r="F84" s="2">
        <f t="shared" si="9"/>
        <v>2005.4260108496342</v>
      </c>
      <c r="G84" s="10">
        <f t="shared" si="11"/>
        <v>8.8655638753056163</v>
      </c>
      <c r="H84" s="9">
        <f>H83*(1+C84)</f>
        <v>8.8655638753056252</v>
      </c>
      <c r="I84" s="9">
        <f t="shared" si="10"/>
        <v>0.20693255908720509</v>
      </c>
      <c r="J84">
        <f t="shared" si="12"/>
        <v>4.0957580230566518E-6</v>
      </c>
      <c r="O84">
        <v>82</v>
      </c>
      <c r="P84">
        <v>188</v>
      </c>
      <c r="Q84" s="9">
        <v>0.15968826405867986</v>
      </c>
      <c r="R84">
        <v>6.9676725349362466E-6</v>
      </c>
      <c r="S84">
        <f t="shared" si="13"/>
        <v>5.0231026593379772E-4</v>
      </c>
      <c r="T84" s="20">
        <f t="shared" si="7"/>
        <v>0.99949768973406616</v>
      </c>
    </row>
    <row r="85" spans="1:20" x14ac:dyDescent="0.15">
      <c r="A85" s="6">
        <v>36726</v>
      </c>
      <c r="B85" s="11">
        <v>4055.63</v>
      </c>
      <c r="C85" s="7">
        <f t="shared" si="8"/>
        <v>-2.9096254162507162E-2</v>
      </c>
      <c r="E85">
        <v>83</v>
      </c>
      <c r="F85" s="2">
        <f t="shared" si="9"/>
        <v>1947.0756259338505</v>
      </c>
      <c r="G85" s="10">
        <f t="shared" si="11"/>
        <v>8.6076091754957815</v>
      </c>
      <c r="H85" s="9">
        <f>H84*(1+C85)</f>
        <v>8.6076091754957904</v>
      </c>
      <c r="I85" s="9">
        <f t="shared" si="10"/>
        <v>0.25795469980983476</v>
      </c>
      <c r="J85">
        <f t="shared" si="12"/>
        <v>4.1163397216649762E-6</v>
      </c>
      <c r="O85">
        <v>83</v>
      </c>
      <c r="P85">
        <v>10</v>
      </c>
      <c r="Q85" s="9">
        <v>0.15873319070904657</v>
      </c>
      <c r="R85">
        <v>2.8549342078163476E-6</v>
      </c>
      <c r="S85">
        <f t="shared" si="13"/>
        <v>5.0516520014161402E-4</v>
      </c>
      <c r="T85" s="20">
        <f t="shared" si="7"/>
        <v>0.99949483479985834</v>
      </c>
    </row>
    <row r="86" spans="1:20" x14ac:dyDescent="0.15">
      <c r="A86" s="6">
        <v>36727</v>
      </c>
      <c r="B86" s="11">
        <v>4184.5600000000004</v>
      </c>
      <c r="C86" s="7">
        <f t="shared" si="8"/>
        <v>3.179037535475393E-2</v>
      </c>
      <c r="E86">
        <v>84</v>
      </c>
      <c r="F86" s="2">
        <f t="shared" si="9"/>
        <v>2008.9738909263801</v>
      </c>
      <c r="G86" s="10">
        <f t="shared" si="11"/>
        <v>8.8812483020918176</v>
      </c>
      <c r="H86" s="9">
        <f>H85*(1+C86)</f>
        <v>8.8812483020918247</v>
      </c>
      <c r="I86" s="9">
        <f t="shared" si="10"/>
        <v>-0.27363912659603429</v>
      </c>
      <c r="J86">
        <f t="shared" si="12"/>
        <v>4.1370248458944479E-6</v>
      </c>
      <c r="O86">
        <v>84</v>
      </c>
      <c r="P86">
        <v>282</v>
      </c>
      <c r="Q86" s="9">
        <v>0.1579054604726986</v>
      </c>
      <c r="R86">
        <v>1.1161386351679936E-5</v>
      </c>
      <c r="S86">
        <f t="shared" si="13"/>
        <v>5.1632658649329393E-4</v>
      </c>
      <c r="T86" s="20">
        <f t="shared" si="7"/>
        <v>0.99948367341350675</v>
      </c>
    </row>
    <row r="87" spans="1:20" x14ac:dyDescent="0.15">
      <c r="A87" s="6">
        <v>36728</v>
      </c>
      <c r="B87" s="11">
        <v>4094.45</v>
      </c>
      <c r="C87" s="7">
        <f t="shared" si="8"/>
        <v>-2.1533924713709629E-2</v>
      </c>
      <c r="E87">
        <v>85</v>
      </c>
      <c r="F87" s="2">
        <f t="shared" si="9"/>
        <v>1965.7127984073632</v>
      </c>
      <c r="G87" s="10">
        <f t="shared" si="11"/>
        <v>8.690000169790812</v>
      </c>
      <c r="H87" s="9">
        <f>H86*(1+C87)</f>
        <v>8.6900001697908174</v>
      </c>
      <c r="I87" s="9">
        <f t="shared" si="10"/>
        <v>0.19124813230100735</v>
      </c>
      <c r="J87">
        <f t="shared" si="12"/>
        <v>4.1578139154718067E-6</v>
      </c>
      <c r="O87">
        <v>85</v>
      </c>
      <c r="P87">
        <v>40</v>
      </c>
      <c r="Q87" s="9">
        <v>0.1541063909263789</v>
      </c>
      <c r="R87">
        <v>3.3182085801262634E-6</v>
      </c>
      <c r="S87">
        <f t="shared" si="13"/>
        <v>5.1964479507342017E-4</v>
      </c>
      <c r="T87" s="20">
        <f t="shared" si="7"/>
        <v>0.99948035520492662</v>
      </c>
    </row>
    <row r="88" spans="1:20" x14ac:dyDescent="0.15">
      <c r="A88" s="6">
        <v>36731</v>
      </c>
      <c r="B88" s="11">
        <v>3981.57</v>
      </c>
      <c r="C88" s="7">
        <f t="shared" si="8"/>
        <v>-2.7569026364957394E-2</v>
      </c>
      <c r="E88">
        <v>86</v>
      </c>
      <c r="F88" s="2">
        <f t="shared" si="9"/>
        <v>1911.5200104421365</v>
      </c>
      <c r="G88" s="10">
        <f t="shared" si="11"/>
        <v>8.4504253259983653</v>
      </c>
      <c r="H88" s="9">
        <f>H87*(1+C88)</f>
        <v>8.4504253259983706</v>
      </c>
      <c r="I88" s="9">
        <f t="shared" si="10"/>
        <v>0.23957484379244676</v>
      </c>
      <c r="J88">
        <f t="shared" si="12"/>
        <v>4.1787074527354845E-6</v>
      </c>
      <c r="O88">
        <v>86</v>
      </c>
      <c r="P88">
        <v>142</v>
      </c>
      <c r="Q88" s="9">
        <v>0.1529178552023911</v>
      </c>
      <c r="R88">
        <v>5.5328570019421973E-6</v>
      </c>
      <c r="S88">
        <f t="shared" si="13"/>
        <v>5.2517765207536239E-4</v>
      </c>
      <c r="T88" s="20">
        <f t="shared" si="7"/>
        <v>0.99947482234792462</v>
      </c>
    </row>
    <row r="89" spans="1:20" x14ac:dyDescent="0.15">
      <c r="A89" s="6">
        <v>36732</v>
      </c>
      <c r="B89" s="11">
        <v>4029.57</v>
      </c>
      <c r="C89" s="7">
        <f t="shared" si="8"/>
        <v>1.2055545927862621E-2</v>
      </c>
      <c r="E89">
        <v>87</v>
      </c>
      <c r="F89" s="2">
        <f t="shared" si="9"/>
        <v>1934.5644277200502</v>
      </c>
      <c r="G89" s="10">
        <f t="shared" si="11"/>
        <v>8.5522998166259114</v>
      </c>
      <c r="H89" s="9">
        <f>H88*(1+C89)</f>
        <v>8.5522998166259168</v>
      </c>
      <c r="I89" s="9">
        <f t="shared" si="10"/>
        <v>-0.10187449062754617</v>
      </c>
      <c r="J89">
        <f t="shared" si="12"/>
        <v>4.1997059826487287E-6</v>
      </c>
      <c r="O89">
        <v>87</v>
      </c>
      <c r="P89">
        <v>296</v>
      </c>
      <c r="Q89" s="9">
        <v>0.1493522480304259</v>
      </c>
      <c r="R89">
        <v>1.1972780238723851E-5</v>
      </c>
      <c r="S89">
        <f t="shared" si="13"/>
        <v>5.3715043231408624E-4</v>
      </c>
      <c r="T89" s="20">
        <f t="shared" si="7"/>
        <v>0.99946284956768594</v>
      </c>
    </row>
    <row r="90" spans="1:20" x14ac:dyDescent="0.15">
      <c r="A90" s="6">
        <v>36733</v>
      </c>
      <c r="B90" s="11">
        <v>3987.72</v>
      </c>
      <c r="C90" s="7">
        <f t="shared" si="8"/>
        <v>-1.038572353874001E-2</v>
      </c>
      <c r="E90">
        <v>88</v>
      </c>
      <c r="F90" s="2">
        <f t="shared" si="9"/>
        <v>1914.4725764058689</v>
      </c>
      <c r="G90" s="10">
        <f t="shared" si="11"/>
        <v>8.4634779951100185</v>
      </c>
      <c r="H90" s="9">
        <f>H89*(1+C90)</f>
        <v>8.4634779951100239</v>
      </c>
      <c r="I90" s="9">
        <f t="shared" si="10"/>
        <v>8.8821821515892907E-2</v>
      </c>
      <c r="J90">
        <f t="shared" si="12"/>
        <v>4.2208100328127928E-6</v>
      </c>
      <c r="O90">
        <v>88</v>
      </c>
      <c r="P90">
        <v>402</v>
      </c>
      <c r="Q90" s="9">
        <v>0.14737842977451798</v>
      </c>
      <c r="R90">
        <v>2.0368003081863156E-5</v>
      </c>
      <c r="S90">
        <f t="shared" si="13"/>
        <v>5.5751843539594945E-4</v>
      </c>
      <c r="T90" s="20">
        <f t="shared" si="7"/>
        <v>0.99944248156460402</v>
      </c>
    </row>
    <row r="91" spans="1:20" x14ac:dyDescent="0.15">
      <c r="A91" s="6">
        <v>36734</v>
      </c>
      <c r="B91" s="11">
        <v>3842.23</v>
      </c>
      <c r="C91" s="7">
        <f t="shared" si="8"/>
        <v>-3.6484507437834046E-2</v>
      </c>
      <c r="E91">
        <v>89</v>
      </c>
      <c r="F91" s="2">
        <f t="shared" si="9"/>
        <v>1844.6239874524597</v>
      </c>
      <c r="G91" s="10">
        <f t="shared" si="11"/>
        <v>8.1546921692474825</v>
      </c>
      <c r="H91" s="9">
        <f>H90*(1+C91)</f>
        <v>8.1546921692474879</v>
      </c>
      <c r="I91" s="9">
        <f t="shared" si="10"/>
        <v>0.308785825862536</v>
      </c>
      <c r="J91">
        <f t="shared" si="12"/>
        <v>4.2420201334801926E-6</v>
      </c>
      <c r="O91">
        <v>89</v>
      </c>
      <c r="P91">
        <v>128</v>
      </c>
      <c r="Q91" s="9">
        <v>0.14553195463189361</v>
      </c>
      <c r="R91">
        <v>5.1578959436289342E-6</v>
      </c>
      <c r="S91">
        <f t="shared" si="13"/>
        <v>5.6267633133957841E-4</v>
      </c>
      <c r="T91" s="20">
        <f t="shared" si="7"/>
        <v>0.99943732366866045</v>
      </c>
    </row>
    <row r="92" spans="1:20" x14ac:dyDescent="0.15">
      <c r="A92" s="6">
        <v>36735</v>
      </c>
      <c r="B92" s="11">
        <v>3663</v>
      </c>
      <c r="C92" s="7">
        <f t="shared" si="8"/>
        <v>-4.6647389666938266E-2</v>
      </c>
      <c r="E92">
        <v>90</v>
      </c>
      <c r="F92" s="2">
        <f t="shared" si="9"/>
        <v>1758.5770935207834</v>
      </c>
      <c r="G92" s="10">
        <f t="shared" si="11"/>
        <v>7.7742970660146655</v>
      </c>
      <c r="H92" s="9">
        <f>H91*(1+C92)</f>
        <v>7.77429706601467</v>
      </c>
      <c r="I92" s="9">
        <f t="shared" si="10"/>
        <v>0.38039510323281789</v>
      </c>
      <c r="J92">
        <f t="shared" si="12"/>
        <v>4.2633368175680325E-6</v>
      </c>
      <c r="O92">
        <v>90</v>
      </c>
      <c r="P92">
        <v>239</v>
      </c>
      <c r="Q92" s="9">
        <v>0.13952560445531059</v>
      </c>
      <c r="R92">
        <v>8.9972671019651223E-6</v>
      </c>
      <c r="S92">
        <f t="shared" si="13"/>
        <v>5.7167359844154358E-4</v>
      </c>
      <c r="T92" s="20">
        <f t="shared" si="7"/>
        <v>0.99942832640155843</v>
      </c>
    </row>
    <row r="93" spans="1:20" x14ac:dyDescent="0.15">
      <c r="A93" s="6">
        <v>36738</v>
      </c>
      <c r="B93" s="11">
        <v>3766.99</v>
      </c>
      <c r="C93" s="7">
        <f t="shared" si="8"/>
        <v>2.8389298389298379E-2</v>
      </c>
      <c r="E93">
        <v>91</v>
      </c>
      <c r="F93" s="2">
        <f t="shared" si="9"/>
        <v>1808.5018633693301</v>
      </c>
      <c r="G93" s="10">
        <f t="shared" si="11"/>
        <v>7.9950039051888027</v>
      </c>
      <c r="H93" s="9">
        <f>H92*(1+C93)</f>
        <v>7.9950039051888071</v>
      </c>
      <c r="I93" s="9">
        <f t="shared" si="10"/>
        <v>-0.22070683917413714</v>
      </c>
      <c r="J93">
        <f t="shared" si="12"/>
        <v>4.2847606206713904E-6</v>
      </c>
      <c r="O93">
        <v>91</v>
      </c>
      <c r="P93">
        <v>218</v>
      </c>
      <c r="Q93" s="9">
        <v>0.1392709182287426</v>
      </c>
      <c r="R93">
        <v>8.0983270036963473E-6</v>
      </c>
      <c r="S93">
        <f t="shared" si="13"/>
        <v>5.7977192544523995E-4</v>
      </c>
      <c r="T93" s="20">
        <f t="shared" si="7"/>
        <v>0.99942022807455477</v>
      </c>
    </row>
    <row r="94" spans="1:20" x14ac:dyDescent="0.15">
      <c r="A94" s="6">
        <v>36739</v>
      </c>
      <c r="B94" s="11">
        <v>3685.52</v>
      </c>
      <c r="C94" s="7">
        <f t="shared" si="8"/>
        <v>-2.1627347033042255E-2</v>
      </c>
      <c r="E94">
        <v>92</v>
      </c>
      <c r="F94" s="2">
        <f t="shared" si="9"/>
        <v>1769.3887659603381</v>
      </c>
      <c r="G94" s="10">
        <f t="shared" si="11"/>
        <v>7.8220931812007564</v>
      </c>
      <c r="H94" s="9">
        <f>H93*(1+C94)</f>
        <v>7.8220931812007608</v>
      </c>
      <c r="I94" s="9">
        <f t="shared" si="10"/>
        <v>0.1729107239880463</v>
      </c>
      <c r="J94">
        <f t="shared" si="12"/>
        <v>4.3062920810767735E-6</v>
      </c>
      <c r="O94">
        <v>92</v>
      </c>
      <c r="P94">
        <v>53</v>
      </c>
      <c r="Q94" s="9">
        <v>0.13878276962781921</v>
      </c>
      <c r="R94">
        <v>3.541633625071086E-6</v>
      </c>
      <c r="S94">
        <f t="shared" si="13"/>
        <v>5.83313559070311E-4</v>
      </c>
      <c r="T94" s="20">
        <f t="shared" si="7"/>
        <v>0.99941668644092974</v>
      </c>
    </row>
    <row r="95" spans="1:20" x14ac:dyDescent="0.15">
      <c r="A95" s="6">
        <v>36740</v>
      </c>
      <c r="B95" s="11">
        <v>3658.46</v>
      </c>
      <c r="C95" s="7">
        <f t="shared" si="8"/>
        <v>-7.3422474983176889E-3</v>
      </c>
      <c r="E95">
        <v>93</v>
      </c>
      <c r="F95" s="2">
        <f t="shared" si="9"/>
        <v>1756.3974757199144</v>
      </c>
      <c r="G95" s="10">
        <f t="shared" si="11"/>
        <v>7.7646614371094769</v>
      </c>
      <c r="H95" s="9">
        <f>H94*(1+C95)</f>
        <v>7.7646614371094813</v>
      </c>
      <c r="I95" s="9">
        <f t="shared" si="10"/>
        <v>5.7431744091279491E-2</v>
      </c>
      <c r="J95">
        <f t="shared" si="12"/>
        <v>4.3279317397756524E-6</v>
      </c>
      <c r="O95">
        <v>93</v>
      </c>
      <c r="P95">
        <v>46</v>
      </c>
      <c r="Q95" s="9">
        <v>0.13850685954903597</v>
      </c>
      <c r="R95">
        <v>3.4195203884408543E-6</v>
      </c>
      <c r="S95">
        <f t="shared" si="13"/>
        <v>5.8673307945875184E-4</v>
      </c>
      <c r="T95" s="20">
        <f t="shared" si="7"/>
        <v>0.99941326692054122</v>
      </c>
    </row>
    <row r="96" spans="1:20" x14ac:dyDescent="0.15">
      <c r="A96" s="6">
        <v>36741</v>
      </c>
      <c r="B96" s="11">
        <v>3759.88</v>
      </c>
      <c r="C96" s="7">
        <f t="shared" si="8"/>
        <v>2.7722046981516923E-2</v>
      </c>
      <c r="E96">
        <v>94</v>
      </c>
      <c r="F96" s="2">
        <f t="shared" si="9"/>
        <v>1805.0884090600396</v>
      </c>
      <c r="G96" s="10">
        <f t="shared" si="11"/>
        <v>7.9799137462645984</v>
      </c>
      <c r="H96" s="9">
        <f>H95*(1+C96)</f>
        <v>7.9799137462646028</v>
      </c>
      <c r="I96" s="9">
        <f t="shared" si="10"/>
        <v>-0.2152523091551215</v>
      </c>
      <c r="J96">
        <f t="shared" si="12"/>
        <v>4.3496801404780413E-6</v>
      </c>
      <c r="O96">
        <v>94</v>
      </c>
      <c r="P96">
        <v>434</v>
      </c>
      <c r="Q96" s="9">
        <v>0.13767912931268711</v>
      </c>
      <c r="R96">
        <v>2.3911667780837576E-5</v>
      </c>
      <c r="S96">
        <f t="shared" si="13"/>
        <v>6.1064474723958946E-4</v>
      </c>
      <c r="T96" s="20">
        <f t="shared" si="7"/>
        <v>0.9993893552527604</v>
      </c>
    </row>
    <row r="97" spans="1:21" x14ac:dyDescent="0.15">
      <c r="A97" s="6">
        <v>36742</v>
      </c>
      <c r="B97" s="11">
        <v>3787.36</v>
      </c>
      <c r="C97" s="7">
        <f t="shared" si="8"/>
        <v>7.3087438960817153E-3</v>
      </c>
      <c r="E97">
        <v>95</v>
      </c>
      <c r="F97" s="2">
        <f t="shared" si="9"/>
        <v>1818.2813379516449</v>
      </c>
      <c r="G97" s="10">
        <f t="shared" si="11"/>
        <v>8.0382368921488681</v>
      </c>
      <c r="H97" s="9">
        <f>H96*(1+C97)</f>
        <v>8.0382368921488734</v>
      </c>
      <c r="I97" s="9">
        <f t="shared" si="10"/>
        <v>-5.8323145884270566E-2</v>
      </c>
      <c r="J97">
        <f t="shared" si="12"/>
        <v>4.3715378296261737E-6</v>
      </c>
      <c r="O97">
        <v>95</v>
      </c>
      <c r="P97">
        <v>264</v>
      </c>
      <c r="Q97" s="9">
        <v>0.13719098071176372</v>
      </c>
      <c r="R97">
        <v>1.0198436471931266E-5</v>
      </c>
      <c r="S97">
        <f t="shared" si="13"/>
        <v>6.2084318371152076E-4</v>
      </c>
      <c r="T97" s="20">
        <f t="shared" si="7"/>
        <v>0.99937915681628853</v>
      </c>
    </row>
    <row r="98" spans="1:21" x14ac:dyDescent="0.15">
      <c r="A98" s="6">
        <v>36745</v>
      </c>
      <c r="B98" s="11">
        <v>3862.99</v>
      </c>
      <c r="C98" s="7">
        <f t="shared" si="8"/>
        <v>1.9969054961767485E-2</v>
      </c>
      <c r="E98">
        <v>96</v>
      </c>
      <c r="F98" s="2">
        <f t="shared" si="9"/>
        <v>1854.5906979251574</v>
      </c>
      <c r="G98" s="10">
        <f t="shared" si="11"/>
        <v>8.1987528864438968</v>
      </c>
      <c r="H98" s="9">
        <f>H97*(1+C98)</f>
        <v>8.1987528864439021</v>
      </c>
      <c r="I98" s="9">
        <f t="shared" si="10"/>
        <v>-0.16051599429502872</v>
      </c>
      <c r="J98">
        <f t="shared" si="12"/>
        <v>4.3935053564082139E-6</v>
      </c>
      <c r="O98">
        <v>96</v>
      </c>
      <c r="P98">
        <v>439</v>
      </c>
      <c r="Q98" s="9">
        <v>0.13657548899755589</v>
      </c>
      <c r="R98">
        <v>2.4518532019952637E-5</v>
      </c>
      <c r="S98">
        <f t="shared" si="13"/>
        <v>6.4536171573147344E-4</v>
      </c>
      <c r="T98" s="20">
        <f t="shared" si="7"/>
        <v>0.99935463828426851</v>
      </c>
    </row>
    <row r="99" spans="1:21" x14ac:dyDescent="0.15">
      <c r="A99" s="6">
        <v>36746</v>
      </c>
      <c r="B99" s="11">
        <v>3848.55</v>
      </c>
      <c r="C99" s="7">
        <f t="shared" si="8"/>
        <v>-3.7380371163269199E-3</v>
      </c>
      <c r="E99">
        <v>97</v>
      </c>
      <c r="F99" s="2">
        <f t="shared" si="9"/>
        <v>1847.6581690607186</v>
      </c>
      <c r="G99" s="10">
        <f t="shared" si="11"/>
        <v>8.1681056438467774</v>
      </c>
      <c r="H99" s="9">
        <f>H98*(1+C99)</f>
        <v>8.1681056438467827</v>
      </c>
      <c r="I99" s="9">
        <f t="shared" si="10"/>
        <v>3.0647242597119373E-2</v>
      </c>
      <c r="J99">
        <f t="shared" si="12"/>
        <v>4.4155832727720739E-6</v>
      </c>
      <c r="O99">
        <v>97</v>
      </c>
      <c r="P99">
        <v>328</v>
      </c>
      <c r="Q99" s="9">
        <v>0.13566286335235045</v>
      </c>
      <c r="R99">
        <v>1.4055827777062263E-5</v>
      </c>
      <c r="S99">
        <f t="shared" si="13"/>
        <v>6.5941754350853574E-4</v>
      </c>
      <c r="T99" s="20">
        <f t="shared" si="7"/>
        <v>0.99934058245649149</v>
      </c>
    </row>
    <row r="100" spans="1:21" x14ac:dyDescent="0.15">
      <c r="A100" s="6">
        <v>36747</v>
      </c>
      <c r="B100" s="11">
        <v>3853.5</v>
      </c>
      <c r="C100" s="7">
        <f t="shared" si="8"/>
        <v>1.2861986982108942E-3</v>
      </c>
      <c r="E100">
        <v>98</v>
      </c>
      <c r="F100" s="2">
        <f t="shared" si="9"/>
        <v>1850.0346245925032</v>
      </c>
      <c r="G100" s="10">
        <f t="shared" si="11"/>
        <v>8.1786114506927419</v>
      </c>
      <c r="H100" s="9">
        <f>H99*(1+C100)</f>
        <v>8.1786114506927472</v>
      </c>
      <c r="I100" s="9">
        <f t="shared" si="10"/>
        <v>-1.0505806845964472E-2</v>
      </c>
      <c r="J100">
        <f t="shared" si="12"/>
        <v>4.4377721334392701E-6</v>
      </c>
      <c r="O100">
        <v>98</v>
      </c>
      <c r="P100">
        <v>356</v>
      </c>
      <c r="Q100" s="9">
        <v>0.13436820836729124</v>
      </c>
      <c r="R100">
        <v>1.6173729161641483E-5</v>
      </c>
      <c r="S100">
        <f t="shared" si="13"/>
        <v>6.7559127267017725E-4</v>
      </c>
      <c r="T100" s="20">
        <f t="shared" si="7"/>
        <v>0.99932440872732986</v>
      </c>
    </row>
    <row r="101" spans="1:21" x14ac:dyDescent="0.15">
      <c r="A101" s="6">
        <v>36748</v>
      </c>
      <c r="B101" s="11">
        <v>3759.99</v>
      </c>
      <c r="C101" s="7">
        <f t="shared" si="8"/>
        <v>-2.4266251459711952E-2</v>
      </c>
      <c r="E101">
        <v>99</v>
      </c>
      <c r="F101" s="2">
        <f t="shared" si="9"/>
        <v>1805.1412191829677</v>
      </c>
      <c r="G101" s="10">
        <f t="shared" si="11"/>
        <v>7.9801472086389529</v>
      </c>
      <c r="H101" s="9">
        <f>H100*(1+C101)</f>
        <v>7.9801472086389573</v>
      </c>
      <c r="I101" s="9">
        <f t="shared" si="10"/>
        <v>0.19846424205378987</v>
      </c>
      <c r="J101">
        <f t="shared" si="12"/>
        <v>4.4600724959188645E-6</v>
      </c>
      <c r="O101">
        <v>99</v>
      </c>
      <c r="P101">
        <v>70</v>
      </c>
      <c r="Q101" s="9">
        <v>0.13394373132300963</v>
      </c>
      <c r="R101">
        <v>3.8566591661126784E-6</v>
      </c>
      <c r="S101">
        <f t="shared" si="13"/>
        <v>6.7944793183628989E-4</v>
      </c>
      <c r="T101" s="20">
        <f t="shared" si="7"/>
        <v>0.99932055206816373</v>
      </c>
    </row>
    <row r="102" spans="1:21" x14ac:dyDescent="0.15">
      <c r="A102" s="6">
        <v>36749</v>
      </c>
      <c r="B102" s="11">
        <v>3789.47</v>
      </c>
      <c r="C102" s="7">
        <f t="shared" si="8"/>
        <v>7.8404463841659222E-3</v>
      </c>
      <c r="E102">
        <v>100</v>
      </c>
      <c r="F102" s="2">
        <f t="shared" si="9"/>
        <v>1819.2943321278196</v>
      </c>
      <c r="G102" s="10">
        <f t="shared" si="11"/>
        <v>8.0427151249660387</v>
      </c>
      <c r="H102" s="9">
        <f>H101*(1+C102)</f>
        <v>8.0427151249660422</v>
      </c>
      <c r="I102" s="9">
        <f t="shared" si="10"/>
        <v>-6.2567916327084916E-2</v>
      </c>
      <c r="J102">
        <f t="shared" si="12"/>
        <v>4.482484920521471E-6</v>
      </c>
      <c r="O102">
        <v>100</v>
      </c>
      <c r="P102">
        <v>130</v>
      </c>
      <c r="Q102" s="9">
        <v>0.13273397174680923</v>
      </c>
      <c r="R102">
        <v>5.2098643404246707E-6</v>
      </c>
      <c r="S102">
        <f t="shared" si="13"/>
        <v>6.8465779617671459E-4</v>
      </c>
      <c r="T102" s="20">
        <f t="shared" si="7"/>
        <v>0.99931534220382323</v>
      </c>
    </row>
    <row r="103" spans="1:21" x14ac:dyDescent="0.15">
      <c r="A103" s="6">
        <v>36752</v>
      </c>
      <c r="B103" s="11">
        <v>3849.69</v>
      </c>
      <c r="C103" s="7">
        <f t="shared" si="8"/>
        <v>1.5891404338865378E-2</v>
      </c>
      <c r="E103">
        <v>101</v>
      </c>
      <c r="F103" s="2">
        <f t="shared" si="9"/>
        <v>1848.2054739710688</v>
      </c>
      <c r="G103" s="10">
        <f t="shared" si="11"/>
        <v>8.1705251629991817</v>
      </c>
      <c r="H103" s="9">
        <f>H102*(1+C103)</f>
        <v>8.1705251629991853</v>
      </c>
      <c r="I103" s="9">
        <f t="shared" si="10"/>
        <v>-0.12781003803314306</v>
      </c>
      <c r="J103">
        <f t="shared" si="12"/>
        <v>4.5050099703733378E-6</v>
      </c>
      <c r="O103">
        <v>101</v>
      </c>
      <c r="P103">
        <v>22</v>
      </c>
      <c r="Q103" s="9">
        <v>0.13271274789459309</v>
      </c>
      <c r="R103">
        <v>3.0319297566418795E-6</v>
      </c>
      <c r="S103">
        <f t="shared" si="13"/>
        <v>6.8768972593335651E-4</v>
      </c>
      <c r="T103" s="20">
        <f t="shared" si="7"/>
        <v>0.99931231027406664</v>
      </c>
    </row>
    <row r="104" spans="1:21" x14ac:dyDescent="0.15">
      <c r="A104" s="6">
        <v>36753</v>
      </c>
      <c r="B104" s="11">
        <v>3851.66</v>
      </c>
      <c r="C104" s="7">
        <f t="shared" si="8"/>
        <v>5.1172951588296378E-4</v>
      </c>
      <c r="E104">
        <v>102</v>
      </c>
      <c r="F104" s="2">
        <f t="shared" si="9"/>
        <v>1849.1512552635163</v>
      </c>
      <c r="G104" s="10">
        <f t="shared" si="11"/>
        <v>8.174706261885353</v>
      </c>
      <c r="H104" s="9">
        <f>H103*(1+C104)</f>
        <v>8.1747062618853565</v>
      </c>
      <c r="I104" s="9">
        <f t="shared" si="10"/>
        <v>-4.1810988861712417E-3</v>
      </c>
      <c r="J104">
        <f t="shared" si="12"/>
        <v>4.5276482114304902E-6</v>
      </c>
      <c r="O104">
        <v>102</v>
      </c>
      <c r="P104">
        <v>165</v>
      </c>
      <c r="Q104" s="9">
        <v>0.13216092773702837</v>
      </c>
      <c r="R104">
        <v>6.2089560935927351E-6</v>
      </c>
      <c r="S104">
        <f t="shared" si="13"/>
        <v>6.9389868202694922E-4</v>
      </c>
      <c r="T104" s="20">
        <f t="shared" si="7"/>
        <v>0.99930610131797304</v>
      </c>
    </row>
    <row r="105" spans="1:21" x14ac:dyDescent="0.15">
      <c r="A105" s="6">
        <v>36754</v>
      </c>
      <c r="B105" s="11">
        <v>3861.2</v>
      </c>
      <c r="C105" s="7">
        <f t="shared" si="8"/>
        <v>2.4768541356194884E-3</v>
      </c>
      <c r="E105">
        <v>103</v>
      </c>
      <c r="F105" s="2">
        <f t="shared" si="9"/>
        <v>1853.7313331975017</v>
      </c>
      <c r="G105" s="10">
        <f t="shared" si="11"/>
        <v>8.1949538168975788</v>
      </c>
      <c r="H105" s="9">
        <f>H104*(1+C105)</f>
        <v>8.1949538168975824</v>
      </c>
      <c r="I105" s="9">
        <f t="shared" si="10"/>
        <v>-2.024755501222586E-2</v>
      </c>
      <c r="J105">
        <f t="shared" si="12"/>
        <v>4.5504002124929562E-6</v>
      </c>
      <c r="O105">
        <v>103</v>
      </c>
      <c r="P105">
        <v>227</v>
      </c>
      <c r="Q105" s="9">
        <v>0.13146054061396395</v>
      </c>
      <c r="R105">
        <v>8.4720319031107696E-6</v>
      </c>
      <c r="S105">
        <f t="shared" si="13"/>
        <v>7.0237071393005994E-4</v>
      </c>
      <c r="T105" s="20">
        <f t="shared" si="7"/>
        <v>0.99929762928606991</v>
      </c>
    </row>
    <row r="106" spans="1:21" x14ac:dyDescent="0.15">
      <c r="A106" s="6">
        <v>36755</v>
      </c>
      <c r="B106" s="11">
        <v>3940.87</v>
      </c>
      <c r="C106" s="7">
        <f t="shared" si="8"/>
        <v>2.0633481819123611E-2</v>
      </c>
      <c r="E106">
        <v>104</v>
      </c>
      <c r="F106" s="2">
        <f t="shared" si="9"/>
        <v>1891.9802649585722</v>
      </c>
      <c r="G106" s="10">
        <f t="shared" si="11"/>
        <v>8.364044247487092</v>
      </c>
      <c r="H106" s="9">
        <f>H105*(1+C106)</f>
        <v>8.3640442474870955</v>
      </c>
      <c r="I106" s="9">
        <f t="shared" si="10"/>
        <v>-0.16909043058951312</v>
      </c>
      <c r="J106">
        <f t="shared" si="12"/>
        <v>4.5732665452190512E-6</v>
      </c>
      <c r="O106">
        <v>104</v>
      </c>
      <c r="P106">
        <v>349</v>
      </c>
      <c r="Q106" s="9">
        <v>0.13037812415104622</v>
      </c>
      <c r="R106">
        <v>1.5616069441469506E-5</v>
      </c>
      <c r="S106">
        <f t="shared" si="13"/>
        <v>7.1798678337152942E-4</v>
      </c>
      <c r="T106" s="20">
        <f t="shared" si="7"/>
        <v>0.99928201321662846</v>
      </c>
    </row>
    <row r="107" spans="1:21" x14ac:dyDescent="0.15">
      <c r="A107" s="6">
        <v>36756</v>
      </c>
      <c r="B107" s="11">
        <v>3930.34</v>
      </c>
      <c r="C107" s="7">
        <f t="shared" si="8"/>
        <v>-2.6719988225949454E-3</v>
      </c>
      <c r="E107">
        <v>105</v>
      </c>
      <c r="F107" s="2">
        <f t="shared" si="9"/>
        <v>1886.92489591823</v>
      </c>
      <c r="G107" s="10">
        <f t="shared" si="11"/>
        <v>8.3416955311056746</v>
      </c>
      <c r="H107" s="9">
        <f>H106*(1+C107)</f>
        <v>8.3416955311056782</v>
      </c>
      <c r="I107" s="9">
        <f t="shared" si="10"/>
        <v>2.2348716381417333E-2</v>
      </c>
      <c r="J107">
        <f t="shared" si="12"/>
        <v>4.5962477841397493E-6</v>
      </c>
      <c r="O107">
        <v>105</v>
      </c>
      <c r="P107">
        <v>325</v>
      </c>
      <c r="Q107" s="9">
        <v>0.12880755908720509</v>
      </c>
      <c r="R107">
        <v>1.3846042790511137E-5</v>
      </c>
      <c r="S107">
        <f t="shared" si="13"/>
        <v>7.3183282616204055E-4</v>
      </c>
      <c r="T107" s="20">
        <f t="shared" si="7"/>
        <v>0.99926816717383793</v>
      </c>
    </row>
    <row r="108" spans="1:21" x14ac:dyDescent="0.15">
      <c r="A108" s="6">
        <v>36759</v>
      </c>
      <c r="B108" s="11">
        <v>3953.15</v>
      </c>
      <c r="C108" s="7">
        <f t="shared" si="8"/>
        <v>5.8035691568667502E-3</v>
      </c>
      <c r="E108">
        <v>106</v>
      </c>
      <c r="F108" s="2">
        <f t="shared" si="9"/>
        <v>1897.8757950455051</v>
      </c>
      <c r="G108" s="10">
        <f t="shared" si="11"/>
        <v>8.3901071380059733</v>
      </c>
      <c r="H108" s="9">
        <f>H107*(1+C108)</f>
        <v>8.3901071380059769</v>
      </c>
      <c r="I108" s="9">
        <f t="shared" si="10"/>
        <v>-4.8411606900298665E-2</v>
      </c>
      <c r="J108">
        <f t="shared" si="12"/>
        <v>4.6193445066731145E-6</v>
      </c>
      <c r="O108">
        <v>106</v>
      </c>
      <c r="P108">
        <v>570</v>
      </c>
      <c r="Q108" s="9">
        <v>0.12609090600380313</v>
      </c>
      <c r="R108">
        <v>4.7279283542355501E-5</v>
      </c>
      <c r="S108">
        <f t="shared" si="13"/>
        <v>7.7911210970439606E-4</v>
      </c>
      <c r="T108" s="20">
        <f t="shared" si="7"/>
        <v>0.99922088789029562</v>
      </c>
    </row>
    <row r="109" spans="1:21" x14ac:dyDescent="0.15">
      <c r="A109" s="6">
        <v>36760</v>
      </c>
      <c r="B109" s="11">
        <v>3958.21</v>
      </c>
      <c r="C109" s="7">
        <f t="shared" si="8"/>
        <v>1.2799919051895703E-3</v>
      </c>
      <c r="E109">
        <v>107</v>
      </c>
      <c r="F109" s="2">
        <f t="shared" si="9"/>
        <v>1900.3050607002185</v>
      </c>
      <c r="G109" s="10">
        <f t="shared" si="11"/>
        <v>8.4008464072262932</v>
      </c>
      <c r="H109" s="9">
        <f>H108*(1+C109)</f>
        <v>8.4008464072262985</v>
      </c>
      <c r="I109" s="9">
        <f t="shared" si="10"/>
        <v>-1.0739269220321646E-2</v>
      </c>
      <c r="J109">
        <f t="shared" si="12"/>
        <v>4.6425572931388094E-6</v>
      </c>
      <c r="O109">
        <v>107</v>
      </c>
      <c r="P109">
        <v>480</v>
      </c>
      <c r="Q109" s="9">
        <v>0.12592111518609084</v>
      </c>
      <c r="R109">
        <v>3.0112592970065427E-5</v>
      </c>
      <c r="S109">
        <f t="shared" si="13"/>
        <v>8.0922470267446147E-4</v>
      </c>
      <c r="T109" s="20">
        <f t="shared" si="7"/>
        <v>0.99919077529732558</v>
      </c>
    </row>
    <row r="110" spans="1:21" x14ac:dyDescent="0.15">
      <c r="A110" s="6">
        <v>36761</v>
      </c>
      <c r="B110" s="11">
        <v>4011.01</v>
      </c>
      <c r="C110" s="7">
        <f t="shared" si="8"/>
        <v>1.3339362994889248E-2</v>
      </c>
      <c r="E110">
        <v>108</v>
      </c>
      <c r="F110" s="2">
        <f t="shared" si="9"/>
        <v>1925.6539197059237</v>
      </c>
      <c r="G110" s="10">
        <f t="shared" si="11"/>
        <v>8.5129083469165963</v>
      </c>
      <c r="H110" s="9">
        <f>H109*(1+C110)</f>
        <v>8.5129083469166016</v>
      </c>
      <c r="I110" s="9">
        <f t="shared" si="10"/>
        <v>-0.11206193969030309</v>
      </c>
      <c r="J110">
        <f t="shared" si="12"/>
        <v>4.6658867267726736E-6</v>
      </c>
      <c r="O110">
        <v>108</v>
      </c>
      <c r="P110">
        <v>49</v>
      </c>
      <c r="Q110" s="9">
        <v>0.12430810241782186</v>
      </c>
      <c r="R110">
        <v>3.4713304290101338E-6</v>
      </c>
      <c r="S110">
        <f t="shared" si="13"/>
        <v>8.1269603310347158E-4</v>
      </c>
      <c r="T110" s="20">
        <f t="shared" si="7"/>
        <v>0.99918730396689648</v>
      </c>
    </row>
    <row r="111" spans="1:21" x14ac:dyDescent="0.15">
      <c r="A111" s="6">
        <v>36762</v>
      </c>
      <c r="B111" s="11">
        <v>4053.28</v>
      </c>
      <c r="C111" s="7">
        <f t="shared" si="8"/>
        <v>1.0538492798571886E-2</v>
      </c>
      <c r="E111">
        <v>109</v>
      </c>
      <c r="F111" s="2">
        <f t="shared" si="9"/>
        <v>1945.9474096712863</v>
      </c>
      <c r="G111" s="10">
        <f t="shared" si="11"/>
        <v>8.6026215702254785</v>
      </c>
      <c r="H111" s="9">
        <f>H110*(1+C111)</f>
        <v>8.6026215702254856</v>
      </c>
      <c r="I111" s="9">
        <f t="shared" si="10"/>
        <v>-8.9713223308883983E-2</v>
      </c>
      <c r="J111">
        <f t="shared" si="12"/>
        <v>4.6893333937413796E-6</v>
      </c>
      <c r="O111">
        <v>109</v>
      </c>
      <c r="P111">
        <v>507</v>
      </c>
      <c r="Q111" s="9">
        <v>0.12356526759032826</v>
      </c>
      <c r="R111">
        <v>3.4476643149266584E-5</v>
      </c>
      <c r="S111">
        <f t="shared" si="13"/>
        <v>8.4717267625273815E-4</v>
      </c>
      <c r="T111" s="20">
        <f>1-S111</f>
        <v>0.99915282732374722</v>
      </c>
    </row>
    <row r="112" spans="1:21" x14ac:dyDescent="0.15">
      <c r="A112" s="6">
        <v>36763</v>
      </c>
      <c r="B112" s="11">
        <v>4042.68</v>
      </c>
      <c r="C112" s="7">
        <f t="shared" si="8"/>
        <v>-2.6151659890262247E-3</v>
      </c>
      <c r="E112">
        <v>110</v>
      </c>
      <c r="F112" s="2">
        <f t="shared" si="9"/>
        <v>1940.8584341890803</v>
      </c>
      <c r="G112" s="10">
        <f t="shared" si="11"/>
        <v>8.5801242868785614</v>
      </c>
      <c r="H112" s="9">
        <f>H111*(1+C112)</f>
        <v>8.5801242868785685</v>
      </c>
      <c r="I112" s="9">
        <f t="shared" si="10"/>
        <v>2.249728334691703E-2</v>
      </c>
      <c r="J112">
        <f t="shared" si="12"/>
        <v>4.7128978831571664E-6</v>
      </c>
      <c r="O112" s="30">
        <v>110</v>
      </c>
      <c r="P112" s="30">
        <v>881</v>
      </c>
      <c r="Q112" s="23">
        <v>0.12314079054604665</v>
      </c>
      <c r="R112" s="30">
        <v>2.2474641599653386E-4</v>
      </c>
      <c r="S112" s="30">
        <f t="shared" si="13"/>
        <v>1.071919092249272E-3</v>
      </c>
      <c r="T112" s="31">
        <f>1-S112</f>
        <v>0.99892808090775076</v>
      </c>
      <c r="U112" s="9"/>
    </row>
    <row r="113" spans="1:20" x14ac:dyDescent="0.15">
      <c r="A113" s="6">
        <v>36766</v>
      </c>
      <c r="B113" s="11">
        <v>4070.59</v>
      </c>
      <c r="C113" s="7">
        <f t="shared" si="8"/>
        <v>6.903836069142244E-3</v>
      </c>
      <c r="E113">
        <v>111</v>
      </c>
      <c r="F113" s="2">
        <f t="shared" si="9"/>
        <v>1954.2578026521337</v>
      </c>
      <c r="G113" s="10">
        <f t="shared" si="11"/>
        <v>8.6393600584080374</v>
      </c>
      <c r="H113" s="9">
        <f>H112*(1+C113)</f>
        <v>8.6393600584080446</v>
      </c>
      <c r="I113" s="9">
        <f t="shared" si="10"/>
        <v>-5.9235771529476011E-2</v>
      </c>
      <c r="J113">
        <f t="shared" si="12"/>
        <v>4.7365807870926285E-6</v>
      </c>
      <c r="O113">
        <v>111</v>
      </c>
      <c r="P113">
        <v>260</v>
      </c>
      <c r="Q113" s="9">
        <v>0.1215914493344199</v>
      </c>
      <c r="R113">
        <v>9.995992415119218E-6</v>
      </c>
      <c r="S113">
        <f t="shared" si="13"/>
        <v>1.0819150846643913E-3</v>
      </c>
      <c r="T113" s="20">
        <f t="shared" ref="T113:T176" si="14">1-S113</f>
        <v>0.99891808491533562</v>
      </c>
    </row>
    <row r="114" spans="1:20" x14ac:dyDescent="0.15">
      <c r="A114" s="6">
        <v>36767</v>
      </c>
      <c r="B114" s="11">
        <v>4082.17</v>
      </c>
      <c r="C114" s="7">
        <f t="shared" si="8"/>
        <v>2.8447964545679216E-3</v>
      </c>
      <c r="E114">
        <v>112</v>
      </c>
      <c r="F114" s="2">
        <f t="shared" si="9"/>
        <v>1959.8172683204302</v>
      </c>
      <c r="G114" s="10">
        <f t="shared" si="11"/>
        <v>8.6639372792719325</v>
      </c>
      <c r="H114" s="9">
        <f>H113*(1+C114)</f>
        <v>8.6639372792719396</v>
      </c>
      <c r="I114" s="9">
        <f t="shared" si="10"/>
        <v>-2.4577220863895022E-2</v>
      </c>
      <c r="J114">
        <f t="shared" si="12"/>
        <v>4.760382700595607E-6</v>
      </c>
      <c r="O114">
        <v>112</v>
      </c>
      <c r="P114">
        <v>375</v>
      </c>
      <c r="Q114" s="9">
        <v>0.12070004754142882</v>
      </c>
      <c r="R114">
        <v>1.7789823207606301E-5</v>
      </c>
      <c r="S114">
        <f t="shared" si="13"/>
        <v>1.0997049078719976E-3</v>
      </c>
      <c r="T114" s="20">
        <f t="shared" si="14"/>
        <v>0.99890029509212797</v>
      </c>
    </row>
    <row r="115" spans="1:20" x14ac:dyDescent="0.15">
      <c r="A115" s="6">
        <v>36768</v>
      </c>
      <c r="B115" s="11">
        <v>4103.8100000000004</v>
      </c>
      <c r="C115" s="7">
        <f t="shared" si="8"/>
        <v>5.3011021099074185E-3</v>
      </c>
      <c r="E115">
        <v>113</v>
      </c>
      <c r="F115" s="2">
        <f t="shared" si="9"/>
        <v>1970.2064597765566</v>
      </c>
      <c r="G115" s="10">
        <f t="shared" si="11"/>
        <v>8.7098656954631863</v>
      </c>
      <c r="H115" s="9">
        <f>H114*(1+C115)</f>
        <v>8.7098656954631934</v>
      </c>
      <c r="I115" s="9">
        <f t="shared" si="10"/>
        <v>-4.5928416191253874E-2</v>
      </c>
      <c r="J115">
        <f t="shared" si="12"/>
        <v>4.7843042217041275E-6</v>
      </c>
      <c r="O115">
        <v>113</v>
      </c>
      <c r="P115">
        <v>223</v>
      </c>
      <c r="Q115" s="9">
        <v>0.12027557049714677</v>
      </c>
      <c r="R115">
        <v>8.3038578391130885E-6</v>
      </c>
      <c r="S115">
        <f t="shared" si="13"/>
        <v>1.1080087657111106E-3</v>
      </c>
      <c r="T115" s="20">
        <f t="shared" si="14"/>
        <v>0.99889199123428885</v>
      </c>
    </row>
    <row r="116" spans="1:20" x14ac:dyDescent="0.15">
      <c r="A116" s="6">
        <v>36769</v>
      </c>
      <c r="B116" s="11">
        <v>4206.3500000000004</v>
      </c>
      <c r="C116" s="7">
        <f t="shared" si="8"/>
        <v>2.4986536901074885E-2</v>
      </c>
      <c r="E116">
        <v>114</v>
      </c>
      <c r="F116" s="2">
        <f t="shared" si="9"/>
        <v>2019.4350961864995</v>
      </c>
      <c r="G116" s="10">
        <f t="shared" si="11"/>
        <v>8.9274950760662826</v>
      </c>
      <c r="H116" s="9">
        <f>H115*(1+C116)</f>
        <v>8.9274950760662914</v>
      </c>
      <c r="I116" s="9">
        <f t="shared" si="10"/>
        <v>-0.217629380603098</v>
      </c>
      <c r="J116">
        <f t="shared" si="12"/>
        <v>4.8083459514614344E-6</v>
      </c>
      <c r="O116">
        <v>114</v>
      </c>
      <c r="P116">
        <v>456</v>
      </c>
      <c r="Q116" s="9">
        <v>0.11985109345286649</v>
      </c>
      <c r="R116">
        <v>2.6699436267205528E-5</v>
      </c>
      <c r="S116">
        <f t="shared" si="13"/>
        <v>1.1347082019783161E-3</v>
      </c>
      <c r="T116" s="20">
        <f t="shared" si="14"/>
        <v>0.99886529179802164</v>
      </c>
    </row>
    <row r="117" spans="1:20" x14ac:dyDescent="0.15">
      <c r="A117" s="6">
        <v>36770</v>
      </c>
      <c r="B117" s="11">
        <v>4234.33</v>
      </c>
      <c r="C117" s="7">
        <f t="shared" si="8"/>
        <v>6.6518478015380467E-3</v>
      </c>
      <c r="E117">
        <v>115</v>
      </c>
      <c r="F117" s="2">
        <f t="shared" si="9"/>
        <v>2032.8680710914166</v>
      </c>
      <c r="G117" s="10">
        <f t="shared" si="11"/>
        <v>8.9868794145612565</v>
      </c>
      <c r="H117" s="9">
        <f>H116*(1+C117)</f>
        <v>8.9868794145612654</v>
      </c>
      <c r="I117" s="9">
        <f t="shared" si="10"/>
        <v>-5.9384338494973932E-2</v>
      </c>
      <c r="J117">
        <f t="shared" si="12"/>
        <v>4.8325084939310892E-6</v>
      </c>
      <c r="O117">
        <v>115</v>
      </c>
      <c r="P117">
        <v>237</v>
      </c>
      <c r="Q117" s="9">
        <v>0.11883234854659097</v>
      </c>
      <c r="R117">
        <v>8.9075193626230186E-6</v>
      </c>
      <c r="S117">
        <f t="shared" si="13"/>
        <v>1.1436157213409392E-3</v>
      </c>
      <c r="T117" s="20">
        <f t="shared" si="14"/>
        <v>0.99885638427865908</v>
      </c>
    </row>
    <row r="118" spans="1:20" x14ac:dyDescent="0.15">
      <c r="A118" s="6">
        <v>36774</v>
      </c>
      <c r="B118" s="11">
        <v>4143.18</v>
      </c>
      <c r="C118" s="7">
        <f t="shared" si="8"/>
        <v>-2.1526428029936207E-2</v>
      </c>
      <c r="E118">
        <v>116</v>
      </c>
      <c r="F118" s="2">
        <f t="shared" si="9"/>
        <v>1989.1076828647119</v>
      </c>
      <c r="G118" s="10">
        <f t="shared" si="11"/>
        <v>8.7934240016299885</v>
      </c>
      <c r="H118" s="9">
        <f>H117*(1+C118)</f>
        <v>8.7934240016299974</v>
      </c>
      <c r="I118" s="9">
        <f t="shared" si="10"/>
        <v>0.193455412931268</v>
      </c>
      <c r="J118">
        <f t="shared" si="12"/>
        <v>4.85679245621215E-6</v>
      </c>
      <c r="O118">
        <v>116</v>
      </c>
      <c r="P118">
        <v>468</v>
      </c>
      <c r="Q118" s="9">
        <v>0.11823808068459662</v>
      </c>
      <c r="R118">
        <v>2.8354704315943119E-5</v>
      </c>
      <c r="S118">
        <f t="shared" si="13"/>
        <v>1.1719704256568824E-3</v>
      </c>
      <c r="T118" s="20">
        <f t="shared" si="14"/>
        <v>0.99882802957434313</v>
      </c>
    </row>
    <row r="119" spans="1:20" x14ac:dyDescent="0.15">
      <c r="A119" s="6">
        <v>36775</v>
      </c>
      <c r="B119" s="11">
        <v>4013.34</v>
      </c>
      <c r="C119" s="7">
        <f t="shared" si="8"/>
        <v>-3.1338247433131072E-2</v>
      </c>
      <c r="E119">
        <v>117</v>
      </c>
      <c r="F119" s="2">
        <f t="shared" si="9"/>
        <v>1926.7725341279556</v>
      </c>
      <c r="G119" s="10">
        <f t="shared" si="11"/>
        <v>8.5178535044824741</v>
      </c>
      <c r="H119" s="9">
        <f>H118*(1+C119)</f>
        <v>8.517853504482483</v>
      </c>
      <c r="I119" s="9">
        <f t="shared" si="10"/>
        <v>0.27557049714751436</v>
      </c>
      <c r="J119">
        <f t="shared" si="12"/>
        <v>4.8811984484544224E-6</v>
      </c>
      <c r="O119">
        <v>117</v>
      </c>
      <c r="P119">
        <v>332</v>
      </c>
      <c r="Q119" s="9">
        <v>0.11815318527574004</v>
      </c>
      <c r="R119">
        <v>1.4340493739066801E-5</v>
      </c>
      <c r="S119">
        <f t="shared" si="13"/>
        <v>1.1863109193959492E-3</v>
      </c>
      <c r="T119" s="20">
        <f t="shared" si="14"/>
        <v>0.99881368908060408</v>
      </c>
    </row>
    <row r="120" spans="1:20" x14ac:dyDescent="0.15">
      <c r="A120" s="6">
        <v>36776</v>
      </c>
      <c r="B120" s="11">
        <v>4098.3500000000004</v>
      </c>
      <c r="C120" s="7">
        <f t="shared" si="8"/>
        <v>2.1181858501896134E-2</v>
      </c>
      <c r="E120">
        <v>118</v>
      </c>
      <c r="F120" s="2">
        <f t="shared" si="9"/>
        <v>1967.5851573111938</v>
      </c>
      <c r="G120" s="10">
        <f t="shared" si="11"/>
        <v>8.6982774721543024</v>
      </c>
      <c r="H120" s="9">
        <f>H119*(1+C120)</f>
        <v>8.6982774721543112</v>
      </c>
      <c r="I120" s="9">
        <f t="shared" si="10"/>
        <v>-0.18042396767182822</v>
      </c>
      <c r="J120">
        <f t="shared" si="12"/>
        <v>4.9057270838737928E-6</v>
      </c>
      <c r="O120">
        <v>118</v>
      </c>
      <c r="P120">
        <v>458</v>
      </c>
      <c r="Q120" s="9">
        <v>0.11774993208367324</v>
      </c>
      <c r="R120">
        <v>2.6968446521255046E-5</v>
      </c>
      <c r="S120">
        <f t="shared" si="13"/>
        <v>1.2132793659172044E-3</v>
      </c>
      <c r="T120" s="20">
        <f t="shared" si="14"/>
        <v>0.9987867206340828</v>
      </c>
    </row>
    <row r="121" spans="1:20" x14ac:dyDescent="0.15">
      <c r="A121" s="6">
        <v>36777</v>
      </c>
      <c r="B121" s="11">
        <v>3978.41</v>
      </c>
      <c r="C121" s="7">
        <f t="shared" si="8"/>
        <v>-2.9265436090133989E-2</v>
      </c>
      <c r="E121">
        <v>119</v>
      </c>
      <c r="F121" s="2">
        <f t="shared" si="9"/>
        <v>1910.0029196380069</v>
      </c>
      <c r="G121" s="10">
        <f t="shared" si="11"/>
        <v>8.4437185886987169</v>
      </c>
      <c r="H121" s="9">
        <f>H120*(1+C121)</f>
        <v>8.4437185886987276</v>
      </c>
      <c r="I121" s="9">
        <f t="shared" si="10"/>
        <v>0.25455888345558364</v>
      </c>
      <c r="J121">
        <f t="shared" si="12"/>
        <v>4.9303789787676296E-6</v>
      </c>
      <c r="O121">
        <v>119</v>
      </c>
      <c r="P121">
        <v>682</v>
      </c>
      <c r="Q121" s="9">
        <v>0.11736790274381947</v>
      </c>
      <c r="R121">
        <v>8.2886889703368086E-5</v>
      </c>
      <c r="S121">
        <f t="shared" si="13"/>
        <v>1.2961662556205725E-3</v>
      </c>
      <c r="T121" s="20">
        <f t="shared" si="14"/>
        <v>0.99870383374437943</v>
      </c>
    </row>
    <row r="122" spans="1:20" x14ac:dyDescent="0.15">
      <c r="A122" s="6">
        <v>36780</v>
      </c>
      <c r="B122" s="11">
        <v>3896.35</v>
      </c>
      <c r="C122" s="7">
        <f t="shared" si="8"/>
        <v>-2.0626330619518796E-2</v>
      </c>
      <c r="E122">
        <v>120</v>
      </c>
      <c r="F122" s="2">
        <f t="shared" si="9"/>
        <v>1870.6065679333071</v>
      </c>
      <c r="G122" s="10">
        <f t="shared" si="11"/>
        <v>8.2695556574300397</v>
      </c>
      <c r="H122" s="9">
        <f>H121*(1+C122)</f>
        <v>8.2695556574300504</v>
      </c>
      <c r="I122" s="9">
        <f t="shared" si="10"/>
        <v>0.17416293126867721</v>
      </c>
      <c r="J122">
        <f t="shared" si="12"/>
        <v>4.9551547525302814E-6</v>
      </c>
      <c r="O122">
        <v>120</v>
      </c>
      <c r="P122">
        <v>243</v>
      </c>
      <c r="Q122" s="9">
        <v>0.11713444036946541</v>
      </c>
      <c r="R122">
        <v>9.179484452349301E-6</v>
      </c>
      <c r="S122">
        <f t="shared" si="13"/>
        <v>1.3053457400729219E-3</v>
      </c>
      <c r="T122" s="20">
        <f t="shared" si="14"/>
        <v>0.99869465425992709</v>
      </c>
    </row>
    <row r="123" spans="1:20" x14ac:dyDescent="0.15">
      <c r="A123" s="6">
        <v>36781</v>
      </c>
      <c r="B123" s="11">
        <v>3849.51</v>
      </c>
      <c r="C123" s="7">
        <f t="shared" si="8"/>
        <v>-1.2021507308121571E-2</v>
      </c>
      <c r="E123">
        <v>121</v>
      </c>
      <c r="F123" s="2">
        <f t="shared" si="9"/>
        <v>1848.1190574062766</v>
      </c>
      <c r="G123" s="10">
        <f t="shared" si="11"/>
        <v>8.1701431336593267</v>
      </c>
      <c r="H123" s="9">
        <f>H122*(1+C123)</f>
        <v>8.1701431336593373</v>
      </c>
      <c r="I123" s="9">
        <f t="shared" si="10"/>
        <v>9.9412523770713079E-2</v>
      </c>
      <c r="J123">
        <f t="shared" si="12"/>
        <v>4.9800550276686245E-6</v>
      </c>
      <c r="O123">
        <v>121</v>
      </c>
      <c r="P123">
        <v>478</v>
      </c>
      <c r="Q123" s="9">
        <v>0.11586100923662057</v>
      </c>
      <c r="R123">
        <v>2.9812219855189025E-5</v>
      </c>
      <c r="S123">
        <f t="shared" si="13"/>
        <v>1.335157959928111E-3</v>
      </c>
      <c r="T123" s="20">
        <f t="shared" si="14"/>
        <v>0.99866484204007189</v>
      </c>
    </row>
    <row r="124" spans="1:20" x14ac:dyDescent="0.15">
      <c r="A124" s="6">
        <v>36782</v>
      </c>
      <c r="B124" s="11">
        <v>3893.89</v>
      </c>
      <c r="C124" s="7">
        <f t="shared" si="8"/>
        <v>1.1528740021457207E-2</v>
      </c>
      <c r="E124">
        <v>122</v>
      </c>
      <c r="F124" s="2">
        <f t="shared" si="9"/>
        <v>1869.4255415478142</v>
      </c>
      <c r="G124" s="10">
        <f t="shared" si="11"/>
        <v>8.2643345897853795</v>
      </c>
      <c r="H124" s="9">
        <f>H123*(1+C124)</f>
        <v>8.2643345897853902</v>
      </c>
      <c r="I124" s="9">
        <f t="shared" si="10"/>
        <v>-9.4191456126052842E-2</v>
      </c>
      <c r="J124">
        <f t="shared" si="12"/>
        <v>5.0050804298177118E-6</v>
      </c>
      <c r="O124">
        <v>122</v>
      </c>
      <c r="P124">
        <v>1466</v>
      </c>
      <c r="Q124" s="9">
        <v>0.11484226433034461</v>
      </c>
      <c r="R124">
        <v>4.2188155546293467E-3</v>
      </c>
      <c r="S124">
        <f t="shared" si="13"/>
        <v>5.5539735145574576E-3</v>
      </c>
      <c r="T124" s="20">
        <f t="shared" si="14"/>
        <v>0.99444602648544256</v>
      </c>
    </row>
    <row r="125" spans="1:20" x14ac:dyDescent="0.15">
      <c r="A125" s="6">
        <v>36783</v>
      </c>
      <c r="B125" s="11">
        <v>3913.86</v>
      </c>
      <c r="C125" s="7">
        <f t="shared" si="8"/>
        <v>5.1285475450000284E-3</v>
      </c>
      <c r="E125">
        <v>123</v>
      </c>
      <c r="F125" s="2">
        <f t="shared" si="9"/>
        <v>1879.0129793194797</v>
      </c>
      <c r="G125" s="10">
        <f t="shared" si="11"/>
        <v>8.3067186226568825</v>
      </c>
      <c r="H125" s="9">
        <f>H124*(1+C125)</f>
        <v>8.3067186226568932</v>
      </c>
      <c r="I125" s="9">
        <f t="shared" si="10"/>
        <v>-4.2384032871503052E-2</v>
      </c>
      <c r="J125">
        <f t="shared" si="12"/>
        <v>5.0302315877564962E-6</v>
      </c>
      <c r="O125">
        <v>123</v>
      </c>
      <c r="P125">
        <v>418</v>
      </c>
      <c r="Q125" s="9">
        <v>0.11441778728606389</v>
      </c>
      <c r="R125">
        <v>2.2068822421066957E-5</v>
      </c>
      <c r="S125">
        <f t="shared" si="13"/>
        <v>5.5760423369785247E-3</v>
      </c>
      <c r="T125" s="20">
        <f t="shared" si="14"/>
        <v>0.9944239576630215</v>
      </c>
    </row>
    <row r="126" spans="1:20" x14ac:dyDescent="0.15">
      <c r="A126" s="6">
        <v>36784</v>
      </c>
      <c r="B126" s="11">
        <v>3835.23</v>
      </c>
      <c r="C126" s="7">
        <f t="shared" si="8"/>
        <v>-2.0090141190538313E-2</v>
      </c>
      <c r="E126">
        <v>124</v>
      </c>
      <c r="F126" s="2">
        <f t="shared" si="9"/>
        <v>1841.2633432660973</v>
      </c>
      <c r="G126" s="10">
        <f t="shared" si="11"/>
        <v>8.1398354726976319</v>
      </c>
      <c r="H126" s="9">
        <f>H125*(1+C126)</f>
        <v>8.1398354726976425</v>
      </c>
      <c r="I126" s="9">
        <f t="shared" si="10"/>
        <v>0.16688314995925069</v>
      </c>
      <c r="J126">
        <f t="shared" si="12"/>
        <v>5.0555091334236123E-6</v>
      </c>
      <c r="O126">
        <v>124</v>
      </c>
      <c r="P126">
        <v>59</v>
      </c>
      <c r="Q126" s="9">
        <v>0.11386596712849695</v>
      </c>
      <c r="R126">
        <v>3.6497670646302278E-6</v>
      </c>
      <c r="S126">
        <f t="shared" si="13"/>
        <v>5.579692104043155E-3</v>
      </c>
      <c r="T126" s="20">
        <f t="shared" si="14"/>
        <v>0.99442030789595681</v>
      </c>
    </row>
    <row r="127" spans="1:20" x14ac:dyDescent="0.15">
      <c r="A127" s="6">
        <v>36787</v>
      </c>
      <c r="B127" s="11">
        <v>3726.52</v>
      </c>
      <c r="C127" s="7">
        <f t="shared" si="8"/>
        <v>-2.8345105769406298E-2</v>
      </c>
      <c r="E127">
        <v>125</v>
      </c>
      <c r="F127" s="2">
        <f t="shared" si="9"/>
        <v>1789.0725390518892</v>
      </c>
      <c r="G127" s="10">
        <f t="shared" si="11"/>
        <v>7.9091109752784527</v>
      </c>
      <c r="H127" s="9">
        <f>H126*(1+C127)</f>
        <v>7.9091109752784625</v>
      </c>
      <c r="I127" s="9">
        <f t="shared" si="10"/>
        <v>0.23072449741918</v>
      </c>
      <c r="J127">
        <f t="shared" si="12"/>
        <v>5.0809137019332791E-6</v>
      </c>
      <c r="O127">
        <v>125</v>
      </c>
      <c r="P127">
        <v>585</v>
      </c>
      <c r="Q127" s="9">
        <v>0.11375984786742777</v>
      </c>
      <c r="R127">
        <v>5.0971178566470059E-5</v>
      </c>
      <c r="S127">
        <f t="shared" si="13"/>
        <v>5.6306632826096251E-3</v>
      </c>
      <c r="T127" s="20">
        <f t="shared" si="14"/>
        <v>0.99436933671739036</v>
      </c>
    </row>
    <row r="128" spans="1:20" x14ac:dyDescent="0.15">
      <c r="A128" s="6">
        <v>36788</v>
      </c>
      <c r="B128" s="11">
        <v>3865.64</v>
      </c>
      <c r="C128" s="7">
        <f t="shared" si="8"/>
        <v>3.7332417375996796E-2</v>
      </c>
      <c r="E128">
        <v>126</v>
      </c>
      <c r="F128" s="2">
        <f t="shared" si="9"/>
        <v>1855.8629417957086</v>
      </c>
      <c r="G128" s="10">
        <f t="shared" si="11"/>
        <v>8.2043772072806238</v>
      </c>
      <c r="H128" s="9">
        <f>H127*(1+C128)</f>
        <v>8.2043772072806345</v>
      </c>
      <c r="I128" s="9">
        <f t="shared" si="10"/>
        <v>-0.29526623200217195</v>
      </c>
      <c r="J128">
        <f t="shared" si="12"/>
        <v>5.1064459315912356E-6</v>
      </c>
      <c r="O128">
        <v>126</v>
      </c>
      <c r="P128">
        <v>369</v>
      </c>
      <c r="Q128" s="9">
        <v>0.11327169926650393</v>
      </c>
      <c r="R128">
        <v>1.7262755386969255E-5</v>
      </c>
      <c r="S128">
        <f t="shared" si="13"/>
        <v>5.6479260379965947E-3</v>
      </c>
      <c r="T128" s="20">
        <f t="shared" si="14"/>
        <v>0.99435207396200342</v>
      </c>
    </row>
    <row r="129" spans="1:20" x14ac:dyDescent="0.15">
      <c r="A129" s="6">
        <v>36789</v>
      </c>
      <c r="B129" s="11">
        <v>3897.44</v>
      </c>
      <c r="C129" s="7">
        <f t="shared" si="8"/>
        <v>8.2263221614016224E-3</v>
      </c>
      <c r="E129">
        <v>127</v>
      </c>
      <c r="F129" s="2">
        <f t="shared" si="9"/>
        <v>1871.1298682423267</v>
      </c>
      <c r="G129" s="10">
        <f t="shared" si="11"/>
        <v>8.2718690573213749</v>
      </c>
      <c r="H129" s="9">
        <f>H128*(1+C129)</f>
        <v>8.2718690573213856</v>
      </c>
      <c r="I129" s="9">
        <f t="shared" si="10"/>
        <v>-6.7491850040751089E-2</v>
      </c>
      <c r="J129">
        <f t="shared" si="12"/>
        <v>5.1321064639107898E-6</v>
      </c>
      <c r="O129">
        <v>127</v>
      </c>
      <c r="P129">
        <v>550</v>
      </c>
      <c r="Q129" s="9">
        <v>0.11284722222222232</v>
      </c>
      <c r="R129">
        <v>4.2769335392290048E-5</v>
      </c>
      <c r="S129">
        <f t="shared" si="13"/>
        <v>5.6906953733888849E-3</v>
      </c>
      <c r="T129" s="20">
        <f t="shared" si="14"/>
        <v>0.99430930462661116</v>
      </c>
    </row>
    <row r="130" spans="1:20" x14ac:dyDescent="0.15">
      <c r="A130" s="6">
        <v>36790</v>
      </c>
      <c r="B130" s="11">
        <v>3828.87</v>
      </c>
      <c r="C130" s="7">
        <f t="shared" si="8"/>
        <v>-1.75935999014738E-2</v>
      </c>
      <c r="E130">
        <v>128</v>
      </c>
      <c r="F130" s="2">
        <f t="shared" si="9"/>
        <v>1838.2099579767737</v>
      </c>
      <c r="G130" s="10">
        <f t="shared" si="11"/>
        <v>8.1263371026894813</v>
      </c>
      <c r="H130" s="9">
        <f>H129*(1+C130)</f>
        <v>8.1263371026894919</v>
      </c>
      <c r="I130" s="9">
        <f t="shared" si="10"/>
        <v>0.14553195463189361</v>
      </c>
      <c r="J130">
        <f t="shared" si="12"/>
        <v>5.1578959436289342E-6</v>
      </c>
      <c r="O130">
        <v>128</v>
      </c>
      <c r="P130">
        <v>68</v>
      </c>
      <c r="Q130" s="9">
        <v>0.11282599837000795</v>
      </c>
      <c r="R130">
        <v>3.8181889909307048E-6</v>
      </c>
      <c r="S130">
        <f t="shared" si="13"/>
        <v>5.6945135623798155E-3</v>
      </c>
      <c r="T130" s="20">
        <f t="shared" si="14"/>
        <v>0.99430548643762018</v>
      </c>
    </row>
    <row r="131" spans="1:20" x14ac:dyDescent="0.15">
      <c r="A131" s="6">
        <v>36791</v>
      </c>
      <c r="B131" s="11">
        <v>3803.76</v>
      </c>
      <c r="C131" s="7">
        <f t="shared" si="8"/>
        <v>-6.5580706579224657E-3</v>
      </c>
      <c r="E131">
        <v>129</v>
      </c>
      <c r="F131" s="2">
        <f t="shared" si="9"/>
        <v>1826.1548471882654</v>
      </c>
      <c r="G131" s="10">
        <f t="shared" si="11"/>
        <v>8.073044009779947</v>
      </c>
      <c r="H131" s="9">
        <f>H130*(1+C131)</f>
        <v>8.0730440097799576</v>
      </c>
      <c r="I131" s="9">
        <f t="shared" si="10"/>
        <v>5.3293092909534323E-2</v>
      </c>
      <c r="J131">
        <f t="shared" si="12"/>
        <v>5.1838150187225457E-6</v>
      </c>
      <c r="O131">
        <v>129</v>
      </c>
      <c r="P131">
        <v>131</v>
      </c>
      <c r="Q131" s="9">
        <v>0.11061871773974463</v>
      </c>
      <c r="R131">
        <v>5.2360445632408745E-6</v>
      </c>
      <c r="S131">
        <f t="shared" si="13"/>
        <v>5.6997496069430562E-3</v>
      </c>
      <c r="T131" s="20">
        <f t="shared" si="14"/>
        <v>0.99430025039305692</v>
      </c>
    </row>
    <row r="132" spans="1:20" x14ac:dyDescent="0.15">
      <c r="A132" s="6">
        <v>36794</v>
      </c>
      <c r="B132" s="11">
        <v>3741.22</v>
      </c>
      <c r="C132" s="7">
        <f t="shared" ref="C132:C195" si="15">B132/B131-1</f>
        <v>-1.6441626180411117E-2</v>
      </c>
      <c r="E132">
        <v>130</v>
      </c>
      <c r="F132" s="2">
        <f t="shared" ref="F132:F195" si="16">F131*(1+C132)</f>
        <v>1796.1298918432501</v>
      </c>
      <c r="G132" s="10">
        <f t="shared" si="11"/>
        <v>7.9403100380331377</v>
      </c>
      <c r="H132" s="9">
        <f>H131*(1+C132)</f>
        <v>7.9403100380331484</v>
      </c>
      <c r="I132" s="9">
        <f t="shared" ref="I132:I195" si="17">-(H132-H131)</f>
        <v>0.13273397174680923</v>
      </c>
      <c r="J132">
        <f t="shared" si="12"/>
        <v>5.2098643404246707E-6</v>
      </c>
      <c r="O132">
        <v>130</v>
      </c>
      <c r="P132">
        <v>972</v>
      </c>
      <c r="Q132" s="9">
        <v>0.11051259847867367</v>
      </c>
      <c r="R132">
        <v>3.5464384506586508E-4</v>
      </c>
      <c r="S132">
        <f t="shared" si="13"/>
        <v>6.0543934520089215E-3</v>
      </c>
      <c r="T132" s="20">
        <f t="shared" si="14"/>
        <v>0.99394560654799102</v>
      </c>
    </row>
    <row r="133" spans="1:20" x14ac:dyDescent="0.15">
      <c r="A133" s="6">
        <v>36795</v>
      </c>
      <c r="B133" s="11">
        <v>3689.1</v>
      </c>
      <c r="C133" s="7">
        <f t="shared" si="15"/>
        <v>-1.3931284447319281E-2</v>
      </c>
      <c r="E133">
        <v>131</v>
      </c>
      <c r="F133" s="2">
        <f t="shared" si="16"/>
        <v>1771.1074954156491</v>
      </c>
      <c r="G133" s="10">
        <f t="shared" ref="G133:G196" si="18">G132*F133/F132</f>
        <v>7.829691320293394</v>
      </c>
      <c r="H133" s="9">
        <f>H132*(1+C133)</f>
        <v>7.8296913202934038</v>
      </c>
      <c r="I133" s="9">
        <f t="shared" si="17"/>
        <v>0.11061871773974463</v>
      </c>
      <c r="J133">
        <f t="shared" ref="J133:J196" si="19">$M$2^($M$3-E133)*(1-$M$2)/(1-$M$2^$M$3)</f>
        <v>5.2360445632408745E-6</v>
      </c>
      <c r="O133">
        <v>131</v>
      </c>
      <c r="P133">
        <v>753</v>
      </c>
      <c r="Q133" s="9">
        <v>0.11049137462646019</v>
      </c>
      <c r="R133">
        <v>1.1831698936053623E-4</v>
      </c>
      <c r="S133">
        <f t="shared" ref="S133:S196" si="20">S132+R133</f>
        <v>6.172710441369458E-3</v>
      </c>
      <c r="T133" s="20">
        <f t="shared" si="14"/>
        <v>0.99382728955863053</v>
      </c>
    </row>
    <row r="134" spans="1:20" x14ac:dyDescent="0.15">
      <c r="A134" s="6">
        <v>36796</v>
      </c>
      <c r="B134" s="11">
        <v>3656.3</v>
      </c>
      <c r="C134" s="7">
        <f t="shared" si="15"/>
        <v>-8.8910574394838182E-3</v>
      </c>
      <c r="E134">
        <v>132</v>
      </c>
      <c r="F134" s="2">
        <f t="shared" si="16"/>
        <v>1755.3604769424082</v>
      </c>
      <c r="G134" s="10">
        <f t="shared" si="18"/>
        <v>7.7600770850312379</v>
      </c>
      <c r="H134" s="9">
        <f>H133*(1+C134)</f>
        <v>7.7600770850312468</v>
      </c>
      <c r="I134" s="9">
        <f t="shared" si="17"/>
        <v>6.9614235262156932E-2</v>
      </c>
      <c r="J134">
        <f t="shared" si="19"/>
        <v>5.2623563449657029E-6</v>
      </c>
      <c r="O134">
        <v>132</v>
      </c>
      <c r="P134">
        <v>269</v>
      </c>
      <c r="Q134" s="9">
        <v>0.11006689758217902</v>
      </c>
      <c r="R134">
        <v>1.0457266865797047E-5</v>
      </c>
      <c r="S134">
        <f t="shared" si="20"/>
        <v>6.183167708235255E-3</v>
      </c>
      <c r="T134" s="20">
        <f t="shared" si="14"/>
        <v>0.99381683229176476</v>
      </c>
    </row>
    <row r="135" spans="1:20" x14ac:dyDescent="0.15">
      <c r="A135" s="6">
        <v>36797</v>
      </c>
      <c r="B135" s="11">
        <v>3778.32</v>
      </c>
      <c r="C135" s="7">
        <f t="shared" si="15"/>
        <v>3.3372535076443333E-2</v>
      </c>
      <c r="E135">
        <v>133</v>
      </c>
      <c r="F135" s="2">
        <f t="shared" si="16"/>
        <v>1813.941306030971</v>
      </c>
      <c r="G135" s="10">
        <f t="shared" si="18"/>
        <v>8.0190505297473464</v>
      </c>
      <c r="H135" s="9">
        <f>H134*(1+C135)</f>
        <v>8.0190505297473571</v>
      </c>
      <c r="I135" s="9">
        <f t="shared" si="17"/>
        <v>-0.25897344471611028</v>
      </c>
      <c r="J135">
        <f t="shared" si="19"/>
        <v>5.2888003466991989E-6</v>
      </c>
      <c r="O135">
        <v>133</v>
      </c>
      <c r="P135">
        <v>365</v>
      </c>
      <c r="Q135" s="9">
        <v>0.10928161505025846</v>
      </c>
      <c r="R135">
        <v>1.6920081071949447E-5</v>
      </c>
      <c r="S135">
        <f t="shared" si="20"/>
        <v>6.2000877893072046E-3</v>
      </c>
      <c r="T135" s="20">
        <f t="shared" si="14"/>
        <v>0.99379991221069275</v>
      </c>
    </row>
    <row r="136" spans="1:20" x14ac:dyDescent="0.15">
      <c r="A136" s="6">
        <v>36798</v>
      </c>
      <c r="B136" s="11">
        <v>3672.82</v>
      </c>
      <c r="C136" s="7">
        <f t="shared" si="15"/>
        <v>-2.7922462893561151E-2</v>
      </c>
      <c r="E136">
        <v>134</v>
      </c>
      <c r="F136" s="2">
        <f t="shared" si="16"/>
        <v>1763.2915972222233</v>
      </c>
      <c r="G136" s="10">
        <f t="shared" si="18"/>
        <v>7.7951388888888848</v>
      </c>
      <c r="H136" s="9">
        <f>H135*(1+C136)</f>
        <v>7.7951388888888946</v>
      </c>
      <c r="I136" s="9">
        <f t="shared" si="17"/>
        <v>0.22391164085846249</v>
      </c>
      <c r="J136">
        <f t="shared" si="19"/>
        <v>5.3153772328635166E-6</v>
      </c>
      <c r="O136">
        <v>134</v>
      </c>
      <c r="P136">
        <v>334</v>
      </c>
      <c r="Q136" s="9">
        <v>0.10856000407498012</v>
      </c>
      <c r="R136">
        <v>1.4484981428819275E-5</v>
      </c>
      <c r="S136">
        <f t="shared" si="20"/>
        <v>6.2145727707360243E-3</v>
      </c>
      <c r="T136" s="20">
        <f t="shared" si="14"/>
        <v>0.993785427229264</v>
      </c>
    </row>
    <row r="137" spans="1:20" x14ac:dyDescent="0.15">
      <c r="A137" s="6">
        <v>36801</v>
      </c>
      <c r="B137" s="11">
        <v>3568.9</v>
      </c>
      <c r="C137" s="7">
        <f t="shared" si="15"/>
        <v>-2.8294335143023597E-2</v>
      </c>
      <c r="E137">
        <v>135</v>
      </c>
      <c r="F137" s="2">
        <f t="shared" si="16"/>
        <v>1713.4004338155403</v>
      </c>
      <c r="G137" s="10">
        <f t="shared" si="18"/>
        <v>7.5745806166802456</v>
      </c>
      <c r="H137" s="9">
        <f>H136*(1+C137)</f>
        <v>7.5745806166802554</v>
      </c>
      <c r="I137" s="9">
        <f t="shared" si="17"/>
        <v>0.22055827220863922</v>
      </c>
      <c r="J137">
        <f t="shared" si="19"/>
        <v>5.3420876712196152E-6</v>
      </c>
      <c r="O137">
        <v>135</v>
      </c>
      <c r="P137">
        <v>614</v>
      </c>
      <c r="Q137" s="9">
        <v>0.1082628701439825</v>
      </c>
      <c r="R137">
        <v>5.8946134936270458E-5</v>
      </c>
      <c r="S137">
        <f t="shared" si="20"/>
        <v>6.2735189056722946E-3</v>
      </c>
      <c r="T137" s="20">
        <f t="shared" si="14"/>
        <v>0.99372648109432771</v>
      </c>
    </row>
    <row r="138" spans="1:20" x14ac:dyDescent="0.15">
      <c r="A138" s="6">
        <v>36802</v>
      </c>
      <c r="B138" s="11">
        <v>3455.83</v>
      </c>
      <c r="C138" s="7">
        <f t="shared" si="15"/>
        <v>-3.1682030877861589E-2</v>
      </c>
      <c r="E138">
        <v>136</v>
      </c>
      <c r="F138" s="2">
        <f t="shared" si="16"/>
        <v>1659.1164283652549</v>
      </c>
      <c r="G138" s="10">
        <f t="shared" si="18"/>
        <v>7.3346025196957303</v>
      </c>
      <c r="H138" s="9">
        <f>H137*(1+C138)</f>
        <v>7.3346025196957401</v>
      </c>
      <c r="I138" s="9">
        <f t="shared" si="17"/>
        <v>0.23997809698451533</v>
      </c>
      <c r="J138">
        <f t="shared" si="19"/>
        <v>5.3689323328840351E-6</v>
      </c>
      <c r="O138">
        <v>136</v>
      </c>
      <c r="P138">
        <v>138</v>
      </c>
      <c r="Q138" s="9">
        <v>0.10824164629176902</v>
      </c>
      <c r="R138">
        <v>5.4230270274831784E-6</v>
      </c>
      <c r="S138">
        <f t="shared" si="20"/>
        <v>6.2789419326997782E-3</v>
      </c>
      <c r="T138" s="20">
        <f t="shared" si="14"/>
        <v>0.99372105806730027</v>
      </c>
    </row>
    <row r="139" spans="1:20" x14ac:dyDescent="0.15">
      <c r="A139" s="6">
        <v>36803</v>
      </c>
      <c r="B139" s="11">
        <v>3523.1</v>
      </c>
      <c r="C139" s="7">
        <f t="shared" si="15"/>
        <v>1.9465656586116875E-2</v>
      </c>
      <c r="E139">
        <v>137</v>
      </c>
      <c r="F139" s="2">
        <f t="shared" si="16"/>
        <v>1691.4122189961977</v>
      </c>
      <c r="G139" s="10">
        <f t="shared" si="18"/>
        <v>7.4773753735397941</v>
      </c>
      <c r="H139" s="9">
        <f>H138*(1+C139)</f>
        <v>7.4773753735398047</v>
      </c>
      <c r="I139" s="9">
        <f t="shared" si="17"/>
        <v>-0.14277285384406468</v>
      </c>
      <c r="J139">
        <f t="shared" si="19"/>
        <v>5.3959118923457637E-6</v>
      </c>
      <c r="O139">
        <v>137</v>
      </c>
      <c r="P139">
        <v>464</v>
      </c>
      <c r="Q139" s="9">
        <v>0.10807185547405673</v>
      </c>
      <c r="R139">
        <v>2.7791849275641182E-5</v>
      </c>
      <c r="S139">
        <f t="shared" si="20"/>
        <v>6.3067337819754194E-3</v>
      </c>
      <c r="T139" s="20">
        <f t="shared" si="14"/>
        <v>0.99369326621802456</v>
      </c>
    </row>
    <row r="140" spans="1:20" x14ac:dyDescent="0.15">
      <c r="A140" s="6">
        <v>36804</v>
      </c>
      <c r="B140" s="11">
        <v>3472.1</v>
      </c>
      <c r="C140" s="7">
        <f t="shared" si="15"/>
        <v>-1.4475887712525948E-2</v>
      </c>
      <c r="E140">
        <v>138</v>
      </c>
      <c r="F140" s="2">
        <f t="shared" si="16"/>
        <v>1666.9275256384144</v>
      </c>
      <c r="G140" s="10">
        <f t="shared" si="18"/>
        <v>7.369133727248026</v>
      </c>
      <c r="H140" s="9">
        <f>H139*(1+C140)</f>
        <v>7.3691337272480357</v>
      </c>
      <c r="I140" s="9">
        <f t="shared" si="17"/>
        <v>0.10824164629176902</v>
      </c>
      <c r="J140">
        <f t="shared" si="19"/>
        <v>5.4230270274831784E-6</v>
      </c>
      <c r="O140">
        <v>138</v>
      </c>
      <c r="P140">
        <v>587</v>
      </c>
      <c r="Q140" s="9">
        <v>0.1064376188535725</v>
      </c>
      <c r="R140">
        <v>5.1484738836362788E-5</v>
      </c>
      <c r="S140">
        <f t="shared" si="20"/>
        <v>6.3582185208117823E-3</v>
      </c>
      <c r="T140" s="20">
        <f t="shared" si="14"/>
        <v>0.99364178147918825</v>
      </c>
    </row>
    <row r="141" spans="1:20" x14ac:dyDescent="0.15">
      <c r="A141" s="6">
        <v>36805</v>
      </c>
      <c r="B141" s="11">
        <v>3361.01</v>
      </c>
      <c r="C141" s="7">
        <f t="shared" si="15"/>
        <v>-3.19950462256271E-2</v>
      </c>
      <c r="E141">
        <v>139</v>
      </c>
      <c r="F141" s="2">
        <f t="shared" si="16"/>
        <v>1613.5941024008432</v>
      </c>
      <c r="G141" s="10">
        <f t="shared" si="18"/>
        <v>7.133357953001898</v>
      </c>
      <c r="H141" s="9">
        <f>H140*(1+C141)</f>
        <v>7.1333579530019069</v>
      </c>
      <c r="I141" s="9">
        <f t="shared" si="17"/>
        <v>0.23577577424612883</v>
      </c>
      <c r="J141">
        <f t="shared" si="19"/>
        <v>5.4502784195810848E-6</v>
      </c>
      <c r="O141">
        <v>139</v>
      </c>
      <c r="P141">
        <v>358</v>
      </c>
      <c r="Q141" s="9">
        <v>0.10622538033143192</v>
      </c>
      <c r="R141">
        <v>1.6336687620657544E-5</v>
      </c>
      <c r="S141">
        <f t="shared" si="20"/>
        <v>6.3745552084324402E-3</v>
      </c>
      <c r="T141" s="20">
        <f t="shared" si="14"/>
        <v>0.99362544479156756</v>
      </c>
    </row>
    <row r="142" spans="1:20" x14ac:dyDescent="0.15">
      <c r="A142" s="6">
        <v>36808</v>
      </c>
      <c r="B142" s="11">
        <v>3355.56</v>
      </c>
      <c r="C142" s="7">
        <f t="shared" si="15"/>
        <v>-1.6215363834086727E-3</v>
      </c>
      <c r="E142">
        <v>140</v>
      </c>
      <c r="F142" s="2">
        <f t="shared" si="16"/>
        <v>1610.9776008557467</v>
      </c>
      <c r="G142" s="10">
        <f t="shared" si="18"/>
        <v>7.1217909535452284</v>
      </c>
      <c r="H142" s="9">
        <f>H141*(1+C142)</f>
        <v>7.1217909535452364</v>
      </c>
      <c r="I142" s="9">
        <f t="shared" si="17"/>
        <v>1.1566999456670501E-2</v>
      </c>
      <c r="J142">
        <f t="shared" si="19"/>
        <v>5.4776667533478231E-6</v>
      </c>
      <c r="O142">
        <v>140</v>
      </c>
      <c r="P142">
        <v>645</v>
      </c>
      <c r="Q142" s="9">
        <v>0.1061617087747897</v>
      </c>
      <c r="R142">
        <v>6.885568938427474E-5</v>
      </c>
      <c r="S142">
        <f t="shared" si="20"/>
        <v>6.4434108978167152E-3</v>
      </c>
      <c r="T142" s="20">
        <f t="shared" si="14"/>
        <v>0.99355658910218325</v>
      </c>
    </row>
    <row r="143" spans="1:20" x14ac:dyDescent="0.15">
      <c r="A143" s="6">
        <v>36809</v>
      </c>
      <c r="B143" s="11">
        <v>3240.54</v>
      </c>
      <c r="C143" s="7">
        <f t="shared" si="15"/>
        <v>-3.4277438043128439E-2</v>
      </c>
      <c r="E143">
        <v>141</v>
      </c>
      <c r="F143" s="2">
        <f t="shared" si="16"/>
        <v>1555.7574159535461</v>
      </c>
      <c r="G143" s="10">
        <f t="shared" si="18"/>
        <v>6.8776742053789697</v>
      </c>
      <c r="H143" s="9">
        <f>H142*(1+C143)</f>
        <v>6.8776742053789768</v>
      </c>
      <c r="I143" s="9">
        <f t="shared" si="17"/>
        <v>0.24411674816625961</v>
      </c>
      <c r="J143">
        <f t="shared" si="19"/>
        <v>5.5051927169324864E-6</v>
      </c>
      <c r="O143">
        <v>141</v>
      </c>
      <c r="P143">
        <v>833</v>
      </c>
      <c r="Q143" s="9">
        <v>0.10601314180929089</v>
      </c>
      <c r="R143">
        <v>1.7668539453677943E-4</v>
      </c>
      <c r="S143">
        <f t="shared" si="20"/>
        <v>6.6200962923534945E-3</v>
      </c>
      <c r="T143" s="20">
        <f t="shared" si="14"/>
        <v>0.99337990370764651</v>
      </c>
    </row>
    <row r="144" spans="1:20" x14ac:dyDescent="0.15">
      <c r="A144" s="6">
        <v>36810</v>
      </c>
      <c r="B144" s="11">
        <v>3168.49</v>
      </c>
      <c r="C144" s="7">
        <f t="shared" si="15"/>
        <v>-2.2233948662877201E-2</v>
      </c>
      <c r="E144">
        <v>142</v>
      </c>
      <c r="F144" s="2">
        <f t="shared" si="16"/>
        <v>1521.1667854353445</v>
      </c>
      <c r="G144" s="10">
        <f t="shared" si="18"/>
        <v>6.7247563501765786</v>
      </c>
      <c r="H144" s="9">
        <f>H143*(1+C144)</f>
        <v>6.7247563501765857</v>
      </c>
      <c r="I144" s="9">
        <f t="shared" si="17"/>
        <v>0.1529178552023911</v>
      </c>
      <c r="J144">
        <f t="shared" si="19"/>
        <v>5.5328570019421973E-6</v>
      </c>
      <c r="O144">
        <v>142</v>
      </c>
      <c r="P144">
        <v>200</v>
      </c>
      <c r="Q144" s="9">
        <v>0.10582212713936467</v>
      </c>
      <c r="R144">
        <v>7.3996429183451518E-6</v>
      </c>
      <c r="S144">
        <f t="shared" si="20"/>
        <v>6.6274959352718397E-3</v>
      </c>
      <c r="T144" s="20">
        <f t="shared" si="14"/>
        <v>0.99337250406472821</v>
      </c>
    </row>
    <row r="145" spans="1:20" x14ac:dyDescent="0.15">
      <c r="A145" s="6">
        <v>36811</v>
      </c>
      <c r="B145" s="11">
        <v>3074.68</v>
      </c>
      <c r="C145" s="7">
        <f t="shared" si="15"/>
        <v>-2.9607163033495421E-2</v>
      </c>
      <c r="E145">
        <v>143</v>
      </c>
      <c r="F145" s="2">
        <f t="shared" si="16"/>
        <v>1476.1293524178222</v>
      </c>
      <c r="G145" s="10">
        <f t="shared" si="18"/>
        <v>6.5256553925563674</v>
      </c>
      <c r="H145" s="9">
        <f>H144*(1+C145)</f>
        <v>6.5256553925563736</v>
      </c>
      <c r="I145" s="9">
        <f t="shared" si="17"/>
        <v>0.19910095762021207</v>
      </c>
      <c r="J145">
        <f t="shared" si="19"/>
        <v>5.5606603034594947E-6</v>
      </c>
      <c r="O145">
        <v>143</v>
      </c>
      <c r="P145">
        <v>525</v>
      </c>
      <c r="Q145" s="9">
        <v>0.10571600787829372</v>
      </c>
      <c r="R145">
        <v>3.7731973460544902E-5</v>
      </c>
      <c r="S145">
        <f t="shared" si="20"/>
        <v>6.6652279087323846E-3</v>
      </c>
      <c r="T145" s="20">
        <f t="shared" si="14"/>
        <v>0.99333477209126764</v>
      </c>
    </row>
    <row r="146" spans="1:20" x14ac:dyDescent="0.15">
      <c r="A146" s="6">
        <v>36812</v>
      </c>
      <c r="B146" s="11">
        <v>3316.77</v>
      </c>
      <c r="C146" s="7">
        <f t="shared" si="15"/>
        <v>7.8736649017133509E-2</v>
      </c>
      <c r="E146">
        <v>144</v>
      </c>
      <c r="F146" s="2">
        <f t="shared" si="16"/>
        <v>1592.3548311430329</v>
      </c>
      <c r="G146" s="10">
        <f t="shared" si="18"/>
        <v>7.0394636308068428</v>
      </c>
      <c r="H146" s="9">
        <f>H145*(1+C146)</f>
        <v>7.039463630806849</v>
      </c>
      <c r="I146" s="9">
        <f t="shared" si="17"/>
        <v>-0.51380823825047539</v>
      </c>
      <c r="J146">
        <f t="shared" si="19"/>
        <v>5.5886033200597932E-6</v>
      </c>
      <c r="O146">
        <v>144</v>
      </c>
      <c r="P146">
        <v>249</v>
      </c>
      <c r="Q146" s="9">
        <v>0.10569478402607935</v>
      </c>
      <c r="R146">
        <v>9.4597532018285122E-6</v>
      </c>
      <c r="S146">
        <f t="shared" si="20"/>
        <v>6.6746876619342135E-3</v>
      </c>
      <c r="T146" s="20">
        <f t="shared" si="14"/>
        <v>0.99332531233806576</v>
      </c>
    </row>
    <row r="147" spans="1:20" x14ac:dyDescent="0.15">
      <c r="A147" s="6">
        <v>36815</v>
      </c>
      <c r="B147" s="11">
        <v>3290.28</v>
      </c>
      <c r="C147" s="7">
        <f t="shared" si="15"/>
        <v>-7.9866858419486153E-3</v>
      </c>
      <c r="E147">
        <v>145</v>
      </c>
      <c r="F147" s="2">
        <f t="shared" si="16"/>
        <v>1579.6371933577843</v>
      </c>
      <c r="G147" s="10">
        <f t="shared" si="18"/>
        <v>6.9832416462917655</v>
      </c>
      <c r="H147" s="9">
        <f>H146*(1+C147)</f>
        <v>6.9832416462917717</v>
      </c>
      <c r="I147" s="9">
        <f t="shared" si="17"/>
        <v>5.6221984515077317E-2</v>
      </c>
      <c r="J147">
        <f t="shared" si="19"/>
        <v>5.6166867538289374E-6</v>
      </c>
      <c r="O147">
        <v>145</v>
      </c>
      <c r="P147">
        <v>535</v>
      </c>
      <c r="Q147" s="9">
        <v>0.10535520239065477</v>
      </c>
      <c r="R147">
        <v>3.9671508326871698E-5</v>
      </c>
      <c r="S147">
        <f t="shared" si="20"/>
        <v>6.7143591702610852E-3</v>
      </c>
      <c r="T147" s="20">
        <f t="shared" si="14"/>
        <v>0.99328564082973891</v>
      </c>
    </row>
    <row r="148" spans="1:20" x14ac:dyDescent="0.15">
      <c r="A148" s="6">
        <v>36816</v>
      </c>
      <c r="B148" s="11">
        <v>3213.96</v>
      </c>
      <c r="C148" s="7">
        <f t="shared" si="15"/>
        <v>-2.3195594295926214E-2</v>
      </c>
      <c r="E148">
        <v>146</v>
      </c>
      <c r="F148" s="2">
        <f t="shared" si="16"/>
        <v>1542.9965698859016</v>
      </c>
      <c r="G148" s="10">
        <f t="shared" si="18"/>
        <v>6.8212612061939657</v>
      </c>
      <c r="H148" s="9">
        <f>H147*(1+C148)</f>
        <v>6.8212612061939719</v>
      </c>
      <c r="I148" s="9">
        <f t="shared" si="17"/>
        <v>0.16198044009779977</v>
      </c>
      <c r="J148">
        <f t="shared" si="19"/>
        <v>5.6449113103808418E-6</v>
      </c>
      <c r="O148">
        <v>146</v>
      </c>
      <c r="P148">
        <v>871</v>
      </c>
      <c r="Q148" s="9">
        <v>0.10531275468622647</v>
      </c>
      <c r="R148">
        <v>2.1375859304017793E-4</v>
      </c>
      <c r="S148">
        <f t="shared" si="20"/>
        <v>6.9281177633012635E-3</v>
      </c>
      <c r="T148" s="20">
        <f t="shared" si="14"/>
        <v>0.99307188223669873</v>
      </c>
    </row>
    <row r="149" spans="1:20" x14ac:dyDescent="0.15">
      <c r="A149" s="6">
        <v>36817</v>
      </c>
      <c r="B149" s="11">
        <v>3171.56</v>
      </c>
      <c r="C149" s="7">
        <f t="shared" si="15"/>
        <v>-1.3192447945836294E-2</v>
      </c>
      <c r="E149">
        <v>147</v>
      </c>
      <c r="F149" s="2">
        <f t="shared" si="16"/>
        <v>1522.640667957078</v>
      </c>
      <c r="G149" s="10">
        <f t="shared" si="18"/>
        <v>6.7312720728063002</v>
      </c>
      <c r="H149" s="9">
        <f>H148*(1+C149)</f>
        <v>6.7312720728063056</v>
      </c>
      <c r="I149" s="9">
        <f t="shared" si="17"/>
        <v>8.9989133387666342E-2</v>
      </c>
      <c r="J149">
        <f t="shared" si="19"/>
        <v>5.6732776988752177E-6</v>
      </c>
      <c r="O149">
        <v>147</v>
      </c>
      <c r="P149">
        <v>232</v>
      </c>
      <c r="Q149" s="9">
        <v>0.10486705378973049</v>
      </c>
      <c r="R149">
        <v>8.6870471518070594E-6</v>
      </c>
      <c r="S149">
        <f t="shared" si="20"/>
        <v>6.9368048104530705E-3</v>
      </c>
      <c r="T149" s="20">
        <f t="shared" si="14"/>
        <v>0.99306319518954689</v>
      </c>
    </row>
    <row r="150" spans="1:20" x14ac:dyDescent="0.15">
      <c r="A150" s="6">
        <v>36818</v>
      </c>
      <c r="B150" s="11">
        <v>3418.6</v>
      </c>
      <c r="C150" s="7">
        <f t="shared" si="15"/>
        <v>7.7892267527652104E-2</v>
      </c>
      <c r="E150">
        <v>148</v>
      </c>
      <c r="F150" s="2">
        <f t="shared" si="16"/>
        <v>1641.2426022140737</v>
      </c>
      <c r="G150" s="10">
        <f t="shared" si="18"/>
        <v>7.2555861179027419</v>
      </c>
      <c r="H150" s="9">
        <f>H149*(1+C150)</f>
        <v>7.2555861179027472</v>
      </c>
      <c r="I150" s="9">
        <f t="shared" si="17"/>
        <v>-0.52431404509644164</v>
      </c>
      <c r="J150">
        <f t="shared" si="19"/>
        <v>5.7017866320353949E-6</v>
      </c>
      <c r="O150">
        <v>148</v>
      </c>
      <c r="P150">
        <v>151</v>
      </c>
      <c r="Q150" s="9">
        <v>0.10378463732681364</v>
      </c>
      <c r="R150">
        <v>5.7881758805749614E-6</v>
      </c>
      <c r="S150">
        <f t="shared" si="20"/>
        <v>6.9425929863336459E-3</v>
      </c>
      <c r="T150" s="20">
        <f t="shared" si="14"/>
        <v>0.9930574070136664</v>
      </c>
    </row>
    <row r="151" spans="1:20" x14ac:dyDescent="0.15">
      <c r="A151" s="6">
        <v>36819</v>
      </c>
      <c r="B151" s="11">
        <v>3483.14</v>
      </c>
      <c r="C151" s="7">
        <f t="shared" si="15"/>
        <v>1.8879073304861604E-2</v>
      </c>
      <c r="E151">
        <v>149</v>
      </c>
      <c r="F151" s="2">
        <f t="shared" si="16"/>
        <v>1672.227741612335</v>
      </c>
      <c r="G151" s="10">
        <f t="shared" si="18"/>
        <v>7.3925648600923637</v>
      </c>
      <c r="H151" s="9">
        <f>H150*(1+C151)</f>
        <v>7.392564860092369</v>
      </c>
      <c r="I151" s="9">
        <f t="shared" si="17"/>
        <v>-0.1369787421896218</v>
      </c>
      <c r="J151">
        <f t="shared" si="19"/>
        <v>5.7304388261662262E-6</v>
      </c>
      <c r="O151">
        <v>149</v>
      </c>
      <c r="P151">
        <v>307</v>
      </c>
      <c r="Q151" s="9">
        <v>0.10378463732681364</v>
      </c>
      <c r="R151">
        <v>1.2651473870485279E-5</v>
      </c>
      <c r="S151">
        <f t="shared" si="20"/>
        <v>6.9552444602041311E-3</v>
      </c>
      <c r="T151" s="20">
        <f t="shared" si="14"/>
        <v>0.99304475553979588</v>
      </c>
    </row>
    <row r="152" spans="1:20" x14ac:dyDescent="0.15">
      <c r="A152" s="6">
        <v>36822</v>
      </c>
      <c r="B152" s="11">
        <v>3468.69</v>
      </c>
      <c r="C152" s="7">
        <f t="shared" si="15"/>
        <v>-4.1485556136129365E-3</v>
      </c>
      <c r="E152">
        <v>150</v>
      </c>
      <c r="F152" s="2">
        <f t="shared" si="16"/>
        <v>1665.2904118276299</v>
      </c>
      <c r="G152" s="10">
        <f t="shared" si="18"/>
        <v>7.3618963936430299</v>
      </c>
      <c r="H152" s="9">
        <f>H151*(1+C152)</f>
        <v>7.3618963936430353</v>
      </c>
      <c r="I152" s="9">
        <f t="shared" si="17"/>
        <v>3.0668466449333742E-2</v>
      </c>
      <c r="J152">
        <f t="shared" si="19"/>
        <v>5.7592350011720858E-6</v>
      </c>
      <c r="O152">
        <v>150</v>
      </c>
      <c r="P152">
        <v>310</v>
      </c>
      <c r="Q152" s="9">
        <v>0.10248998234175488</v>
      </c>
      <c r="R152">
        <v>1.284315963340886E-5</v>
      </c>
      <c r="S152">
        <f t="shared" si="20"/>
        <v>6.9680876198375402E-3</v>
      </c>
      <c r="T152" s="20">
        <f t="shared" si="14"/>
        <v>0.99303191238016242</v>
      </c>
    </row>
    <row r="153" spans="1:20" x14ac:dyDescent="0.15">
      <c r="A153" s="6">
        <v>36823</v>
      </c>
      <c r="B153" s="11">
        <v>3419.79</v>
      </c>
      <c r="C153" s="7">
        <f t="shared" si="15"/>
        <v>-1.4097541146657733E-2</v>
      </c>
      <c r="E153">
        <v>151</v>
      </c>
      <c r="F153" s="2">
        <f t="shared" si="16"/>
        <v>1641.8139117257554</v>
      </c>
      <c r="G153" s="10">
        <f t="shared" si="18"/>
        <v>7.2581117563162172</v>
      </c>
      <c r="H153" s="9">
        <f>H152*(1+C153)</f>
        <v>7.2581117563162216</v>
      </c>
      <c r="I153" s="9">
        <f t="shared" si="17"/>
        <v>0.10378463732681364</v>
      </c>
      <c r="J153">
        <f t="shared" si="19"/>
        <v>5.7881758805749614E-6</v>
      </c>
      <c r="O153">
        <v>151</v>
      </c>
      <c r="P153">
        <v>592</v>
      </c>
      <c r="Q153" s="9">
        <v>0.10242631078511266</v>
      </c>
      <c r="R153">
        <v>5.2791391602967613E-5</v>
      </c>
      <c r="S153">
        <f t="shared" si="20"/>
        <v>7.0208790114405081E-3</v>
      </c>
      <c r="T153" s="20">
        <f t="shared" si="14"/>
        <v>0.99297912098855945</v>
      </c>
    </row>
    <row r="154" spans="1:20" x14ac:dyDescent="0.15">
      <c r="A154" s="6">
        <v>36824</v>
      </c>
      <c r="B154" s="11">
        <v>3229.57</v>
      </c>
      <c r="C154" s="7">
        <f t="shared" si="15"/>
        <v>-5.562329850663339E-2</v>
      </c>
      <c r="E154">
        <v>152</v>
      </c>
      <c r="F154" s="2">
        <f t="shared" si="16"/>
        <v>1550.4908064214903</v>
      </c>
      <c r="G154" s="10">
        <f t="shared" si="18"/>
        <v>6.8543916395001352</v>
      </c>
      <c r="H154" s="9">
        <f>H153*(1+C154)</f>
        <v>6.8543916395001396</v>
      </c>
      <c r="I154" s="9">
        <f t="shared" si="17"/>
        <v>0.403720116816082</v>
      </c>
      <c r="J154">
        <f t="shared" si="19"/>
        <v>5.8172621915326244E-6</v>
      </c>
      <c r="O154">
        <v>152</v>
      </c>
      <c r="P154">
        <v>423</v>
      </c>
      <c r="Q154" s="9">
        <v>0.10187449062754705</v>
      </c>
      <c r="R154">
        <v>2.2628916315373185E-5</v>
      </c>
      <c r="S154">
        <f t="shared" si="20"/>
        <v>7.0435079277558809E-3</v>
      </c>
      <c r="T154" s="20">
        <f t="shared" si="14"/>
        <v>0.99295649207224412</v>
      </c>
    </row>
    <row r="155" spans="1:20" x14ac:dyDescent="0.15">
      <c r="A155" s="6">
        <v>36825</v>
      </c>
      <c r="B155" s="11">
        <v>3272.18</v>
      </c>
      <c r="C155" s="7">
        <f t="shared" si="15"/>
        <v>1.3193706902157043E-2</v>
      </c>
      <c r="E155">
        <v>153</v>
      </c>
      <c r="F155" s="2">
        <f t="shared" si="16"/>
        <v>1570.9475276759047</v>
      </c>
      <c r="G155" s="10">
        <f t="shared" si="18"/>
        <v>6.9448264737842953</v>
      </c>
      <c r="H155" s="9">
        <f>H154*(1+C155)</f>
        <v>6.9448264737842997</v>
      </c>
      <c r="I155" s="9">
        <f t="shared" si="17"/>
        <v>-9.0434834284160104E-2</v>
      </c>
      <c r="J155">
        <f t="shared" si="19"/>
        <v>5.8464946648569093E-6</v>
      </c>
      <c r="O155">
        <v>153</v>
      </c>
      <c r="P155">
        <v>499</v>
      </c>
      <c r="Q155" s="9">
        <v>0.10187449062754661</v>
      </c>
      <c r="R155">
        <v>3.3121471239333149E-5</v>
      </c>
      <c r="S155">
        <f t="shared" si="20"/>
        <v>7.0766293989952137E-3</v>
      </c>
      <c r="T155" s="20">
        <f t="shared" si="14"/>
        <v>0.99292337060100477</v>
      </c>
    </row>
    <row r="156" spans="1:20" x14ac:dyDescent="0.15">
      <c r="A156" s="6">
        <v>36826</v>
      </c>
      <c r="B156" s="11">
        <v>3278.36</v>
      </c>
      <c r="C156" s="7">
        <f t="shared" si="15"/>
        <v>1.888649157442579E-3</v>
      </c>
      <c r="E156">
        <v>154</v>
      </c>
      <c r="F156" s="2">
        <f t="shared" si="16"/>
        <v>1573.9144964004363</v>
      </c>
      <c r="G156" s="10">
        <f t="shared" si="18"/>
        <v>6.9579428144525934</v>
      </c>
      <c r="H156" s="9">
        <f>H155*(1+C156)</f>
        <v>6.957942814452597</v>
      </c>
      <c r="I156" s="9">
        <f t="shared" si="17"/>
        <v>-1.3116340668297255E-2</v>
      </c>
      <c r="J156">
        <f t="shared" si="19"/>
        <v>5.8758740350320694E-6</v>
      </c>
      <c r="O156">
        <v>154</v>
      </c>
      <c r="P156">
        <v>459</v>
      </c>
      <c r="Q156" s="9">
        <v>0.10147123743547937</v>
      </c>
      <c r="R156">
        <v>2.7103966353020144E-5</v>
      </c>
      <c r="S156">
        <f t="shared" si="20"/>
        <v>7.1037333653482335E-3</v>
      </c>
      <c r="T156" s="20">
        <f t="shared" si="14"/>
        <v>0.9928962666346518</v>
      </c>
    </row>
    <row r="157" spans="1:20" x14ac:dyDescent="0.15">
      <c r="A157" s="6">
        <v>36829</v>
      </c>
      <c r="B157" s="11">
        <v>3191.4</v>
      </c>
      <c r="C157" s="7">
        <f t="shared" si="15"/>
        <v>-2.6525457850876677E-2</v>
      </c>
      <c r="E157">
        <v>155</v>
      </c>
      <c r="F157" s="2">
        <f t="shared" si="16"/>
        <v>1532.1656937652826</v>
      </c>
      <c r="G157" s="10">
        <f t="shared" si="18"/>
        <v>6.7733801955990209</v>
      </c>
      <c r="H157" s="9">
        <f>H156*(1+C157)</f>
        <v>6.7733801955990245</v>
      </c>
      <c r="I157" s="9">
        <f t="shared" si="17"/>
        <v>0.1845626188535725</v>
      </c>
      <c r="J157">
        <f t="shared" si="19"/>
        <v>5.9054010402332345E-6</v>
      </c>
      <c r="O157">
        <v>155</v>
      </c>
      <c r="P157">
        <v>376</v>
      </c>
      <c r="Q157" s="9">
        <v>0.101322670469981</v>
      </c>
      <c r="R157">
        <v>1.7879219304126938E-5</v>
      </c>
      <c r="S157">
        <f t="shared" si="20"/>
        <v>7.1216125846523606E-3</v>
      </c>
      <c r="T157" s="20">
        <f t="shared" si="14"/>
        <v>0.99287838741534762</v>
      </c>
    </row>
    <row r="158" spans="1:20" x14ac:dyDescent="0.15">
      <c r="A158" s="6">
        <v>36830</v>
      </c>
      <c r="B158" s="11">
        <v>3369.63</v>
      </c>
      <c r="C158" s="7">
        <f t="shared" si="15"/>
        <v>5.5846963714984099E-2</v>
      </c>
      <c r="E158">
        <v>156</v>
      </c>
      <c r="F158" s="2">
        <f t="shared" si="16"/>
        <v>1617.7324956703358</v>
      </c>
      <c r="G158" s="10">
        <f t="shared" si="18"/>
        <v>7.1516529136104312</v>
      </c>
      <c r="H158" s="9">
        <f>H157*(1+C158)</f>
        <v>7.1516529136104348</v>
      </c>
      <c r="I158" s="9">
        <f t="shared" si="17"/>
        <v>-0.37827271801141027</v>
      </c>
      <c r="J158">
        <f t="shared" si="19"/>
        <v>5.9350764223449596E-6</v>
      </c>
      <c r="O158">
        <v>156</v>
      </c>
      <c r="P158">
        <v>709</v>
      </c>
      <c r="Q158" s="9">
        <v>0.10094064113012768</v>
      </c>
      <c r="R158">
        <v>9.4899224417386042E-5</v>
      </c>
      <c r="S158">
        <f t="shared" si="20"/>
        <v>7.2165118090697471E-3</v>
      </c>
      <c r="T158" s="20">
        <f t="shared" si="14"/>
        <v>0.99278348819093021</v>
      </c>
    </row>
    <row r="159" spans="1:20" x14ac:dyDescent="0.15">
      <c r="A159" s="6">
        <v>36831</v>
      </c>
      <c r="B159" s="11">
        <v>3333.39</v>
      </c>
      <c r="C159" s="7">
        <f t="shared" si="15"/>
        <v>-1.0754890002759976E-2</v>
      </c>
      <c r="E159">
        <v>157</v>
      </c>
      <c r="F159" s="2">
        <f t="shared" si="16"/>
        <v>1600.3339606255108</v>
      </c>
      <c r="G159" s="10">
        <f t="shared" si="18"/>
        <v>7.0747376731866325</v>
      </c>
      <c r="H159" s="9">
        <f>H158*(1+C159)</f>
        <v>7.0747376731866369</v>
      </c>
      <c r="I159" s="9">
        <f t="shared" si="17"/>
        <v>7.6915240423797826E-2</v>
      </c>
      <c r="J159">
        <f t="shared" si="19"/>
        <v>5.9649009269798592E-6</v>
      </c>
      <c r="O159">
        <v>157</v>
      </c>
      <c r="P159">
        <v>363</v>
      </c>
      <c r="Q159" s="9">
        <v>0.10066473105134488</v>
      </c>
      <c r="R159">
        <v>1.6751303263256754E-5</v>
      </c>
      <c r="S159">
        <f t="shared" si="20"/>
        <v>7.2332631123330042E-3</v>
      </c>
      <c r="T159" s="20">
        <f t="shared" si="14"/>
        <v>0.99276673688766703</v>
      </c>
    </row>
    <row r="160" spans="1:20" x14ac:dyDescent="0.15">
      <c r="A160" s="6">
        <v>36832</v>
      </c>
      <c r="B160" s="11">
        <v>3429.02</v>
      </c>
      <c r="C160" s="7">
        <f t="shared" si="15"/>
        <v>2.8688512295291124E-2</v>
      </c>
      <c r="E160">
        <v>158</v>
      </c>
      <c r="F160" s="2">
        <f t="shared" si="16"/>
        <v>1646.2451611314877</v>
      </c>
      <c r="G160" s="10">
        <f t="shared" si="18"/>
        <v>7.2777013719098065</v>
      </c>
      <c r="H160" s="9">
        <f>H159*(1+C160)</f>
        <v>7.2777013719098109</v>
      </c>
      <c r="I160" s="9">
        <f t="shared" si="17"/>
        <v>-0.20296369872317399</v>
      </c>
      <c r="J160">
        <f t="shared" si="19"/>
        <v>5.9948753034973463E-6</v>
      </c>
      <c r="O160">
        <v>158</v>
      </c>
      <c r="P160">
        <v>121</v>
      </c>
      <c r="Q160" s="9">
        <v>9.9412523770713079E-2</v>
      </c>
      <c r="R160">
        <v>4.9800550276686245E-6</v>
      </c>
      <c r="S160">
        <f t="shared" si="20"/>
        <v>7.2382431673606732E-3</v>
      </c>
      <c r="T160" s="20">
        <f t="shared" si="14"/>
        <v>0.99276175683263934</v>
      </c>
    </row>
    <row r="161" spans="1:25" x14ac:dyDescent="0.15">
      <c r="A161" s="6">
        <v>36833</v>
      </c>
      <c r="B161" s="11">
        <v>3451.58</v>
      </c>
      <c r="C161" s="7">
        <f t="shared" si="15"/>
        <v>6.5791392292842144E-3</v>
      </c>
      <c r="E161">
        <v>159</v>
      </c>
      <c r="F161" s="2">
        <f t="shared" si="16"/>
        <v>1657.0760372521072</v>
      </c>
      <c r="G161" s="10">
        <f t="shared" si="18"/>
        <v>7.3255823825047539</v>
      </c>
      <c r="H161" s="9">
        <f>H160*(1+C161)</f>
        <v>7.3255823825047583</v>
      </c>
      <c r="I161" s="9">
        <f t="shared" si="17"/>
        <v>-4.7881010594947426E-2</v>
      </c>
      <c r="J161">
        <f t="shared" si="19"/>
        <v>6.0250003050224596E-6</v>
      </c>
      <c r="O161">
        <v>159</v>
      </c>
      <c r="P161">
        <v>562</v>
      </c>
      <c r="Q161" s="9">
        <v>9.7905630263515508E-2</v>
      </c>
      <c r="R161">
        <v>4.5420878804371574E-5</v>
      </c>
      <c r="S161">
        <f t="shared" si="20"/>
        <v>7.2836640461650445E-3</v>
      </c>
      <c r="T161" s="20">
        <f t="shared" si="14"/>
        <v>0.99271633595383491</v>
      </c>
    </row>
    <row r="162" spans="1:25" x14ac:dyDescent="0.15">
      <c r="A162" s="6">
        <v>36836</v>
      </c>
      <c r="B162" s="11">
        <v>3416.21</v>
      </c>
      <c r="C162" s="7">
        <f t="shared" si="15"/>
        <v>-1.02474808638362E-2</v>
      </c>
      <c r="E162">
        <v>160</v>
      </c>
      <c r="F162" s="2">
        <f t="shared" si="16"/>
        <v>1640.0951822704446</v>
      </c>
      <c r="G162" s="10">
        <f t="shared" si="18"/>
        <v>7.2505136172235805</v>
      </c>
      <c r="H162" s="9">
        <f>H161*(1+C162)</f>
        <v>7.2505136172235849</v>
      </c>
      <c r="I162" s="9">
        <f t="shared" si="17"/>
        <v>7.5068765281173455E-2</v>
      </c>
      <c r="J162">
        <f t="shared" si="19"/>
        <v>6.0552766884647826E-6</v>
      </c>
      <c r="O162">
        <v>160</v>
      </c>
      <c r="P162">
        <v>713</v>
      </c>
      <c r="Q162" s="9">
        <v>9.7905630263515064E-2</v>
      </c>
      <c r="R162">
        <v>9.6821173052552499E-5</v>
      </c>
      <c r="S162">
        <f t="shared" si="20"/>
        <v>7.3804852192175972E-3</v>
      </c>
      <c r="T162" s="20">
        <f t="shared" si="14"/>
        <v>0.99261951478078236</v>
      </c>
    </row>
    <row r="163" spans="1:25" x14ac:dyDescent="0.15">
      <c r="A163" s="6">
        <v>36837</v>
      </c>
      <c r="B163" s="11">
        <v>3415.79</v>
      </c>
      <c r="C163" s="7">
        <f t="shared" si="15"/>
        <v>-1.2294326168471592E-4</v>
      </c>
      <c r="E163">
        <v>161</v>
      </c>
      <c r="F163" s="2">
        <f t="shared" si="16"/>
        <v>1639.893543619263</v>
      </c>
      <c r="G163" s="10">
        <f t="shared" si="18"/>
        <v>7.2496222154305903</v>
      </c>
      <c r="H163" s="9">
        <f>H162*(1+C163)</f>
        <v>7.2496222154305938</v>
      </c>
      <c r="I163" s="9">
        <f t="shared" si="17"/>
        <v>8.9140179299107558E-4</v>
      </c>
      <c r="J163">
        <f t="shared" si="19"/>
        <v>6.0857052145374683E-6</v>
      </c>
      <c r="O163">
        <v>161</v>
      </c>
      <c r="P163">
        <v>571</v>
      </c>
      <c r="Q163" s="9">
        <v>9.7587272480303966E-2</v>
      </c>
      <c r="R163">
        <v>4.7516867881764322E-5</v>
      </c>
      <c r="S163">
        <f t="shared" si="20"/>
        <v>7.4280020870993611E-3</v>
      </c>
      <c r="T163" s="20">
        <f t="shared" si="14"/>
        <v>0.99257199791290063</v>
      </c>
    </row>
    <row r="164" spans="1:25" x14ac:dyDescent="0.15">
      <c r="A164" s="6">
        <v>36838</v>
      </c>
      <c r="B164" s="11">
        <v>3231.7</v>
      </c>
      <c r="C164" s="7">
        <f t="shared" si="15"/>
        <v>-5.3893828367668983E-2</v>
      </c>
      <c r="E164">
        <v>162</v>
      </c>
      <c r="F164" s="2">
        <f t="shared" si="16"/>
        <v>1551.513402438198</v>
      </c>
      <c r="G164" s="10">
        <f t="shared" si="18"/>
        <v>6.8589123200217346</v>
      </c>
      <c r="H164" s="9">
        <f>H163*(1+C164)</f>
        <v>6.8589123200217372</v>
      </c>
      <c r="I164" s="9">
        <f t="shared" si="17"/>
        <v>0.39070989540885659</v>
      </c>
      <c r="J164">
        <f t="shared" si="19"/>
        <v>6.1162866477763512E-6</v>
      </c>
      <c r="O164">
        <v>162</v>
      </c>
      <c r="P164">
        <v>534</v>
      </c>
      <c r="Q164" s="9">
        <v>9.7205243140450648E-2</v>
      </c>
      <c r="R164">
        <v>3.9473150785237343E-5</v>
      </c>
      <c r="S164">
        <f t="shared" si="20"/>
        <v>7.4674752378845986E-3</v>
      </c>
      <c r="T164" s="20">
        <f t="shared" si="14"/>
        <v>0.9925325247621154</v>
      </c>
    </row>
    <row r="165" spans="1:25" x14ac:dyDescent="0.15">
      <c r="A165" s="6">
        <v>36839</v>
      </c>
      <c r="B165" s="11">
        <v>3200.35</v>
      </c>
      <c r="C165" s="7">
        <f t="shared" si="15"/>
        <v>-9.7007766810037754E-3</v>
      </c>
      <c r="E165">
        <v>163</v>
      </c>
      <c r="F165" s="2">
        <f t="shared" si="16"/>
        <v>1536.4625174035607</v>
      </c>
      <c r="G165" s="10">
        <f t="shared" si="18"/>
        <v>6.7923755433306185</v>
      </c>
      <c r="H165" s="9">
        <f>H164*(1+C165)</f>
        <v>6.7923755433306212</v>
      </c>
      <c r="I165" s="9">
        <f t="shared" si="17"/>
        <v>6.6536776691116017E-2</v>
      </c>
      <c r="J165">
        <f t="shared" si="19"/>
        <v>6.1470217565591463E-6</v>
      </c>
      <c r="O165">
        <v>163</v>
      </c>
      <c r="P165">
        <v>224</v>
      </c>
      <c r="Q165" s="9">
        <v>9.7120347731594947E-2</v>
      </c>
      <c r="R165">
        <v>8.3455857679528527E-6</v>
      </c>
      <c r="S165">
        <f t="shared" si="20"/>
        <v>7.4758208236525518E-3</v>
      </c>
      <c r="T165" s="20">
        <f t="shared" si="14"/>
        <v>0.9925241791763475</v>
      </c>
    </row>
    <row r="166" spans="1:25" x14ac:dyDescent="0.15">
      <c r="A166" s="6">
        <v>36840</v>
      </c>
      <c r="B166" s="11">
        <v>3028.99</v>
      </c>
      <c r="C166" s="7">
        <f t="shared" si="15"/>
        <v>-5.3544143609292827E-2</v>
      </c>
      <c r="E166">
        <v>164</v>
      </c>
      <c r="F166" s="2">
        <f t="shared" si="16"/>
        <v>1454.1939477214089</v>
      </c>
      <c r="G166" s="10">
        <f t="shared" si="18"/>
        <v>6.4286836117902757</v>
      </c>
      <c r="H166" s="9">
        <f>H165*(1+C166)</f>
        <v>6.4286836117902784</v>
      </c>
      <c r="I166" s="9">
        <f t="shared" si="17"/>
        <v>0.36369193154034285</v>
      </c>
      <c r="J166">
        <f t="shared" si="19"/>
        <v>6.1779113131247709E-6</v>
      </c>
      <c r="O166">
        <v>164</v>
      </c>
      <c r="P166">
        <v>792</v>
      </c>
      <c r="Q166" s="9">
        <v>9.7120347731594503E-2</v>
      </c>
      <c r="R166">
        <v>1.4386228737307502E-4</v>
      </c>
      <c r="S166">
        <f t="shared" si="20"/>
        <v>7.6196831110256266E-3</v>
      </c>
      <c r="T166" s="20">
        <f t="shared" si="14"/>
        <v>0.99238031688897432</v>
      </c>
    </row>
    <row r="167" spans="1:25" x14ac:dyDescent="0.15">
      <c r="A167" s="6">
        <v>36843</v>
      </c>
      <c r="B167" s="11">
        <v>2966.72</v>
      </c>
      <c r="C167" s="7">
        <f t="shared" si="15"/>
        <v>-2.0558007784773125E-2</v>
      </c>
      <c r="E167">
        <v>165</v>
      </c>
      <c r="F167" s="2">
        <f t="shared" si="16"/>
        <v>1424.2986172235821</v>
      </c>
      <c r="G167" s="10">
        <f t="shared" si="18"/>
        <v>6.2965226840532473</v>
      </c>
      <c r="H167" s="9">
        <f>H166*(1+C167)</f>
        <v>6.29652268405325</v>
      </c>
      <c r="I167" s="9">
        <f t="shared" si="17"/>
        <v>0.13216092773702837</v>
      </c>
      <c r="J167">
        <f t="shared" si="19"/>
        <v>6.2089560935927351E-6</v>
      </c>
      <c r="O167">
        <v>165</v>
      </c>
      <c r="P167">
        <v>354</v>
      </c>
      <c r="Q167" s="9">
        <v>9.686566150502518E-2</v>
      </c>
      <c r="R167">
        <v>1.6012396213254109E-5</v>
      </c>
      <c r="S167">
        <f t="shared" si="20"/>
        <v>7.6356955072388807E-3</v>
      </c>
      <c r="T167" s="20">
        <f t="shared" si="14"/>
        <v>0.99236430449276114</v>
      </c>
    </row>
    <row r="168" spans="1:25" x14ac:dyDescent="0.15">
      <c r="A168" s="6">
        <v>36844</v>
      </c>
      <c r="B168" s="11">
        <v>3138.27</v>
      </c>
      <c r="C168" s="7">
        <f t="shared" si="15"/>
        <v>5.7824803149606474E-2</v>
      </c>
      <c r="E168">
        <v>166</v>
      </c>
      <c r="F168" s="2">
        <f t="shared" si="16"/>
        <v>1506.6584043907924</v>
      </c>
      <c r="G168" s="10">
        <f t="shared" si="18"/>
        <v>6.6606178687856579</v>
      </c>
      <c r="H168" s="9">
        <f>H167*(1+C168)</f>
        <v>6.6606178687856605</v>
      </c>
      <c r="I168" s="9">
        <f t="shared" si="17"/>
        <v>-0.36409518473241054</v>
      </c>
      <c r="J168">
        <f t="shared" si="19"/>
        <v>6.2401568779826482E-6</v>
      </c>
      <c r="O168">
        <v>166</v>
      </c>
      <c r="P168">
        <v>999</v>
      </c>
      <c r="Q168" s="9">
        <v>9.6632199130670671E-2</v>
      </c>
      <c r="R168">
        <v>4.0604039989429875E-4</v>
      </c>
      <c r="S168">
        <f t="shared" si="20"/>
        <v>8.0417359071331788E-3</v>
      </c>
      <c r="T168" s="20">
        <f t="shared" si="14"/>
        <v>0.9919582640928668</v>
      </c>
    </row>
    <row r="169" spans="1:25" x14ac:dyDescent="0.15">
      <c r="A169" s="6">
        <v>36845</v>
      </c>
      <c r="B169" s="11">
        <v>3165.49</v>
      </c>
      <c r="C169" s="7">
        <f t="shared" si="15"/>
        <v>8.6735685584733435E-3</v>
      </c>
      <c r="E169">
        <v>167</v>
      </c>
      <c r="F169" s="2">
        <f t="shared" si="16"/>
        <v>1519.7265093554761</v>
      </c>
      <c r="G169" s="10">
        <f t="shared" si="18"/>
        <v>6.7183891945123637</v>
      </c>
      <c r="H169" s="9">
        <f>H168*(1+C169)</f>
        <v>6.7183891945123655</v>
      </c>
      <c r="I169" s="9">
        <f t="shared" si="17"/>
        <v>-5.7771325726704958E-2</v>
      </c>
      <c r="J169">
        <f t="shared" si="19"/>
        <v>6.2715144502338155E-6</v>
      </c>
      <c r="O169">
        <v>167</v>
      </c>
      <c r="P169">
        <v>1099</v>
      </c>
      <c r="Q169" s="9">
        <v>9.4955514805759478E-2</v>
      </c>
      <c r="R169">
        <v>6.7028757997257137E-4</v>
      </c>
      <c r="S169">
        <f t="shared" si="20"/>
        <v>8.7120234871057509E-3</v>
      </c>
      <c r="T169" s="20">
        <f t="shared" si="14"/>
        <v>0.99128797651289424</v>
      </c>
    </row>
    <row r="170" spans="1:25" x14ac:dyDescent="0.15">
      <c r="A170" s="6">
        <v>36846</v>
      </c>
      <c r="B170" s="11">
        <v>3031.88</v>
      </c>
      <c r="C170" s="7">
        <f t="shared" si="15"/>
        <v>-4.2208315300316768E-2</v>
      </c>
      <c r="E170">
        <v>168</v>
      </c>
      <c r="F170" s="2">
        <f t="shared" si="16"/>
        <v>1455.5814136783504</v>
      </c>
      <c r="G170" s="10">
        <f t="shared" si="18"/>
        <v>6.4348173050801449</v>
      </c>
      <c r="H170" s="9">
        <f>H169*(1+C170)</f>
        <v>6.4348173050801467</v>
      </c>
      <c r="I170" s="9">
        <f t="shared" si="17"/>
        <v>0.28357188943221878</v>
      </c>
      <c r="J170">
        <f t="shared" si="19"/>
        <v>6.3030295982249402E-6</v>
      </c>
      <c r="O170">
        <v>168</v>
      </c>
      <c r="P170">
        <v>308</v>
      </c>
      <c r="Q170" s="9">
        <v>9.4064113012768402E-2</v>
      </c>
      <c r="R170">
        <v>1.2715049116065608E-5</v>
      </c>
      <c r="S170">
        <f t="shared" si="20"/>
        <v>8.7247385362218162E-3</v>
      </c>
      <c r="T170" s="20">
        <f t="shared" si="14"/>
        <v>0.9912752614637782</v>
      </c>
    </row>
    <row r="171" spans="1:25" x14ac:dyDescent="0.15">
      <c r="A171" s="6">
        <v>36847</v>
      </c>
      <c r="B171" s="11">
        <v>3027.19</v>
      </c>
      <c r="C171" s="7">
        <f t="shared" si="15"/>
        <v>-1.5468949958441502E-3</v>
      </c>
      <c r="E171">
        <v>169</v>
      </c>
      <c r="F171" s="2">
        <f t="shared" si="16"/>
        <v>1453.3297820734876</v>
      </c>
      <c r="G171" s="10">
        <f t="shared" si="18"/>
        <v>6.4248633183917461</v>
      </c>
      <c r="H171" s="9">
        <f>H170*(1+C171)</f>
        <v>6.424863318391747</v>
      </c>
      <c r="I171" s="9">
        <f t="shared" si="17"/>
        <v>9.9539866883997519E-3</v>
      </c>
      <c r="J171">
        <f t="shared" si="19"/>
        <v>6.3347031137939107E-6</v>
      </c>
      <c r="O171">
        <v>169</v>
      </c>
      <c r="P171">
        <v>1203</v>
      </c>
      <c r="Q171" s="9">
        <v>9.4000441456126183E-2</v>
      </c>
      <c r="R171">
        <v>1.1289137811484457E-3</v>
      </c>
      <c r="S171">
        <f t="shared" si="20"/>
        <v>9.8536523173702612E-3</v>
      </c>
      <c r="T171" s="20">
        <f t="shared" si="14"/>
        <v>0.99014634768262977</v>
      </c>
    </row>
    <row r="172" spans="1:25" x14ac:dyDescent="0.15">
      <c r="A172" s="6">
        <v>36850</v>
      </c>
      <c r="B172" s="11">
        <v>2875.64</v>
      </c>
      <c r="C172" s="7">
        <f t="shared" si="15"/>
        <v>-5.0062929647627041E-2</v>
      </c>
      <c r="E172">
        <v>170</v>
      </c>
      <c r="F172" s="2">
        <f t="shared" si="16"/>
        <v>1380.5718354387416</v>
      </c>
      <c r="G172" s="10">
        <f t="shared" si="18"/>
        <v>6.1032158380874817</v>
      </c>
      <c r="H172" s="9">
        <f>H171*(1+C172)</f>
        <v>6.1032158380874817</v>
      </c>
      <c r="I172" s="9">
        <f t="shared" si="17"/>
        <v>0.32164748030426527</v>
      </c>
      <c r="J172">
        <f t="shared" si="19"/>
        <v>6.3665357927576983E-6</v>
      </c>
      <c r="O172">
        <v>170</v>
      </c>
      <c r="P172">
        <v>610</v>
      </c>
      <c r="Q172" s="9">
        <v>9.3300054333061766E-2</v>
      </c>
      <c r="R172">
        <v>5.7776024721559358E-5</v>
      </c>
      <c r="S172">
        <f t="shared" si="20"/>
        <v>9.9114283420918201E-3</v>
      </c>
      <c r="T172" s="20">
        <f t="shared" si="14"/>
        <v>0.9900885716579082</v>
      </c>
    </row>
    <row r="173" spans="1:25" x14ac:dyDescent="0.15">
      <c r="A173" s="6">
        <v>36851</v>
      </c>
      <c r="B173" s="11">
        <v>2871.45</v>
      </c>
      <c r="C173" s="7">
        <f t="shared" si="15"/>
        <v>-1.4570669485749477E-3</v>
      </c>
      <c r="E173">
        <v>171</v>
      </c>
      <c r="F173" s="2">
        <f t="shared" si="16"/>
        <v>1378.5602498471903</v>
      </c>
      <c r="G173" s="10">
        <f t="shared" si="18"/>
        <v>6.0943230440097853</v>
      </c>
      <c r="H173" s="9">
        <f>H172*(1+C173)</f>
        <v>6.0943230440097853</v>
      </c>
      <c r="I173" s="9">
        <f t="shared" si="17"/>
        <v>8.8927940776963865E-3</v>
      </c>
      <c r="J173">
        <f t="shared" si="19"/>
        <v>6.3985284349323608E-6</v>
      </c>
      <c r="O173">
        <v>171</v>
      </c>
      <c r="P173">
        <v>182</v>
      </c>
      <c r="Q173" s="9">
        <v>9.3045368106492887E-2</v>
      </c>
      <c r="R173">
        <v>6.7612378820988188E-6</v>
      </c>
      <c r="S173">
        <f t="shared" si="20"/>
        <v>9.9181895799739187E-3</v>
      </c>
      <c r="T173" s="20">
        <f t="shared" si="14"/>
        <v>0.99008181042002608</v>
      </c>
    </row>
    <row r="174" spans="1:25" ht="14.25" thickBot="1" x14ac:dyDescent="0.2">
      <c r="A174" s="6">
        <v>36852</v>
      </c>
      <c r="B174" s="11">
        <v>2755.34</v>
      </c>
      <c r="C174" s="7">
        <f t="shared" si="15"/>
        <v>-4.043601664664187E-2</v>
      </c>
      <c r="E174">
        <v>172</v>
      </c>
      <c r="F174" s="2">
        <f t="shared" si="16"/>
        <v>1322.8167646359705</v>
      </c>
      <c r="G174" s="10">
        <f t="shared" si="18"/>
        <v>5.8478928959521914</v>
      </c>
      <c r="H174" s="9">
        <f>H173*(1+C174)</f>
        <v>5.8478928959521923</v>
      </c>
      <c r="I174" s="9">
        <f t="shared" si="17"/>
        <v>0.246430148057593</v>
      </c>
      <c r="J174">
        <f t="shared" si="19"/>
        <v>6.4306818441531265E-6</v>
      </c>
      <c r="O174">
        <v>172</v>
      </c>
      <c r="P174">
        <v>512</v>
      </c>
      <c r="Q174" s="9">
        <v>9.1899280086932933E-2</v>
      </c>
      <c r="R174">
        <v>3.535164032653534E-5</v>
      </c>
      <c r="S174">
        <f t="shared" si="20"/>
        <v>9.9535412203004547E-3</v>
      </c>
      <c r="T174" s="20">
        <f t="shared" si="14"/>
        <v>0.99004645877969955</v>
      </c>
      <c r="U174" t="s">
        <v>15</v>
      </c>
      <c r="W174" t="s">
        <v>27</v>
      </c>
      <c r="Y174" t="s">
        <v>28</v>
      </c>
    </row>
    <row r="175" spans="1:25" ht="14.25" thickBot="1" x14ac:dyDescent="0.2">
      <c r="A175" s="6">
        <v>36854</v>
      </c>
      <c r="B175" s="11">
        <v>2904.38</v>
      </c>
      <c r="C175" s="7">
        <f t="shared" si="15"/>
        <v>5.4091328111957049E-2</v>
      </c>
      <c r="E175">
        <v>173</v>
      </c>
      <c r="F175" s="2">
        <f t="shared" si="16"/>
        <v>1394.3696802838922</v>
      </c>
      <c r="G175" s="10">
        <f t="shared" si="18"/>
        <v>6.1642131893507237</v>
      </c>
      <c r="H175" s="9">
        <f>H174*(1+C175)</f>
        <v>6.1642131893507246</v>
      </c>
      <c r="I175" s="9">
        <f t="shared" si="17"/>
        <v>-0.31632029339853229</v>
      </c>
      <c r="J175">
        <f t="shared" si="19"/>
        <v>6.4629968282945995E-6</v>
      </c>
      <c r="O175" s="16">
        <v>173</v>
      </c>
      <c r="P175" s="16">
        <v>1076</v>
      </c>
      <c r="Q175" s="17">
        <v>9.1750713121434124E-2</v>
      </c>
      <c r="R175" s="16">
        <v>5.9729933249055942E-4</v>
      </c>
      <c r="S175" s="16">
        <f t="shared" si="20"/>
        <v>1.0550840552791015E-2</v>
      </c>
      <c r="T175" s="21">
        <f t="shared" si="14"/>
        <v>0.98944915944720901</v>
      </c>
      <c r="U175" s="22">
        <f>Q175</f>
        <v>9.1750713121434124E-2</v>
      </c>
      <c r="V175" t="s">
        <v>26</v>
      </c>
      <c r="W175" s="22">
        <f>SUMPRODUCT(Q3:Q175,R3:R175)/S175</f>
        <v>0.1145348959690153</v>
      </c>
      <c r="X175" t="s">
        <v>26</v>
      </c>
      <c r="Y175" s="9">
        <f>AVERAGE(Q3:Q175)</f>
        <v>0.18906931371532945</v>
      </c>
    </row>
    <row r="176" spans="1:25" x14ac:dyDescent="0.15">
      <c r="A176" s="6">
        <v>36857</v>
      </c>
      <c r="B176" s="11">
        <v>2880.49</v>
      </c>
      <c r="C176" s="7">
        <f t="shared" si="15"/>
        <v>-8.2255076815018757E-3</v>
      </c>
      <c r="E176">
        <v>174</v>
      </c>
      <c r="F176" s="2">
        <f t="shared" si="16"/>
        <v>1382.9002817678638</v>
      </c>
      <c r="G176" s="10">
        <f t="shared" si="18"/>
        <v>6.1135094064113051</v>
      </c>
      <c r="H176" s="9">
        <f>H175*(1+C176)</f>
        <v>6.1135094064113051</v>
      </c>
      <c r="I176" s="9">
        <f t="shared" si="17"/>
        <v>5.0703782939419462E-2</v>
      </c>
      <c r="J176">
        <f t="shared" si="19"/>
        <v>6.4954741992910558E-6</v>
      </c>
      <c r="O176">
        <v>174</v>
      </c>
      <c r="P176">
        <v>1030</v>
      </c>
      <c r="Q176" s="9">
        <v>9.1241340668296367E-2</v>
      </c>
      <c r="R176">
        <v>4.7430067608021285E-4</v>
      </c>
      <c r="S176">
        <f t="shared" si="20"/>
        <v>1.1025141228871228E-2</v>
      </c>
      <c r="T176" s="20">
        <f t="shared" si="14"/>
        <v>0.98897485877112878</v>
      </c>
    </row>
    <row r="177" spans="1:20" x14ac:dyDescent="0.15">
      <c r="A177" s="6">
        <v>36858</v>
      </c>
      <c r="B177" s="11">
        <v>2734.98</v>
      </c>
      <c r="C177" s="7">
        <f t="shared" si="15"/>
        <v>-5.0515710868636821E-2</v>
      </c>
      <c r="E177">
        <v>175</v>
      </c>
      <c r="F177" s="2">
        <f t="shared" si="16"/>
        <v>1313.0420909739221</v>
      </c>
      <c r="G177" s="10">
        <f t="shared" si="18"/>
        <v>5.8046811328443404</v>
      </c>
      <c r="H177" s="9">
        <f>H176*(1+C177)</f>
        <v>5.8046811328443404</v>
      </c>
      <c r="I177" s="9">
        <f t="shared" si="17"/>
        <v>0.30882827356696474</v>
      </c>
      <c r="J177">
        <f t="shared" si="19"/>
        <v>6.5281147731568387E-6</v>
      </c>
      <c r="O177">
        <v>175</v>
      </c>
      <c r="P177">
        <v>76</v>
      </c>
      <c r="Q177" s="9">
        <v>9.1071549850584077E-2</v>
      </c>
      <c r="R177">
        <v>3.9744109905495396E-6</v>
      </c>
      <c r="S177">
        <f t="shared" si="20"/>
        <v>1.1029115639861777E-2</v>
      </c>
      <c r="T177" s="20">
        <f t="shared" ref="T177:T240" si="21">1-S177</f>
        <v>0.98897088436013825</v>
      </c>
    </row>
    <row r="178" spans="1:20" x14ac:dyDescent="0.15">
      <c r="A178" s="6">
        <v>36859</v>
      </c>
      <c r="B178" s="11">
        <v>2706.93</v>
      </c>
      <c r="C178" s="7">
        <f t="shared" si="15"/>
        <v>-1.0256016497378506E-2</v>
      </c>
      <c r="E178">
        <v>176</v>
      </c>
      <c r="F178" s="2">
        <f t="shared" si="16"/>
        <v>1299.5755096271412</v>
      </c>
      <c r="G178" s="10">
        <f t="shared" si="18"/>
        <v>5.7451482273838677</v>
      </c>
      <c r="H178" s="9">
        <f>H177*(1+C178)</f>
        <v>5.7451482273838668</v>
      </c>
      <c r="I178" s="9">
        <f t="shared" si="17"/>
        <v>5.9532905460473629E-2</v>
      </c>
      <c r="J178">
        <f t="shared" si="19"/>
        <v>6.5609193700068736E-6</v>
      </c>
      <c r="O178">
        <v>176</v>
      </c>
      <c r="P178">
        <v>901</v>
      </c>
      <c r="Q178" s="9">
        <v>9.0901759032871787E-2</v>
      </c>
      <c r="R178">
        <v>2.4844551428180033E-4</v>
      </c>
      <c r="S178">
        <f t="shared" si="20"/>
        <v>1.1277561154143578E-2</v>
      </c>
      <c r="T178" s="20">
        <f t="shared" si="21"/>
        <v>0.98872243884585642</v>
      </c>
    </row>
    <row r="179" spans="1:20" x14ac:dyDescent="0.15">
      <c r="A179" s="6">
        <v>36860</v>
      </c>
      <c r="B179" s="11">
        <v>2597.9299999999998</v>
      </c>
      <c r="C179" s="7">
        <f t="shared" si="15"/>
        <v>-4.0267018356588413E-2</v>
      </c>
      <c r="E179">
        <v>177</v>
      </c>
      <c r="F179" s="2">
        <f t="shared" si="16"/>
        <v>1247.2454787252123</v>
      </c>
      <c r="G179" s="10">
        <f t="shared" si="18"/>
        <v>5.5138082382504789</v>
      </c>
      <c r="H179" s="9">
        <f>H178*(1+C179)</f>
        <v>5.5138082382504789</v>
      </c>
      <c r="I179" s="9">
        <f t="shared" si="17"/>
        <v>0.23133998913338782</v>
      </c>
      <c r="J179">
        <f t="shared" si="19"/>
        <v>6.5938888140772578E-6</v>
      </c>
      <c r="O179">
        <v>177</v>
      </c>
      <c r="P179">
        <v>574</v>
      </c>
      <c r="Q179" s="9">
        <v>9.0731968215159053E-2</v>
      </c>
      <c r="R179">
        <v>4.8236808274867762E-5</v>
      </c>
      <c r="S179">
        <f t="shared" si="20"/>
        <v>1.1325797962418446E-2</v>
      </c>
      <c r="T179" s="20">
        <f t="shared" si="21"/>
        <v>0.98867420203758161</v>
      </c>
    </row>
    <row r="180" spans="1:20" x14ac:dyDescent="0.15">
      <c r="A180" s="6">
        <v>36861</v>
      </c>
      <c r="B180" s="11">
        <v>2645.29</v>
      </c>
      <c r="C180" s="7">
        <f t="shared" si="15"/>
        <v>1.8229898419126034E-2</v>
      </c>
      <c r="E180">
        <v>178</v>
      </c>
      <c r="F180" s="2">
        <f t="shared" si="16"/>
        <v>1269.9826371060872</v>
      </c>
      <c r="G180" s="10">
        <f t="shared" si="18"/>
        <v>5.614324402336325</v>
      </c>
      <c r="H180" s="9">
        <f>H179*(1+C180)</f>
        <v>5.614324402336325</v>
      </c>
      <c r="I180" s="9">
        <f t="shared" si="17"/>
        <v>-0.10051616408584607</v>
      </c>
      <c r="J180">
        <f t="shared" si="19"/>
        <v>6.6270239337459893E-6</v>
      </c>
      <c r="O180">
        <v>178</v>
      </c>
      <c r="P180">
        <v>275</v>
      </c>
      <c r="Q180" s="9">
        <v>9.0647072806303797E-2</v>
      </c>
      <c r="R180">
        <v>1.0776548969564565E-5</v>
      </c>
      <c r="S180">
        <f t="shared" si="20"/>
        <v>1.133657451138801E-2</v>
      </c>
      <c r="T180" s="20">
        <f t="shared" si="21"/>
        <v>0.98866342548861197</v>
      </c>
    </row>
    <row r="181" spans="1:20" x14ac:dyDescent="0.15">
      <c r="A181" s="6">
        <v>36864</v>
      </c>
      <c r="B181" s="11">
        <v>2615.75</v>
      </c>
      <c r="C181" s="7">
        <f t="shared" si="15"/>
        <v>-1.116701760487504E-2</v>
      </c>
      <c r="E181">
        <v>179</v>
      </c>
      <c r="F181" s="2">
        <f t="shared" si="16"/>
        <v>1255.8007186396378</v>
      </c>
      <c r="G181" s="10">
        <f t="shared" si="18"/>
        <v>5.5516291428959557</v>
      </c>
      <c r="H181" s="9">
        <f>H180*(1+C181)</f>
        <v>5.5516291428959557</v>
      </c>
      <c r="I181" s="9">
        <f t="shared" si="17"/>
        <v>6.2695259440369355E-2</v>
      </c>
      <c r="J181">
        <f t="shared" si="19"/>
        <v>6.6603255615537574E-6</v>
      </c>
      <c r="O181">
        <v>179</v>
      </c>
      <c r="P181">
        <v>1087</v>
      </c>
      <c r="Q181" s="9">
        <v>9.0625848954088539E-2</v>
      </c>
      <c r="R181">
        <v>6.3115807249361706E-4</v>
      </c>
      <c r="S181">
        <f t="shared" si="20"/>
        <v>1.1967732583881627E-2</v>
      </c>
      <c r="T181" s="20">
        <f t="shared" si="21"/>
        <v>0.98803226741611838</v>
      </c>
    </row>
    <row r="182" spans="1:20" x14ac:dyDescent="0.15">
      <c r="A182" s="6">
        <v>36865</v>
      </c>
      <c r="B182" s="11">
        <v>2889.8</v>
      </c>
      <c r="C182" s="7">
        <f t="shared" si="15"/>
        <v>0.10476918665774648</v>
      </c>
      <c r="E182">
        <v>180</v>
      </c>
      <c r="F182" s="2">
        <f t="shared" si="16"/>
        <v>1387.3699385357263</v>
      </c>
      <c r="G182" s="10">
        <f t="shared" si="18"/>
        <v>6.1332688128226076</v>
      </c>
      <c r="H182" s="9">
        <f>H181*(1+C182)</f>
        <v>6.1332688128226067</v>
      </c>
      <c r="I182" s="9">
        <f t="shared" si="17"/>
        <v>-0.58163966992665106</v>
      </c>
      <c r="J182">
        <f t="shared" si="19"/>
        <v>6.6937945342248822E-6</v>
      </c>
      <c r="O182">
        <v>180</v>
      </c>
      <c r="P182">
        <v>247</v>
      </c>
      <c r="Q182" s="9">
        <v>9.060462510187417E-2</v>
      </c>
      <c r="R182">
        <v>9.3653921636402737E-6</v>
      </c>
      <c r="S182">
        <f t="shared" si="20"/>
        <v>1.1977097976045268E-2</v>
      </c>
      <c r="T182" s="20">
        <f t="shared" si="21"/>
        <v>0.98802290202395471</v>
      </c>
    </row>
    <row r="183" spans="1:20" x14ac:dyDescent="0.15">
      <c r="A183" s="6">
        <v>36866</v>
      </c>
      <c r="B183" s="11">
        <v>2796.5</v>
      </c>
      <c r="C183" s="7">
        <f t="shared" si="15"/>
        <v>-3.228597134749811E-2</v>
      </c>
      <c r="E183">
        <v>181</v>
      </c>
      <c r="F183" s="2">
        <f t="shared" si="16"/>
        <v>1342.5773524517817</v>
      </c>
      <c r="G183" s="10">
        <f t="shared" si="18"/>
        <v>5.9352502716653133</v>
      </c>
      <c r="H183" s="9">
        <f>H182*(1+C183)</f>
        <v>5.9352502716653124</v>
      </c>
      <c r="I183" s="9">
        <f t="shared" si="17"/>
        <v>0.19801854115729434</v>
      </c>
      <c r="J183">
        <f t="shared" si="19"/>
        <v>6.7274316926883239E-6</v>
      </c>
      <c r="O183">
        <v>181</v>
      </c>
      <c r="P183">
        <v>147</v>
      </c>
      <c r="Q183" s="9">
        <v>8.9989133387666342E-2</v>
      </c>
      <c r="R183">
        <v>5.6732776988752177E-6</v>
      </c>
      <c r="S183">
        <f t="shared" si="20"/>
        <v>1.1982771253744143E-2</v>
      </c>
      <c r="T183" s="20">
        <f t="shared" si="21"/>
        <v>0.98801722874625586</v>
      </c>
    </row>
    <row r="184" spans="1:20" x14ac:dyDescent="0.15">
      <c r="A184" s="6">
        <v>36867</v>
      </c>
      <c r="B184" s="11">
        <v>2752.66</v>
      </c>
      <c r="C184" s="7">
        <f t="shared" si="15"/>
        <v>-1.5676738780618704E-2</v>
      </c>
      <c r="E184">
        <v>182</v>
      </c>
      <c r="F184" s="2">
        <f t="shared" si="16"/>
        <v>1321.5301180046206</v>
      </c>
      <c r="G184" s="10">
        <f t="shared" si="18"/>
        <v>5.8422049035588204</v>
      </c>
      <c r="H184" s="9">
        <f>H183*(1+C184)</f>
        <v>5.8422049035588195</v>
      </c>
      <c r="I184" s="9">
        <f t="shared" si="17"/>
        <v>9.3045368106492887E-2</v>
      </c>
      <c r="J184">
        <f t="shared" si="19"/>
        <v>6.7612378820988188E-6</v>
      </c>
      <c r="O184">
        <v>182</v>
      </c>
      <c r="P184">
        <v>608</v>
      </c>
      <c r="Q184" s="9">
        <v>8.9840566422167978E-2</v>
      </c>
      <c r="R184">
        <v>5.7199708874961815E-5</v>
      </c>
      <c r="S184">
        <f t="shared" si="20"/>
        <v>1.2039970962619105E-2</v>
      </c>
      <c r="T184" s="20">
        <f t="shared" si="21"/>
        <v>0.98796002903738089</v>
      </c>
    </row>
    <row r="185" spans="1:20" x14ac:dyDescent="0.15">
      <c r="A185" s="6">
        <v>36868</v>
      </c>
      <c r="B185" s="11">
        <v>2917.43</v>
      </c>
      <c r="C185" s="7">
        <f t="shared" si="15"/>
        <v>5.9858464176469228E-2</v>
      </c>
      <c r="E185">
        <v>183</v>
      </c>
      <c r="F185" s="2">
        <f t="shared" si="16"/>
        <v>1400.6348812313254</v>
      </c>
      <c r="G185" s="10">
        <f t="shared" si="18"/>
        <v>6.1919103164900893</v>
      </c>
      <c r="H185" s="9">
        <f>H184*(1+C185)</f>
        <v>6.1919103164900884</v>
      </c>
      <c r="I185" s="9">
        <f t="shared" si="17"/>
        <v>-0.34970541293126889</v>
      </c>
      <c r="J185">
        <f t="shared" si="19"/>
        <v>6.7952139518581088E-6</v>
      </c>
      <c r="O185">
        <v>183</v>
      </c>
      <c r="P185">
        <v>661</v>
      </c>
      <c r="Q185" s="9">
        <v>8.9734447161097464E-2</v>
      </c>
      <c r="R185">
        <v>7.4605447357517927E-5</v>
      </c>
      <c r="S185">
        <f t="shared" si="20"/>
        <v>1.2114576409976622E-2</v>
      </c>
      <c r="T185" s="20">
        <f t="shared" si="21"/>
        <v>0.9878854235900234</v>
      </c>
    </row>
    <row r="186" spans="1:20" x14ac:dyDescent="0.15">
      <c r="A186" s="6">
        <v>36871</v>
      </c>
      <c r="B186" s="11">
        <v>3015.1</v>
      </c>
      <c r="C186" s="7">
        <f t="shared" si="15"/>
        <v>3.3478095447020184E-2</v>
      </c>
      <c r="E186">
        <v>184</v>
      </c>
      <c r="F186" s="2">
        <f t="shared" si="16"/>
        <v>1447.5254694716134</v>
      </c>
      <c r="G186" s="10">
        <f t="shared" si="18"/>
        <v>6.3992036810649324</v>
      </c>
      <c r="H186" s="9">
        <f>H185*(1+C186)</f>
        <v>6.3992036810649324</v>
      </c>
      <c r="I186" s="9">
        <f t="shared" si="17"/>
        <v>-0.20729336457484404</v>
      </c>
      <c r="J186">
        <f t="shared" si="19"/>
        <v>6.8293607556362897E-6</v>
      </c>
      <c r="O186">
        <v>184</v>
      </c>
      <c r="P186">
        <v>286</v>
      </c>
      <c r="Q186" s="9">
        <v>8.9437313230100735E-2</v>
      </c>
      <c r="R186">
        <v>1.138743257489066E-5</v>
      </c>
      <c r="S186">
        <f t="shared" si="20"/>
        <v>1.2125963842551513E-2</v>
      </c>
      <c r="T186" s="20">
        <f t="shared" si="21"/>
        <v>0.98787403615744851</v>
      </c>
    </row>
    <row r="187" spans="1:20" x14ac:dyDescent="0.15">
      <c r="A187" s="6">
        <v>36872</v>
      </c>
      <c r="B187" s="11">
        <v>2931.77</v>
      </c>
      <c r="C187" s="7">
        <f t="shared" si="15"/>
        <v>-2.7637557626612685E-2</v>
      </c>
      <c r="E187">
        <v>185</v>
      </c>
      <c r="F187" s="2">
        <f t="shared" si="16"/>
        <v>1407.5194008931021</v>
      </c>
      <c r="G187" s="10">
        <f t="shared" si="18"/>
        <v>6.2223453205650685</v>
      </c>
      <c r="H187" s="9">
        <f>H186*(1+C187)</f>
        <v>6.2223453205650685</v>
      </c>
      <c r="I187" s="9">
        <f t="shared" si="17"/>
        <v>0.17685836049986392</v>
      </c>
      <c r="J187">
        <f t="shared" si="19"/>
        <v>6.8636791513932565E-6</v>
      </c>
      <c r="O187">
        <v>185</v>
      </c>
      <c r="P187">
        <v>594</v>
      </c>
      <c r="Q187" s="9">
        <v>8.8949164629176902E-2</v>
      </c>
      <c r="R187">
        <v>5.3323291435032063E-5</v>
      </c>
      <c r="S187">
        <f t="shared" si="20"/>
        <v>1.2179287133986545E-2</v>
      </c>
      <c r="T187" s="20">
        <f t="shared" si="21"/>
        <v>0.98782071286601347</v>
      </c>
    </row>
    <row r="188" spans="1:20" x14ac:dyDescent="0.15">
      <c r="A188" s="6">
        <v>36873</v>
      </c>
      <c r="B188" s="11">
        <v>2822.77</v>
      </c>
      <c r="C188" s="7">
        <f t="shared" si="15"/>
        <v>-3.7178905575812604E-2</v>
      </c>
      <c r="E188">
        <v>186</v>
      </c>
      <c r="F188" s="2">
        <f t="shared" si="16"/>
        <v>1355.1893699911732</v>
      </c>
      <c r="G188" s="10">
        <f t="shared" si="18"/>
        <v>5.9910053314316807</v>
      </c>
      <c r="H188" s="9">
        <f>H187*(1+C188)</f>
        <v>5.9910053314316807</v>
      </c>
      <c r="I188" s="9">
        <f t="shared" si="17"/>
        <v>0.23133998913338782</v>
      </c>
      <c r="J188">
        <f t="shared" si="19"/>
        <v>6.898170001400258E-6</v>
      </c>
      <c r="O188">
        <v>186</v>
      </c>
      <c r="P188">
        <v>88</v>
      </c>
      <c r="Q188" s="9">
        <v>8.8821821515892907E-2</v>
      </c>
      <c r="R188">
        <v>4.2208100328127928E-6</v>
      </c>
      <c r="S188">
        <f t="shared" si="20"/>
        <v>1.2183507944019357E-2</v>
      </c>
      <c r="T188" s="20">
        <f t="shared" si="21"/>
        <v>0.98781649205598065</v>
      </c>
    </row>
    <row r="189" spans="1:20" x14ac:dyDescent="0.15">
      <c r="A189" s="6">
        <v>36874</v>
      </c>
      <c r="B189" s="11">
        <v>2728.51</v>
      </c>
      <c r="C189" s="7">
        <f t="shared" si="15"/>
        <v>-3.33927312533433E-2</v>
      </c>
      <c r="E189">
        <v>187</v>
      </c>
      <c r="F189" s="2">
        <f t="shared" si="16"/>
        <v>1309.9358955616703</v>
      </c>
      <c r="G189" s="10">
        <f t="shared" si="18"/>
        <v>5.7909493004618353</v>
      </c>
      <c r="H189" s="9">
        <f>H188*(1+C189)</f>
        <v>5.7909493004618353</v>
      </c>
      <c r="I189" s="9">
        <f t="shared" si="17"/>
        <v>0.20005603096984537</v>
      </c>
      <c r="J189">
        <f t="shared" si="19"/>
        <v>6.9328341722615653E-6</v>
      </c>
      <c r="O189">
        <v>187</v>
      </c>
      <c r="P189">
        <v>514</v>
      </c>
      <c r="Q189" s="9">
        <v>8.8779373811464168E-2</v>
      </c>
      <c r="R189">
        <v>3.5707825889785952E-5</v>
      </c>
      <c r="S189">
        <f t="shared" si="20"/>
        <v>1.2219215769909144E-2</v>
      </c>
      <c r="T189" s="20">
        <f t="shared" si="21"/>
        <v>0.98778078423009086</v>
      </c>
    </row>
    <row r="190" spans="1:20" x14ac:dyDescent="0.15">
      <c r="A190" s="6">
        <v>36875</v>
      </c>
      <c r="B190" s="11">
        <v>2653.27</v>
      </c>
      <c r="C190" s="7">
        <f t="shared" si="15"/>
        <v>-2.7575489919406615E-2</v>
      </c>
      <c r="E190">
        <v>188</v>
      </c>
      <c r="F190" s="2">
        <f t="shared" si="16"/>
        <v>1273.8137714785407</v>
      </c>
      <c r="G190" s="10">
        <f t="shared" si="18"/>
        <v>5.6312610364031555</v>
      </c>
      <c r="H190" s="9">
        <f>H189*(1+C190)</f>
        <v>5.6312610364031555</v>
      </c>
      <c r="I190" s="9">
        <f t="shared" si="17"/>
        <v>0.15968826405867986</v>
      </c>
      <c r="J190">
        <f t="shared" si="19"/>
        <v>6.9676725349362466E-6</v>
      </c>
      <c r="O190">
        <v>188</v>
      </c>
      <c r="P190">
        <v>1024</v>
      </c>
      <c r="Q190" s="9">
        <v>8.8715702254821949E-2</v>
      </c>
      <c r="R190">
        <v>4.6024833723732955E-4</v>
      </c>
      <c r="S190">
        <f t="shared" si="20"/>
        <v>1.2679464107146474E-2</v>
      </c>
      <c r="T190" s="20">
        <f t="shared" si="21"/>
        <v>0.98732053589285351</v>
      </c>
    </row>
    <row r="191" spans="1:20" x14ac:dyDescent="0.15">
      <c r="A191" s="6">
        <v>36878</v>
      </c>
      <c r="B191" s="11">
        <v>2624.52</v>
      </c>
      <c r="C191" s="7">
        <f t="shared" si="15"/>
        <v>-1.0835685776419246E-2</v>
      </c>
      <c r="E191">
        <v>189</v>
      </c>
      <c r="F191" s="2">
        <f t="shared" si="16"/>
        <v>1260.0111257131236</v>
      </c>
      <c r="G191" s="10">
        <f t="shared" si="18"/>
        <v>5.5702424612876973</v>
      </c>
      <c r="H191" s="9">
        <f>H190*(1+C191)</f>
        <v>5.5702424612876982</v>
      </c>
      <c r="I191" s="9">
        <f t="shared" si="17"/>
        <v>6.1018575115457274E-2</v>
      </c>
      <c r="J191">
        <f t="shared" si="19"/>
        <v>7.0026859647600454E-6</v>
      </c>
      <c r="O191">
        <v>189</v>
      </c>
      <c r="P191">
        <v>616</v>
      </c>
      <c r="Q191" s="9">
        <v>8.7675733496332509E-2</v>
      </c>
      <c r="R191">
        <v>5.9540046904139246E-5</v>
      </c>
      <c r="S191">
        <f t="shared" si="20"/>
        <v>1.2739004154050612E-2</v>
      </c>
      <c r="T191" s="20">
        <f t="shared" si="21"/>
        <v>0.9872609958459494</v>
      </c>
    </row>
    <row r="192" spans="1:20" x14ac:dyDescent="0.15">
      <c r="A192" s="6">
        <v>36879</v>
      </c>
      <c r="B192" s="11">
        <v>2511.71</v>
      </c>
      <c r="C192" s="7">
        <f t="shared" si="15"/>
        <v>-4.2983097861704178E-2</v>
      </c>
      <c r="E192">
        <v>190</v>
      </c>
      <c r="F192" s="2">
        <f t="shared" si="16"/>
        <v>1205.8519441897604</v>
      </c>
      <c r="G192" s="10">
        <f t="shared" si="18"/>
        <v>5.3308161844607476</v>
      </c>
      <c r="H192" s="9">
        <f>H191*(1+C192)</f>
        <v>5.3308161844607493</v>
      </c>
      <c r="I192" s="9">
        <f t="shared" si="17"/>
        <v>0.23942627682694884</v>
      </c>
      <c r="J192">
        <f t="shared" si="19"/>
        <v>7.0378753414673837E-6</v>
      </c>
      <c r="O192">
        <v>190</v>
      </c>
      <c r="P192">
        <v>337</v>
      </c>
      <c r="Q192" s="9">
        <v>8.6614540885628699E-2</v>
      </c>
      <c r="R192">
        <v>1.4704447140446324E-5</v>
      </c>
      <c r="S192">
        <f t="shared" si="20"/>
        <v>1.2753708601191059E-2</v>
      </c>
      <c r="T192" s="20">
        <f t="shared" si="21"/>
        <v>0.98724629139880893</v>
      </c>
    </row>
    <row r="193" spans="1:20" x14ac:dyDescent="0.15">
      <c r="A193" s="6">
        <v>36880</v>
      </c>
      <c r="B193" s="11">
        <v>2332.7800000000002</v>
      </c>
      <c r="C193" s="7">
        <f t="shared" si="15"/>
        <v>-7.1238319710476117E-2</v>
      </c>
      <c r="E193">
        <v>191</v>
      </c>
      <c r="F193" s="2">
        <f t="shared" si="16"/>
        <v>1119.9490778660711</v>
      </c>
      <c r="G193" s="10">
        <f t="shared" si="18"/>
        <v>4.9510577967943528</v>
      </c>
      <c r="H193" s="9">
        <f>H192*(1+C193)</f>
        <v>4.9510577967943536</v>
      </c>
      <c r="I193" s="9">
        <f t="shared" si="17"/>
        <v>0.37975838766639569</v>
      </c>
      <c r="J193">
        <f t="shared" si="19"/>
        <v>7.0732415492134516E-6</v>
      </c>
      <c r="O193">
        <v>191</v>
      </c>
      <c r="P193">
        <v>846</v>
      </c>
      <c r="Q193" s="9">
        <v>8.6083944580277016E-2</v>
      </c>
      <c r="R193">
        <v>1.8858215788429984E-4</v>
      </c>
      <c r="S193">
        <f t="shared" si="20"/>
        <v>1.2942290759075359E-2</v>
      </c>
      <c r="T193" s="20">
        <f t="shared" si="21"/>
        <v>0.98705770924092462</v>
      </c>
    </row>
    <row r="194" spans="1:20" x14ac:dyDescent="0.15">
      <c r="A194" s="6">
        <v>36881</v>
      </c>
      <c r="B194" s="11">
        <v>2340.12</v>
      </c>
      <c r="C194" s="7">
        <f t="shared" si="15"/>
        <v>3.1464604463342649E-3</v>
      </c>
      <c r="E194">
        <v>192</v>
      </c>
      <c r="F194" s="2">
        <f t="shared" si="16"/>
        <v>1123.4729533414852</v>
      </c>
      <c r="G194" s="10">
        <f t="shared" si="18"/>
        <v>4.9666361043194813</v>
      </c>
      <c r="H194" s="9">
        <f>H193*(1+C194)</f>
        <v>4.9666361043194822</v>
      </c>
      <c r="I194" s="9">
        <f t="shared" si="17"/>
        <v>-1.5578307525128565E-2</v>
      </c>
      <c r="J194">
        <f t="shared" si="19"/>
        <v>7.108785476596433E-6</v>
      </c>
      <c r="O194">
        <v>192</v>
      </c>
      <c r="P194">
        <v>934</v>
      </c>
      <c r="Q194" s="9">
        <v>8.6020273023634353E-2</v>
      </c>
      <c r="R194">
        <v>2.9313622808943752E-4</v>
      </c>
      <c r="S194">
        <f t="shared" si="20"/>
        <v>1.3235426987164796E-2</v>
      </c>
      <c r="T194" s="20">
        <f t="shared" si="21"/>
        <v>0.98676457301283516</v>
      </c>
    </row>
    <row r="195" spans="1:20" x14ac:dyDescent="0.15">
      <c r="A195" s="6">
        <v>36882</v>
      </c>
      <c r="B195" s="11">
        <v>2517.02</v>
      </c>
      <c r="C195" s="7">
        <f t="shared" si="15"/>
        <v>7.559441396167732E-2</v>
      </c>
      <c r="E195">
        <v>193</v>
      </c>
      <c r="F195" s="2">
        <f t="shared" si="16"/>
        <v>1208.4012328511296</v>
      </c>
      <c r="G195" s="10">
        <f t="shared" si="18"/>
        <v>5.3420860499864204</v>
      </c>
      <c r="H195" s="9">
        <f>H194*(1+C195)</f>
        <v>5.3420860499864213</v>
      </c>
      <c r="I195" s="9">
        <f t="shared" si="17"/>
        <v>-0.37544994566693912</v>
      </c>
      <c r="J195">
        <f t="shared" si="19"/>
        <v>7.1445080166798314E-6</v>
      </c>
      <c r="O195">
        <v>193</v>
      </c>
      <c r="P195">
        <v>553</v>
      </c>
      <c r="Q195" s="9">
        <v>8.5701915240423254E-2</v>
      </c>
      <c r="R195">
        <v>4.3417344688940559E-5</v>
      </c>
      <c r="S195">
        <f t="shared" si="20"/>
        <v>1.3278844331853737E-2</v>
      </c>
      <c r="T195" s="20">
        <f t="shared" si="21"/>
        <v>0.98672115566814622</v>
      </c>
    </row>
    <row r="196" spans="1:20" x14ac:dyDescent="0.15">
      <c r="A196" s="6">
        <v>36886</v>
      </c>
      <c r="B196" s="11">
        <v>2493.52</v>
      </c>
      <c r="C196" s="7">
        <f t="shared" ref="C196:C259" si="22">B196/B195-1</f>
        <v>-9.3364375332735117E-3</v>
      </c>
      <c r="E196">
        <v>194</v>
      </c>
      <c r="F196" s="2">
        <f t="shared" ref="F196:F259" si="23">F195*(1+C196)</f>
        <v>1197.1190702254844</v>
      </c>
      <c r="G196" s="10">
        <f t="shared" si="18"/>
        <v>5.2922099972833507</v>
      </c>
      <c r="H196" s="9">
        <f>H195*(1+C196)</f>
        <v>5.2922099972833516</v>
      </c>
      <c r="I196" s="9">
        <f t="shared" ref="I196:I259" si="24">-(H196-H195)</f>
        <v>4.9876052703069718E-2</v>
      </c>
      <c r="J196">
        <f t="shared" si="19"/>
        <v>7.1804100670149062E-6</v>
      </c>
      <c r="O196">
        <v>194</v>
      </c>
      <c r="P196">
        <v>582</v>
      </c>
      <c r="Q196" s="9">
        <v>8.5532124422710964E-2</v>
      </c>
      <c r="R196">
        <v>5.0210427354968174E-5</v>
      </c>
      <c r="S196">
        <f t="shared" si="20"/>
        <v>1.3329054759208704E-2</v>
      </c>
      <c r="T196" s="20">
        <f t="shared" si="21"/>
        <v>0.98667094524079124</v>
      </c>
    </row>
    <row r="197" spans="1:20" x14ac:dyDescent="0.15">
      <c r="A197" s="6">
        <v>36887</v>
      </c>
      <c r="B197" s="11">
        <v>2539.35</v>
      </c>
      <c r="C197" s="7">
        <f t="shared" si="22"/>
        <v>1.8379640026949806E-2</v>
      </c>
      <c r="E197">
        <v>195</v>
      </c>
      <c r="F197" s="2">
        <f t="shared" si="23"/>
        <v>1219.1216878056257</v>
      </c>
      <c r="G197" s="10">
        <f t="shared" ref="G197:G260" si="25">G196*F197/F196</f>
        <v>5.3894789119804436</v>
      </c>
      <c r="H197" s="9">
        <f>H196*(1+C197)</f>
        <v>5.3894789119804445</v>
      </c>
      <c r="I197" s="9">
        <f t="shared" si="24"/>
        <v>-9.7268914697092868E-2</v>
      </c>
      <c r="J197">
        <f t="shared" ref="J197:J260" si="26">$M$2^($M$3-E197)*(1-$M$2)/(1-$M$2^$M$3)</f>
        <v>7.2164925296632215E-6</v>
      </c>
      <c r="O197">
        <v>195</v>
      </c>
      <c r="P197">
        <v>663</v>
      </c>
      <c r="Q197" s="9">
        <v>8.5086423526215427E-2</v>
      </c>
      <c r="R197">
        <v>7.5357134776917671E-5</v>
      </c>
      <c r="S197">
        <f t="shared" ref="S197:S260" si="27">S196+R197</f>
        <v>1.3404411893985621E-2</v>
      </c>
      <c r="T197" s="20">
        <f t="shared" si="21"/>
        <v>0.98659558810601433</v>
      </c>
    </row>
    <row r="198" spans="1:20" x14ac:dyDescent="0.15">
      <c r="A198" s="6">
        <v>36888</v>
      </c>
      <c r="B198" s="11">
        <v>2557.7600000000002</v>
      </c>
      <c r="C198" s="7">
        <f t="shared" si="22"/>
        <v>7.2498867820507407E-3</v>
      </c>
      <c r="E198">
        <v>196</v>
      </c>
      <c r="F198" s="2">
        <f t="shared" si="23"/>
        <v>1227.9601820157591</v>
      </c>
      <c r="G198" s="10">
        <f t="shared" si="25"/>
        <v>5.4285520239065521</v>
      </c>
      <c r="H198" s="9">
        <f>H197*(1+C198)</f>
        <v>5.428552023906553</v>
      </c>
      <c r="I198" s="9">
        <f t="shared" si="24"/>
        <v>-3.9073111926108517E-2</v>
      </c>
      <c r="J198">
        <f t="shared" si="26"/>
        <v>7.2527563112193179E-6</v>
      </c>
      <c r="O198">
        <v>196</v>
      </c>
      <c r="P198">
        <v>1089</v>
      </c>
      <c r="Q198" s="9">
        <v>8.4831737299646548E-2</v>
      </c>
      <c r="R198">
        <v>6.3751730763729887E-4</v>
      </c>
      <c r="S198">
        <f t="shared" si="27"/>
        <v>1.404192920162292E-2</v>
      </c>
      <c r="T198" s="20">
        <f t="shared" si="21"/>
        <v>0.98595807079837705</v>
      </c>
    </row>
    <row r="199" spans="1:20" x14ac:dyDescent="0.15">
      <c r="A199" s="6">
        <v>36889</v>
      </c>
      <c r="B199" s="11">
        <v>2470.52</v>
      </c>
      <c r="C199" s="7">
        <f t="shared" si="22"/>
        <v>-3.4107969473289201E-2</v>
      </c>
      <c r="E199">
        <v>197</v>
      </c>
      <c r="F199" s="2">
        <f t="shared" si="23"/>
        <v>1186.0769536131509</v>
      </c>
      <c r="G199" s="10">
        <f t="shared" si="25"/>
        <v>5.2433951371909853</v>
      </c>
      <c r="H199" s="9">
        <f>H198*(1+C199)</f>
        <v>5.2433951371909862</v>
      </c>
      <c r="I199" s="9">
        <f t="shared" si="24"/>
        <v>0.18515688671556685</v>
      </c>
      <c r="J199">
        <f t="shared" si="26"/>
        <v>7.2892023228334848E-6</v>
      </c>
      <c r="O199">
        <v>197</v>
      </c>
      <c r="P199">
        <v>541</v>
      </c>
      <c r="Q199" s="9">
        <v>8.4470931812008043E-2</v>
      </c>
      <c r="R199">
        <v>4.0882761974769183E-5</v>
      </c>
      <c r="S199">
        <f t="shared" si="27"/>
        <v>1.4082811963597688E-2</v>
      </c>
      <c r="T199" s="20">
        <f t="shared" si="21"/>
        <v>0.98591718803640227</v>
      </c>
    </row>
    <row r="200" spans="1:20" x14ac:dyDescent="0.15">
      <c r="A200" s="6">
        <v>36893</v>
      </c>
      <c r="B200" s="11">
        <v>2291.86</v>
      </c>
      <c r="C200" s="7">
        <f t="shared" si="22"/>
        <v>-7.2316759224778537E-2</v>
      </c>
      <c r="E200">
        <v>198</v>
      </c>
      <c r="F200" s="2">
        <f t="shared" si="23"/>
        <v>1100.3037121366499</v>
      </c>
      <c r="G200" s="10">
        <f t="shared" si="25"/>
        <v>4.8642097935343704</v>
      </c>
      <c r="H200" s="9">
        <f>H199*(1+C200)</f>
        <v>4.8642097935343713</v>
      </c>
      <c r="I200" s="9">
        <f t="shared" si="24"/>
        <v>0.37918534365661483</v>
      </c>
      <c r="J200">
        <f t="shared" si="26"/>
        <v>7.3258314802346595E-6</v>
      </c>
      <c r="O200">
        <v>198</v>
      </c>
      <c r="P200">
        <v>313</v>
      </c>
      <c r="Q200" s="9">
        <v>8.4470931812007599E-2</v>
      </c>
      <c r="R200">
        <v>1.3037749677057654E-5</v>
      </c>
      <c r="S200">
        <f t="shared" si="27"/>
        <v>1.4095849713274745E-2</v>
      </c>
      <c r="T200" s="20">
        <f t="shared" si="21"/>
        <v>0.98590415028672529</v>
      </c>
    </row>
    <row r="201" spans="1:20" x14ac:dyDescent="0.15">
      <c r="A201" s="6">
        <v>36894</v>
      </c>
      <c r="B201" s="11">
        <v>2616.69</v>
      </c>
      <c r="C201" s="7">
        <f t="shared" si="22"/>
        <v>0.14173204296946573</v>
      </c>
      <c r="E201">
        <v>199</v>
      </c>
      <c r="F201" s="2">
        <f t="shared" si="23"/>
        <v>1256.2520051446643</v>
      </c>
      <c r="G201" s="10">
        <f t="shared" si="25"/>
        <v>5.5536241850040806</v>
      </c>
      <c r="H201" s="9">
        <f>H200*(1+C201)</f>
        <v>5.5536241850040806</v>
      </c>
      <c r="I201" s="9">
        <f t="shared" si="24"/>
        <v>-0.68941439146970929</v>
      </c>
      <c r="J201">
        <f t="shared" si="26"/>
        <v>7.362644703753427E-6</v>
      </c>
      <c r="O201">
        <v>199</v>
      </c>
      <c r="P201">
        <v>502</v>
      </c>
      <c r="Q201" s="9">
        <v>8.2560785112741453E-2</v>
      </c>
      <c r="R201">
        <v>3.3623303243150073E-5</v>
      </c>
      <c r="S201">
        <f t="shared" si="27"/>
        <v>1.4129473016517895E-2</v>
      </c>
      <c r="T201" s="20">
        <f t="shared" si="21"/>
        <v>0.9858705269834821</v>
      </c>
    </row>
    <row r="202" spans="1:20" x14ac:dyDescent="0.15">
      <c r="A202" s="6">
        <v>36895</v>
      </c>
      <c r="B202" s="11">
        <v>2566.83</v>
      </c>
      <c r="C202" s="7">
        <f t="shared" si="22"/>
        <v>-1.9054607156369308E-2</v>
      </c>
      <c r="E202">
        <v>200</v>
      </c>
      <c r="F202" s="2">
        <f t="shared" si="23"/>
        <v>1232.3146166972315</v>
      </c>
      <c r="G202" s="10">
        <f t="shared" si="25"/>
        <v>5.4478020578647168</v>
      </c>
      <c r="H202" s="9">
        <f>H201*(1+C202)</f>
        <v>5.4478020578647159</v>
      </c>
      <c r="I202" s="9">
        <f t="shared" si="24"/>
        <v>0.10582212713936467</v>
      </c>
      <c r="J202">
        <f t="shared" si="26"/>
        <v>7.3996429183451518E-6</v>
      </c>
      <c r="O202">
        <v>200</v>
      </c>
      <c r="P202">
        <v>994</v>
      </c>
      <c r="Q202" s="9">
        <v>8.2454665851670939E-2</v>
      </c>
      <c r="R202">
        <v>3.9599039371402236E-4</v>
      </c>
      <c r="S202">
        <f t="shared" si="27"/>
        <v>1.4525463410231917E-2</v>
      </c>
      <c r="T202" s="20">
        <f t="shared" si="21"/>
        <v>0.98547453658976814</v>
      </c>
    </row>
    <row r="203" spans="1:20" x14ac:dyDescent="0.15">
      <c r="A203" s="6">
        <v>36896</v>
      </c>
      <c r="B203" s="11">
        <v>2407.65</v>
      </c>
      <c r="C203" s="7">
        <f t="shared" si="22"/>
        <v>-6.2014235457743538E-2</v>
      </c>
      <c r="E203">
        <v>201</v>
      </c>
      <c r="F203" s="2">
        <f t="shared" si="23"/>
        <v>1155.8935678993505</v>
      </c>
      <c r="G203" s="10">
        <f t="shared" si="25"/>
        <v>5.1099607783211152</v>
      </c>
      <c r="H203" s="9">
        <f>H202*(1+C203)</f>
        <v>5.1099607783211134</v>
      </c>
      <c r="I203" s="9">
        <f t="shared" si="24"/>
        <v>0.33784127954360255</v>
      </c>
      <c r="J203">
        <f t="shared" si="26"/>
        <v>7.4368270536132174E-6</v>
      </c>
      <c r="O203">
        <v>201</v>
      </c>
      <c r="P203">
        <v>967</v>
      </c>
      <c r="Q203" s="9">
        <v>8.207263651181762E-2</v>
      </c>
      <c r="R203">
        <v>3.4586596770283236E-4</v>
      </c>
      <c r="S203">
        <f t="shared" si="27"/>
        <v>1.4871329377934749E-2</v>
      </c>
      <c r="T203" s="20">
        <f t="shared" si="21"/>
        <v>0.98512867062206522</v>
      </c>
    </row>
    <row r="204" spans="1:20" x14ac:dyDescent="0.15">
      <c r="A204" s="6">
        <v>36899</v>
      </c>
      <c r="B204" s="11">
        <v>2395.92</v>
      </c>
      <c r="C204" s="7">
        <f t="shared" si="22"/>
        <v>-4.8719705937324553E-3</v>
      </c>
      <c r="E204">
        <v>202</v>
      </c>
      <c r="F204" s="2">
        <f t="shared" si="23"/>
        <v>1150.2620884270605</v>
      </c>
      <c r="G204" s="10">
        <f t="shared" si="25"/>
        <v>5.0850651996740091</v>
      </c>
      <c r="H204" s="9">
        <f>H203*(1+C204)</f>
        <v>5.0850651996740064</v>
      </c>
      <c r="I204" s="9">
        <f t="shared" si="24"/>
        <v>2.4895578647107008E-2</v>
      </c>
      <c r="J204">
        <f t="shared" si="26"/>
        <v>7.4741980438323794E-6</v>
      </c>
      <c r="O204">
        <v>202</v>
      </c>
      <c r="P204">
        <v>1032</v>
      </c>
      <c r="Q204" s="9">
        <v>8.1987741102961031E-2</v>
      </c>
      <c r="R204">
        <v>4.7907949403319395E-4</v>
      </c>
      <c r="S204">
        <f t="shared" si="27"/>
        <v>1.5350408871967942E-2</v>
      </c>
      <c r="T204" s="20">
        <f t="shared" si="21"/>
        <v>0.98464959112803208</v>
      </c>
    </row>
    <row r="205" spans="1:20" x14ac:dyDescent="0.15">
      <c r="A205" s="6">
        <v>36900</v>
      </c>
      <c r="B205" s="11">
        <v>2441.3000000000002</v>
      </c>
      <c r="C205" s="7">
        <f t="shared" si="22"/>
        <v>1.8940532238138186E-2</v>
      </c>
      <c r="E205">
        <v>203</v>
      </c>
      <c r="F205" s="2">
        <f t="shared" si="23"/>
        <v>1172.0486645952215</v>
      </c>
      <c r="G205" s="10">
        <f t="shared" si="25"/>
        <v>5.1813790410214704</v>
      </c>
      <c r="H205" s="9">
        <f>H204*(1+C205)</f>
        <v>5.1813790410214668</v>
      </c>
      <c r="I205" s="9">
        <f t="shared" si="24"/>
        <v>-9.631384134746046E-2</v>
      </c>
      <c r="J205">
        <f t="shared" si="26"/>
        <v>7.5117568279722414E-6</v>
      </c>
      <c r="O205">
        <v>203</v>
      </c>
      <c r="P205">
        <v>1273</v>
      </c>
      <c r="Q205" s="9">
        <v>8.1839174137462223E-2</v>
      </c>
      <c r="R205">
        <v>1.6034119739510196E-3</v>
      </c>
      <c r="S205">
        <f t="shared" si="27"/>
        <v>1.6953820845918961E-2</v>
      </c>
      <c r="T205" s="20">
        <f t="shared" si="21"/>
        <v>0.98304617915408099</v>
      </c>
    </row>
    <row r="206" spans="1:20" x14ac:dyDescent="0.15">
      <c r="A206" s="6">
        <v>36901</v>
      </c>
      <c r="B206" s="11">
        <v>2524.1799999999998</v>
      </c>
      <c r="C206" s="7">
        <f t="shared" si="22"/>
        <v>3.3949125465940089E-2</v>
      </c>
      <c r="E206">
        <v>204</v>
      </c>
      <c r="F206" s="2">
        <f t="shared" si="23"/>
        <v>1211.8386917617522</v>
      </c>
      <c r="G206" s="10">
        <f t="shared" si="25"/>
        <v>5.357282328171701</v>
      </c>
      <c r="H206" s="9">
        <f>H205*(1+C206)</f>
        <v>5.3572823281716966</v>
      </c>
      <c r="I206" s="9">
        <f t="shared" si="24"/>
        <v>-0.17590328715022974</v>
      </c>
      <c r="J206">
        <f t="shared" si="26"/>
        <v>7.5495043497208444E-6</v>
      </c>
      <c r="O206">
        <v>204</v>
      </c>
      <c r="P206">
        <v>1153</v>
      </c>
      <c r="Q206" s="9">
        <v>8.1669383319749045E-2</v>
      </c>
      <c r="R206">
        <v>8.7864777171567658E-4</v>
      </c>
      <c r="S206">
        <f t="shared" si="27"/>
        <v>1.7832468617634639E-2</v>
      </c>
      <c r="T206" s="20">
        <f t="shared" si="21"/>
        <v>0.98216753138236534</v>
      </c>
    </row>
    <row r="207" spans="1:20" x14ac:dyDescent="0.15">
      <c r="A207" s="6">
        <v>36902</v>
      </c>
      <c r="B207" s="11">
        <v>2640.57</v>
      </c>
      <c r="C207" s="7">
        <f t="shared" si="22"/>
        <v>4.6110023849329496E-2</v>
      </c>
      <c r="E207">
        <v>205</v>
      </c>
      <c r="F207" s="2">
        <f t="shared" si="23"/>
        <v>1267.7166027404269</v>
      </c>
      <c r="G207" s="10">
        <f t="shared" si="25"/>
        <v>5.6043067440912901</v>
      </c>
      <c r="H207" s="9">
        <f>H206*(1+C207)</f>
        <v>5.6043067440912848</v>
      </c>
      <c r="I207" s="9">
        <f t="shared" si="24"/>
        <v>-0.24702441591958824</v>
      </c>
      <c r="J207">
        <f t="shared" si="26"/>
        <v>7.5874415575083878E-6</v>
      </c>
      <c r="O207">
        <v>205</v>
      </c>
      <c r="P207">
        <v>477</v>
      </c>
      <c r="Q207" s="9">
        <v>8.1011443901113367E-2</v>
      </c>
      <c r="R207">
        <v>2.9663158755913086E-5</v>
      </c>
      <c r="S207">
        <f t="shared" si="27"/>
        <v>1.7862131776390552E-2</v>
      </c>
      <c r="T207" s="20">
        <f t="shared" si="21"/>
        <v>0.98213786822360949</v>
      </c>
    </row>
    <row r="208" spans="1:20" x14ac:dyDescent="0.15">
      <c r="A208" s="6">
        <v>36903</v>
      </c>
      <c r="B208" s="11">
        <v>2626.5</v>
      </c>
      <c r="C208" s="7">
        <f t="shared" si="22"/>
        <v>-5.328395005623876E-3</v>
      </c>
      <c r="E208">
        <v>206</v>
      </c>
      <c r="F208" s="2">
        <f t="shared" si="23"/>
        <v>1260.9617079258383</v>
      </c>
      <c r="G208" s="10">
        <f t="shared" si="25"/>
        <v>5.5744447840260891</v>
      </c>
      <c r="H208" s="9">
        <f>H207*(1+C208)</f>
        <v>5.5744447840260847</v>
      </c>
      <c r="I208" s="9">
        <f t="shared" si="24"/>
        <v>2.9861960065200144E-2</v>
      </c>
      <c r="J208">
        <f t="shared" si="26"/>
        <v>7.6255694045310429E-6</v>
      </c>
      <c r="O208">
        <v>206</v>
      </c>
      <c r="P208">
        <v>521</v>
      </c>
      <c r="Q208" s="9">
        <v>8.0968996196685517E-2</v>
      </c>
      <c r="R208">
        <v>3.6982974944948835E-5</v>
      </c>
      <c r="S208">
        <f t="shared" si="27"/>
        <v>1.7899114751335501E-2</v>
      </c>
      <c r="T208" s="20">
        <f t="shared" si="21"/>
        <v>0.98210088524866446</v>
      </c>
    </row>
    <row r="209" spans="1:20" x14ac:dyDescent="0.15">
      <c r="A209" s="6">
        <v>36907</v>
      </c>
      <c r="B209" s="11">
        <v>2618.5500000000002</v>
      </c>
      <c r="C209" s="7">
        <f t="shared" si="22"/>
        <v>-3.0268418046829337E-3</v>
      </c>
      <c r="E209">
        <v>207</v>
      </c>
      <c r="F209" s="2">
        <f t="shared" si="23"/>
        <v>1257.1449763141839</v>
      </c>
      <c r="G209" s="10">
        <f t="shared" si="25"/>
        <v>5.5575718215159018</v>
      </c>
      <c r="H209" s="9">
        <f>H208*(1+C209)</f>
        <v>5.5575718215158982</v>
      </c>
      <c r="I209" s="9">
        <f t="shared" si="24"/>
        <v>1.687296251018644E-2</v>
      </c>
      <c r="J209">
        <f t="shared" si="26"/>
        <v>7.6638888487749164E-6</v>
      </c>
      <c r="O209">
        <v>207</v>
      </c>
      <c r="P209">
        <v>583</v>
      </c>
      <c r="Q209" s="9">
        <v>8.022616136919325E-2</v>
      </c>
      <c r="R209">
        <v>5.0462741060269531E-5</v>
      </c>
      <c r="S209">
        <f t="shared" si="27"/>
        <v>1.7949577492395771E-2</v>
      </c>
      <c r="T209" s="20">
        <f t="shared" si="21"/>
        <v>0.98205042250760421</v>
      </c>
    </row>
    <row r="210" spans="1:20" x14ac:dyDescent="0.15">
      <c r="A210" s="6">
        <v>36908</v>
      </c>
      <c r="B210" s="11">
        <v>2682.78</v>
      </c>
      <c r="C210" s="7">
        <f t="shared" si="22"/>
        <v>2.452884229821839E-2</v>
      </c>
      <c r="E210">
        <v>208</v>
      </c>
      <c r="F210" s="2">
        <f t="shared" si="23"/>
        <v>1287.9812871841921</v>
      </c>
      <c r="G210" s="10">
        <f t="shared" si="25"/>
        <v>5.6938926242868879</v>
      </c>
      <c r="H210" s="9">
        <f>H209*(1+C210)</f>
        <v>5.6938926242868844</v>
      </c>
      <c r="I210" s="9">
        <f t="shared" si="24"/>
        <v>-0.13632080277098613</v>
      </c>
      <c r="J210">
        <f t="shared" si="26"/>
        <v>7.7024008530401161E-6</v>
      </c>
      <c r="O210">
        <v>208</v>
      </c>
      <c r="P210">
        <v>966</v>
      </c>
      <c r="Q210" s="9">
        <v>8.020493751697888E-2</v>
      </c>
      <c r="R210">
        <v>3.4413663786431821E-4</v>
      </c>
      <c r="S210">
        <f t="shared" si="27"/>
        <v>1.829371413026009E-2</v>
      </c>
      <c r="T210" s="20">
        <f t="shared" si="21"/>
        <v>0.98170628586973996</v>
      </c>
    </row>
    <row r="211" spans="1:20" x14ac:dyDescent="0.15">
      <c r="A211" s="6">
        <v>36909</v>
      </c>
      <c r="B211" s="11">
        <v>2768.49</v>
      </c>
      <c r="C211" s="7">
        <f t="shared" si="22"/>
        <v>3.1948202983472118E-2</v>
      </c>
      <c r="E211">
        <v>209</v>
      </c>
      <c r="F211" s="2">
        <f t="shared" si="23"/>
        <v>1329.1299747860664</v>
      </c>
      <c r="G211" s="10">
        <f t="shared" si="25"/>
        <v>5.8758022616137007</v>
      </c>
      <c r="H211" s="9">
        <f>H210*(1+C211)</f>
        <v>5.8758022616136962</v>
      </c>
      <c r="I211" s="9">
        <f t="shared" si="24"/>
        <v>-0.18190963732681187</v>
      </c>
      <c r="J211">
        <f t="shared" si="26"/>
        <v>7.7411063849649422E-6</v>
      </c>
      <c r="O211">
        <v>209</v>
      </c>
      <c r="P211">
        <v>898</v>
      </c>
      <c r="Q211" s="9">
        <v>8.0183713664765399E-2</v>
      </c>
      <c r="R211">
        <v>2.4473743392545516E-4</v>
      </c>
      <c r="S211">
        <f t="shared" si="27"/>
        <v>1.8538451564185546E-2</v>
      </c>
      <c r="T211" s="20">
        <f t="shared" si="21"/>
        <v>0.98146154843581446</v>
      </c>
    </row>
    <row r="212" spans="1:20" x14ac:dyDescent="0.15">
      <c r="A212" s="6">
        <v>36910</v>
      </c>
      <c r="B212" s="11">
        <v>2770.38</v>
      </c>
      <c r="C212" s="7">
        <f t="shared" si="22"/>
        <v>6.8268261760029425E-4</v>
      </c>
      <c r="E212">
        <v>210</v>
      </c>
      <c r="F212" s="2">
        <f t="shared" si="23"/>
        <v>1330.0373487163845</v>
      </c>
      <c r="G212" s="10">
        <f t="shared" si="25"/>
        <v>5.8798135696821614</v>
      </c>
      <c r="H212" s="9">
        <f>H211*(1+C212)</f>
        <v>5.8798135696821561</v>
      </c>
      <c r="I212" s="9">
        <f t="shared" si="24"/>
        <v>-4.0113080684598401E-3</v>
      </c>
      <c r="J212">
        <f t="shared" si="26"/>
        <v>7.7800064170501917E-6</v>
      </c>
      <c r="O212">
        <v>210</v>
      </c>
      <c r="P212">
        <v>885</v>
      </c>
      <c r="Q212" s="9">
        <v>7.9844132029339487E-2</v>
      </c>
      <c r="R212">
        <v>2.2929809774245921E-4</v>
      </c>
      <c r="S212">
        <f t="shared" si="27"/>
        <v>1.8767749661928006E-2</v>
      </c>
      <c r="T212" s="20">
        <f t="shared" si="21"/>
        <v>0.98123225033807204</v>
      </c>
    </row>
    <row r="213" spans="1:20" x14ac:dyDescent="0.15">
      <c r="A213" s="6">
        <v>36913</v>
      </c>
      <c r="B213" s="11">
        <v>2757.91</v>
      </c>
      <c r="C213" s="7">
        <f t="shared" si="22"/>
        <v>-4.5011875627171127E-3</v>
      </c>
      <c r="E213">
        <v>211</v>
      </c>
      <c r="F213" s="2">
        <f t="shared" si="23"/>
        <v>1324.0506011443931</v>
      </c>
      <c r="G213" s="10">
        <f t="shared" si="25"/>
        <v>5.8533474259712133</v>
      </c>
      <c r="H213" s="9">
        <f>H212*(1+C213)</f>
        <v>5.8533474259712071</v>
      </c>
      <c r="I213" s="9">
        <f t="shared" si="24"/>
        <v>2.6466143710949019E-2</v>
      </c>
      <c r="J213">
        <f t="shared" si="26"/>
        <v>7.8191019266836096E-6</v>
      </c>
      <c r="O213">
        <v>211</v>
      </c>
      <c r="P213">
        <v>379</v>
      </c>
      <c r="Q213" s="9">
        <v>7.9801684324912081E-2</v>
      </c>
      <c r="R213">
        <v>1.8150111994407465E-5</v>
      </c>
      <c r="S213">
        <f t="shared" si="27"/>
        <v>1.8785899773922414E-2</v>
      </c>
      <c r="T213" s="20">
        <f t="shared" si="21"/>
        <v>0.98121410022607758</v>
      </c>
    </row>
    <row r="214" spans="1:20" x14ac:dyDescent="0.15">
      <c r="A214" s="6">
        <v>36914</v>
      </c>
      <c r="B214" s="11">
        <v>2840.39</v>
      </c>
      <c r="C214" s="7">
        <f t="shared" si="22"/>
        <v>2.9906704714802057E-2</v>
      </c>
      <c r="E214">
        <v>212</v>
      </c>
      <c r="F214" s="2">
        <f t="shared" si="23"/>
        <v>1363.6485915002747</v>
      </c>
      <c r="G214" s="10">
        <f t="shared" si="25"/>
        <v>6.0284017590328816</v>
      </c>
      <c r="H214" s="9">
        <f>H213*(1+C214)</f>
        <v>6.0284017590328745</v>
      </c>
      <c r="I214" s="9">
        <f t="shared" si="24"/>
        <v>-0.1750543330616674</v>
      </c>
      <c r="J214">
        <f t="shared" si="26"/>
        <v>7.8583938961644327E-6</v>
      </c>
      <c r="O214">
        <v>212</v>
      </c>
      <c r="P214">
        <v>600</v>
      </c>
      <c r="Q214" s="9">
        <v>7.9716788916055048E-2</v>
      </c>
      <c r="R214">
        <v>5.4951362410716003E-5</v>
      </c>
      <c r="S214">
        <f t="shared" si="27"/>
        <v>1.8840851136333131E-2</v>
      </c>
      <c r="T214" s="20">
        <f t="shared" si="21"/>
        <v>0.98115914886366684</v>
      </c>
    </row>
    <row r="215" spans="1:20" x14ac:dyDescent="0.15">
      <c r="A215" s="6">
        <v>36915</v>
      </c>
      <c r="B215" s="11">
        <v>2859.15</v>
      </c>
      <c r="C215" s="7">
        <f t="shared" si="22"/>
        <v>6.6047268156839145E-3</v>
      </c>
      <c r="E215">
        <v>213</v>
      </c>
      <c r="F215" s="2">
        <f t="shared" si="23"/>
        <v>1372.6551179197263</v>
      </c>
      <c r="G215" s="10">
        <f t="shared" si="25"/>
        <v>6.0682177057864832</v>
      </c>
      <c r="H215" s="9">
        <f>H214*(1+C215)</f>
        <v>6.0682177057864752</v>
      </c>
      <c r="I215" s="9">
        <f t="shared" si="24"/>
        <v>-3.9815946753600784E-2</v>
      </c>
      <c r="J215">
        <f t="shared" si="26"/>
        <v>7.8978833127280738E-6</v>
      </c>
      <c r="O215">
        <v>213</v>
      </c>
      <c r="P215">
        <v>674</v>
      </c>
      <c r="Q215" s="9">
        <v>7.9525774246128833E-2</v>
      </c>
      <c r="R215">
        <v>7.9628858341630239E-5</v>
      </c>
      <c r="S215">
        <f t="shared" si="27"/>
        <v>1.892047999467476E-2</v>
      </c>
      <c r="T215" s="20">
        <f t="shared" si="21"/>
        <v>0.98107952000532528</v>
      </c>
    </row>
    <row r="216" spans="1:20" x14ac:dyDescent="0.15">
      <c r="A216" s="6">
        <v>36916</v>
      </c>
      <c r="B216" s="11">
        <v>2754.28</v>
      </c>
      <c r="C216" s="7">
        <f t="shared" si="22"/>
        <v>-3.6678733189934087E-2</v>
      </c>
      <c r="E216">
        <v>214</v>
      </c>
      <c r="F216" s="2">
        <f t="shared" si="23"/>
        <v>1322.3078670877512</v>
      </c>
      <c r="G216" s="10">
        <f t="shared" si="25"/>
        <v>5.8456431676175074</v>
      </c>
      <c r="H216" s="9">
        <f>H215*(1+C216)</f>
        <v>5.8456431676174994</v>
      </c>
      <c r="I216" s="9">
        <f t="shared" si="24"/>
        <v>0.22257453816897588</v>
      </c>
      <c r="J216">
        <f t="shared" si="26"/>
        <v>7.9375711685709278E-6</v>
      </c>
      <c r="O216">
        <v>214</v>
      </c>
      <c r="P216">
        <v>542</v>
      </c>
      <c r="Q216" s="9">
        <v>7.939843113284395E-2</v>
      </c>
      <c r="R216">
        <v>4.1088202989717778E-5</v>
      </c>
      <c r="S216">
        <f t="shared" si="27"/>
        <v>1.8961568197664477E-2</v>
      </c>
      <c r="T216" s="20">
        <f t="shared" si="21"/>
        <v>0.98103843180233552</v>
      </c>
    </row>
    <row r="217" spans="1:20" x14ac:dyDescent="0.15">
      <c r="A217" s="6">
        <v>36917</v>
      </c>
      <c r="B217" s="11">
        <v>2781.3</v>
      </c>
      <c r="C217" s="7">
        <f t="shared" si="22"/>
        <v>9.8101863281874202E-3</v>
      </c>
      <c r="E217">
        <v>215</v>
      </c>
      <c r="F217" s="2">
        <f t="shared" si="23"/>
        <v>1335.2799536471102</v>
      </c>
      <c r="G217" s="10">
        <f t="shared" si="25"/>
        <v>5.9029900162999311</v>
      </c>
      <c r="H217" s="9">
        <f>H216*(1+C217)</f>
        <v>5.9029900162999231</v>
      </c>
      <c r="I217" s="9">
        <f t="shared" si="24"/>
        <v>-5.734684868242379E-2</v>
      </c>
      <c r="J217">
        <f t="shared" si="26"/>
        <v>7.9774584608753052E-6</v>
      </c>
      <c r="O217">
        <v>215</v>
      </c>
      <c r="P217">
        <v>686</v>
      </c>
      <c r="Q217" s="9">
        <v>7.8804163270850047E-2</v>
      </c>
      <c r="R217">
        <v>8.4565558264851055E-5</v>
      </c>
      <c r="S217">
        <f t="shared" si="27"/>
        <v>1.9046133755929329E-2</v>
      </c>
      <c r="T217" s="20">
        <f t="shared" si="21"/>
        <v>0.98095386624407066</v>
      </c>
    </row>
    <row r="218" spans="1:20" x14ac:dyDescent="0.15">
      <c r="A218" s="6">
        <v>36920</v>
      </c>
      <c r="B218" s="11">
        <v>2838.34</v>
      </c>
      <c r="C218" s="7">
        <f t="shared" si="22"/>
        <v>2.050839535469029E-2</v>
      </c>
      <c r="E218">
        <v>216</v>
      </c>
      <c r="F218" s="2">
        <f t="shared" si="23"/>
        <v>1362.6644028456976</v>
      </c>
      <c r="G218" s="10">
        <f t="shared" si="25"/>
        <v>6.0240508693289998</v>
      </c>
      <c r="H218" s="9">
        <f>H217*(1+C218)</f>
        <v>6.0240508693289918</v>
      </c>
      <c r="I218" s="9">
        <f t="shared" si="24"/>
        <v>-0.12106085302906866</v>
      </c>
      <c r="J218">
        <f t="shared" si="26"/>
        <v>8.0175461918344768E-6</v>
      </c>
      <c r="O218">
        <v>216</v>
      </c>
      <c r="P218">
        <v>918</v>
      </c>
      <c r="Q218" s="9">
        <v>7.8719267861993458E-2</v>
      </c>
      <c r="R218">
        <v>2.7054454846815268E-4</v>
      </c>
      <c r="S218">
        <f t="shared" si="27"/>
        <v>1.9316678304397483E-2</v>
      </c>
      <c r="T218" s="20">
        <f t="shared" si="21"/>
        <v>0.98068332169560257</v>
      </c>
    </row>
    <row r="219" spans="1:20" x14ac:dyDescent="0.15">
      <c r="A219" s="6">
        <v>36921</v>
      </c>
      <c r="B219" s="11">
        <v>2838.35</v>
      </c>
      <c r="C219" s="7">
        <f t="shared" si="22"/>
        <v>3.5231860875395427E-6</v>
      </c>
      <c r="E219">
        <v>217</v>
      </c>
      <c r="F219" s="2">
        <f t="shared" si="23"/>
        <v>1362.6692037659636</v>
      </c>
      <c r="G219" s="10">
        <f t="shared" si="25"/>
        <v>6.0240720931812133</v>
      </c>
      <c r="H219" s="9">
        <f>H218*(1+C219)</f>
        <v>6.0240720931812053</v>
      </c>
      <c r="I219" s="9">
        <f t="shared" si="24"/>
        <v>-2.1223852213481109E-5</v>
      </c>
      <c r="J219">
        <f t="shared" si="26"/>
        <v>8.0578353686778649E-6</v>
      </c>
      <c r="O219">
        <v>217</v>
      </c>
      <c r="P219">
        <v>445</v>
      </c>
      <c r="Q219" s="9">
        <v>7.823111926107007E-2</v>
      </c>
      <c r="R219">
        <v>2.5267133789907091E-5</v>
      </c>
      <c r="S219">
        <f t="shared" si="27"/>
        <v>1.9341945438187392E-2</v>
      </c>
      <c r="T219" s="20">
        <f t="shared" si="21"/>
        <v>0.98065805456181265</v>
      </c>
    </row>
    <row r="220" spans="1:20" x14ac:dyDescent="0.15">
      <c r="A220" s="6">
        <v>36922</v>
      </c>
      <c r="B220" s="11">
        <v>2772.73</v>
      </c>
      <c r="C220" s="7">
        <f t="shared" si="22"/>
        <v>-2.3119065654341409E-2</v>
      </c>
      <c r="E220">
        <v>218</v>
      </c>
      <c r="F220" s="2">
        <f t="shared" si="23"/>
        <v>1331.1655649789491</v>
      </c>
      <c r="G220" s="10">
        <f t="shared" si="25"/>
        <v>5.8848011749524707</v>
      </c>
      <c r="H220" s="9">
        <f>H219*(1+C220)</f>
        <v>5.8848011749524627</v>
      </c>
      <c r="I220" s="9">
        <f t="shared" si="24"/>
        <v>0.1392709182287426</v>
      </c>
      <c r="J220">
        <f t="shared" si="26"/>
        <v>8.0983270036963473E-6</v>
      </c>
      <c r="O220">
        <v>218</v>
      </c>
      <c r="P220">
        <v>1184</v>
      </c>
      <c r="Q220" s="9">
        <v>7.7658075251290093E-2</v>
      </c>
      <c r="R220">
        <v>1.0263590329179198E-3</v>
      </c>
      <c r="S220">
        <f t="shared" si="27"/>
        <v>2.0368304471105311E-2</v>
      </c>
      <c r="T220" s="20">
        <f t="shared" si="21"/>
        <v>0.97963169552889473</v>
      </c>
    </row>
    <row r="221" spans="1:20" x14ac:dyDescent="0.15">
      <c r="A221" s="6">
        <v>36923</v>
      </c>
      <c r="B221" s="11">
        <v>2782.79</v>
      </c>
      <c r="C221" s="7">
        <f t="shared" si="22"/>
        <v>3.6281931525967703E-3</v>
      </c>
      <c r="E221">
        <v>219</v>
      </c>
      <c r="F221" s="2">
        <f t="shared" si="23"/>
        <v>1335.9952907667782</v>
      </c>
      <c r="G221" s="10">
        <f t="shared" si="25"/>
        <v>5.9061523702798269</v>
      </c>
      <c r="H221" s="9">
        <f>H220*(1+C221)</f>
        <v>5.9061523702798189</v>
      </c>
      <c r="I221" s="9">
        <f t="shared" si="24"/>
        <v>-2.1351195327356187E-2</v>
      </c>
      <c r="J221">
        <f t="shared" si="26"/>
        <v>8.1390221142676852E-6</v>
      </c>
      <c r="O221">
        <v>219</v>
      </c>
      <c r="P221">
        <v>584</v>
      </c>
      <c r="Q221" s="9">
        <v>7.7467060581363434E-2</v>
      </c>
      <c r="R221">
        <v>5.0716322673637708E-5</v>
      </c>
      <c r="S221">
        <f t="shared" si="27"/>
        <v>2.0419020793778948E-2</v>
      </c>
      <c r="T221" s="20">
        <f t="shared" si="21"/>
        <v>0.979580979206221</v>
      </c>
    </row>
    <row r="222" spans="1:20" x14ac:dyDescent="0.15">
      <c r="A222" s="6">
        <v>36924</v>
      </c>
      <c r="B222" s="11">
        <v>2660.5</v>
      </c>
      <c r="C222" s="7">
        <f t="shared" si="22"/>
        <v>-4.3945105451722921E-2</v>
      </c>
      <c r="E222">
        <v>220</v>
      </c>
      <c r="F222" s="2">
        <f t="shared" si="23"/>
        <v>1277.284836831027</v>
      </c>
      <c r="G222" s="10">
        <f t="shared" si="25"/>
        <v>5.6466058815539366</v>
      </c>
      <c r="H222" s="9">
        <f>H221*(1+C222)</f>
        <v>5.6466058815539286</v>
      </c>
      <c r="I222" s="9">
        <f t="shared" si="24"/>
        <v>0.25954648872589026</v>
      </c>
      <c r="J222">
        <f t="shared" si="26"/>
        <v>8.1799217228820951E-6</v>
      </c>
      <c r="O222">
        <v>220</v>
      </c>
      <c r="P222">
        <v>566</v>
      </c>
      <c r="Q222" s="9">
        <v>7.714870279815278E-2</v>
      </c>
      <c r="R222">
        <v>4.6340766153947529E-5</v>
      </c>
      <c r="S222">
        <f t="shared" si="27"/>
        <v>2.0465361559932897E-2</v>
      </c>
      <c r="T222" s="20">
        <f t="shared" si="21"/>
        <v>0.97953463844006705</v>
      </c>
    </row>
    <row r="223" spans="1:20" x14ac:dyDescent="0.15">
      <c r="A223" s="6">
        <v>36927</v>
      </c>
      <c r="B223" s="11">
        <v>2643.21</v>
      </c>
      <c r="C223" s="7">
        <f t="shared" si="22"/>
        <v>-6.4987784251080427E-3</v>
      </c>
      <c r="E223">
        <v>221</v>
      </c>
      <c r="F223" s="2">
        <f t="shared" si="23"/>
        <v>1268.9840456907118</v>
      </c>
      <c r="G223" s="10">
        <f t="shared" si="25"/>
        <v>5.6099098410758055</v>
      </c>
      <c r="H223" s="9">
        <f>H222*(1+C223)</f>
        <v>5.6099098410757975</v>
      </c>
      <c r="I223" s="9">
        <f t="shared" si="24"/>
        <v>3.6696040478131131E-2</v>
      </c>
      <c r="J223">
        <f t="shared" si="26"/>
        <v>8.2210268571679362E-6</v>
      </c>
      <c r="O223">
        <v>221</v>
      </c>
      <c r="P223">
        <v>1393</v>
      </c>
      <c r="Q223" s="9">
        <v>7.7127478945938854E-2</v>
      </c>
      <c r="R223">
        <v>2.9260074866967706E-3</v>
      </c>
      <c r="S223">
        <f t="shared" si="27"/>
        <v>2.3391369046629668E-2</v>
      </c>
      <c r="T223" s="20">
        <f t="shared" si="21"/>
        <v>0.97660863095337036</v>
      </c>
    </row>
    <row r="224" spans="1:20" x14ac:dyDescent="0.15">
      <c r="A224" s="6">
        <v>36928</v>
      </c>
      <c r="B224" s="11">
        <v>2664.49</v>
      </c>
      <c r="C224" s="7">
        <f t="shared" si="22"/>
        <v>8.0508169990276546E-3</v>
      </c>
      <c r="E224">
        <v>222</v>
      </c>
      <c r="F224" s="2">
        <f t="shared" si="23"/>
        <v>1279.2004040172535</v>
      </c>
      <c r="G224" s="10">
        <f t="shared" si="25"/>
        <v>5.6550741985873509</v>
      </c>
      <c r="H224" s="9">
        <f>H223*(1+C224)</f>
        <v>5.6550741985873429</v>
      </c>
      <c r="I224" s="9">
        <f t="shared" si="24"/>
        <v>-4.5164357511545461E-2</v>
      </c>
      <c r="J224">
        <f t="shared" si="26"/>
        <v>8.2623385499175226E-6</v>
      </c>
      <c r="O224">
        <v>222</v>
      </c>
      <c r="P224">
        <v>157</v>
      </c>
      <c r="Q224" s="9">
        <v>7.6915240423797826E-2</v>
      </c>
      <c r="R224">
        <v>5.9649009269798592E-6</v>
      </c>
      <c r="S224">
        <f t="shared" si="27"/>
        <v>2.3397333947556647E-2</v>
      </c>
      <c r="T224" s="20">
        <f t="shared" si="21"/>
        <v>0.97660266605244339</v>
      </c>
    </row>
    <row r="225" spans="1:20" x14ac:dyDescent="0.15">
      <c r="A225" s="6">
        <v>36929</v>
      </c>
      <c r="B225" s="11">
        <v>2607.8200000000002</v>
      </c>
      <c r="C225" s="7">
        <f t="shared" si="22"/>
        <v>-2.1268610503323182E-2</v>
      </c>
      <c r="E225">
        <v>223</v>
      </c>
      <c r="F225" s="2">
        <f t="shared" si="23"/>
        <v>1251.9935888685168</v>
      </c>
      <c r="G225" s="10">
        <f t="shared" si="25"/>
        <v>5.5347986280902033</v>
      </c>
      <c r="H225" s="9">
        <f>H224*(1+C225)</f>
        <v>5.5347986280901962</v>
      </c>
      <c r="I225" s="9">
        <f t="shared" si="24"/>
        <v>0.12027557049714677</v>
      </c>
      <c r="J225">
        <f t="shared" si="26"/>
        <v>8.3038578391130885E-6</v>
      </c>
      <c r="O225">
        <v>223</v>
      </c>
      <c r="P225">
        <v>1409</v>
      </c>
      <c r="Q225" s="9">
        <v>7.6915240423797826E-2</v>
      </c>
      <c r="R225">
        <v>3.1703421963895644E-3</v>
      </c>
      <c r="S225">
        <f t="shared" si="27"/>
        <v>2.6567676143946211E-2</v>
      </c>
      <c r="T225" s="20">
        <f t="shared" si="21"/>
        <v>0.97343232385605383</v>
      </c>
    </row>
    <row r="226" spans="1:20" x14ac:dyDescent="0.15">
      <c r="A226" s="6">
        <v>36930</v>
      </c>
      <c r="B226" s="11">
        <v>2562.06</v>
      </c>
      <c r="C226" s="7">
        <f t="shared" si="22"/>
        <v>-1.7547223351304986E-2</v>
      </c>
      <c r="E226">
        <v>224</v>
      </c>
      <c r="F226" s="2">
        <f t="shared" si="23"/>
        <v>1230.0245777302391</v>
      </c>
      <c r="G226" s="10">
        <f t="shared" si="25"/>
        <v>5.4376782803586083</v>
      </c>
      <c r="H226" s="9">
        <f>H225*(1+C226)</f>
        <v>5.4376782803586012</v>
      </c>
      <c r="I226" s="9">
        <f t="shared" si="24"/>
        <v>9.7120347731594947E-2</v>
      </c>
      <c r="J226">
        <f t="shared" si="26"/>
        <v>8.3455857679528527E-6</v>
      </c>
      <c r="O226">
        <v>224</v>
      </c>
      <c r="P226">
        <v>628</v>
      </c>
      <c r="Q226" s="9">
        <v>7.6745449606085092E-2</v>
      </c>
      <c r="R226">
        <v>6.3231313501472332E-5</v>
      </c>
      <c r="S226">
        <f t="shared" si="27"/>
        <v>2.6630907457447683E-2</v>
      </c>
      <c r="T226" s="20">
        <f t="shared" si="21"/>
        <v>0.97336909254255233</v>
      </c>
    </row>
    <row r="227" spans="1:20" x14ac:dyDescent="0.15">
      <c r="A227" s="6">
        <v>36931</v>
      </c>
      <c r="B227" s="11">
        <v>2470.9699999999998</v>
      </c>
      <c r="C227" s="7">
        <f t="shared" si="22"/>
        <v>-3.555342185585042E-2</v>
      </c>
      <c r="E227">
        <v>225</v>
      </c>
      <c r="F227" s="2">
        <f t="shared" si="23"/>
        <v>1186.2929950251316</v>
      </c>
      <c r="G227" s="10">
        <f t="shared" si="25"/>
        <v>5.244350210540623</v>
      </c>
      <c r="H227" s="9">
        <f>H226*(1+C227)</f>
        <v>5.2443502105406168</v>
      </c>
      <c r="I227" s="9">
        <f t="shared" si="24"/>
        <v>0.19332806981798445</v>
      </c>
      <c r="J227">
        <f t="shared" si="26"/>
        <v>8.3875233848772363E-6</v>
      </c>
      <c r="O227">
        <v>225</v>
      </c>
      <c r="P227">
        <v>545</v>
      </c>
      <c r="Q227" s="9">
        <v>7.6703001901657242E-2</v>
      </c>
      <c r="R227">
        <v>4.1710741013182136E-5</v>
      </c>
      <c r="S227">
        <f t="shared" si="27"/>
        <v>2.6672618198460864E-2</v>
      </c>
      <c r="T227" s="20">
        <f t="shared" si="21"/>
        <v>0.9733273818015391</v>
      </c>
    </row>
    <row r="228" spans="1:20" x14ac:dyDescent="0.15">
      <c r="A228" s="6">
        <v>36934</v>
      </c>
      <c r="B228" s="11">
        <v>2489.66</v>
      </c>
      <c r="C228" s="7">
        <f t="shared" si="22"/>
        <v>7.5638312079870929E-3</v>
      </c>
      <c r="E228">
        <v>226</v>
      </c>
      <c r="F228" s="2">
        <f t="shared" si="23"/>
        <v>1195.2659150027191</v>
      </c>
      <c r="G228" s="10">
        <f t="shared" si="25"/>
        <v>5.2840175903287232</v>
      </c>
      <c r="H228" s="9">
        <f>H227*(1+C228)</f>
        <v>5.2840175903287179</v>
      </c>
      <c r="I228" s="9">
        <f t="shared" si="24"/>
        <v>-3.9667379788101087E-2</v>
      </c>
      <c r="J228">
        <f t="shared" si="26"/>
        <v>8.4296717435952139E-6</v>
      </c>
      <c r="O228">
        <v>226</v>
      </c>
      <c r="P228">
        <v>678</v>
      </c>
      <c r="Q228" s="9">
        <v>7.602383863080675E-2</v>
      </c>
      <c r="R228">
        <v>8.1241543551115688E-5</v>
      </c>
      <c r="S228">
        <f t="shared" si="27"/>
        <v>2.6753859742011981E-2</v>
      </c>
      <c r="T228" s="20">
        <f t="shared" si="21"/>
        <v>0.97324614025798806</v>
      </c>
    </row>
    <row r="229" spans="1:20" x14ac:dyDescent="0.15">
      <c r="A229" s="6">
        <v>36935</v>
      </c>
      <c r="B229" s="11">
        <v>2427.7199999999998</v>
      </c>
      <c r="C229" s="7">
        <f t="shared" si="22"/>
        <v>-2.4878899126788423E-2</v>
      </c>
      <c r="E229">
        <v>227</v>
      </c>
      <c r="F229" s="2">
        <f t="shared" si="23"/>
        <v>1165.5290148736781</v>
      </c>
      <c r="G229" s="10">
        <f t="shared" si="25"/>
        <v>5.1525570497147593</v>
      </c>
      <c r="H229" s="9">
        <f>H228*(1+C229)</f>
        <v>5.1525570497147539</v>
      </c>
      <c r="I229" s="9">
        <f t="shared" si="24"/>
        <v>0.13146054061396395</v>
      </c>
      <c r="J229">
        <f t="shared" si="26"/>
        <v>8.4720319031107696E-6</v>
      </c>
      <c r="O229">
        <v>227</v>
      </c>
      <c r="P229">
        <v>621</v>
      </c>
      <c r="Q229" s="9">
        <v>7.591771936973668E-2</v>
      </c>
      <c r="R229">
        <v>6.1051138710554838E-5</v>
      </c>
      <c r="S229">
        <f t="shared" si="27"/>
        <v>2.6814910880722537E-2</v>
      </c>
      <c r="T229" s="20">
        <f t="shared" si="21"/>
        <v>0.97318508911927748</v>
      </c>
    </row>
    <row r="230" spans="1:20" x14ac:dyDescent="0.15">
      <c r="A230" s="6">
        <v>36936</v>
      </c>
      <c r="B230" s="11">
        <v>2491.4</v>
      </c>
      <c r="C230" s="7">
        <f t="shared" si="22"/>
        <v>2.6230372530605006E-2</v>
      </c>
      <c r="E230">
        <v>228</v>
      </c>
      <c r="F230" s="2">
        <f t="shared" si="23"/>
        <v>1196.1012751290436</v>
      </c>
      <c r="G230" s="10">
        <f t="shared" si="25"/>
        <v>5.2877105406139719</v>
      </c>
      <c r="H230" s="9">
        <f>H229*(1+C230)</f>
        <v>5.2877105406139666</v>
      </c>
      <c r="I230" s="9">
        <f t="shared" si="24"/>
        <v>-0.13515349089921269</v>
      </c>
      <c r="J230">
        <f t="shared" si="26"/>
        <v>8.5146049277495161E-6</v>
      </c>
      <c r="O230">
        <v>228</v>
      </c>
      <c r="P230">
        <v>388</v>
      </c>
      <c r="Q230" s="9">
        <v>7.5896495517522311E-2</v>
      </c>
      <c r="R230">
        <v>1.8987665945258627E-5</v>
      </c>
      <c r="S230">
        <f t="shared" si="27"/>
        <v>2.6833898546667796E-2</v>
      </c>
      <c r="T230" s="20">
        <f t="shared" si="21"/>
        <v>0.97316610145333216</v>
      </c>
    </row>
    <row r="231" spans="1:20" x14ac:dyDescent="0.15">
      <c r="A231" s="6">
        <v>36937</v>
      </c>
      <c r="B231" s="11">
        <v>2552.91</v>
      </c>
      <c r="C231" s="7">
        <f t="shared" si="22"/>
        <v>2.4688929918921021E-2</v>
      </c>
      <c r="E231">
        <v>229</v>
      </c>
      <c r="F231" s="2">
        <f t="shared" si="23"/>
        <v>1225.6317356866366</v>
      </c>
      <c r="G231" s="10">
        <f t="shared" si="25"/>
        <v>5.4182584555827296</v>
      </c>
      <c r="H231" s="9">
        <f>H230*(1+C231)</f>
        <v>5.4182584555827251</v>
      </c>
      <c r="I231" s="9">
        <f t="shared" si="24"/>
        <v>-0.1305479149687585</v>
      </c>
      <c r="J231">
        <f t="shared" si="26"/>
        <v>8.5573918871854438E-6</v>
      </c>
      <c r="O231">
        <v>229</v>
      </c>
      <c r="P231">
        <v>717</v>
      </c>
      <c r="Q231" s="9">
        <v>7.5790376256452241E-2</v>
      </c>
      <c r="R231">
        <v>9.8782045994834193E-5</v>
      </c>
      <c r="S231">
        <f t="shared" si="27"/>
        <v>2.6932680592662631E-2</v>
      </c>
      <c r="T231" s="20">
        <f t="shared" si="21"/>
        <v>0.97306731940733737</v>
      </c>
    </row>
    <row r="232" spans="1:20" x14ac:dyDescent="0.15">
      <c r="A232" s="6">
        <v>36938</v>
      </c>
      <c r="B232" s="11">
        <v>2425.38</v>
      </c>
      <c r="C232" s="7">
        <f t="shared" si="22"/>
        <v>-4.9954757512015613E-2</v>
      </c>
      <c r="E232">
        <v>230</v>
      </c>
      <c r="F232" s="2">
        <f t="shared" si="23"/>
        <v>1164.4055995313799</v>
      </c>
      <c r="G232" s="10">
        <f t="shared" si="25"/>
        <v>5.1475906682966661</v>
      </c>
      <c r="H232" s="9">
        <f>H231*(1+C232)</f>
        <v>5.1475906682966617</v>
      </c>
      <c r="I232" s="9">
        <f t="shared" si="24"/>
        <v>0.27066778728606344</v>
      </c>
      <c r="J232">
        <f t="shared" si="26"/>
        <v>8.600393856467782E-6</v>
      </c>
      <c r="O232">
        <v>230</v>
      </c>
      <c r="P232">
        <v>626</v>
      </c>
      <c r="Q232" s="9">
        <v>7.5726704699810021E-2</v>
      </c>
      <c r="R232">
        <v>6.260058114929514E-5</v>
      </c>
      <c r="S232">
        <f t="shared" si="27"/>
        <v>2.6995281173811926E-2</v>
      </c>
      <c r="T232" s="20">
        <f t="shared" si="21"/>
        <v>0.97300471882618811</v>
      </c>
    </row>
    <row r="233" spans="1:20" x14ac:dyDescent="0.15">
      <c r="A233" s="6">
        <v>36942</v>
      </c>
      <c r="B233" s="11">
        <v>2318.35</v>
      </c>
      <c r="C233" s="7">
        <f t="shared" si="22"/>
        <v>-4.4129167388203161E-2</v>
      </c>
      <c r="E233">
        <v>231</v>
      </c>
      <c r="F233" s="2">
        <f t="shared" si="23"/>
        <v>1113.0213499218987</v>
      </c>
      <c r="G233" s="10">
        <f t="shared" si="25"/>
        <v>4.9204317780494504</v>
      </c>
      <c r="H233" s="9">
        <f>H232*(1+C233)</f>
        <v>4.920431778049446</v>
      </c>
      <c r="I233" s="9">
        <f t="shared" si="24"/>
        <v>0.22715889024721569</v>
      </c>
      <c r="J233">
        <f t="shared" si="26"/>
        <v>8.6436119160480227E-6</v>
      </c>
      <c r="O233">
        <v>231</v>
      </c>
      <c r="P233">
        <v>1131</v>
      </c>
      <c r="Q233" s="9">
        <v>7.5281003803314483E-2</v>
      </c>
      <c r="R233">
        <v>7.8690551378587058E-4</v>
      </c>
      <c r="S233">
        <f t="shared" si="27"/>
        <v>2.7782186687597795E-2</v>
      </c>
      <c r="T233" s="20">
        <f t="shared" si="21"/>
        <v>0.9722178133124022</v>
      </c>
    </row>
    <row r="234" spans="1:20" x14ac:dyDescent="0.15">
      <c r="A234" s="6">
        <v>36943</v>
      </c>
      <c r="B234" s="11">
        <v>2268.94</v>
      </c>
      <c r="C234" s="7">
        <f t="shared" si="22"/>
        <v>-2.1312571440895378E-2</v>
      </c>
      <c r="E234">
        <v>232</v>
      </c>
      <c r="F234" s="2">
        <f t="shared" si="23"/>
        <v>1089.3000028864465</v>
      </c>
      <c r="G234" s="10">
        <f t="shared" si="25"/>
        <v>4.815564724259719</v>
      </c>
      <c r="H234" s="9">
        <f>H233*(1+C234)</f>
        <v>4.8155647242597155</v>
      </c>
      <c r="I234" s="9">
        <f t="shared" si="24"/>
        <v>0.10486705378973049</v>
      </c>
      <c r="J234">
        <f t="shared" si="26"/>
        <v>8.6870471518070594E-6</v>
      </c>
      <c r="O234">
        <v>232</v>
      </c>
      <c r="P234">
        <v>1019</v>
      </c>
      <c r="Q234" s="9">
        <v>7.5132436837815675E-2</v>
      </c>
      <c r="R234">
        <v>4.4885661701712183E-4</v>
      </c>
      <c r="S234">
        <f t="shared" si="27"/>
        <v>2.8231043304614917E-2</v>
      </c>
      <c r="T234" s="20">
        <f t="shared" si="21"/>
        <v>0.9717689566953851</v>
      </c>
    </row>
    <row r="235" spans="1:20" x14ac:dyDescent="0.15">
      <c r="A235" s="6">
        <v>36944</v>
      </c>
      <c r="B235" s="11">
        <v>2244.96</v>
      </c>
      <c r="C235" s="7">
        <f t="shared" si="22"/>
        <v>-1.0568811868096994E-2</v>
      </c>
      <c r="E235">
        <v>233</v>
      </c>
      <c r="F235" s="2">
        <f t="shared" si="23"/>
        <v>1077.7873960880222</v>
      </c>
      <c r="G235" s="10">
        <f t="shared" si="25"/>
        <v>4.7646699266503738</v>
      </c>
      <c r="H235" s="9">
        <f>H234*(1+C235)</f>
        <v>4.7646699266503703</v>
      </c>
      <c r="I235" s="9">
        <f t="shared" si="24"/>
        <v>5.0894797609345233E-2</v>
      </c>
      <c r="J235">
        <f t="shared" si="26"/>
        <v>8.7307006550824668E-6</v>
      </c>
      <c r="O235">
        <v>233</v>
      </c>
      <c r="P235">
        <v>160</v>
      </c>
      <c r="Q235" s="9">
        <v>7.5068765281173455E-2</v>
      </c>
      <c r="R235">
        <v>6.0552766884647826E-6</v>
      </c>
      <c r="S235">
        <f t="shared" si="27"/>
        <v>2.8237098581303383E-2</v>
      </c>
      <c r="T235" s="20">
        <f t="shared" si="21"/>
        <v>0.97176290141869659</v>
      </c>
    </row>
    <row r="236" spans="1:20" x14ac:dyDescent="0.15">
      <c r="A236" s="6">
        <v>36945</v>
      </c>
      <c r="B236" s="11">
        <v>2262.5100000000002</v>
      </c>
      <c r="C236" s="7">
        <f t="shared" si="22"/>
        <v>7.8175112251444023E-3</v>
      </c>
      <c r="E236">
        <v>234</v>
      </c>
      <c r="F236" s="2">
        <f t="shared" si="23"/>
        <v>1086.2130111552594</v>
      </c>
      <c r="G236" s="10">
        <f t="shared" si="25"/>
        <v>4.8019177872860705</v>
      </c>
      <c r="H236" s="9">
        <f>H235*(1+C236)</f>
        <v>4.8019177872860679</v>
      </c>
      <c r="I236" s="9">
        <f t="shared" si="24"/>
        <v>-3.7247860635697627E-2</v>
      </c>
      <c r="J236">
        <f t="shared" si="26"/>
        <v>8.7745735226959495E-6</v>
      </c>
      <c r="O236">
        <v>234</v>
      </c>
      <c r="P236">
        <v>576</v>
      </c>
      <c r="Q236" s="9">
        <v>7.4516945123607403E-2</v>
      </c>
      <c r="R236">
        <v>4.8722818388290958E-5</v>
      </c>
      <c r="S236">
        <f t="shared" si="27"/>
        <v>2.8285821399691675E-2</v>
      </c>
      <c r="T236" s="20">
        <f t="shared" si="21"/>
        <v>0.97171417860030829</v>
      </c>
    </row>
    <row r="237" spans="1:20" x14ac:dyDescent="0.15">
      <c r="A237" s="6">
        <v>36948</v>
      </c>
      <c r="B237" s="11">
        <v>2308.5</v>
      </c>
      <c r="C237" s="7">
        <f t="shared" si="22"/>
        <v>2.0326981980190117E-2</v>
      </c>
      <c r="E237">
        <v>235</v>
      </c>
      <c r="F237" s="2">
        <f t="shared" si="23"/>
        <v>1108.2924434596605</v>
      </c>
      <c r="G237" s="10">
        <f t="shared" si="25"/>
        <v>4.8995262836185889</v>
      </c>
      <c r="H237" s="9">
        <f>H236*(1+C237)</f>
        <v>4.8995262836185862</v>
      </c>
      <c r="I237" s="9">
        <f t="shared" si="24"/>
        <v>-9.7608496332518335E-2</v>
      </c>
      <c r="J237">
        <f t="shared" si="26"/>
        <v>8.8186668569808523E-6</v>
      </c>
      <c r="O237">
        <v>235</v>
      </c>
      <c r="P237">
        <v>494</v>
      </c>
      <c r="Q237" s="9">
        <v>7.4474497419179553E-2</v>
      </c>
      <c r="R237">
        <v>3.2301673527721708E-5</v>
      </c>
      <c r="S237">
        <f t="shared" si="27"/>
        <v>2.8318123073219396E-2</v>
      </c>
      <c r="T237" s="20">
        <f t="shared" si="21"/>
        <v>0.97168187692678065</v>
      </c>
    </row>
    <row r="238" spans="1:20" x14ac:dyDescent="0.15">
      <c r="A238" s="6">
        <v>36949</v>
      </c>
      <c r="B238" s="11">
        <v>2207.8200000000002</v>
      </c>
      <c r="C238" s="7">
        <f t="shared" si="22"/>
        <v>-4.3612735542560066E-2</v>
      </c>
      <c r="E238">
        <v>236</v>
      </c>
      <c r="F238" s="2">
        <f t="shared" si="23"/>
        <v>1059.9567782192366</v>
      </c>
      <c r="G238" s="10">
        <f t="shared" si="25"/>
        <v>4.6858445395273094</v>
      </c>
      <c r="H238" s="9">
        <f>H237*(1+C238)</f>
        <v>4.6858445395273067</v>
      </c>
      <c r="I238" s="9">
        <f t="shared" si="24"/>
        <v>0.21368174409127949</v>
      </c>
      <c r="J238">
        <f t="shared" si="26"/>
        <v>8.8629817658099053E-6</v>
      </c>
      <c r="O238">
        <v>236</v>
      </c>
      <c r="P238">
        <v>367</v>
      </c>
      <c r="Q238" s="9">
        <v>7.3540647921760627E-2</v>
      </c>
      <c r="R238">
        <v>1.7090559401984239E-5</v>
      </c>
      <c r="S238">
        <f t="shared" si="27"/>
        <v>2.833521363262138E-2</v>
      </c>
      <c r="T238" s="20">
        <f t="shared" si="21"/>
        <v>0.97166478636737863</v>
      </c>
    </row>
    <row r="239" spans="1:20" x14ac:dyDescent="0.15">
      <c r="A239" s="6">
        <v>36950</v>
      </c>
      <c r="B239" s="11">
        <v>2151.83</v>
      </c>
      <c r="C239" s="7">
        <f t="shared" si="22"/>
        <v>-2.5359857234738437E-2</v>
      </c>
      <c r="E239">
        <v>237</v>
      </c>
      <c r="F239" s="2">
        <f t="shared" si="23"/>
        <v>1033.0764256486034</v>
      </c>
      <c r="G239" s="10">
        <f t="shared" si="25"/>
        <v>4.5670121909807175</v>
      </c>
      <c r="H239" s="9">
        <f>H238*(1+C239)</f>
        <v>4.5670121909807158</v>
      </c>
      <c r="I239" s="9">
        <f t="shared" si="24"/>
        <v>0.11883234854659097</v>
      </c>
      <c r="J239">
        <f t="shared" si="26"/>
        <v>8.9075193626230186E-6</v>
      </c>
      <c r="O239">
        <v>237</v>
      </c>
      <c r="P239">
        <v>531</v>
      </c>
      <c r="Q239" s="9">
        <v>7.3328409399619598E-2</v>
      </c>
      <c r="R239">
        <v>3.888400907562382E-5</v>
      </c>
      <c r="S239">
        <f t="shared" si="27"/>
        <v>2.8374097641697005E-2</v>
      </c>
      <c r="T239" s="20">
        <f t="shared" si="21"/>
        <v>0.97162590235830304</v>
      </c>
    </row>
    <row r="240" spans="1:20" x14ac:dyDescent="0.15">
      <c r="A240" s="6">
        <v>36951</v>
      </c>
      <c r="B240" s="11">
        <v>2183.37</v>
      </c>
      <c r="C240" s="7">
        <f t="shared" si="22"/>
        <v>1.4657291700552522E-2</v>
      </c>
      <c r="E240">
        <v>238</v>
      </c>
      <c r="F240" s="2">
        <f t="shared" si="23"/>
        <v>1048.2185281682991</v>
      </c>
      <c r="G240" s="10">
        <f t="shared" si="25"/>
        <v>4.6339522208639021</v>
      </c>
      <c r="H240" s="9">
        <f>H239*(1+C240)</f>
        <v>4.6339522208638995</v>
      </c>
      <c r="I240" s="9">
        <f t="shared" si="24"/>
        <v>-6.6940029883183705E-2</v>
      </c>
      <c r="J240">
        <f t="shared" si="26"/>
        <v>8.9522807664552952E-6</v>
      </c>
      <c r="O240">
        <v>238</v>
      </c>
      <c r="P240">
        <v>262</v>
      </c>
      <c r="Q240" s="9">
        <v>7.2585574572127332E-2</v>
      </c>
      <c r="R240">
        <v>1.0096707068123753E-5</v>
      </c>
      <c r="S240">
        <f t="shared" si="27"/>
        <v>2.8384194348765129E-2</v>
      </c>
      <c r="T240" s="20">
        <f t="shared" si="21"/>
        <v>0.97161580565123484</v>
      </c>
    </row>
    <row r="241" spans="1:20" x14ac:dyDescent="0.15">
      <c r="A241" s="6">
        <v>36952</v>
      </c>
      <c r="B241" s="11">
        <v>2117.63</v>
      </c>
      <c r="C241" s="7">
        <f t="shared" si="22"/>
        <v>-3.0109418009773736E-2</v>
      </c>
      <c r="E241">
        <v>239</v>
      </c>
      <c r="F241" s="2">
        <f t="shared" si="23"/>
        <v>1016.65727833809</v>
      </c>
      <c r="G241" s="10">
        <f t="shared" si="25"/>
        <v>4.4944266164085915</v>
      </c>
      <c r="H241" s="9">
        <f>H240*(1+C241)</f>
        <v>4.4944266164085889</v>
      </c>
      <c r="I241" s="9">
        <f t="shared" si="24"/>
        <v>0.13952560445531059</v>
      </c>
      <c r="J241">
        <f t="shared" si="26"/>
        <v>8.9972671019651223E-6</v>
      </c>
      <c r="O241">
        <v>239</v>
      </c>
      <c r="P241">
        <v>1228</v>
      </c>
      <c r="Q241" s="9">
        <v>7.2437007606628079E-2</v>
      </c>
      <c r="R241">
        <v>1.2796280635945017E-3</v>
      </c>
      <c r="S241">
        <f t="shared" si="27"/>
        <v>2.9663822412359632E-2</v>
      </c>
      <c r="T241" s="20">
        <f t="shared" ref="T241:T304" si="28">1-S241</f>
        <v>0.97033617758764035</v>
      </c>
    </row>
    <row r="242" spans="1:20" x14ac:dyDescent="0.15">
      <c r="A242" s="6">
        <v>36955</v>
      </c>
      <c r="B242" s="11">
        <v>2142.92</v>
      </c>
      <c r="C242" s="7">
        <f t="shared" si="22"/>
        <v>1.1942596204247202E-2</v>
      </c>
      <c r="E242">
        <v>240</v>
      </c>
      <c r="F242" s="2">
        <f t="shared" si="23"/>
        <v>1028.7988056913907</v>
      </c>
      <c r="G242" s="10">
        <f t="shared" si="25"/>
        <v>4.5481017386579801</v>
      </c>
      <c r="H242" s="9">
        <f>H241*(1+C242)</f>
        <v>4.5481017386579774</v>
      </c>
      <c r="I242" s="9">
        <f t="shared" si="24"/>
        <v>-5.3675122249388529E-2</v>
      </c>
      <c r="J242">
        <f t="shared" si="26"/>
        <v>9.0424794994624331E-6</v>
      </c>
      <c r="O242">
        <v>240</v>
      </c>
      <c r="P242">
        <v>816</v>
      </c>
      <c r="Q242" s="9">
        <v>7.2097425971203499E-2</v>
      </c>
      <c r="R242">
        <v>1.6225310752081301E-4</v>
      </c>
      <c r="S242">
        <f t="shared" si="27"/>
        <v>2.9826075519880445E-2</v>
      </c>
      <c r="T242" s="20">
        <f t="shared" si="28"/>
        <v>0.97017392448011952</v>
      </c>
    </row>
    <row r="243" spans="1:20" x14ac:dyDescent="0.15">
      <c r="A243" s="6">
        <v>36956</v>
      </c>
      <c r="B243" s="11">
        <v>2204.4299999999998</v>
      </c>
      <c r="C243" s="7">
        <f t="shared" si="22"/>
        <v>2.8703824687809076E-2</v>
      </c>
      <c r="E243">
        <v>241</v>
      </c>
      <c r="F243" s="2">
        <f t="shared" si="23"/>
        <v>1058.3292662489837</v>
      </c>
      <c r="G243" s="10">
        <f t="shared" si="25"/>
        <v>4.6786496536267377</v>
      </c>
      <c r="H243" s="9">
        <f>H242*(1+C243)</f>
        <v>4.6786496536267359</v>
      </c>
      <c r="I243" s="9">
        <f t="shared" si="24"/>
        <v>-0.1305479149687585</v>
      </c>
      <c r="J243">
        <f t="shared" si="26"/>
        <v>9.0879190949371182E-6</v>
      </c>
      <c r="O243">
        <v>241</v>
      </c>
      <c r="P243">
        <v>1173</v>
      </c>
      <c r="Q243" s="9">
        <v>7.1418262700353452E-2</v>
      </c>
      <c r="R243">
        <v>9.7129957133476998E-4</v>
      </c>
      <c r="S243">
        <f t="shared" si="27"/>
        <v>3.0797375091215214E-2</v>
      </c>
      <c r="T243" s="20">
        <f t="shared" si="28"/>
        <v>0.96920262490878484</v>
      </c>
    </row>
    <row r="244" spans="1:20" x14ac:dyDescent="0.15">
      <c r="A244" s="6">
        <v>36957</v>
      </c>
      <c r="B244" s="11">
        <v>2223.92</v>
      </c>
      <c r="C244" s="7">
        <f t="shared" si="22"/>
        <v>8.8412877705348336E-3</v>
      </c>
      <c r="E244">
        <v>242</v>
      </c>
      <c r="F244" s="2">
        <f t="shared" si="23"/>
        <v>1067.6862598478699</v>
      </c>
      <c r="G244" s="10">
        <f t="shared" si="25"/>
        <v>4.7200149415919652</v>
      </c>
      <c r="H244" s="9">
        <f>H243*(1+C244)</f>
        <v>4.7200149415919634</v>
      </c>
      <c r="I244" s="9">
        <f t="shared" si="24"/>
        <v>-4.1365287965227537E-2</v>
      </c>
      <c r="J244">
        <f t="shared" si="26"/>
        <v>9.1335870300875568E-6</v>
      </c>
      <c r="O244">
        <v>242</v>
      </c>
      <c r="P244">
        <v>258</v>
      </c>
      <c r="Q244" s="9">
        <v>7.1227248030426793E-2</v>
      </c>
      <c r="R244">
        <v>9.8962823907784024E-6</v>
      </c>
      <c r="S244">
        <f t="shared" si="27"/>
        <v>3.0807271373605994E-2</v>
      </c>
      <c r="T244" s="20">
        <f t="shared" si="28"/>
        <v>0.96919272862639405</v>
      </c>
    </row>
    <row r="245" spans="1:20" x14ac:dyDescent="0.15">
      <c r="A245" s="6">
        <v>36958</v>
      </c>
      <c r="B245" s="11">
        <v>2168.73</v>
      </c>
      <c r="C245" s="7">
        <f t="shared" si="22"/>
        <v>-2.4816540163315248E-2</v>
      </c>
      <c r="E245">
        <v>243</v>
      </c>
      <c r="F245" s="2">
        <f t="shared" si="23"/>
        <v>1041.1899808985354</v>
      </c>
      <c r="G245" s="10">
        <f t="shared" si="25"/>
        <v>4.6028805012224998</v>
      </c>
      <c r="H245" s="9">
        <f>H244*(1+C245)</f>
        <v>4.602880501222498</v>
      </c>
      <c r="I245" s="9">
        <f t="shared" si="24"/>
        <v>0.11713444036946541</v>
      </c>
      <c r="J245">
        <f t="shared" si="26"/>
        <v>9.179484452349301E-6</v>
      </c>
      <c r="O245">
        <v>243</v>
      </c>
      <c r="P245">
        <v>556</v>
      </c>
      <c r="Q245" s="9">
        <v>7.1121128769356279E-2</v>
      </c>
      <c r="R245">
        <v>4.4075172142564859E-5</v>
      </c>
      <c r="S245">
        <f t="shared" si="27"/>
        <v>3.0851346545748559E-2</v>
      </c>
      <c r="T245" s="20">
        <f t="shared" si="28"/>
        <v>0.9691486534542515</v>
      </c>
    </row>
    <row r="246" spans="1:20" x14ac:dyDescent="0.15">
      <c r="A246" s="6">
        <v>36959</v>
      </c>
      <c r="B246" s="11">
        <v>2052.7800000000002</v>
      </c>
      <c r="C246" s="7">
        <f t="shared" si="22"/>
        <v>-5.3464469989348506E-2</v>
      </c>
      <c r="E246">
        <v>244</v>
      </c>
      <c r="F246" s="2">
        <f t="shared" si="23"/>
        <v>985.52331041157527</v>
      </c>
      <c r="G246" s="10">
        <f t="shared" si="25"/>
        <v>4.3567899348003323</v>
      </c>
      <c r="H246" s="9">
        <f>H245*(1+C246)</f>
        <v>4.3567899348003305</v>
      </c>
      <c r="I246" s="9">
        <f t="shared" si="24"/>
        <v>0.24609056642216753</v>
      </c>
      <c r="J246">
        <f t="shared" si="26"/>
        <v>9.2256125149239187E-6</v>
      </c>
      <c r="O246">
        <v>244</v>
      </c>
      <c r="P246">
        <v>1098</v>
      </c>
      <c r="Q246" s="9">
        <v>7.0951337951643101E-2</v>
      </c>
      <c r="R246">
        <v>6.6693614207270844E-4</v>
      </c>
      <c r="S246">
        <f t="shared" si="27"/>
        <v>3.1518282687821267E-2</v>
      </c>
      <c r="T246" s="20">
        <f t="shared" si="28"/>
        <v>0.96848171731217869</v>
      </c>
    </row>
    <row r="247" spans="1:20" x14ac:dyDescent="0.15">
      <c r="A247" s="6">
        <v>36962</v>
      </c>
      <c r="B247" s="11">
        <v>1923.38</v>
      </c>
      <c r="C247" s="7">
        <f t="shared" si="22"/>
        <v>-6.3036467619520864E-2</v>
      </c>
      <c r="E247">
        <v>245</v>
      </c>
      <c r="F247" s="2">
        <f t="shared" si="23"/>
        <v>923.39940216653304</v>
      </c>
      <c r="G247" s="10">
        <f t="shared" si="25"/>
        <v>4.0821532871502368</v>
      </c>
      <c r="H247" s="9">
        <f>H246*(1+C247)</f>
        <v>4.0821532871502351</v>
      </c>
      <c r="I247" s="9">
        <f t="shared" si="24"/>
        <v>0.27463664765009543</v>
      </c>
      <c r="J247">
        <f t="shared" si="26"/>
        <v>9.2719723768079619E-6</v>
      </c>
      <c r="O247">
        <v>245</v>
      </c>
      <c r="P247">
        <v>611</v>
      </c>
      <c r="Q247" s="9">
        <v>7.0887666395000881E-2</v>
      </c>
      <c r="R247">
        <v>5.8066356504079766E-5</v>
      </c>
      <c r="S247">
        <f t="shared" si="27"/>
        <v>3.1576349044325346E-2</v>
      </c>
      <c r="T247" s="20">
        <f t="shared" si="28"/>
        <v>0.96842365095567462</v>
      </c>
    </row>
    <row r="248" spans="1:20" x14ac:dyDescent="0.15">
      <c r="A248" s="6">
        <v>36963</v>
      </c>
      <c r="B248" s="11">
        <v>2014.78</v>
      </c>
      <c r="C248" s="7">
        <f t="shared" si="22"/>
        <v>4.7520510767502966E-2</v>
      </c>
      <c r="E248">
        <v>246</v>
      </c>
      <c r="F248" s="2">
        <f t="shared" si="23"/>
        <v>967.27981339989356</v>
      </c>
      <c r="G248" s="10">
        <f t="shared" si="25"/>
        <v>4.276139296386857</v>
      </c>
      <c r="H248" s="9">
        <f>H247*(1+C248)</f>
        <v>4.2761392963868552</v>
      </c>
      <c r="I248" s="9">
        <f t="shared" si="24"/>
        <v>-0.19398600923662013</v>
      </c>
      <c r="J248">
        <f t="shared" si="26"/>
        <v>9.3185652028220715E-6</v>
      </c>
      <c r="O248">
        <v>246</v>
      </c>
      <c r="P248">
        <v>430</v>
      </c>
      <c r="Q248" s="9">
        <v>7.0059936158652469E-2</v>
      </c>
      <c r="R248">
        <v>2.3437009234498853E-5</v>
      </c>
      <c r="S248">
        <f t="shared" si="27"/>
        <v>3.1599786053559842E-2</v>
      </c>
      <c r="T248" s="20">
        <f t="shared" si="28"/>
        <v>0.96840021394644016</v>
      </c>
    </row>
    <row r="249" spans="1:20" x14ac:dyDescent="0.15">
      <c r="A249" s="6">
        <v>36964</v>
      </c>
      <c r="B249" s="11">
        <v>1972.09</v>
      </c>
      <c r="C249" s="7">
        <f t="shared" si="22"/>
        <v>-2.1188417593980491E-2</v>
      </c>
      <c r="E249">
        <v>247</v>
      </c>
      <c r="F249" s="2">
        <f t="shared" si="23"/>
        <v>946.78468478334912</v>
      </c>
      <c r="G249" s="10">
        <f t="shared" si="25"/>
        <v>4.1855346712849828</v>
      </c>
      <c r="H249" s="9">
        <f>H248*(1+C249)</f>
        <v>4.185534671284981</v>
      </c>
      <c r="I249" s="9">
        <f t="shared" si="24"/>
        <v>9.060462510187417E-2</v>
      </c>
      <c r="J249">
        <f t="shared" si="26"/>
        <v>9.3653921636402737E-6</v>
      </c>
      <c r="O249">
        <v>247</v>
      </c>
      <c r="P249">
        <v>1059</v>
      </c>
      <c r="Q249" s="9">
        <v>6.986892148872581E-2</v>
      </c>
      <c r="R249">
        <v>5.4850981356315031E-4</v>
      </c>
      <c r="S249">
        <f t="shared" si="27"/>
        <v>3.2148295867122992E-2</v>
      </c>
      <c r="T249" s="20">
        <f t="shared" si="28"/>
        <v>0.96785170413287702</v>
      </c>
    </row>
    <row r="250" spans="1:20" x14ac:dyDescent="0.15">
      <c r="A250" s="6">
        <v>36965</v>
      </c>
      <c r="B250" s="11">
        <v>1940.71</v>
      </c>
      <c r="C250" s="7">
        <f t="shared" si="22"/>
        <v>-1.5912052695363776E-2</v>
      </c>
      <c r="E250">
        <v>248</v>
      </c>
      <c r="F250" s="2">
        <f t="shared" si="23"/>
        <v>931.71939698791311</v>
      </c>
      <c r="G250" s="10">
        <f t="shared" si="25"/>
        <v>4.1189342230372237</v>
      </c>
      <c r="H250" s="9">
        <f>H249*(1+C250)</f>
        <v>4.1189342230372219</v>
      </c>
      <c r="I250" s="9">
        <f t="shared" si="24"/>
        <v>6.6600448247759125E-2</v>
      </c>
      <c r="J250">
        <f t="shared" si="26"/>
        <v>9.4124544358193706E-6</v>
      </c>
      <c r="O250">
        <v>248</v>
      </c>
      <c r="P250">
        <v>132</v>
      </c>
      <c r="Q250" s="9">
        <v>6.9614235262156932E-2</v>
      </c>
      <c r="R250">
        <v>5.2623563449657029E-6</v>
      </c>
      <c r="S250">
        <f t="shared" si="27"/>
        <v>3.2153558223467958E-2</v>
      </c>
      <c r="T250" s="20">
        <f t="shared" si="28"/>
        <v>0.96784644177653201</v>
      </c>
    </row>
    <row r="251" spans="1:20" x14ac:dyDescent="0.15">
      <c r="A251" s="6">
        <v>36966</v>
      </c>
      <c r="B251" s="11">
        <v>1890.91</v>
      </c>
      <c r="C251" s="7">
        <f t="shared" si="22"/>
        <v>-2.5660711801350988E-2</v>
      </c>
      <c r="E251">
        <v>249</v>
      </c>
      <c r="F251" s="2">
        <f t="shared" si="23"/>
        <v>907.81081406207772</v>
      </c>
      <c r="G251" s="10">
        <f t="shared" si="25"/>
        <v>4.0132394390111443</v>
      </c>
      <c r="H251" s="9">
        <f>H250*(1+C251)</f>
        <v>4.0132394390111426</v>
      </c>
      <c r="I251" s="9">
        <f t="shared" si="24"/>
        <v>0.10569478402607935</v>
      </c>
      <c r="J251">
        <f t="shared" si="26"/>
        <v>9.4597532018285122E-6</v>
      </c>
      <c r="O251">
        <v>249</v>
      </c>
      <c r="P251">
        <v>529</v>
      </c>
      <c r="Q251" s="9">
        <v>6.9423220592230717E-2</v>
      </c>
      <c r="R251">
        <v>3.8496141085094479E-5</v>
      </c>
      <c r="S251">
        <f t="shared" si="27"/>
        <v>3.2192054364553052E-2</v>
      </c>
      <c r="T251" s="20">
        <f t="shared" si="28"/>
        <v>0.96780794563544692</v>
      </c>
    </row>
    <row r="252" spans="1:20" x14ac:dyDescent="0.15">
      <c r="A252" s="6">
        <v>36969</v>
      </c>
      <c r="B252" s="11">
        <v>1951.18</v>
      </c>
      <c r="C252" s="7">
        <f t="shared" si="22"/>
        <v>3.1873542368489272E-2</v>
      </c>
      <c r="E252">
        <v>250</v>
      </c>
      <c r="F252" s="2">
        <f t="shared" si="23"/>
        <v>936.74596050665809</v>
      </c>
      <c r="G252" s="10">
        <f t="shared" si="25"/>
        <v>4.1411555963053583</v>
      </c>
      <c r="H252" s="9">
        <f>H251*(1+C252)</f>
        <v>4.1411555963053566</v>
      </c>
      <c r="I252" s="9">
        <f t="shared" si="24"/>
        <v>-0.12791615729421402</v>
      </c>
      <c r="J252">
        <f t="shared" si="26"/>
        <v>9.5072896500789062E-6</v>
      </c>
      <c r="O252">
        <v>250</v>
      </c>
      <c r="P252">
        <v>1096</v>
      </c>
      <c r="Q252" s="9">
        <v>6.9338325183373684E-2</v>
      </c>
      <c r="R252">
        <v>6.602834540555332E-4</v>
      </c>
      <c r="S252">
        <f t="shared" si="27"/>
        <v>3.2852337818608586E-2</v>
      </c>
      <c r="T252" s="20">
        <f t="shared" si="28"/>
        <v>0.96714766218139137</v>
      </c>
    </row>
    <row r="253" spans="1:20" x14ac:dyDescent="0.15">
      <c r="A253" s="6">
        <v>36970</v>
      </c>
      <c r="B253" s="11">
        <v>1857.44</v>
      </c>
      <c r="C253" s="7">
        <f t="shared" si="22"/>
        <v>-4.8042722865137999E-2</v>
      </c>
      <c r="E253">
        <v>251</v>
      </c>
      <c r="F253" s="2">
        <f t="shared" si="23"/>
        <v>891.74213393099922</v>
      </c>
      <c r="G253" s="10">
        <f t="shared" si="25"/>
        <v>3.9422032056506446</v>
      </c>
      <c r="H253" s="9">
        <f>H252*(1+C253)</f>
        <v>3.9422032056506429</v>
      </c>
      <c r="I253" s="9">
        <f t="shared" si="24"/>
        <v>0.19895239065471371</v>
      </c>
      <c r="J253">
        <f t="shared" si="26"/>
        <v>9.5550649749536748E-6</v>
      </c>
      <c r="O253">
        <v>251</v>
      </c>
      <c r="P253">
        <v>1213</v>
      </c>
      <c r="Q253" s="9">
        <v>6.8871400434663776E-2</v>
      </c>
      <c r="R253">
        <v>1.1869432834193459E-3</v>
      </c>
      <c r="S253">
        <f t="shared" si="27"/>
        <v>3.4039281102027932E-2</v>
      </c>
      <c r="T253" s="20">
        <f t="shared" si="28"/>
        <v>0.96596071889797208</v>
      </c>
    </row>
    <row r="254" spans="1:20" x14ac:dyDescent="0.15">
      <c r="A254" s="6">
        <v>36971</v>
      </c>
      <c r="B254" s="11">
        <v>1830.23</v>
      </c>
      <c r="C254" s="7">
        <f t="shared" si="22"/>
        <v>-1.4649194590404035E-2</v>
      </c>
      <c r="E254">
        <v>252</v>
      </c>
      <c r="F254" s="2">
        <f t="shared" si="23"/>
        <v>878.67882988658187</v>
      </c>
      <c r="G254" s="10">
        <f t="shared" si="25"/>
        <v>3.8844531037761536</v>
      </c>
      <c r="H254" s="9">
        <f>H253*(1+C254)</f>
        <v>3.8844531037761518</v>
      </c>
      <c r="I254" s="9">
        <f t="shared" si="24"/>
        <v>5.7750101874491033E-2</v>
      </c>
      <c r="J254">
        <f t="shared" si="26"/>
        <v>9.6030803768378634E-6</v>
      </c>
      <c r="O254">
        <v>252</v>
      </c>
      <c r="P254">
        <v>493</v>
      </c>
      <c r="Q254" s="9">
        <v>6.8701609616952375E-2</v>
      </c>
      <c r="R254">
        <v>3.2140165160083093E-5</v>
      </c>
      <c r="S254">
        <f t="shared" si="27"/>
        <v>3.4071421267188012E-2</v>
      </c>
      <c r="T254" s="20">
        <f t="shared" si="28"/>
        <v>0.96592857873281202</v>
      </c>
    </row>
    <row r="255" spans="1:20" x14ac:dyDescent="0.15">
      <c r="A255" s="6">
        <v>36972</v>
      </c>
      <c r="B255" s="11">
        <v>1897.7</v>
      </c>
      <c r="C255" s="7">
        <f t="shared" si="22"/>
        <v>3.6864219251132369E-2</v>
      </c>
      <c r="E255">
        <v>253</v>
      </c>
      <c r="F255" s="2">
        <f t="shared" si="23"/>
        <v>911.0706389228493</v>
      </c>
      <c r="G255" s="10">
        <f t="shared" si="25"/>
        <v>4.0276504346644995</v>
      </c>
      <c r="H255" s="9">
        <f>H254*(1+C255)</f>
        <v>4.0276504346644977</v>
      </c>
      <c r="I255" s="9">
        <f t="shared" si="24"/>
        <v>-0.14319733088834585</v>
      </c>
      <c r="J255">
        <f t="shared" si="26"/>
        <v>9.6513370621486062E-6</v>
      </c>
      <c r="O255">
        <v>253</v>
      </c>
      <c r="P255">
        <v>1074</v>
      </c>
      <c r="Q255" s="9">
        <v>6.8425699538169127E-2</v>
      </c>
      <c r="R255">
        <v>5.9134127164896613E-4</v>
      </c>
      <c r="S255">
        <f t="shared" si="27"/>
        <v>3.4662762538836982E-2</v>
      </c>
      <c r="T255" s="20">
        <f t="shared" si="28"/>
        <v>0.96533723746116307</v>
      </c>
    </row>
    <row r="256" spans="1:20" x14ac:dyDescent="0.15">
      <c r="A256" s="6">
        <v>36973</v>
      </c>
      <c r="B256" s="11">
        <v>1928.68</v>
      </c>
      <c r="C256" s="7">
        <f t="shared" si="22"/>
        <v>1.6325025030299756E-2</v>
      </c>
      <c r="E256">
        <v>254</v>
      </c>
      <c r="F256" s="2">
        <f t="shared" si="23"/>
        <v>925.94388990763605</v>
      </c>
      <c r="G256" s="10">
        <f t="shared" si="25"/>
        <v>4.0934019288236954</v>
      </c>
      <c r="H256" s="9">
        <f>H255*(1+C256)</f>
        <v>4.0934019288236936</v>
      </c>
      <c r="I256" s="9">
        <f t="shared" si="24"/>
        <v>-6.57514941591959E-2</v>
      </c>
      <c r="J256">
        <f t="shared" si="26"/>
        <v>9.6998362433654339E-6</v>
      </c>
      <c r="O256">
        <v>254</v>
      </c>
      <c r="P256">
        <v>403</v>
      </c>
      <c r="Q256" s="9">
        <v>6.8149789459385879E-2</v>
      </c>
      <c r="R256">
        <v>2.0470354856143875E-5</v>
      </c>
      <c r="S256">
        <f t="shared" si="27"/>
        <v>3.4683232893693128E-2</v>
      </c>
      <c r="T256" s="20">
        <f t="shared" si="28"/>
        <v>0.96531676710630687</v>
      </c>
    </row>
    <row r="257" spans="1:20" x14ac:dyDescent="0.15">
      <c r="A257" s="6">
        <v>36976</v>
      </c>
      <c r="B257" s="11">
        <v>1918.49</v>
      </c>
      <c r="C257" s="7">
        <f t="shared" si="22"/>
        <v>-5.2834062674990134E-3</v>
      </c>
      <c r="E257">
        <v>255</v>
      </c>
      <c r="F257" s="2">
        <f t="shared" si="23"/>
        <v>921.05175215634563</v>
      </c>
      <c r="G257" s="10">
        <f t="shared" si="25"/>
        <v>4.0717748234175559</v>
      </c>
      <c r="H257" s="9">
        <f>H256*(1+C257)</f>
        <v>4.0717748234175541</v>
      </c>
      <c r="I257" s="9">
        <f t="shared" si="24"/>
        <v>2.1627105406139435E-2</v>
      </c>
      <c r="J257">
        <f t="shared" si="26"/>
        <v>9.748579139060739E-6</v>
      </c>
      <c r="O257">
        <v>255</v>
      </c>
      <c r="P257">
        <v>563</v>
      </c>
      <c r="Q257" s="9">
        <v>6.8086117902743659E-2</v>
      </c>
      <c r="R257">
        <v>4.5649124426504083E-5</v>
      </c>
      <c r="S257">
        <f t="shared" si="27"/>
        <v>3.4728882018119633E-2</v>
      </c>
      <c r="T257" s="20">
        <f t="shared" si="28"/>
        <v>0.96527111798188037</v>
      </c>
    </row>
    <row r="258" spans="1:20" x14ac:dyDescent="0.15">
      <c r="A258" s="6">
        <v>36977</v>
      </c>
      <c r="B258" s="11">
        <v>1972.23</v>
      </c>
      <c r="C258" s="7">
        <f t="shared" si="22"/>
        <v>2.8011613300043203E-2</v>
      </c>
      <c r="E258">
        <v>256</v>
      </c>
      <c r="F258" s="2">
        <f t="shared" si="23"/>
        <v>946.8518976670764</v>
      </c>
      <c r="G258" s="10">
        <f t="shared" si="25"/>
        <v>4.1858318052159804</v>
      </c>
      <c r="H258" s="9">
        <f>H257*(1+C258)</f>
        <v>4.1858318052159786</v>
      </c>
      <c r="I258" s="9">
        <f t="shared" si="24"/>
        <v>-0.11405698179842449</v>
      </c>
      <c r="J258">
        <f t="shared" si="26"/>
        <v>9.7975669739303898E-6</v>
      </c>
      <c r="O258">
        <v>256</v>
      </c>
      <c r="P258">
        <v>593</v>
      </c>
      <c r="Q258" s="9">
        <v>6.8086117902743659E-2</v>
      </c>
      <c r="R258">
        <v>5.3056674977856893E-5</v>
      </c>
      <c r="S258">
        <f t="shared" si="27"/>
        <v>3.4781938693097487E-2</v>
      </c>
      <c r="T258" s="20">
        <f t="shared" si="28"/>
        <v>0.96521806130690246</v>
      </c>
    </row>
    <row r="259" spans="1:20" x14ac:dyDescent="0.15">
      <c r="A259" s="6">
        <v>36978</v>
      </c>
      <c r="B259" s="11">
        <v>1854.13</v>
      </c>
      <c r="C259" s="7">
        <f t="shared" si="22"/>
        <v>-5.9881453988632094E-2</v>
      </c>
      <c r="E259">
        <v>257</v>
      </c>
      <c r="F259" s="2">
        <f t="shared" si="23"/>
        <v>890.15302932287636</v>
      </c>
      <c r="G259" s="10">
        <f t="shared" si="25"/>
        <v>3.935178110567787</v>
      </c>
      <c r="H259" s="9">
        <f>H258*(1+C259)</f>
        <v>3.9351781105677852</v>
      </c>
      <c r="I259" s="9">
        <f t="shared" si="24"/>
        <v>0.25065369464819343</v>
      </c>
      <c r="J259">
        <f t="shared" si="26"/>
        <v>9.8468009788245115E-6</v>
      </c>
      <c r="O259">
        <v>257</v>
      </c>
      <c r="P259">
        <v>347</v>
      </c>
      <c r="Q259" s="9">
        <v>6.8064894050530178E-2</v>
      </c>
      <c r="R259">
        <v>1.5460299148790847E-5</v>
      </c>
      <c r="S259">
        <f t="shared" si="27"/>
        <v>3.4797398992246278E-2</v>
      </c>
      <c r="T259" s="20">
        <f t="shared" si="28"/>
        <v>0.96520260100775368</v>
      </c>
    </row>
    <row r="260" spans="1:20" x14ac:dyDescent="0.15">
      <c r="A260" s="6">
        <v>36979</v>
      </c>
      <c r="B260" s="11">
        <v>1820.57</v>
      </c>
      <c r="C260" s="7">
        <f t="shared" ref="C260:C323" si="29">B260/B259-1</f>
        <v>-1.8100133216117587E-2</v>
      </c>
      <c r="E260">
        <v>258</v>
      </c>
      <c r="F260" s="2">
        <f t="shared" ref="F260:F323" si="30">F259*(1+C260)</f>
        <v>874.04114090940163</v>
      </c>
      <c r="G260" s="10">
        <f t="shared" si="25"/>
        <v>3.8639508625373602</v>
      </c>
      <c r="H260" s="9">
        <f>H259*(1+C260)</f>
        <v>3.8639508625373584</v>
      </c>
      <c r="I260" s="9">
        <f t="shared" ref="I260:I323" si="31">-(H260-H259)</f>
        <v>7.1227248030426793E-2</v>
      </c>
      <c r="J260">
        <f t="shared" si="26"/>
        <v>9.8962823907784024E-6</v>
      </c>
      <c r="O260">
        <v>258</v>
      </c>
      <c r="P260">
        <v>530</v>
      </c>
      <c r="Q260" s="9">
        <v>6.7470626188535388E-2</v>
      </c>
      <c r="R260">
        <v>3.8689589030245703E-5</v>
      </c>
      <c r="S260">
        <f t="shared" si="27"/>
        <v>3.4836088581276521E-2</v>
      </c>
      <c r="T260" s="20">
        <f t="shared" si="28"/>
        <v>0.96516391141872349</v>
      </c>
    </row>
    <row r="261" spans="1:20" x14ac:dyDescent="0.15">
      <c r="A261" s="6">
        <v>36980</v>
      </c>
      <c r="B261" s="11">
        <v>1840.26</v>
      </c>
      <c r="C261" s="7">
        <f t="shared" si="29"/>
        <v>1.0815294111184981E-2</v>
      </c>
      <c r="E261">
        <v>259</v>
      </c>
      <c r="F261" s="2">
        <f t="shared" si="30"/>
        <v>883.49415291361254</v>
      </c>
      <c r="G261" s="10">
        <f t="shared" ref="G261:G324" si="32">G260*F261/F260</f>
        <v>3.9057406275468689</v>
      </c>
      <c r="H261" s="9">
        <f>H260*(1+C261)</f>
        <v>3.9057406275468667</v>
      </c>
      <c r="I261" s="9">
        <f t="shared" si="31"/>
        <v>-4.1789765009508262E-2</v>
      </c>
      <c r="J261">
        <f t="shared" ref="J261:J324" si="33">$M$2^($M$3-E261)*(1-$M$2)/(1-$M$2^$M$3)</f>
        <v>9.9460124530436208E-6</v>
      </c>
      <c r="O261">
        <v>259</v>
      </c>
      <c r="P261">
        <v>454</v>
      </c>
      <c r="Q261" s="9">
        <v>6.7322059223037023E-2</v>
      </c>
      <c r="R261">
        <v>2.6433109390440149E-5</v>
      </c>
      <c r="S261">
        <f t="shared" ref="S261:S324" si="34">S260+R261</f>
        <v>3.4862521690666962E-2</v>
      </c>
      <c r="T261" s="20">
        <f t="shared" si="28"/>
        <v>0.96513747830933305</v>
      </c>
    </row>
    <row r="262" spans="1:20" x14ac:dyDescent="0.15">
      <c r="A262" s="6">
        <v>36983</v>
      </c>
      <c r="B262" s="11">
        <v>1782.97</v>
      </c>
      <c r="C262" s="7">
        <f t="shared" si="29"/>
        <v>-3.113147055307397E-2</v>
      </c>
      <c r="E262">
        <v>260</v>
      </c>
      <c r="F262" s="2">
        <f t="shared" si="30"/>
        <v>855.98968070836941</v>
      </c>
      <c r="G262" s="10">
        <f t="shared" si="32"/>
        <v>3.784149178212449</v>
      </c>
      <c r="H262" s="9">
        <f>H261*(1+C262)</f>
        <v>3.7841491782124468</v>
      </c>
      <c r="I262" s="9">
        <f t="shared" si="31"/>
        <v>0.1215914493344199</v>
      </c>
      <c r="J262">
        <f t="shared" si="33"/>
        <v>9.995992415119218E-6</v>
      </c>
      <c r="O262">
        <v>260</v>
      </c>
      <c r="P262">
        <v>828</v>
      </c>
      <c r="Q262" s="9">
        <v>6.7067372996468588E-2</v>
      </c>
      <c r="R262">
        <v>1.7231221071684074E-4</v>
      </c>
      <c r="S262">
        <f t="shared" si="34"/>
        <v>3.5034833901383802E-2</v>
      </c>
      <c r="T262" s="20">
        <f t="shared" si="28"/>
        <v>0.96496516609861616</v>
      </c>
    </row>
    <row r="263" spans="1:20" x14ac:dyDescent="0.15">
      <c r="A263" s="6">
        <v>36984</v>
      </c>
      <c r="B263" s="11">
        <v>1673</v>
      </c>
      <c r="C263" s="7">
        <f t="shared" si="29"/>
        <v>-6.1677986730006684E-2</v>
      </c>
      <c r="E263">
        <v>261</v>
      </c>
      <c r="F263" s="2">
        <f t="shared" si="30"/>
        <v>803.19396054061599</v>
      </c>
      <c r="G263" s="10">
        <f t="shared" si="32"/>
        <v>3.5507504754142962</v>
      </c>
      <c r="H263" s="9">
        <f>H262*(1+C263)</f>
        <v>3.550750475414294</v>
      </c>
      <c r="I263" s="9">
        <f t="shared" si="31"/>
        <v>0.23339870279815278</v>
      </c>
      <c r="J263">
        <f t="shared" si="33"/>
        <v>1.0046223532783133E-5</v>
      </c>
      <c r="O263">
        <v>261</v>
      </c>
      <c r="P263">
        <v>248</v>
      </c>
      <c r="Q263" s="9">
        <v>6.6600448247759125E-2</v>
      </c>
      <c r="R263">
        <v>9.4124544358193706E-6</v>
      </c>
      <c r="S263">
        <f t="shared" si="34"/>
        <v>3.5044246355819625E-2</v>
      </c>
      <c r="T263" s="20">
        <f t="shared" si="28"/>
        <v>0.9649557536441804</v>
      </c>
    </row>
    <row r="264" spans="1:20" x14ac:dyDescent="0.15">
      <c r="A264" s="6">
        <v>36985</v>
      </c>
      <c r="B264" s="11">
        <v>1638.8</v>
      </c>
      <c r="C264" s="7">
        <f t="shared" si="29"/>
        <v>-2.0442319187089053E-2</v>
      </c>
      <c r="E264">
        <v>262</v>
      </c>
      <c r="F264" s="2">
        <f t="shared" si="30"/>
        <v>786.7748132301025</v>
      </c>
      <c r="G264" s="10">
        <f t="shared" si="32"/>
        <v>3.4781649008421689</v>
      </c>
      <c r="H264" s="9">
        <f>H263*(1+C264)</f>
        <v>3.4781649008421667</v>
      </c>
      <c r="I264" s="9">
        <f t="shared" si="31"/>
        <v>7.2585574572127332E-2</v>
      </c>
      <c r="J264">
        <f t="shared" si="33"/>
        <v>1.0096707068123753E-5</v>
      </c>
      <c r="O264">
        <v>262</v>
      </c>
      <c r="P264">
        <v>163</v>
      </c>
      <c r="Q264" s="9">
        <v>6.6536776691116017E-2</v>
      </c>
      <c r="R264">
        <v>6.1470217565591463E-6</v>
      </c>
      <c r="S264">
        <f t="shared" si="34"/>
        <v>3.5050393377576185E-2</v>
      </c>
      <c r="T264" s="20">
        <f t="shared" si="28"/>
        <v>0.96494960662242379</v>
      </c>
    </row>
    <row r="265" spans="1:20" x14ac:dyDescent="0.15">
      <c r="A265" s="6">
        <v>36986</v>
      </c>
      <c r="B265" s="11">
        <v>1785</v>
      </c>
      <c r="C265" s="7">
        <f t="shared" si="29"/>
        <v>8.9211618257261538E-2</v>
      </c>
      <c r="E265">
        <v>263</v>
      </c>
      <c r="F265" s="2">
        <f t="shared" si="30"/>
        <v>856.96426752241462</v>
      </c>
      <c r="G265" s="10">
        <f t="shared" si="32"/>
        <v>3.7884576202119065</v>
      </c>
      <c r="H265" s="9">
        <f>H264*(1+C265)</f>
        <v>3.7884576202119038</v>
      </c>
      <c r="I265" s="9">
        <f t="shared" si="31"/>
        <v>-0.31029271936973712</v>
      </c>
      <c r="J265">
        <f t="shared" si="33"/>
        <v>1.0147444289571612E-5</v>
      </c>
      <c r="O265">
        <v>263</v>
      </c>
      <c r="P265">
        <v>879</v>
      </c>
      <c r="Q265" s="9">
        <v>6.5963732681336484E-2</v>
      </c>
      <c r="R265">
        <v>2.2250457049696846E-4</v>
      </c>
      <c r="S265">
        <f t="shared" si="34"/>
        <v>3.5272897948073152E-2</v>
      </c>
      <c r="T265" s="20">
        <f t="shared" si="28"/>
        <v>0.9647271020519268</v>
      </c>
    </row>
    <row r="266" spans="1:20" x14ac:dyDescent="0.15">
      <c r="A266" s="6">
        <v>36987</v>
      </c>
      <c r="B266" s="11">
        <v>1720.36</v>
      </c>
      <c r="C266" s="7">
        <f t="shared" si="29"/>
        <v>-3.6212885154061736E-2</v>
      </c>
      <c r="E266">
        <v>264</v>
      </c>
      <c r="F266" s="2">
        <f t="shared" si="30"/>
        <v>825.93111892149079</v>
      </c>
      <c r="G266" s="10">
        <f t="shared" si="32"/>
        <v>3.6512666395001427</v>
      </c>
      <c r="H266" s="9">
        <f>H265*(1+C266)</f>
        <v>3.6512666395001401</v>
      </c>
      <c r="I266" s="9">
        <f t="shared" si="31"/>
        <v>0.13719098071176372</v>
      </c>
      <c r="J266">
        <f t="shared" si="33"/>
        <v>1.0198436471931266E-5</v>
      </c>
      <c r="O266">
        <v>264</v>
      </c>
      <c r="P266">
        <v>1271</v>
      </c>
      <c r="Q266" s="9">
        <v>6.5857613420266858E-2</v>
      </c>
      <c r="R266">
        <v>1.587417939510858E-3</v>
      </c>
      <c r="S266">
        <f t="shared" si="34"/>
        <v>3.6860315887584011E-2</v>
      </c>
      <c r="T266" s="20">
        <f t="shared" si="28"/>
        <v>0.96313968411241602</v>
      </c>
    </row>
    <row r="267" spans="1:20" x14ac:dyDescent="0.15">
      <c r="A267" s="6">
        <v>36990</v>
      </c>
      <c r="B267" s="11">
        <v>1745.71</v>
      </c>
      <c r="C267" s="7">
        <f t="shared" si="29"/>
        <v>1.4735287962984511E-2</v>
      </c>
      <c r="E267">
        <v>265</v>
      </c>
      <c r="F267" s="2">
        <f t="shared" si="30"/>
        <v>838.10145179638891</v>
      </c>
      <c r="G267" s="10">
        <f t="shared" si="32"/>
        <v>3.7050691048628162</v>
      </c>
      <c r="H267" s="9">
        <f>H266*(1+C267)</f>
        <v>3.7050691048628135</v>
      </c>
      <c r="I267" s="9">
        <f t="shared" si="31"/>
        <v>-5.3802465362673413E-2</v>
      </c>
      <c r="J267">
        <f t="shared" si="33"/>
        <v>1.0249684896413334E-5</v>
      </c>
      <c r="O267">
        <v>265</v>
      </c>
      <c r="P267">
        <v>996</v>
      </c>
      <c r="Q267" s="9">
        <v>6.581516571583812E-2</v>
      </c>
      <c r="R267">
        <v>3.9998019617082641E-4</v>
      </c>
      <c r="S267">
        <f t="shared" si="34"/>
        <v>3.7260296083754835E-2</v>
      </c>
      <c r="T267" s="20">
        <f t="shared" si="28"/>
        <v>0.96273970391624519</v>
      </c>
    </row>
    <row r="268" spans="1:20" x14ac:dyDescent="0.15">
      <c r="A268" s="6">
        <v>36991</v>
      </c>
      <c r="B268" s="11">
        <v>1852.03</v>
      </c>
      <c r="C268" s="7">
        <f t="shared" si="29"/>
        <v>6.090358650634986E-2</v>
      </c>
      <c r="E268">
        <v>266</v>
      </c>
      <c r="F268" s="2">
        <f t="shared" si="30"/>
        <v>889.14483606696774</v>
      </c>
      <c r="G268" s="10">
        <f t="shared" si="32"/>
        <v>3.9307211016028329</v>
      </c>
      <c r="H268" s="9">
        <f>H267*(1+C268)</f>
        <v>3.9307211016028303</v>
      </c>
      <c r="I268" s="9">
        <f t="shared" si="31"/>
        <v>-0.22565199674001679</v>
      </c>
      <c r="J268">
        <f t="shared" si="33"/>
        <v>1.0301190850666666E-5</v>
      </c>
      <c r="O268">
        <v>266</v>
      </c>
      <c r="P268">
        <v>298</v>
      </c>
      <c r="Q268" s="9">
        <v>6.5772718011409381E-2</v>
      </c>
      <c r="R268">
        <v>1.2093412023659858E-5</v>
      </c>
      <c r="S268">
        <f t="shared" si="34"/>
        <v>3.7272389495778498E-2</v>
      </c>
      <c r="T268" s="20">
        <f t="shared" si="28"/>
        <v>0.96272761050422151</v>
      </c>
    </row>
    <row r="269" spans="1:20" x14ac:dyDescent="0.15">
      <c r="A269" s="6">
        <v>36992</v>
      </c>
      <c r="B269" s="11">
        <v>1898.95</v>
      </c>
      <c r="C269" s="7">
        <f t="shared" si="29"/>
        <v>2.5334362834295465E-2</v>
      </c>
      <c r="E269">
        <v>267</v>
      </c>
      <c r="F269" s="2">
        <f t="shared" si="30"/>
        <v>911.67075395612846</v>
      </c>
      <c r="G269" s="10">
        <f t="shared" si="32"/>
        <v>4.030303416191261</v>
      </c>
      <c r="H269" s="9">
        <f>H268*(1+C269)</f>
        <v>4.0303034161912583</v>
      </c>
      <c r="I269" s="9">
        <f t="shared" si="31"/>
        <v>-9.9582314588428034E-2</v>
      </c>
      <c r="J269">
        <f t="shared" si="33"/>
        <v>1.035295562881072E-5</v>
      </c>
      <c r="O269">
        <v>267</v>
      </c>
      <c r="P269">
        <v>932</v>
      </c>
      <c r="Q269" s="9">
        <v>6.57514941591959E-2</v>
      </c>
      <c r="R269">
        <v>2.9021219421424541E-4</v>
      </c>
      <c r="S269">
        <f t="shared" si="34"/>
        <v>3.7562601689992745E-2</v>
      </c>
      <c r="T269" s="20">
        <f t="shared" si="28"/>
        <v>0.9624373983100073</v>
      </c>
    </row>
    <row r="270" spans="1:20" x14ac:dyDescent="0.15">
      <c r="A270" s="6">
        <v>36993</v>
      </c>
      <c r="B270" s="11">
        <v>1961.43</v>
      </c>
      <c r="C270" s="7">
        <f t="shared" si="29"/>
        <v>3.2902393427947096E-2</v>
      </c>
      <c r="E270">
        <v>268</v>
      </c>
      <c r="F270" s="2">
        <f t="shared" si="30"/>
        <v>941.66690377954615</v>
      </c>
      <c r="G270" s="10">
        <f t="shared" si="32"/>
        <v>4.1629100448247849</v>
      </c>
      <c r="H270" s="9">
        <f>H269*(1+C270)</f>
        <v>4.1629100448247822</v>
      </c>
      <c r="I270" s="9">
        <f t="shared" si="31"/>
        <v>-0.1326066286335239</v>
      </c>
      <c r="J270">
        <f t="shared" si="33"/>
        <v>1.040498053146806E-5</v>
      </c>
      <c r="O270">
        <v>268</v>
      </c>
      <c r="P270">
        <v>1031</v>
      </c>
      <c r="Q270" s="9">
        <v>6.5284569410485993E-2</v>
      </c>
      <c r="R270">
        <v>4.7668409656302803E-4</v>
      </c>
      <c r="S270">
        <f t="shared" si="34"/>
        <v>3.8039285786555771E-2</v>
      </c>
      <c r="T270" s="20">
        <f t="shared" si="28"/>
        <v>0.9619607142134442</v>
      </c>
    </row>
    <row r="271" spans="1:20" x14ac:dyDescent="0.15">
      <c r="A271" s="6">
        <v>36997</v>
      </c>
      <c r="B271" s="11">
        <v>1909.57</v>
      </c>
      <c r="C271" s="7">
        <f t="shared" si="29"/>
        <v>-2.6439893343122134E-2</v>
      </c>
      <c r="E271">
        <v>269</v>
      </c>
      <c r="F271" s="2">
        <f t="shared" si="30"/>
        <v>916.76933127886684</v>
      </c>
      <c r="G271" s="10">
        <f t="shared" si="32"/>
        <v>4.0528431472426059</v>
      </c>
      <c r="H271" s="9">
        <f>H270*(1+C271)</f>
        <v>4.0528431472426032</v>
      </c>
      <c r="I271" s="9">
        <f t="shared" si="31"/>
        <v>0.11006689758217902</v>
      </c>
      <c r="J271">
        <f t="shared" si="33"/>
        <v>1.0457266865797047E-5</v>
      </c>
      <c r="O271">
        <v>269</v>
      </c>
      <c r="P271">
        <v>1078</v>
      </c>
      <c r="Q271" s="9">
        <v>6.5284569410485993E-2</v>
      </c>
      <c r="R271">
        <v>6.0331742379289349E-4</v>
      </c>
      <c r="S271">
        <f t="shared" si="34"/>
        <v>3.8642603210348667E-2</v>
      </c>
      <c r="T271" s="20">
        <f t="shared" si="28"/>
        <v>0.96135739678965138</v>
      </c>
    </row>
    <row r="272" spans="1:20" x14ac:dyDescent="0.15">
      <c r="A272" s="6">
        <v>36998</v>
      </c>
      <c r="B272" s="11">
        <v>1923.22</v>
      </c>
      <c r="C272" s="7">
        <f t="shared" si="29"/>
        <v>7.1482061406495934E-3</v>
      </c>
      <c r="E272">
        <v>270</v>
      </c>
      <c r="F272" s="2">
        <f t="shared" si="30"/>
        <v>923.32258744227363</v>
      </c>
      <c r="G272" s="10">
        <f t="shared" si="32"/>
        <v>4.0818137055148149</v>
      </c>
      <c r="H272" s="9">
        <f>H271*(1+C272)</f>
        <v>4.0818137055148123</v>
      </c>
      <c r="I272" s="9">
        <f t="shared" si="31"/>
        <v>-2.8970558272209068E-2</v>
      </c>
      <c r="J272">
        <f t="shared" si="33"/>
        <v>1.0509815945524668E-5</v>
      </c>
      <c r="O272">
        <v>270</v>
      </c>
      <c r="P272">
        <v>938</v>
      </c>
      <c r="Q272" s="9">
        <v>6.5242121706058143E-2</v>
      </c>
      <c r="R272">
        <v>2.9907297601286016E-4</v>
      </c>
      <c r="S272">
        <f t="shared" si="34"/>
        <v>3.8941676186361525E-2</v>
      </c>
      <c r="T272" s="20">
        <f t="shared" si="28"/>
        <v>0.96105832381363843</v>
      </c>
    </row>
    <row r="273" spans="1:20" x14ac:dyDescent="0.15">
      <c r="A273" s="6">
        <v>36999</v>
      </c>
      <c r="B273" s="11">
        <v>2079.44</v>
      </c>
      <c r="C273" s="7">
        <f t="shared" si="29"/>
        <v>8.1228356610268282E-2</v>
      </c>
      <c r="E273">
        <v>271</v>
      </c>
      <c r="F273" s="2">
        <f t="shared" si="30"/>
        <v>998.3225638413503</v>
      </c>
      <c r="G273" s="10">
        <f t="shared" si="32"/>
        <v>4.413372724803053</v>
      </c>
      <c r="H273" s="9">
        <f>H272*(1+C273)</f>
        <v>4.4133727248030503</v>
      </c>
      <c r="I273" s="9">
        <f t="shared" si="31"/>
        <v>-0.33155901928823805</v>
      </c>
      <c r="J273">
        <f t="shared" si="33"/>
        <v>1.0562629090979565E-5</v>
      </c>
      <c r="O273">
        <v>271</v>
      </c>
      <c r="P273">
        <v>471</v>
      </c>
      <c r="Q273" s="9">
        <v>6.4944987775061414E-2</v>
      </c>
      <c r="R273">
        <v>2.8784313797408665E-5</v>
      </c>
      <c r="S273">
        <f t="shared" si="34"/>
        <v>3.8970460500158934E-2</v>
      </c>
      <c r="T273" s="20">
        <f t="shared" si="28"/>
        <v>0.96102953949984105</v>
      </c>
    </row>
    <row r="274" spans="1:20" x14ac:dyDescent="0.15">
      <c r="A274" s="6">
        <v>37000</v>
      </c>
      <c r="B274" s="11">
        <v>2182.14</v>
      </c>
      <c r="C274" s="7">
        <f t="shared" si="29"/>
        <v>4.9388296849151692E-2</v>
      </c>
      <c r="E274">
        <v>272</v>
      </c>
      <c r="F274" s="2">
        <f t="shared" si="30"/>
        <v>1047.628014975553</v>
      </c>
      <c r="G274" s="10">
        <f t="shared" si="32"/>
        <v>4.6313416870415747</v>
      </c>
      <c r="H274" s="9">
        <f>H273*(1+C274)</f>
        <v>4.6313416870415729</v>
      </c>
      <c r="I274" s="9">
        <f t="shared" si="31"/>
        <v>-0.21796896223852258</v>
      </c>
      <c r="J274">
        <f t="shared" si="33"/>
        <v>1.0615707629125192E-5</v>
      </c>
      <c r="O274">
        <v>272</v>
      </c>
      <c r="P274">
        <v>1004</v>
      </c>
      <c r="Q274" s="9">
        <v>6.4881316218418306E-2</v>
      </c>
      <c r="R274">
        <v>4.1634546939385493E-4</v>
      </c>
      <c r="S274">
        <f t="shared" si="34"/>
        <v>3.9386805969552789E-2</v>
      </c>
      <c r="T274" s="20">
        <f t="shared" si="28"/>
        <v>0.9606131940304472</v>
      </c>
    </row>
    <row r="275" spans="1:20" x14ac:dyDescent="0.15">
      <c r="A275" s="6">
        <v>37001</v>
      </c>
      <c r="B275" s="11">
        <v>2163.41</v>
      </c>
      <c r="C275" s="7">
        <f t="shared" si="29"/>
        <v>-8.5833172940324998E-3</v>
      </c>
      <c r="E275">
        <v>273</v>
      </c>
      <c r="F275" s="2">
        <f t="shared" si="30"/>
        <v>1038.6358913169004</v>
      </c>
      <c r="G275" s="10">
        <f t="shared" si="32"/>
        <v>4.591589411844617</v>
      </c>
      <c r="H275" s="9">
        <f>H274*(1+C275)</f>
        <v>4.5915894118446152</v>
      </c>
      <c r="I275" s="9">
        <f t="shared" si="31"/>
        <v>3.9752275196957676E-2</v>
      </c>
      <c r="J275">
        <f t="shared" si="33"/>
        <v>1.0669052893593159E-5</v>
      </c>
      <c r="O275">
        <v>273</v>
      </c>
      <c r="P275">
        <v>689</v>
      </c>
      <c r="Q275" s="9">
        <v>6.481764466177653E-2</v>
      </c>
      <c r="R275">
        <v>8.5846832977900324E-5</v>
      </c>
      <c r="S275">
        <f t="shared" si="34"/>
        <v>3.9472652802530692E-2</v>
      </c>
      <c r="T275" s="20">
        <f t="shared" si="28"/>
        <v>0.96052734719746935</v>
      </c>
    </row>
    <row r="276" spans="1:20" x14ac:dyDescent="0.15">
      <c r="A276" s="6">
        <v>37004</v>
      </c>
      <c r="B276" s="11">
        <v>2059.3200000000002</v>
      </c>
      <c r="C276" s="7">
        <f t="shared" si="29"/>
        <v>-4.8113857290111306E-2</v>
      </c>
      <c r="E276">
        <v>274</v>
      </c>
      <c r="F276" s="2">
        <f t="shared" si="30"/>
        <v>988.66311226569144</v>
      </c>
      <c r="G276" s="10">
        <f t="shared" si="32"/>
        <v>4.3706703341483388</v>
      </c>
      <c r="H276" s="9">
        <f>H275*(1+C276)</f>
        <v>4.3706703341483371</v>
      </c>
      <c r="I276" s="9">
        <f t="shared" si="31"/>
        <v>0.22091907769627817</v>
      </c>
      <c r="J276">
        <f t="shared" si="33"/>
        <v>1.0722666224716742E-5</v>
      </c>
      <c r="O276">
        <v>274</v>
      </c>
      <c r="P276">
        <v>982</v>
      </c>
      <c r="Q276" s="9">
        <v>6.4753973105133866E-2</v>
      </c>
      <c r="R276">
        <v>3.7287358604012666E-4</v>
      </c>
      <c r="S276">
        <f t="shared" si="34"/>
        <v>3.9845526388570821E-2</v>
      </c>
      <c r="T276" s="20">
        <f t="shared" si="28"/>
        <v>0.96015447361142914</v>
      </c>
    </row>
    <row r="277" spans="1:20" x14ac:dyDescent="0.15">
      <c r="A277" s="6">
        <v>37005</v>
      </c>
      <c r="B277" s="11">
        <v>2016.61</v>
      </c>
      <c r="C277" s="7">
        <f t="shared" si="29"/>
        <v>-2.0739855874754909E-2</v>
      </c>
      <c r="E277">
        <v>275</v>
      </c>
      <c r="F277" s="2">
        <f t="shared" si="30"/>
        <v>968.15838180861442</v>
      </c>
      <c r="G277" s="10">
        <f t="shared" si="32"/>
        <v>4.280023261342035</v>
      </c>
      <c r="H277" s="9">
        <f>H276*(1+C277)</f>
        <v>4.2800232613420333</v>
      </c>
      <c r="I277" s="9">
        <f t="shared" si="31"/>
        <v>9.0647072806303797E-2</v>
      </c>
      <c r="J277">
        <f t="shared" si="33"/>
        <v>1.0776548969564565E-5</v>
      </c>
      <c r="O277">
        <v>275</v>
      </c>
      <c r="P277">
        <v>702</v>
      </c>
      <c r="Q277" s="9">
        <v>6.4732749252920385E-2</v>
      </c>
      <c r="R277">
        <v>9.1627160541192992E-5</v>
      </c>
      <c r="S277">
        <f t="shared" si="34"/>
        <v>3.9937153549112016E-2</v>
      </c>
      <c r="T277" s="20">
        <f t="shared" si="28"/>
        <v>0.96006284645088802</v>
      </c>
    </row>
    <row r="278" spans="1:20" x14ac:dyDescent="0.15">
      <c r="A278" s="6">
        <v>37006</v>
      </c>
      <c r="B278" s="11">
        <v>2059.8000000000002</v>
      </c>
      <c r="C278" s="7">
        <f t="shared" si="29"/>
        <v>2.141713072929341E-2</v>
      </c>
      <c r="E278">
        <v>276</v>
      </c>
      <c r="F278" s="2">
        <f t="shared" si="30"/>
        <v>988.89355643847068</v>
      </c>
      <c r="G278" s="10">
        <f t="shared" si="32"/>
        <v>4.3716890790546135</v>
      </c>
      <c r="H278" s="9">
        <f>H277*(1+C278)</f>
        <v>4.3716890790546126</v>
      </c>
      <c r="I278" s="9">
        <f t="shared" si="31"/>
        <v>-9.1665817712579312E-2</v>
      </c>
      <c r="J278">
        <f t="shared" si="33"/>
        <v>1.0830702481974439E-5</v>
      </c>
      <c r="O278">
        <v>276</v>
      </c>
      <c r="P278">
        <v>984</v>
      </c>
      <c r="Q278" s="9">
        <v>6.4541734582993726E-2</v>
      </c>
      <c r="R278">
        <v>3.7663047502853629E-4</v>
      </c>
      <c r="S278">
        <f t="shared" si="34"/>
        <v>4.0313784024140549E-2</v>
      </c>
      <c r="T278" s="20">
        <f t="shared" si="28"/>
        <v>0.95968621597585946</v>
      </c>
    </row>
    <row r="279" spans="1:20" x14ac:dyDescent="0.15">
      <c r="A279" s="6">
        <v>37007</v>
      </c>
      <c r="B279" s="11">
        <v>2034.88</v>
      </c>
      <c r="C279" s="7">
        <f t="shared" si="29"/>
        <v>-1.2098261967181334E-2</v>
      </c>
      <c r="E279">
        <v>277</v>
      </c>
      <c r="F279" s="2">
        <f t="shared" si="30"/>
        <v>976.92966313502041</v>
      </c>
      <c r="G279" s="10">
        <f t="shared" si="32"/>
        <v>4.318799239337145</v>
      </c>
      <c r="H279" s="9">
        <f>H278*(1+C279)</f>
        <v>4.3187992393371442</v>
      </c>
      <c r="I279" s="9">
        <f t="shared" si="31"/>
        <v>5.2889839717468412E-2</v>
      </c>
      <c r="J279">
        <f t="shared" si="33"/>
        <v>1.0885128122587374E-5</v>
      </c>
      <c r="O279">
        <v>277</v>
      </c>
      <c r="P279">
        <v>1278</v>
      </c>
      <c r="Q279" s="9">
        <v>6.4138481390926039E-2</v>
      </c>
      <c r="R279">
        <v>1.6441056385033328E-3</v>
      </c>
      <c r="S279">
        <f t="shared" si="34"/>
        <v>4.1957889662643882E-2</v>
      </c>
      <c r="T279" s="20">
        <f t="shared" si="28"/>
        <v>0.95804211033735609</v>
      </c>
    </row>
    <row r="280" spans="1:20" x14ac:dyDescent="0.15">
      <c r="A280" s="6">
        <v>37008</v>
      </c>
      <c r="B280" s="11">
        <v>2075.6799999999998</v>
      </c>
      <c r="C280" s="7">
        <f t="shared" si="29"/>
        <v>2.0050322377732188E-2</v>
      </c>
      <c r="E280">
        <v>278</v>
      </c>
      <c r="F280" s="2">
        <f t="shared" si="30"/>
        <v>996.51741782124691</v>
      </c>
      <c r="G280" s="10">
        <f t="shared" si="32"/>
        <v>4.4053925563705603</v>
      </c>
      <c r="H280" s="9">
        <f>H279*(1+C280)</f>
        <v>4.4053925563705585</v>
      </c>
      <c r="I280" s="9">
        <f t="shared" si="31"/>
        <v>-8.659331703341433E-2</v>
      </c>
      <c r="J280">
        <f t="shared" si="33"/>
        <v>1.093982725888178E-5</v>
      </c>
      <c r="O280">
        <v>278</v>
      </c>
      <c r="P280">
        <v>1358</v>
      </c>
      <c r="Q280" s="9">
        <v>6.3629108937788281E-2</v>
      </c>
      <c r="R280">
        <v>2.455179555946306E-3</v>
      </c>
      <c r="S280">
        <f t="shared" si="34"/>
        <v>4.4413069218590187E-2</v>
      </c>
      <c r="T280" s="20">
        <f t="shared" si="28"/>
        <v>0.95558693078140977</v>
      </c>
    </row>
    <row r="281" spans="1:20" x14ac:dyDescent="0.15">
      <c r="A281" s="6">
        <v>37011</v>
      </c>
      <c r="B281" s="11">
        <v>2116.2399999999998</v>
      </c>
      <c r="C281" s="7">
        <f t="shared" si="29"/>
        <v>1.954058429044947E-2</v>
      </c>
      <c r="E281">
        <v>279</v>
      </c>
      <c r="F281" s="2">
        <f t="shared" si="30"/>
        <v>1015.989950421084</v>
      </c>
      <c r="G281" s="10">
        <f t="shared" si="32"/>
        <v>4.4914765009508377</v>
      </c>
      <c r="H281" s="9">
        <f>H280*(1+C281)</f>
        <v>4.4914765009508359</v>
      </c>
      <c r="I281" s="9">
        <f t="shared" si="31"/>
        <v>-8.6083944580277461E-2</v>
      </c>
      <c r="J281">
        <f t="shared" si="33"/>
        <v>1.0994801265207821E-5</v>
      </c>
      <c r="O281">
        <v>279</v>
      </c>
      <c r="P281">
        <v>1103</v>
      </c>
      <c r="Q281" s="9">
        <v>6.3522989676718211E-2</v>
      </c>
      <c r="R281">
        <v>6.8386259396669303E-4</v>
      </c>
      <c r="S281">
        <f t="shared" si="34"/>
        <v>4.5096931812556883E-2</v>
      </c>
      <c r="T281" s="20">
        <f t="shared" si="28"/>
        <v>0.95490306818744308</v>
      </c>
    </row>
    <row r="282" spans="1:20" x14ac:dyDescent="0.15">
      <c r="A282" s="6">
        <v>37012</v>
      </c>
      <c r="B282" s="11">
        <v>2168.2399999999998</v>
      </c>
      <c r="C282" s="7">
        <f t="shared" si="29"/>
        <v>2.4571882206176898E-2</v>
      </c>
      <c r="E282">
        <v>280</v>
      </c>
      <c r="F282" s="2">
        <f t="shared" si="30"/>
        <v>1040.9547358054904</v>
      </c>
      <c r="G282" s="10">
        <f t="shared" si="32"/>
        <v>4.6018405324640126</v>
      </c>
      <c r="H282" s="9">
        <f>H281*(1+C282)</f>
        <v>4.6018405324640117</v>
      </c>
      <c r="I282" s="9">
        <f t="shared" si="31"/>
        <v>-0.11036403151317575</v>
      </c>
      <c r="J282">
        <f t="shared" si="33"/>
        <v>1.1050051522821931E-5</v>
      </c>
      <c r="O282">
        <v>280</v>
      </c>
      <c r="P282">
        <v>1061</v>
      </c>
      <c r="Q282" s="9">
        <v>6.3416870415647253E-2</v>
      </c>
      <c r="R282">
        <v>5.5403632591414381E-4</v>
      </c>
      <c r="S282">
        <f t="shared" si="34"/>
        <v>4.5650968138471026E-2</v>
      </c>
      <c r="T282" s="20">
        <f t="shared" si="28"/>
        <v>0.95434903186152897</v>
      </c>
    </row>
    <row r="283" spans="1:20" x14ac:dyDescent="0.15">
      <c r="A283" s="6">
        <v>37013</v>
      </c>
      <c r="B283" s="11">
        <v>2220.6</v>
      </c>
      <c r="C283" s="7">
        <f t="shared" si="29"/>
        <v>2.4148618234143937E-2</v>
      </c>
      <c r="E283">
        <v>281</v>
      </c>
      <c r="F283" s="2">
        <f t="shared" si="30"/>
        <v>1066.0923543194813</v>
      </c>
      <c r="G283" s="10">
        <f t="shared" si="32"/>
        <v>4.7129686226568959</v>
      </c>
      <c r="H283" s="9">
        <f>H282*(1+C283)</f>
        <v>4.712968622656895</v>
      </c>
      <c r="I283" s="9">
        <f t="shared" si="31"/>
        <v>-0.11112809019288328</v>
      </c>
      <c r="J283">
        <f t="shared" si="33"/>
        <v>1.1105579419921539E-5</v>
      </c>
      <c r="O283">
        <v>281</v>
      </c>
      <c r="P283">
        <v>1445</v>
      </c>
      <c r="Q283" s="9">
        <v>6.3119736484651412E-2</v>
      </c>
      <c r="R283">
        <v>3.7973028412379649E-3</v>
      </c>
      <c r="S283">
        <f t="shared" si="34"/>
        <v>4.944827097970899E-2</v>
      </c>
      <c r="T283" s="20">
        <f t="shared" si="28"/>
        <v>0.95055172902029106</v>
      </c>
    </row>
    <row r="284" spans="1:20" x14ac:dyDescent="0.15">
      <c r="A284" s="6">
        <v>37014</v>
      </c>
      <c r="B284" s="11">
        <v>2146.1999999999998</v>
      </c>
      <c r="C284" s="7">
        <f t="shared" si="29"/>
        <v>-3.350445825452586E-2</v>
      </c>
      <c r="E284">
        <v>282</v>
      </c>
      <c r="F284" s="2">
        <f t="shared" si="30"/>
        <v>1030.3735075387151</v>
      </c>
      <c r="G284" s="10">
        <f t="shared" si="32"/>
        <v>4.5550631621841982</v>
      </c>
      <c r="H284" s="9">
        <f>H283*(1+C284)</f>
        <v>4.5550631621841964</v>
      </c>
      <c r="I284" s="9">
        <f t="shared" si="31"/>
        <v>0.1579054604726986</v>
      </c>
      <c r="J284">
        <f t="shared" si="33"/>
        <v>1.1161386351679936E-5</v>
      </c>
      <c r="O284">
        <v>282</v>
      </c>
      <c r="P284">
        <v>1084</v>
      </c>
      <c r="Q284" s="9">
        <v>6.2737707144797206E-2</v>
      </c>
      <c r="R284">
        <v>6.2173795936689054E-4</v>
      </c>
      <c r="S284">
        <f t="shared" si="34"/>
        <v>5.0070008939075879E-2</v>
      </c>
      <c r="T284" s="20">
        <f t="shared" si="28"/>
        <v>0.94992999106092413</v>
      </c>
    </row>
    <row r="285" spans="1:20" x14ac:dyDescent="0.15">
      <c r="A285" s="6">
        <v>37015</v>
      </c>
      <c r="B285" s="11">
        <v>2191.5300000000002</v>
      </c>
      <c r="C285" s="7">
        <f t="shared" si="29"/>
        <v>2.1121051160190252E-2</v>
      </c>
      <c r="E285">
        <v>283</v>
      </c>
      <c r="F285" s="2">
        <f t="shared" si="30"/>
        <v>1052.1360791055449</v>
      </c>
      <c r="G285" s="10">
        <f t="shared" si="32"/>
        <v>4.6512708842705885</v>
      </c>
      <c r="H285" s="9">
        <f>H284*(1+C285)</f>
        <v>4.6512708842705868</v>
      </c>
      <c r="I285" s="9">
        <f t="shared" si="31"/>
        <v>-9.620772208639039E-2</v>
      </c>
      <c r="J285">
        <f t="shared" si="33"/>
        <v>1.1217473720281345E-5</v>
      </c>
      <c r="O285">
        <v>283</v>
      </c>
      <c r="P285">
        <v>179</v>
      </c>
      <c r="Q285" s="9">
        <v>6.2695259440369355E-2</v>
      </c>
      <c r="R285">
        <v>6.6603255615537574E-6</v>
      </c>
      <c r="S285">
        <f t="shared" si="34"/>
        <v>5.0076669264637434E-2</v>
      </c>
      <c r="T285" s="20">
        <f t="shared" si="28"/>
        <v>0.94992333073536261</v>
      </c>
    </row>
    <row r="286" spans="1:20" x14ac:dyDescent="0.15">
      <c r="A286" s="6">
        <v>37018</v>
      </c>
      <c r="B286" s="11">
        <v>2173.5700000000002</v>
      </c>
      <c r="C286" s="7">
        <f t="shared" si="29"/>
        <v>-8.19518783680806E-3</v>
      </c>
      <c r="E286">
        <v>284</v>
      </c>
      <c r="F286" s="2">
        <f t="shared" si="30"/>
        <v>1043.5136263073923</v>
      </c>
      <c r="G286" s="10">
        <f t="shared" si="32"/>
        <v>4.6131528456941151</v>
      </c>
      <c r="H286" s="9">
        <f>H285*(1+C286)</f>
        <v>4.6131528456941133</v>
      </c>
      <c r="I286" s="9">
        <f t="shared" si="31"/>
        <v>3.8118038576473445E-2</v>
      </c>
      <c r="J286">
        <f t="shared" si="33"/>
        <v>1.1273842934956124E-5</v>
      </c>
      <c r="O286">
        <v>284</v>
      </c>
      <c r="P286">
        <v>338</v>
      </c>
      <c r="Q286" s="9">
        <v>6.2228334691660336E-2</v>
      </c>
      <c r="R286">
        <v>1.4778338834619423E-5</v>
      </c>
      <c r="S286">
        <f t="shared" si="34"/>
        <v>5.0091447603472054E-2</v>
      </c>
      <c r="T286" s="20">
        <f t="shared" si="28"/>
        <v>0.94990855239652794</v>
      </c>
    </row>
    <row r="287" spans="1:20" x14ac:dyDescent="0.15">
      <c r="A287" s="6">
        <v>37019</v>
      </c>
      <c r="B287" s="11">
        <v>2198.77</v>
      </c>
      <c r="C287" s="7">
        <f t="shared" si="29"/>
        <v>1.1593829506296061E-2</v>
      </c>
      <c r="E287">
        <v>285</v>
      </c>
      <c r="F287" s="2">
        <f t="shared" si="30"/>
        <v>1055.6119453782969</v>
      </c>
      <c r="G287" s="10">
        <f t="shared" si="32"/>
        <v>4.666636953273577</v>
      </c>
      <c r="H287" s="9">
        <f>H286*(1+C287)</f>
        <v>4.6666369532735752</v>
      </c>
      <c r="I287" s="9">
        <f t="shared" si="31"/>
        <v>-5.348410757946187E-2</v>
      </c>
      <c r="J287">
        <f t="shared" si="33"/>
        <v>1.1330495412016205E-5</v>
      </c>
      <c r="O287">
        <v>285</v>
      </c>
      <c r="P287">
        <v>431</v>
      </c>
      <c r="Q287" s="9">
        <v>6.1846305351807018E-2</v>
      </c>
      <c r="R287">
        <v>2.3554783150250103E-5</v>
      </c>
      <c r="S287">
        <f t="shared" si="34"/>
        <v>5.0115002386622302E-2</v>
      </c>
      <c r="T287" s="20">
        <f t="shared" si="28"/>
        <v>0.94988499761337775</v>
      </c>
    </row>
    <row r="288" spans="1:20" x14ac:dyDescent="0.15">
      <c r="A288" s="6">
        <v>37020</v>
      </c>
      <c r="B288" s="11">
        <v>2156.63</v>
      </c>
      <c r="C288" s="7">
        <f t="shared" si="29"/>
        <v>-1.9165260577504672E-2</v>
      </c>
      <c r="E288">
        <v>286</v>
      </c>
      <c r="F288" s="2">
        <f t="shared" si="30"/>
        <v>1035.3808673763951</v>
      </c>
      <c r="G288" s="10">
        <f t="shared" si="32"/>
        <v>4.5771996400434753</v>
      </c>
      <c r="H288" s="9">
        <f>H287*(1+C288)</f>
        <v>4.5771996400434745</v>
      </c>
      <c r="I288" s="9">
        <f t="shared" si="31"/>
        <v>8.9437313230100735E-2</v>
      </c>
      <c r="J288">
        <f t="shared" si="33"/>
        <v>1.138743257489066E-5</v>
      </c>
      <c r="O288">
        <v>286</v>
      </c>
      <c r="P288">
        <v>914</v>
      </c>
      <c r="Q288" s="9">
        <v>6.1761409942949541E-2</v>
      </c>
      <c r="R288">
        <v>2.65174104077876E-4</v>
      </c>
      <c r="S288">
        <f t="shared" si="34"/>
        <v>5.0380176490700181E-2</v>
      </c>
      <c r="T288" s="20">
        <f t="shared" si="28"/>
        <v>0.94961982350929985</v>
      </c>
    </row>
    <row r="289" spans="1:20" x14ac:dyDescent="0.15">
      <c r="A289" s="6">
        <v>37021</v>
      </c>
      <c r="B289" s="11">
        <v>2128.86</v>
      </c>
      <c r="C289" s="7">
        <f t="shared" si="29"/>
        <v>-1.28765713172867E-2</v>
      </c>
      <c r="E289">
        <v>287</v>
      </c>
      <c r="F289" s="2">
        <f t="shared" si="30"/>
        <v>1022.0487117970688</v>
      </c>
      <c r="G289" s="10">
        <f t="shared" si="32"/>
        <v>4.5182610024449961</v>
      </c>
      <c r="H289" s="9">
        <f>H288*(1+C289)</f>
        <v>4.5182610024449961</v>
      </c>
      <c r="I289" s="9">
        <f t="shared" si="31"/>
        <v>5.8938637598478394E-2</v>
      </c>
      <c r="J289">
        <f t="shared" si="33"/>
        <v>1.1444655854161467E-5</v>
      </c>
      <c r="O289">
        <v>287</v>
      </c>
      <c r="P289">
        <v>1475</v>
      </c>
      <c r="Q289" s="9">
        <v>6.1527947568595032E-2</v>
      </c>
      <c r="R289">
        <v>4.4134967575211476E-3</v>
      </c>
      <c r="S289">
        <f t="shared" si="34"/>
        <v>5.4793673248221327E-2</v>
      </c>
      <c r="T289" s="20">
        <f t="shared" si="28"/>
        <v>0.94520632675177862</v>
      </c>
    </row>
    <row r="290" spans="1:20" x14ac:dyDescent="0.15">
      <c r="A290" s="6">
        <v>37022</v>
      </c>
      <c r="B290" s="11">
        <v>2107.4299999999998</v>
      </c>
      <c r="C290" s="7">
        <f t="shared" si="29"/>
        <v>-1.0066420525539632E-2</v>
      </c>
      <c r="E290">
        <v>288</v>
      </c>
      <c r="F290" s="2">
        <f t="shared" si="30"/>
        <v>1011.7603396665335</v>
      </c>
      <c r="G290" s="10">
        <f t="shared" si="32"/>
        <v>4.4727782871502386</v>
      </c>
      <c r="H290" s="9">
        <f>H289*(1+C290)</f>
        <v>4.4727782871502386</v>
      </c>
      <c r="I290" s="9">
        <f t="shared" si="31"/>
        <v>4.5482715294757448E-2</v>
      </c>
      <c r="J290">
        <f t="shared" si="33"/>
        <v>1.1502166687599464E-5</v>
      </c>
      <c r="O290">
        <v>288</v>
      </c>
      <c r="P290">
        <v>1119</v>
      </c>
      <c r="Q290" s="9">
        <v>6.1443052159739331E-2</v>
      </c>
      <c r="R290">
        <v>7.4096817866745079E-4</v>
      </c>
      <c r="S290">
        <f t="shared" si="34"/>
        <v>5.5534641426888777E-2</v>
      </c>
      <c r="T290" s="20">
        <f t="shared" si="28"/>
        <v>0.9444653585731112</v>
      </c>
    </row>
    <row r="291" spans="1:20" x14ac:dyDescent="0.15">
      <c r="A291" s="6">
        <v>37025</v>
      </c>
      <c r="B291" s="11">
        <v>2081.92</v>
      </c>
      <c r="C291" s="7">
        <f t="shared" si="29"/>
        <v>-1.210479114371521E-2</v>
      </c>
      <c r="E291">
        <v>289</v>
      </c>
      <c r="F291" s="2">
        <f t="shared" si="30"/>
        <v>999.51319206737571</v>
      </c>
      <c r="G291" s="10">
        <f t="shared" si="32"/>
        <v>4.4186362401521411</v>
      </c>
      <c r="H291" s="9">
        <f>H290*(1+C291)</f>
        <v>4.4186362401521411</v>
      </c>
      <c r="I291" s="9">
        <f t="shared" si="31"/>
        <v>5.4142046998097548E-2</v>
      </c>
      <c r="J291">
        <f t="shared" si="33"/>
        <v>1.1559966520200465E-5</v>
      </c>
      <c r="O291">
        <v>289</v>
      </c>
      <c r="P291">
        <v>189</v>
      </c>
      <c r="Q291" s="9">
        <v>6.1018575115457274E-2</v>
      </c>
      <c r="R291">
        <v>7.0026859647600454E-6</v>
      </c>
      <c r="S291">
        <f t="shared" si="34"/>
        <v>5.554164411285354E-2</v>
      </c>
      <c r="T291" s="20">
        <f t="shared" si="28"/>
        <v>0.94445835588714644</v>
      </c>
    </row>
    <row r="292" spans="1:20" x14ac:dyDescent="0.15">
      <c r="A292" s="6">
        <v>37026</v>
      </c>
      <c r="B292" s="11">
        <v>2085.58</v>
      </c>
      <c r="C292" s="7">
        <f t="shared" si="29"/>
        <v>1.7579926221948927E-3</v>
      </c>
      <c r="E292">
        <v>290</v>
      </c>
      <c r="F292" s="2">
        <f t="shared" si="30"/>
        <v>1001.2703288848166</v>
      </c>
      <c r="G292" s="10">
        <f t="shared" si="32"/>
        <v>4.4264041700624919</v>
      </c>
      <c r="H292" s="9">
        <f>H291*(1+C292)</f>
        <v>4.4264041700624919</v>
      </c>
      <c r="I292" s="9">
        <f t="shared" si="31"/>
        <v>-7.7679299103508015E-3</v>
      </c>
      <c r="J292">
        <f t="shared" si="33"/>
        <v>1.1618056804221574E-5</v>
      </c>
      <c r="O292">
        <v>290</v>
      </c>
      <c r="P292">
        <v>1055</v>
      </c>
      <c r="Q292" s="9">
        <v>6.0954903558815055E-2</v>
      </c>
      <c r="R292">
        <v>5.3762161985183377E-4</v>
      </c>
      <c r="S292">
        <f t="shared" si="34"/>
        <v>5.6079265732705372E-2</v>
      </c>
      <c r="T292" s="20">
        <f t="shared" si="28"/>
        <v>0.94392073426729461</v>
      </c>
    </row>
    <row r="293" spans="1:20" x14ac:dyDescent="0.15">
      <c r="A293" s="6">
        <v>37027</v>
      </c>
      <c r="B293" s="11">
        <v>2166.44</v>
      </c>
      <c r="C293" s="7">
        <f t="shared" si="29"/>
        <v>3.8770989365068731E-2</v>
      </c>
      <c r="E293">
        <v>291</v>
      </c>
      <c r="F293" s="2">
        <f t="shared" si="30"/>
        <v>1040.0905701575687</v>
      </c>
      <c r="G293" s="10">
        <f t="shared" si="32"/>
        <v>4.5980202390654803</v>
      </c>
      <c r="H293" s="9">
        <f>H292*(1+C293)</f>
        <v>4.5980202390654803</v>
      </c>
      <c r="I293" s="9">
        <f t="shared" si="31"/>
        <v>-0.17161606900298843</v>
      </c>
      <c r="J293">
        <f t="shared" si="33"/>
        <v>1.1676438999217661E-5</v>
      </c>
      <c r="O293">
        <v>291</v>
      </c>
      <c r="P293">
        <v>1143</v>
      </c>
      <c r="Q293" s="9">
        <v>6.0594098071176106E-2</v>
      </c>
      <c r="R293">
        <v>8.3569079678995708E-4</v>
      </c>
      <c r="S293">
        <f t="shared" si="34"/>
        <v>5.6914956529495332E-2</v>
      </c>
      <c r="T293" s="20">
        <f t="shared" si="28"/>
        <v>0.9430850434705047</v>
      </c>
    </row>
    <row r="294" spans="1:20" x14ac:dyDescent="0.15">
      <c r="A294" s="6">
        <v>37028</v>
      </c>
      <c r="B294" s="11">
        <v>2193.6799999999998</v>
      </c>
      <c r="C294" s="7">
        <f t="shared" si="29"/>
        <v>1.2573623086722829E-2</v>
      </c>
      <c r="E294">
        <v>292</v>
      </c>
      <c r="F294" s="2">
        <f t="shared" si="30"/>
        <v>1053.1682769627846</v>
      </c>
      <c r="G294" s="10">
        <f t="shared" si="32"/>
        <v>4.6558340124966131</v>
      </c>
      <c r="H294" s="9">
        <f>H293*(1+C294)</f>
        <v>4.6558340124966131</v>
      </c>
      <c r="I294" s="9">
        <f t="shared" si="31"/>
        <v>-5.7813773431132809E-2</v>
      </c>
      <c r="J294">
        <f t="shared" si="33"/>
        <v>1.1735114572078054E-5</v>
      </c>
      <c r="O294">
        <v>292</v>
      </c>
      <c r="P294">
        <v>814</v>
      </c>
      <c r="Q294" s="9">
        <v>6.0487978810106036E-2</v>
      </c>
      <c r="R294">
        <v>1.606346327732929E-4</v>
      </c>
      <c r="S294">
        <f t="shared" si="34"/>
        <v>5.7075591162268624E-2</v>
      </c>
      <c r="T294" s="20">
        <f t="shared" si="28"/>
        <v>0.94292440883773132</v>
      </c>
    </row>
    <row r="295" spans="1:20" x14ac:dyDescent="0.15">
      <c r="A295" s="6">
        <v>37029</v>
      </c>
      <c r="B295" s="11">
        <v>2198.88</v>
      </c>
      <c r="C295" s="7">
        <f t="shared" si="29"/>
        <v>2.3704460085336443E-3</v>
      </c>
      <c r="E295">
        <v>293</v>
      </c>
      <c r="F295" s="2">
        <f t="shared" si="30"/>
        <v>1055.6647555012253</v>
      </c>
      <c r="G295" s="10">
        <f t="shared" si="32"/>
        <v>4.6668704156479306</v>
      </c>
      <c r="H295" s="9">
        <f>H294*(1+C295)</f>
        <v>4.6668704156479306</v>
      </c>
      <c r="I295" s="9">
        <f t="shared" si="31"/>
        <v>-1.1036403151317487E-2</v>
      </c>
      <c r="J295">
        <f t="shared" si="33"/>
        <v>1.1794084997063369E-5</v>
      </c>
      <c r="O295">
        <v>293</v>
      </c>
      <c r="P295">
        <v>758</v>
      </c>
      <c r="Q295" s="9">
        <v>6.0339411844607227E-2</v>
      </c>
      <c r="R295">
        <v>1.2131980582573518E-4</v>
      </c>
      <c r="S295">
        <f t="shared" si="34"/>
        <v>5.7196910968094358E-2</v>
      </c>
      <c r="T295" s="20">
        <f t="shared" si="28"/>
        <v>0.94280308903190568</v>
      </c>
    </row>
    <row r="296" spans="1:20" x14ac:dyDescent="0.15">
      <c r="A296" s="6">
        <v>37032</v>
      </c>
      <c r="B296" s="11">
        <v>2305.59</v>
      </c>
      <c r="C296" s="7">
        <f t="shared" si="29"/>
        <v>4.852925125518448E-2</v>
      </c>
      <c r="E296">
        <v>294</v>
      </c>
      <c r="F296" s="2">
        <f t="shared" si="30"/>
        <v>1106.8953756621872</v>
      </c>
      <c r="G296" s="10">
        <f t="shared" si="32"/>
        <v>4.8933501426242962</v>
      </c>
      <c r="H296" s="9">
        <f>H295*(1+C296)</f>
        <v>4.8933501426242962</v>
      </c>
      <c r="I296" s="9">
        <f t="shared" si="31"/>
        <v>-0.22647972697636565</v>
      </c>
      <c r="J296">
        <f t="shared" si="33"/>
        <v>1.1853351755842581E-5</v>
      </c>
      <c r="O296">
        <v>294</v>
      </c>
      <c r="P296">
        <v>522</v>
      </c>
      <c r="Q296" s="9">
        <v>6.0254516435751526E-2</v>
      </c>
      <c r="R296">
        <v>3.7168819040149586E-5</v>
      </c>
      <c r="S296">
        <f t="shared" si="34"/>
        <v>5.7234079787134511E-2</v>
      </c>
      <c r="T296" s="20">
        <f t="shared" si="28"/>
        <v>0.94276592021286554</v>
      </c>
    </row>
    <row r="297" spans="1:20" x14ac:dyDescent="0.15">
      <c r="A297" s="6">
        <v>37033</v>
      </c>
      <c r="B297" s="11">
        <v>2313.85</v>
      </c>
      <c r="C297" s="7">
        <f t="shared" si="29"/>
        <v>3.5825970792724426E-3</v>
      </c>
      <c r="E297">
        <v>295</v>
      </c>
      <c r="F297" s="2">
        <f t="shared" si="30"/>
        <v>1110.8609358020947</v>
      </c>
      <c r="G297" s="10">
        <f t="shared" si="32"/>
        <v>4.9108810445531192</v>
      </c>
      <c r="H297" s="9">
        <f>H296*(1+C297)</f>
        <v>4.9108810445531192</v>
      </c>
      <c r="I297" s="9">
        <f t="shared" si="31"/>
        <v>-1.7530901928823006E-2</v>
      </c>
      <c r="J297">
        <f t="shared" si="33"/>
        <v>1.1912916337530232E-5</v>
      </c>
      <c r="O297">
        <v>295</v>
      </c>
      <c r="P297">
        <v>1236</v>
      </c>
      <c r="Q297" s="9">
        <v>6.0063501765823979E-2</v>
      </c>
      <c r="R297">
        <v>1.3319843129414946E-3</v>
      </c>
      <c r="S297">
        <f t="shared" si="34"/>
        <v>5.8566064100076004E-2</v>
      </c>
      <c r="T297" s="20">
        <f t="shared" si="28"/>
        <v>0.94143393589992397</v>
      </c>
    </row>
    <row r="298" spans="1:20" x14ac:dyDescent="0.15">
      <c r="A298" s="6">
        <v>37034</v>
      </c>
      <c r="B298" s="11">
        <v>2243.48</v>
      </c>
      <c r="C298" s="7">
        <f t="shared" si="29"/>
        <v>-3.0412515936642293E-2</v>
      </c>
      <c r="E298">
        <v>296</v>
      </c>
      <c r="F298" s="2">
        <f t="shared" si="30"/>
        <v>1077.07685988862</v>
      </c>
      <c r="G298" s="10">
        <f t="shared" si="32"/>
        <v>4.7615287965226925</v>
      </c>
      <c r="H298" s="9">
        <f>H297*(1+C298)</f>
        <v>4.7615287965226933</v>
      </c>
      <c r="I298" s="9">
        <f t="shared" si="31"/>
        <v>0.1493522480304259</v>
      </c>
      <c r="J298">
        <f t="shared" si="33"/>
        <v>1.1972780238723851E-5</v>
      </c>
      <c r="O298">
        <v>296</v>
      </c>
      <c r="P298">
        <v>176</v>
      </c>
      <c r="Q298" s="9">
        <v>5.9532905460473629E-2</v>
      </c>
      <c r="R298">
        <v>6.5609193700068736E-6</v>
      </c>
      <c r="S298">
        <f t="shared" si="34"/>
        <v>5.857262501944601E-2</v>
      </c>
      <c r="T298" s="20">
        <f t="shared" si="28"/>
        <v>0.94142737498055395</v>
      </c>
    </row>
    <row r="299" spans="1:20" x14ac:dyDescent="0.15">
      <c r="A299" s="6">
        <v>37035</v>
      </c>
      <c r="B299" s="11">
        <v>2282.02</v>
      </c>
      <c r="C299" s="7">
        <f t="shared" si="29"/>
        <v>1.7178668853744972E-2</v>
      </c>
      <c r="E299">
        <v>297</v>
      </c>
      <c r="F299" s="2">
        <f t="shared" si="30"/>
        <v>1095.5796065946781</v>
      </c>
      <c r="G299" s="10">
        <f t="shared" si="32"/>
        <v>4.8433255229557268</v>
      </c>
      <c r="H299" s="9">
        <f>H298*(1+C299)</f>
        <v>4.8433255229557277</v>
      </c>
      <c r="I299" s="9">
        <f t="shared" si="31"/>
        <v>-8.1796726433034372E-2</v>
      </c>
      <c r="J299">
        <f t="shared" si="33"/>
        <v>1.2032944963541558E-5</v>
      </c>
      <c r="O299">
        <v>297</v>
      </c>
      <c r="P299">
        <v>920</v>
      </c>
      <c r="Q299" s="9">
        <v>5.9129652268405053E-2</v>
      </c>
      <c r="R299">
        <v>2.7327042091679777E-4</v>
      </c>
      <c r="S299">
        <f t="shared" si="34"/>
        <v>5.8845895440362811E-2</v>
      </c>
      <c r="T299" s="20">
        <f t="shared" si="28"/>
        <v>0.94115410455963722</v>
      </c>
    </row>
    <row r="300" spans="1:20" x14ac:dyDescent="0.15">
      <c r="A300" s="6">
        <v>37036</v>
      </c>
      <c r="B300" s="11">
        <v>2251.0300000000002</v>
      </c>
      <c r="C300" s="7">
        <f t="shared" si="29"/>
        <v>-1.3580073794269842E-2</v>
      </c>
      <c r="E300">
        <v>298</v>
      </c>
      <c r="F300" s="2">
        <f t="shared" si="30"/>
        <v>1080.7015546896253</v>
      </c>
      <c r="G300" s="10">
        <f t="shared" si="32"/>
        <v>4.7775528049443166</v>
      </c>
      <c r="H300" s="9">
        <f>H299*(1+C300)</f>
        <v>4.7775528049443183</v>
      </c>
      <c r="I300" s="9">
        <f t="shared" si="31"/>
        <v>6.5772718011409381E-2</v>
      </c>
      <c r="J300">
        <f t="shared" si="33"/>
        <v>1.2093412023659858E-5</v>
      </c>
      <c r="O300">
        <v>298</v>
      </c>
      <c r="P300">
        <v>547</v>
      </c>
      <c r="Q300" s="9">
        <v>5.8959861450692763E-2</v>
      </c>
      <c r="R300">
        <v>4.2130997715393191E-5</v>
      </c>
      <c r="S300">
        <f t="shared" si="34"/>
        <v>5.8888026438078202E-2</v>
      </c>
      <c r="T300" s="20">
        <f t="shared" si="28"/>
        <v>0.94111197356192178</v>
      </c>
    </row>
    <row r="301" spans="1:20" x14ac:dyDescent="0.15">
      <c r="A301" s="6">
        <v>37040</v>
      </c>
      <c r="B301" s="11">
        <v>2175.54</v>
      </c>
      <c r="C301" s="7">
        <f t="shared" si="29"/>
        <v>-3.35357591857951E-2</v>
      </c>
      <c r="E301">
        <v>299</v>
      </c>
      <c r="F301" s="2">
        <f t="shared" si="30"/>
        <v>1044.4594075998396</v>
      </c>
      <c r="G301" s="10">
        <f t="shared" si="32"/>
        <v>4.6173339445802837</v>
      </c>
      <c r="H301" s="9">
        <f>H300*(1+C301)</f>
        <v>4.6173339445802855</v>
      </c>
      <c r="I301" s="9">
        <f t="shared" si="31"/>
        <v>0.16021886036403288</v>
      </c>
      <c r="J301">
        <f t="shared" si="33"/>
        <v>1.2154182938351615E-5</v>
      </c>
      <c r="O301">
        <v>299</v>
      </c>
      <c r="P301">
        <v>287</v>
      </c>
      <c r="Q301" s="9">
        <v>5.8938637598478394E-2</v>
      </c>
      <c r="R301">
        <v>1.1444655854161467E-5</v>
      </c>
      <c r="S301">
        <f t="shared" si="34"/>
        <v>5.8899471093932364E-2</v>
      </c>
      <c r="T301" s="20">
        <f t="shared" si="28"/>
        <v>0.94110052890606766</v>
      </c>
    </row>
    <row r="302" spans="1:20" x14ac:dyDescent="0.15">
      <c r="A302" s="6">
        <v>37041</v>
      </c>
      <c r="B302" s="11">
        <v>2084.5</v>
      </c>
      <c r="C302" s="7">
        <f t="shared" si="29"/>
        <v>-4.1847081644097561E-2</v>
      </c>
      <c r="E302">
        <v>300</v>
      </c>
      <c r="F302" s="2">
        <f t="shared" si="30"/>
        <v>1000.7518294960632</v>
      </c>
      <c r="G302" s="10">
        <f t="shared" si="32"/>
        <v>4.4241119940233693</v>
      </c>
      <c r="H302" s="9">
        <f>H301*(1+C302)</f>
        <v>4.4241119940233711</v>
      </c>
      <c r="I302" s="9">
        <f t="shared" si="31"/>
        <v>0.19322195055691438</v>
      </c>
      <c r="J302">
        <f t="shared" si="33"/>
        <v>1.2215259234524239E-5</v>
      </c>
      <c r="O302">
        <v>300</v>
      </c>
      <c r="P302">
        <v>1214</v>
      </c>
      <c r="Q302" s="9">
        <v>5.8811294485193955E-2</v>
      </c>
      <c r="R302">
        <v>1.192907822532006E-3</v>
      </c>
      <c r="S302">
        <f t="shared" si="34"/>
        <v>6.0092378916464372E-2</v>
      </c>
      <c r="T302" s="20">
        <f t="shared" si="28"/>
        <v>0.93990762108353565</v>
      </c>
    </row>
    <row r="303" spans="1:20" x14ac:dyDescent="0.15">
      <c r="A303" s="6">
        <v>37042</v>
      </c>
      <c r="B303" s="11">
        <v>2110.4899999999998</v>
      </c>
      <c r="C303" s="7">
        <f t="shared" si="29"/>
        <v>1.2468217798033088E-2</v>
      </c>
      <c r="E303">
        <v>301</v>
      </c>
      <c r="F303" s="2">
        <f t="shared" si="30"/>
        <v>1013.2294212680002</v>
      </c>
      <c r="G303" s="10">
        <f t="shared" si="32"/>
        <v>4.4792727859277433</v>
      </c>
      <c r="H303" s="9">
        <f>H302*(1+C303)</f>
        <v>4.479272785927745</v>
      </c>
      <c r="I303" s="9">
        <f t="shared" si="31"/>
        <v>-5.5160791904373951E-2</v>
      </c>
      <c r="J303">
        <f t="shared" si="33"/>
        <v>1.227664244675803E-5</v>
      </c>
      <c r="O303">
        <v>301</v>
      </c>
      <c r="P303">
        <v>1272</v>
      </c>
      <c r="Q303" s="9">
        <v>5.8705175224122996E-2</v>
      </c>
      <c r="R303">
        <v>1.5953949140812644E-3</v>
      </c>
      <c r="S303">
        <f t="shared" si="34"/>
        <v>6.1687773830545634E-2</v>
      </c>
      <c r="T303" s="20">
        <f t="shared" si="28"/>
        <v>0.93831222616945431</v>
      </c>
    </row>
    <row r="304" spans="1:20" x14ac:dyDescent="0.15">
      <c r="A304" s="6">
        <v>37043</v>
      </c>
      <c r="B304" s="11">
        <v>2149.44</v>
      </c>
      <c r="C304" s="7">
        <f t="shared" si="29"/>
        <v>1.8455429781709665E-2</v>
      </c>
      <c r="E304">
        <v>302</v>
      </c>
      <c r="F304" s="2">
        <f t="shared" si="30"/>
        <v>1031.9290057049741</v>
      </c>
      <c r="G304" s="10">
        <f t="shared" si="32"/>
        <v>4.5619396903015552</v>
      </c>
      <c r="H304" s="9">
        <f>H303*(1+C304)</f>
        <v>4.5619396903015579</v>
      </c>
      <c r="I304" s="9">
        <f t="shared" si="31"/>
        <v>-8.2666904373812855E-2</v>
      </c>
      <c r="J304">
        <f t="shared" si="33"/>
        <v>1.2338334117344754E-5</v>
      </c>
      <c r="O304">
        <v>302</v>
      </c>
      <c r="P304">
        <v>1043</v>
      </c>
      <c r="Q304" s="9">
        <v>5.859905596305337E-2</v>
      </c>
      <c r="R304">
        <v>5.0623677874273704E-4</v>
      </c>
      <c r="S304">
        <f t="shared" si="34"/>
        <v>6.2194010609288371E-2</v>
      </c>
      <c r="T304" s="20">
        <f t="shared" si="28"/>
        <v>0.93780598939071158</v>
      </c>
    </row>
    <row r="305" spans="1:20" x14ac:dyDescent="0.15">
      <c r="A305" s="6">
        <v>37046</v>
      </c>
      <c r="B305" s="11">
        <v>2155.9299999999998</v>
      </c>
      <c r="C305" s="7">
        <f t="shared" si="29"/>
        <v>3.0193910972158289E-3</v>
      </c>
      <c r="E305">
        <v>303</v>
      </c>
      <c r="F305" s="2">
        <f t="shared" si="30"/>
        <v>1035.0448029577585</v>
      </c>
      <c r="G305" s="10">
        <f t="shared" si="32"/>
        <v>4.5757139703884873</v>
      </c>
      <c r="H305" s="9">
        <f>H304*(1+C305)</f>
        <v>4.5757139703884899</v>
      </c>
      <c r="I305" s="9">
        <f t="shared" si="31"/>
        <v>-1.3774280086932045E-2</v>
      </c>
      <c r="J305">
        <f t="shared" si="33"/>
        <v>1.2400335796326385E-5</v>
      </c>
      <c r="O305">
        <v>303</v>
      </c>
      <c r="P305">
        <v>374</v>
      </c>
      <c r="Q305" s="9">
        <v>5.7898668839988954E-2</v>
      </c>
      <c r="R305">
        <v>1.7700874091568271E-5</v>
      </c>
      <c r="S305">
        <f t="shared" si="34"/>
        <v>6.2211711483379936E-2</v>
      </c>
      <c r="T305" s="20">
        <f t="shared" ref="T305:T368" si="35">1-S305</f>
        <v>0.93778828851662011</v>
      </c>
    </row>
    <row r="306" spans="1:20" x14ac:dyDescent="0.15">
      <c r="A306" s="6">
        <v>37047</v>
      </c>
      <c r="B306" s="11">
        <v>2233.66</v>
      </c>
      <c r="C306" s="7">
        <f t="shared" si="29"/>
        <v>3.6054046281650987E-2</v>
      </c>
      <c r="E306">
        <v>304</v>
      </c>
      <c r="F306" s="2">
        <f t="shared" si="30"/>
        <v>1072.3623561871798</v>
      </c>
      <c r="G306" s="10">
        <f t="shared" si="32"/>
        <v>4.7406869736484705</v>
      </c>
      <c r="H306" s="9">
        <f>H305*(1+C306)</f>
        <v>4.7406869736484731</v>
      </c>
      <c r="I306" s="9">
        <f t="shared" si="31"/>
        <v>-0.16497300325998321</v>
      </c>
      <c r="J306">
        <f t="shared" si="33"/>
        <v>1.2462649041534055E-5</v>
      </c>
      <c r="O306">
        <v>304</v>
      </c>
      <c r="P306">
        <v>252</v>
      </c>
      <c r="Q306" s="9">
        <v>5.7750101874491033E-2</v>
      </c>
      <c r="R306">
        <v>9.6030803768378634E-6</v>
      </c>
      <c r="S306">
        <f t="shared" si="34"/>
        <v>6.2221314563756777E-2</v>
      </c>
      <c r="T306" s="20">
        <f t="shared" si="35"/>
        <v>0.93777868543624321</v>
      </c>
    </row>
    <row r="307" spans="1:20" x14ac:dyDescent="0.15">
      <c r="A307" s="6">
        <v>37048</v>
      </c>
      <c r="B307" s="11">
        <v>2217.73</v>
      </c>
      <c r="C307" s="7">
        <f t="shared" si="29"/>
        <v>-7.1317926631626616E-3</v>
      </c>
      <c r="E307">
        <v>305</v>
      </c>
      <c r="F307" s="2">
        <f t="shared" si="30"/>
        <v>1064.7144902030723</v>
      </c>
      <c r="G307" s="10">
        <f t="shared" si="32"/>
        <v>4.7068773770714536</v>
      </c>
      <c r="H307" s="9">
        <f>H306*(1+C307)</f>
        <v>4.7068773770714563</v>
      </c>
      <c r="I307" s="9">
        <f t="shared" si="31"/>
        <v>3.3809596577016876E-2</v>
      </c>
      <c r="J307">
        <f t="shared" si="33"/>
        <v>1.2525275418627188E-5</v>
      </c>
      <c r="O307">
        <v>305</v>
      </c>
      <c r="P307">
        <v>810</v>
      </c>
      <c r="Q307" s="9">
        <v>5.7580311056777855E-2</v>
      </c>
      <c r="R307">
        <v>1.5744595509582324E-4</v>
      </c>
      <c r="S307">
        <f t="shared" si="34"/>
        <v>6.2378760518852598E-2</v>
      </c>
      <c r="T307" s="20">
        <f t="shared" si="35"/>
        <v>0.93762123948114739</v>
      </c>
    </row>
    <row r="308" spans="1:20" x14ac:dyDescent="0.15">
      <c r="A308" s="6">
        <v>37049</v>
      </c>
      <c r="B308" s="11">
        <v>2264</v>
      </c>
      <c r="C308" s="7">
        <f t="shared" si="29"/>
        <v>2.0863675920874014E-2</v>
      </c>
      <c r="E308">
        <v>306</v>
      </c>
      <c r="F308" s="2">
        <f t="shared" si="30"/>
        <v>1086.9283482749277</v>
      </c>
      <c r="G308" s="10">
        <f t="shared" si="32"/>
        <v>4.8050801412659654</v>
      </c>
      <c r="H308" s="9">
        <f>H307*(1+C308)</f>
        <v>4.8050801412659689</v>
      </c>
      <c r="I308" s="9">
        <f t="shared" si="31"/>
        <v>-9.8202764194512682E-2</v>
      </c>
      <c r="J308">
        <f t="shared" si="33"/>
        <v>1.2588216501132853E-5</v>
      </c>
      <c r="O308">
        <v>306</v>
      </c>
      <c r="P308">
        <v>633</v>
      </c>
      <c r="Q308" s="9">
        <v>5.751663950013608E-2</v>
      </c>
      <c r="R308">
        <v>6.4836087510045177E-5</v>
      </c>
      <c r="S308">
        <f t="shared" si="34"/>
        <v>6.2443596606362645E-2</v>
      </c>
      <c r="T308" s="20">
        <f t="shared" si="35"/>
        <v>0.93755640339363733</v>
      </c>
    </row>
    <row r="309" spans="1:20" x14ac:dyDescent="0.15">
      <c r="A309" s="6">
        <v>37050</v>
      </c>
      <c r="B309" s="11">
        <v>2215.1</v>
      </c>
      <c r="C309" s="7">
        <f t="shared" si="29"/>
        <v>-2.1598939929328709E-2</v>
      </c>
      <c r="E309">
        <v>307</v>
      </c>
      <c r="F309" s="2">
        <f t="shared" si="30"/>
        <v>1063.4518481730531</v>
      </c>
      <c r="G309" s="10">
        <f t="shared" si="32"/>
        <v>4.7012955039391517</v>
      </c>
      <c r="H309" s="9">
        <f>H308*(1+C309)</f>
        <v>4.7012955039391553</v>
      </c>
      <c r="I309" s="9">
        <f t="shared" si="31"/>
        <v>0.10378463732681364</v>
      </c>
      <c r="J309">
        <f t="shared" si="33"/>
        <v>1.2651473870485279E-5</v>
      </c>
      <c r="O309">
        <v>307</v>
      </c>
      <c r="P309">
        <v>835</v>
      </c>
      <c r="Q309" s="9">
        <v>5.749541564792171E-2</v>
      </c>
      <c r="R309">
        <v>1.7846558878490895E-4</v>
      </c>
      <c r="S309">
        <f t="shared" si="34"/>
        <v>6.2622062195147557E-2</v>
      </c>
      <c r="T309" s="20">
        <f t="shared" si="35"/>
        <v>0.93737793780485246</v>
      </c>
    </row>
    <row r="310" spans="1:20" x14ac:dyDescent="0.15">
      <c r="A310" s="6">
        <v>37053</v>
      </c>
      <c r="B310" s="11">
        <v>2170.7800000000002</v>
      </c>
      <c r="C310" s="7">
        <f t="shared" si="29"/>
        <v>-2.0008126043970842E-2</v>
      </c>
      <c r="E310">
        <v>308</v>
      </c>
      <c r="F310" s="2">
        <f t="shared" si="30"/>
        <v>1042.174169553113</v>
      </c>
      <c r="G310" s="10">
        <f t="shared" si="32"/>
        <v>4.6072313909263833</v>
      </c>
      <c r="H310" s="9">
        <f>H309*(1+C310)</f>
        <v>4.6072313909263869</v>
      </c>
      <c r="I310" s="9">
        <f t="shared" si="31"/>
        <v>9.4064113012768402E-2</v>
      </c>
      <c r="J310">
        <f t="shared" si="33"/>
        <v>1.2715049116065608E-5</v>
      </c>
      <c r="O310">
        <v>308</v>
      </c>
      <c r="P310">
        <v>93</v>
      </c>
      <c r="Q310" s="9">
        <v>5.7431744091279491E-2</v>
      </c>
      <c r="R310">
        <v>4.3279317397756524E-6</v>
      </c>
      <c r="S310">
        <f t="shared" si="34"/>
        <v>6.2626390126887338E-2</v>
      </c>
      <c r="T310" s="20">
        <f t="shared" si="35"/>
        <v>0.93737360987311269</v>
      </c>
    </row>
    <row r="311" spans="1:20" x14ac:dyDescent="0.15">
      <c r="A311" s="6">
        <v>37054</v>
      </c>
      <c r="B311" s="11">
        <v>2169.9499999999998</v>
      </c>
      <c r="C311" s="7">
        <f t="shared" si="29"/>
        <v>-3.8235104432526867E-4</v>
      </c>
      <c r="E311">
        <v>309</v>
      </c>
      <c r="F311" s="2">
        <f t="shared" si="30"/>
        <v>1041.7756931710155</v>
      </c>
      <c r="G311" s="10">
        <f t="shared" si="32"/>
        <v>4.6054698111926147</v>
      </c>
      <c r="H311" s="9">
        <f>H310*(1+C311)</f>
        <v>4.6054698111926182</v>
      </c>
      <c r="I311" s="9">
        <f t="shared" si="31"/>
        <v>1.7615797337686701E-3</v>
      </c>
      <c r="J311">
        <f t="shared" si="33"/>
        <v>1.2778943835241817E-5</v>
      </c>
      <c r="O311">
        <v>309</v>
      </c>
      <c r="P311">
        <v>743</v>
      </c>
      <c r="Q311" s="9">
        <v>5.7134610160282762E-2</v>
      </c>
      <c r="R311">
        <v>1.1253248718701694E-4</v>
      </c>
      <c r="S311">
        <f t="shared" si="34"/>
        <v>6.2738922614074349E-2</v>
      </c>
      <c r="T311" s="20">
        <f t="shared" si="35"/>
        <v>0.93726107738592568</v>
      </c>
    </row>
    <row r="312" spans="1:20" x14ac:dyDescent="0.15">
      <c r="A312" s="6">
        <v>37055</v>
      </c>
      <c r="B312" s="11">
        <v>2121.66</v>
      </c>
      <c r="C312" s="7">
        <f t="shared" si="29"/>
        <v>-2.2253968985460504E-2</v>
      </c>
      <c r="E312">
        <v>310</v>
      </c>
      <c r="F312" s="2">
        <f t="shared" si="30"/>
        <v>1018.5920492053812</v>
      </c>
      <c r="G312" s="10">
        <f t="shared" si="32"/>
        <v>4.5029798288508598</v>
      </c>
      <c r="H312" s="9">
        <f>H311*(1+C312)</f>
        <v>4.5029798288508633</v>
      </c>
      <c r="I312" s="9">
        <f t="shared" si="31"/>
        <v>0.10248998234175488</v>
      </c>
      <c r="J312">
        <f t="shared" si="33"/>
        <v>1.284315963340886E-5</v>
      </c>
      <c r="O312">
        <v>310</v>
      </c>
      <c r="P312">
        <v>733</v>
      </c>
      <c r="Q312" s="9">
        <v>5.6540342298287971E-2</v>
      </c>
      <c r="R312">
        <v>1.0703078857008152E-4</v>
      </c>
      <c r="S312">
        <f t="shared" si="34"/>
        <v>6.2845953402644428E-2</v>
      </c>
      <c r="T312" s="20">
        <f t="shared" si="35"/>
        <v>0.93715404659735557</v>
      </c>
    </row>
    <row r="313" spans="1:20" x14ac:dyDescent="0.15">
      <c r="A313" s="6">
        <v>37056</v>
      </c>
      <c r="B313" s="11">
        <v>2044.07</v>
      </c>
      <c r="C313" s="7">
        <f t="shared" si="29"/>
        <v>-3.6570421273908083E-2</v>
      </c>
      <c r="E313">
        <v>311</v>
      </c>
      <c r="F313" s="2">
        <f t="shared" si="30"/>
        <v>981.34170885968706</v>
      </c>
      <c r="G313" s="10">
        <f t="shared" si="32"/>
        <v>4.3383039595218733</v>
      </c>
      <c r="H313" s="9">
        <f>H312*(1+C313)</f>
        <v>4.3383039595218769</v>
      </c>
      <c r="I313" s="9">
        <f t="shared" si="31"/>
        <v>0.16467586932898648</v>
      </c>
      <c r="J313">
        <f t="shared" si="33"/>
        <v>1.2907698124029008E-5</v>
      </c>
      <c r="O313">
        <v>311</v>
      </c>
      <c r="P313">
        <v>145</v>
      </c>
      <c r="Q313" s="9">
        <v>5.6221984515077317E-2</v>
      </c>
      <c r="R313">
        <v>5.6166867538289374E-6</v>
      </c>
      <c r="S313">
        <f t="shared" si="34"/>
        <v>6.2851570089398262E-2</v>
      </c>
      <c r="T313" s="20">
        <f t="shared" si="35"/>
        <v>0.93714842991060177</v>
      </c>
    </row>
    <row r="314" spans="1:20" x14ac:dyDescent="0.15">
      <c r="A314" s="6">
        <v>37057</v>
      </c>
      <c r="B314" s="11">
        <v>2028.43</v>
      </c>
      <c r="C314" s="7">
        <f t="shared" si="29"/>
        <v>-7.6514013707944528E-3</v>
      </c>
      <c r="E314">
        <v>312</v>
      </c>
      <c r="F314" s="2">
        <f t="shared" si="30"/>
        <v>973.83306956330023</v>
      </c>
      <c r="G314" s="10">
        <f t="shared" si="32"/>
        <v>4.3051098546590643</v>
      </c>
      <c r="H314" s="9">
        <f>H313*(1+C314)</f>
        <v>4.3051098546590678</v>
      </c>
      <c r="I314" s="9">
        <f t="shared" si="31"/>
        <v>3.3194104862809048E-2</v>
      </c>
      <c r="J314">
        <f t="shared" si="33"/>
        <v>1.2972560928672369E-5</v>
      </c>
      <c r="O314">
        <v>312</v>
      </c>
      <c r="P314">
        <v>882</v>
      </c>
      <c r="Q314" s="9">
        <v>5.6158312958435097E-2</v>
      </c>
      <c r="R314">
        <v>2.2587579497139083E-4</v>
      </c>
      <c r="S314">
        <f t="shared" si="34"/>
        <v>6.3077445884369657E-2</v>
      </c>
      <c r="T314" s="20">
        <f t="shared" si="35"/>
        <v>0.9369225541156303</v>
      </c>
    </row>
    <row r="315" spans="1:20" x14ac:dyDescent="0.15">
      <c r="A315" s="6">
        <v>37060</v>
      </c>
      <c r="B315" s="11">
        <v>1988.63</v>
      </c>
      <c r="C315" s="7">
        <f t="shared" si="29"/>
        <v>-1.9621086258830744E-2</v>
      </c>
      <c r="E315">
        <v>313</v>
      </c>
      <c r="F315" s="2">
        <f t="shared" si="30"/>
        <v>954.72540690369681</v>
      </c>
      <c r="G315" s="10">
        <f t="shared" si="32"/>
        <v>4.2206389228470567</v>
      </c>
      <c r="H315" s="9">
        <f>H314*(1+C315)</f>
        <v>4.2206389228470602</v>
      </c>
      <c r="I315" s="9">
        <f t="shared" si="31"/>
        <v>8.4470931812007599E-2</v>
      </c>
      <c r="J315">
        <f t="shared" si="33"/>
        <v>1.3037749677057654E-5</v>
      </c>
      <c r="O315">
        <v>313</v>
      </c>
      <c r="P315">
        <v>635</v>
      </c>
      <c r="Q315" s="9">
        <v>5.6073417549578952E-2</v>
      </c>
      <c r="R315">
        <v>6.5489343713588227E-5</v>
      </c>
      <c r="S315">
        <f t="shared" si="34"/>
        <v>6.3142935228083244E-2</v>
      </c>
      <c r="T315" s="20">
        <f t="shared" si="35"/>
        <v>0.93685706477191677</v>
      </c>
    </row>
    <row r="316" spans="1:20" x14ac:dyDescent="0.15">
      <c r="A316" s="6">
        <v>37061</v>
      </c>
      <c r="B316" s="11">
        <v>1992.66</v>
      </c>
      <c r="C316" s="7">
        <f t="shared" si="29"/>
        <v>2.026520770580742E-3</v>
      </c>
      <c r="E316">
        <v>314</v>
      </c>
      <c r="F316" s="2">
        <f t="shared" si="30"/>
        <v>956.6601777709883</v>
      </c>
      <c r="G316" s="10">
        <f t="shared" si="32"/>
        <v>4.2291921352893276</v>
      </c>
      <c r="H316" s="9">
        <f>H315*(1+C316)</f>
        <v>4.2291921352893311</v>
      </c>
      <c r="I316" s="9">
        <f t="shared" si="31"/>
        <v>-8.5532124422709188E-3</v>
      </c>
      <c r="J316">
        <f t="shared" si="33"/>
        <v>1.3103266007093119E-5</v>
      </c>
      <c r="O316">
        <v>314</v>
      </c>
      <c r="P316">
        <v>1307</v>
      </c>
      <c r="Q316" s="9">
        <v>5.5967298288509326E-2</v>
      </c>
      <c r="R316">
        <v>1.9013425928599667E-3</v>
      </c>
      <c r="S316">
        <f t="shared" si="34"/>
        <v>6.5044277820943214E-2</v>
      </c>
      <c r="T316" s="20">
        <f t="shared" si="35"/>
        <v>0.93495572217905676</v>
      </c>
    </row>
    <row r="317" spans="1:20" x14ac:dyDescent="0.15">
      <c r="A317" s="6">
        <v>37062</v>
      </c>
      <c r="B317" s="11">
        <v>2031.24</v>
      </c>
      <c r="C317" s="7">
        <f t="shared" si="29"/>
        <v>1.9361055072114608E-2</v>
      </c>
      <c r="E317">
        <v>315</v>
      </c>
      <c r="F317" s="2">
        <f t="shared" si="30"/>
        <v>975.18212815811137</v>
      </c>
      <c r="G317" s="10">
        <f t="shared" si="32"/>
        <v>4.3110737571312185</v>
      </c>
      <c r="H317" s="9">
        <f>H316*(1+C317)</f>
        <v>4.3110737571312221</v>
      </c>
      <c r="I317" s="9">
        <f t="shared" si="31"/>
        <v>-8.1881621841890961E-2</v>
      </c>
      <c r="J317">
        <f t="shared" si="33"/>
        <v>1.3169111564917708E-5</v>
      </c>
      <c r="O317">
        <v>315</v>
      </c>
      <c r="P317">
        <v>1102</v>
      </c>
      <c r="Q317" s="9">
        <v>5.5776283618581779E-2</v>
      </c>
      <c r="R317">
        <v>6.8044328099685965E-4</v>
      </c>
      <c r="S317">
        <f t="shared" si="34"/>
        <v>6.5724721101940067E-2</v>
      </c>
      <c r="T317" s="20">
        <f t="shared" si="35"/>
        <v>0.93427527889805995</v>
      </c>
    </row>
    <row r="318" spans="1:20" x14ac:dyDescent="0.15">
      <c r="A318" s="6">
        <v>37063</v>
      </c>
      <c r="B318" s="11">
        <v>2058.7600000000002</v>
      </c>
      <c r="C318" s="7">
        <f t="shared" si="29"/>
        <v>1.3548374391997076E-2</v>
      </c>
      <c r="E318">
        <v>316</v>
      </c>
      <c r="F318" s="2">
        <f t="shared" si="30"/>
        <v>988.39426073078198</v>
      </c>
      <c r="G318" s="10">
        <f t="shared" si="32"/>
        <v>4.3694817984243466</v>
      </c>
      <c r="H318" s="9">
        <f>H317*(1+C318)</f>
        <v>4.3694817984243493</v>
      </c>
      <c r="I318" s="9">
        <f t="shared" si="31"/>
        <v>-5.8408041293127155E-2</v>
      </c>
      <c r="J318">
        <f t="shared" si="33"/>
        <v>1.3235288004942423E-5</v>
      </c>
      <c r="O318">
        <v>316</v>
      </c>
      <c r="P318">
        <v>1282</v>
      </c>
      <c r="Q318" s="9">
        <v>5.5712612061939559E-2</v>
      </c>
      <c r="R318">
        <v>1.6774029242018242E-3</v>
      </c>
      <c r="S318">
        <f t="shared" si="34"/>
        <v>6.7402124026141888E-2</v>
      </c>
      <c r="T318" s="20">
        <f t="shared" si="35"/>
        <v>0.93259787597385813</v>
      </c>
    </row>
    <row r="319" spans="1:20" x14ac:dyDescent="0.15">
      <c r="A319" s="6">
        <v>37064</v>
      </c>
      <c r="B319" s="11">
        <v>2034.84</v>
      </c>
      <c r="C319" s="7">
        <f t="shared" si="29"/>
        <v>-1.1618644232450737E-2</v>
      </c>
      <c r="E319">
        <v>317</v>
      </c>
      <c r="F319" s="2">
        <f t="shared" si="30"/>
        <v>976.9104594539549</v>
      </c>
      <c r="G319" s="10">
        <f t="shared" si="32"/>
        <v>4.3187143439282858</v>
      </c>
      <c r="H319" s="9">
        <f>H318*(1+C319)</f>
        <v>4.3187143439282876</v>
      </c>
      <c r="I319" s="9">
        <f t="shared" si="31"/>
        <v>5.0767454496061681E-2</v>
      </c>
      <c r="J319">
        <f t="shared" si="33"/>
        <v>1.330179698989188E-5</v>
      </c>
      <c r="O319">
        <v>317</v>
      </c>
      <c r="P319">
        <v>765</v>
      </c>
      <c r="Q319" s="9">
        <v>5.5606492800869489E-2</v>
      </c>
      <c r="R319">
        <v>1.2565221285182302E-4</v>
      </c>
      <c r="S319">
        <f t="shared" si="34"/>
        <v>6.7527776238993711E-2</v>
      </c>
      <c r="T319" s="20">
        <f t="shared" si="35"/>
        <v>0.93247222376100625</v>
      </c>
    </row>
    <row r="320" spans="1:20" x14ac:dyDescent="0.15">
      <c r="A320" s="6">
        <v>37067</v>
      </c>
      <c r="B320" s="11">
        <v>2050.87</v>
      </c>
      <c r="C320" s="7">
        <f t="shared" si="29"/>
        <v>7.8777692594995674E-3</v>
      </c>
      <c r="E320">
        <v>318</v>
      </c>
      <c r="F320" s="2">
        <f t="shared" si="30"/>
        <v>984.60633464072487</v>
      </c>
      <c r="G320" s="10">
        <f t="shared" si="32"/>
        <v>4.3527361790274446</v>
      </c>
      <c r="H320" s="9">
        <f>H319*(1+C320)</f>
        <v>4.3527361790274455</v>
      </c>
      <c r="I320" s="9">
        <f t="shared" si="31"/>
        <v>-3.4021835099157904E-2</v>
      </c>
      <c r="J320">
        <f t="shared" si="33"/>
        <v>1.3368640190846112E-5</v>
      </c>
      <c r="O320">
        <v>318</v>
      </c>
      <c r="P320">
        <v>43</v>
      </c>
      <c r="Q320" s="9">
        <v>5.558526894865512E-2</v>
      </c>
      <c r="R320">
        <v>3.368483619203326E-6</v>
      </c>
      <c r="S320">
        <f t="shared" si="34"/>
        <v>6.7531144722612915E-2</v>
      </c>
      <c r="T320" s="20">
        <f t="shared" si="35"/>
        <v>0.9324688552773871</v>
      </c>
    </row>
    <row r="321" spans="1:20" x14ac:dyDescent="0.15">
      <c r="A321" s="6">
        <v>37068</v>
      </c>
      <c r="B321" s="11">
        <v>2064.62</v>
      </c>
      <c r="C321" s="7">
        <f t="shared" si="29"/>
        <v>6.7044717607649407E-3</v>
      </c>
      <c r="E321">
        <v>319</v>
      </c>
      <c r="F321" s="2">
        <f t="shared" si="30"/>
        <v>991.20760000679388</v>
      </c>
      <c r="G321" s="10">
        <f t="shared" si="32"/>
        <v>4.3819189758217938</v>
      </c>
      <c r="H321" s="9">
        <f>H320*(1+C321)</f>
        <v>4.3819189758217947</v>
      </c>
      <c r="I321" s="9">
        <f t="shared" si="31"/>
        <v>-2.9182796794349208E-2</v>
      </c>
      <c r="J321">
        <f t="shared" si="33"/>
        <v>1.3435819287282525E-5</v>
      </c>
      <c r="O321">
        <v>319</v>
      </c>
      <c r="P321">
        <v>1234</v>
      </c>
      <c r="Q321" s="9">
        <v>5.5373030426514092E-2</v>
      </c>
      <c r="R321">
        <v>1.3186977694199034E-3</v>
      </c>
      <c r="S321">
        <f t="shared" si="34"/>
        <v>6.8849842492032826E-2</v>
      </c>
      <c r="T321" s="20">
        <f t="shared" si="35"/>
        <v>0.93115015750796715</v>
      </c>
    </row>
    <row r="322" spans="1:20" x14ac:dyDescent="0.15">
      <c r="A322" s="6">
        <v>37069</v>
      </c>
      <c r="B322" s="11">
        <v>2074.7399999999998</v>
      </c>
      <c r="C322" s="7">
        <f t="shared" si="29"/>
        <v>4.9016283868217325E-3</v>
      </c>
      <c r="E322">
        <v>320</v>
      </c>
      <c r="F322" s="2">
        <f t="shared" si="30"/>
        <v>996.06613131622066</v>
      </c>
      <c r="G322" s="10">
        <f t="shared" si="32"/>
        <v>4.4033975142624353</v>
      </c>
      <c r="H322" s="9">
        <f>H321*(1+C322)</f>
        <v>4.4033975142624353</v>
      </c>
      <c r="I322" s="9">
        <f t="shared" si="31"/>
        <v>-2.1478538440640627E-2</v>
      </c>
      <c r="J322">
        <f t="shared" si="33"/>
        <v>1.3503335967118117E-5</v>
      </c>
      <c r="O322">
        <v>320</v>
      </c>
      <c r="P322">
        <v>470</v>
      </c>
      <c r="Q322" s="9">
        <v>5.4778762564520189E-2</v>
      </c>
      <c r="R322">
        <v>2.864039222842162E-5</v>
      </c>
      <c r="S322">
        <f t="shared" si="34"/>
        <v>6.8878482884261252E-2</v>
      </c>
      <c r="T322" s="20">
        <f t="shared" si="35"/>
        <v>0.93112151711573876</v>
      </c>
    </row>
    <row r="323" spans="1:20" x14ac:dyDescent="0.15">
      <c r="A323" s="6">
        <v>37070</v>
      </c>
      <c r="B323" s="11">
        <v>2125.46</v>
      </c>
      <c r="C323" s="7">
        <f t="shared" si="29"/>
        <v>2.4446436661943238E-2</v>
      </c>
      <c r="E323">
        <v>321</v>
      </c>
      <c r="F323" s="2">
        <f t="shared" si="30"/>
        <v>1020.4163989065495</v>
      </c>
      <c r="G323" s="10">
        <f t="shared" si="32"/>
        <v>4.51104489269221</v>
      </c>
      <c r="H323" s="9">
        <f>H322*(1+C323)</f>
        <v>4.51104489269221</v>
      </c>
      <c r="I323" s="9">
        <f t="shared" si="31"/>
        <v>-0.10764737842977468</v>
      </c>
      <c r="J323">
        <f t="shared" si="33"/>
        <v>1.3571191926751872E-5</v>
      </c>
      <c r="O323">
        <v>321</v>
      </c>
      <c r="P323">
        <v>1492</v>
      </c>
      <c r="Q323" s="9">
        <v>5.4736314860091895E-2</v>
      </c>
      <c r="R323">
        <v>4.8060738423107994E-3</v>
      </c>
      <c r="S323">
        <f t="shared" si="34"/>
        <v>7.3684556726572051E-2</v>
      </c>
      <c r="T323" s="20">
        <f t="shared" si="35"/>
        <v>0.92631544327342796</v>
      </c>
    </row>
    <row r="324" spans="1:20" x14ac:dyDescent="0.15">
      <c r="A324" s="6">
        <v>37071</v>
      </c>
      <c r="B324" s="11">
        <v>2160.54</v>
      </c>
      <c r="C324" s="7">
        <f t="shared" ref="C324:C387" si="36">B324/B323-1</f>
        <v>1.6504662520113289E-2</v>
      </c>
      <c r="E324">
        <v>322</v>
      </c>
      <c r="F324" s="2">
        <f t="shared" ref="F324:F387" si="37">F323*(1+C324)</f>
        <v>1037.2580272004914</v>
      </c>
      <c r="G324" s="10">
        <f t="shared" si="32"/>
        <v>4.5854981662591756</v>
      </c>
      <c r="H324" s="9">
        <f>H323*(1+C324)</f>
        <v>4.5854981662591756</v>
      </c>
      <c r="I324" s="9">
        <f t="shared" ref="I324:I387" si="38">-(H324-H323)</f>
        <v>-7.4453273566965628E-2</v>
      </c>
      <c r="J324">
        <f t="shared" si="33"/>
        <v>1.3639388871107412E-5</v>
      </c>
      <c r="O324">
        <v>322</v>
      </c>
      <c r="P324">
        <v>426</v>
      </c>
      <c r="Q324" s="9">
        <v>5.4502852485737385E-2</v>
      </c>
      <c r="R324">
        <v>2.2971772897337562E-5</v>
      </c>
      <c r="S324">
        <f t="shared" si="34"/>
        <v>7.3707528499469391E-2</v>
      </c>
      <c r="T324" s="20">
        <f t="shared" si="35"/>
        <v>0.92629247150053062</v>
      </c>
    </row>
    <row r="325" spans="1:20" x14ac:dyDescent="0.15">
      <c r="A325" s="6">
        <v>37074</v>
      </c>
      <c r="B325" s="11">
        <v>2148.7199999999998</v>
      </c>
      <c r="C325" s="7">
        <f t="shared" si="36"/>
        <v>-5.470854508595191E-3</v>
      </c>
      <c r="E325">
        <v>323</v>
      </c>
      <c r="F325" s="2">
        <f t="shared" si="37"/>
        <v>1031.583339445805</v>
      </c>
      <c r="G325" s="10">
        <f t="shared" ref="G325:G388" si="39">G324*F325/F324</f>
        <v>4.5604115729421419</v>
      </c>
      <c r="H325" s="9">
        <f>H324*(1+C325)</f>
        <v>4.5604115729421419</v>
      </c>
      <c r="I325" s="9">
        <f t="shared" si="38"/>
        <v>2.5086593317033667E-2</v>
      </c>
      <c r="J325">
        <f t="shared" ref="J325:J388" si="40">$M$2^($M$3-E325)*(1-$M$2)/(1-$M$2^$M$3)</f>
        <v>1.3707928513675788E-5</v>
      </c>
      <c r="O325">
        <v>323</v>
      </c>
      <c r="P325">
        <v>637</v>
      </c>
      <c r="Q325" s="9">
        <v>5.4460404781309091E-2</v>
      </c>
      <c r="R325">
        <v>6.6149181802063793E-5</v>
      </c>
      <c r="S325">
        <f t="shared" ref="S325:S388" si="41">S324+R325</f>
        <v>7.3773677681271452E-2</v>
      </c>
      <c r="T325" s="20">
        <f t="shared" si="35"/>
        <v>0.92622632231872859</v>
      </c>
    </row>
    <row r="326" spans="1:20" x14ac:dyDescent="0.15">
      <c r="A326" s="6">
        <v>37075</v>
      </c>
      <c r="B326" s="11">
        <v>2140.8000000000002</v>
      </c>
      <c r="C326" s="7">
        <f t="shared" si="36"/>
        <v>-3.6859153356415542E-3</v>
      </c>
      <c r="E326">
        <v>324</v>
      </c>
      <c r="F326" s="2">
        <f t="shared" si="37"/>
        <v>1027.7810105949493</v>
      </c>
      <c r="G326" s="10">
        <f t="shared" si="39"/>
        <v>4.5436022819885968</v>
      </c>
      <c r="H326" s="9">
        <f>H325*(1+C326)</f>
        <v>4.5436022819885977</v>
      </c>
      <c r="I326" s="9">
        <f t="shared" si="38"/>
        <v>1.680929095354422E-2</v>
      </c>
      <c r="J326">
        <f t="shared" si="40"/>
        <v>1.3776812576558581E-5</v>
      </c>
      <c r="O326">
        <v>324</v>
      </c>
      <c r="P326">
        <v>1115</v>
      </c>
      <c r="Q326" s="9">
        <v>5.4333061668024651E-2</v>
      </c>
      <c r="R326">
        <v>7.262595902999176E-4</v>
      </c>
      <c r="S326">
        <f t="shared" si="41"/>
        <v>7.4499937271571365E-2</v>
      </c>
      <c r="T326" s="20">
        <f t="shared" si="35"/>
        <v>0.92550006272842866</v>
      </c>
    </row>
    <row r="327" spans="1:20" x14ac:dyDescent="0.15">
      <c r="A327" s="6">
        <v>37077</v>
      </c>
      <c r="B327" s="11">
        <v>2080.11</v>
      </c>
      <c r="C327" s="7">
        <f t="shared" si="36"/>
        <v>-2.8349215246636805E-2</v>
      </c>
      <c r="E327">
        <v>325</v>
      </c>
      <c r="F327" s="2">
        <f t="shared" si="37"/>
        <v>998.6442254991872</v>
      </c>
      <c r="G327" s="10">
        <f t="shared" si="39"/>
        <v>4.4147947229013917</v>
      </c>
      <c r="H327" s="9">
        <f>H326*(1+C327)</f>
        <v>4.4147947229013926</v>
      </c>
      <c r="I327" s="9">
        <f t="shared" si="38"/>
        <v>0.12880755908720509</v>
      </c>
      <c r="J327">
        <f t="shared" si="40"/>
        <v>1.3846042790511137E-5</v>
      </c>
      <c r="O327">
        <v>325</v>
      </c>
      <c r="P327">
        <v>1216</v>
      </c>
      <c r="Q327" s="9">
        <v>5.4269390111381988E-2</v>
      </c>
      <c r="R327">
        <v>1.2049269690482625E-3</v>
      </c>
      <c r="S327">
        <f t="shared" si="41"/>
        <v>7.5704864240619632E-2</v>
      </c>
      <c r="T327" s="20">
        <f t="shared" si="35"/>
        <v>0.92429513575938038</v>
      </c>
    </row>
    <row r="328" spans="1:20" x14ac:dyDescent="0.15">
      <c r="A328" s="6">
        <v>37078</v>
      </c>
      <c r="B328" s="11">
        <v>2004.16</v>
      </c>
      <c r="C328" s="7">
        <f t="shared" si="36"/>
        <v>-3.6512492127820151E-2</v>
      </c>
      <c r="E328">
        <v>326</v>
      </c>
      <c r="F328" s="2">
        <f t="shared" si="37"/>
        <v>962.18123607715506</v>
      </c>
      <c r="G328" s="10">
        <f t="shared" si="39"/>
        <v>4.253599565335513</v>
      </c>
      <c r="H328" s="9">
        <f>H327*(1+C328)</f>
        <v>4.2535995653355139</v>
      </c>
      <c r="I328" s="9">
        <f t="shared" si="38"/>
        <v>0.16119515756587877</v>
      </c>
      <c r="J328">
        <f t="shared" si="40"/>
        <v>1.3915620894986068E-5</v>
      </c>
      <c r="O328">
        <v>326</v>
      </c>
      <c r="P328">
        <v>289</v>
      </c>
      <c r="Q328" s="9">
        <v>5.4142046998097548E-2</v>
      </c>
      <c r="R328">
        <v>1.1559966520200465E-5</v>
      </c>
      <c r="S328">
        <f t="shared" si="41"/>
        <v>7.5716424207139837E-2</v>
      </c>
      <c r="T328" s="20">
        <f t="shared" si="35"/>
        <v>0.92428357579286013</v>
      </c>
    </row>
    <row r="329" spans="1:20" x14ac:dyDescent="0.15">
      <c r="A329" s="6">
        <v>37081</v>
      </c>
      <c r="B329" s="11">
        <v>2026.71</v>
      </c>
      <c r="C329" s="7">
        <f t="shared" si="36"/>
        <v>1.1251596678907738E-2</v>
      </c>
      <c r="E329">
        <v>327</v>
      </c>
      <c r="F329" s="2">
        <f t="shared" si="37"/>
        <v>973.00731127750817</v>
      </c>
      <c r="G329" s="10">
        <f t="shared" si="39"/>
        <v>4.3014593520782451</v>
      </c>
      <c r="H329" s="9">
        <f>H328*(1+C329)</f>
        <v>4.301459352078246</v>
      </c>
      <c r="I329" s="9">
        <f t="shared" si="38"/>
        <v>-4.7859786742732169E-2</v>
      </c>
      <c r="J329">
        <f t="shared" si="40"/>
        <v>1.3985548638176953E-5</v>
      </c>
      <c r="O329">
        <v>327</v>
      </c>
      <c r="P329">
        <v>1350</v>
      </c>
      <c r="Q329" s="9">
        <v>5.4099599293669698E-2</v>
      </c>
      <c r="R329">
        <v>2.3586739201262464E-3</v>
      </c>
      <c r="S329">
        <f t="shared" si="41"/>
        <v>7.8075098127266082E-2</v>
      </c>
      <c r="T329" s="20">
        <f t="shared" si="35"/>
        <v>0.9219249018727339</v>
      </c>
    </row>
    <row r="330" spans="1:20" x14ac:dyDescent="0.15">
      <c r="A330" s="6">
        <v>37082</v>
      </c>
      <c r="B330" s="11">
        <v>1962.79</v>
      </c>
      <c r="C330" s="7">
        <f t="shared" si="36"/>
        <v>-3.1538799334882683E-2</v>
      </c>
      <c r="E330">
        <v>328</v>
      </c>
      <c r="F330" s="2">
        <f t="shared" si="37"/>
        <v>942.31982893575309</v>
      </c>
      <c r="G330" s="10">
        <f t="shared" si="39"/>
        <v>4.1657964887258947</v>
      </c>
      <c r="H330" s="9">
        <f>H329*(1+C330)</f>
        <v>4.1657964887258956</v>
      </c>
      <c r="I330" s="9">
        <f t="shared" si="38"/>
        <v>0.13566286335235045</v>
      </c>
      <c r="J330">
        <f t="shared" si="40"/>
        <v>1.4055827777062263E-5</v>
      </c>
      <c r="O330">
        <v>328</v>
      </c>
      <c r="P330">
        <v>735</v>
      </c>
      <c r="Q330" s="9">
        <v>5.3696346101602455E-2</v>
      </c>
      <c r="R330">
        <v>1.0810917761680918E-4</v>
      </c>
      <c r="S330">
        <f t="shared" si="41"/>
        <v>7.8183207304882887E-2</v>
      </c>
      <c r="T330" s="20">
        <f t="shared" si="35"/>
        <v>0.92181679269511707</v>
      </c>
    </row>
    <row r="331" spans="1:20" x14ac:dyDescent="0.15">
      <c r="A331" s="6">
        <v>37083</v>
      </c>
      <c r="B331" s="11">
        <v>1972.04</v>
      </c>
      <c r="C331" s="7">
        <f t="shared" si="36"/>
        <v>4.7126794002414485E-3</v>
      </c>
      <c r="E331">
        <v>329</v>
      </c>
      <c r="F331" s="2">
        <f t="shared" si="37"/>
        <v>946.76068018201761</v>
      </c>
      <c r="G331" s="10">
        <f t="shared" si="39"/>
        <v>4.185428552023911</v>
      </c>
      <c r="H331" s="9">
        <f>H330*(1+C331)</f>
        <v>4.1854285520239118</v>
      </c>
      <c r="I331" s="9">
        <f t="shared" si="38"/>
        <v>-1.9632063298016256E-2</v>
      </c>
      <c r="J331">
        <f t="shared" si="40"/>
        <v>1.4126460077449511E-5</v>
      </c>
      <c r="O331">
        <v>329</v>
      </c>
      <c r="P331">
        <v>883</v>
      </c>
      <c r="Q331" s="9">
        <v>5.3420436022819651E-2</v>
      </c>
      <c r="R331">
        <v>2.2701084921747814E-4</v>
      </c>
      <c r="S331">
        <f t="shared" si="41"/>
        <v>7.8410218154100361E-2</v>
      </c>
      <c r="T331" s="20">
        <f t="shared" si="35"/>
        <v>0.92158978184589968</v>
      </c>
    </row>
    <row r="332" spans="1:20" x14ac:dyDescent="0.15">
      <c r="A332" s="6">
        <v>37084</v>
      </c>
      <c r="B332" s="11">
        <v>2075.7399999999998</v>
      </c>
      <c r="C332" s="7">
        <f t="shared" si="36"/>
        <v>5.2585140260846597E-2</v>
      </c>
      <c r="E332">
        <v>330</v>
      </c>
      <c r="F332" s="2">
        <f t="shared" si="37"/>
        <v>996.54622334284352</v>
      </c>
      <c r="G332" s="10">
        <f t="shared" si="39"/>
        <v>4.4055198994838412</v>
      </c>
      <c r="H332" s="9">
        <f>H331*(1+C332)</f>
        <v>4.4055198994838412</v>
      </c>
      <c r="I332" s="9">
        <f t="shared" si="38"/>
        <v>-0.22009134745992931</v>
      </c>
      <c r="J332">
        <f t="shared" si="40"/>
        <v>1.4197447314019609E-5</v>
      </c>
      <c r="O332">
        <v>330</v>
      </c>
      <c r="P332">
        <v>129</v>
      </c>
      <c r="Q332" s="9">
        <v>5.3293092909534323E-2</v>
      </c>
      <c r="R332">
        <v>5.1838150187225457E-6</v>
      </c>
      <c r="S332">
        <f t="shared" si="41"/>
        <v>7.8415401969119086E-2</v>
      </c>
      <c r="T332" s="20">
        <f t="shared" si="35"/>
        <v>0.92158459803088089</v>
      </c>
    </row>
    <row r="333" spans="1:20" x14ac:dyDescent="0.15">
      <c r="A333" s="6">
        <v>37085</v>
      </c>
      <c r="B333" s="11">
        <v>2084.79</v>
      </c>
      <c r="C333" s="7">
        <f t="shared" si="36"/>
        <v>4.3598909304634059E-3</v>
      </c>
      <c r="E333">
        <v>331</v>
      </c>
      <c r="F333" s="2">
        <f t="shared" si="37"/>
        <v>1000.8910561837836</v>
      </c>
      <c r="G333" s="10">
        <f t="shared" si="39"/>
        <v>4.4247274857375771</v>
      </c>
      <c r="H333" s="9">
        <f>H332*(1+C333)</f>
        <v>4.4247274857375771</v>
      </c>
      <c r="I333" s="9">
        <f t="shared" si="38"/>
        <v>-1.9207586253735975E-2</v>
      </c>
      <c r="J333">
        <f t="shared" si="40"/>
        <v>1.4268791270371465E-5</v>
      </c>
      <c r="O333">
        <v>331</v>
      </c>
      <c r="P333">
        <v>277</v>
      </c>
      <c r="Q333" s="9">
        <v>5.2889839717468412E-2</v>
      </c>
      <c r="R333">
        <v>1.0885128122587374E-5</v>
      </c>
      <c r="S333">
        <f t="shared" si="41"/>
        <v>7.842628709724167E-2</v>
      </c>
      <c r="T333" s="20">
        <f t="shared" si="35"/>
        <v>0.92157371290275836</v>
      </c>
    </row>
    <row r="334" spans="1:20" x14ac:dyDescent="0.15">
      <c r="A334" s="6">
        <v>37088</v>
      </c>
      <c r="B334" s="11">
        <v>2029.12</v>
      </c>
      <c r="C334" s="7">
        <f t="shared" si="36"/>
        <v>-2.6702929311825163E-2</v>
      </c>
      <c r="E334">
        <v>332</v>
      </c>
      <c r="F334" s="2">
        <f t="shared" si="37"/>
        <v>974.16433306166994</v>
      </c>
      <c r="G334" s="10">
        <f t="shared" si="39"/>
        <v>4.3065743004618362</v>
      </c>
      <c r="H334" s="9">
        <f>H333*(1+C334)</f>
        <v>4.3065743004618371</v>
      </c>
      <c r="I334" s="9">
        <f t="shared" si="38"/>
        <v>0.11815318527574004</v>
      </c>
      <c r="J334">
        <f t="shared" si="40"/>
        <v>1.4340493739066801E-5</v>
      </c>
      <c r="O334">
        <v>332</v>
      </c>
      <c r="P334">
        <v>453</v>
      </c>
      <c r="Q334" s="9">
        <v>5.2592705786470795E-2</v>
      </c>
      <c r="R334">
        <v>2.630094384348795E-5</v>
      </c>
      <c r="S334">
        <f t="shared" si="41"/>
        <v>7.8452588041085153E-2</v>
      </c>
      <c r="T334" s="20">
        <f t="shared" si="35"/>
        <v>0.92154741195891487</v>
      </c>
    </row>
    <row r="335" spans="1:20" x14ac:dyDescent="0.15">
      <c r="A335" s="6">
        <v>37089</v>
      </c>
      <c r="B335" s="11">
        <v>2067.3200000000002</v>
      </c>
      <c r="C335" s="7">
        <f t="shared" si="36"/>
        <v>1.8825894969247914E-2</v>
      </c>
      <c r="E335">
        <v>333</v>
      </c>
      <c r="F335" s="2">
        <f t="shared" si="37"/>
        <v>992.50384847867633</v>
      </c>
      <c r="G335" s="10">
        <f t="shared" si="39"/>
        <v>4.3876494159195927</v>
      </c>
      <c r="H335" s="9">
        <f>H334*(1+C335)</f>
        <v>4.3876494159195936</v>
      </c>
      <c r="I335" s="9">
        <f t="shared" si="38"/>
        <v>-8.1075115457756475E-2</v>
      </c>
      <c r="J335">
        <f t="shared" si="40"/>
        <v>1.4412556521675176E-5</v>
      </c>
      <c r="O335">
        <v>333</v>
      </c>
      <c r="P335">
        <v>1383</v>
      </c>
      <c r="Q335" s="9">
        <v>5.2401691116545024E-2</v>
      </c>
      <c r="R335">
        <v>2.7829553624159902E-3</v>
      </c>
      <c r="S335">
        <f t="shared" si="41"/>
        <v>8.1235543403501143E-2</v>
      </c>
      <c r="T335" s="20">
        <f t="shared" si="35"/>
        <v>0.91876445659649886</v>
      </c>
    </row>
    <row r="336" spans="1:20" x14ac:dyDescent="0.15">
      <c r="A336" s="6">
        <v>37090</v>
      </c>
      <c r="B336" s="11">
        <v>2016.17</v>
      </c>
      <c r="C336" s="7">
        <f t="shared" si="36"/>
        <v>-2.4742178279124727E-2</v>
      </c>
      <c r="E336">
        <v>334</v>
      </c>
      <c r="F336" s="2">
        <f t="shared" si="37"/>
        <v>967.94714131689955</v>
      </c>
      <c r="G336" s="10">
        <f t="shared" si="39"/>
        <v>4.2790894118446126</v>
      </c>
      <c r="H336" s="9">
        <f>H335*(1+C336)</f>
        <v>4.2790894118446134</v>
      </c>
      <c r="I336" s="9">
        <f t="shared" si="38"/>
        <v>0.10856000407498012</v>
      </c>
      <c r="J336">
        <f t="shared" si="40"/>
        <v>1.4484981428819275E-5</v>
      </c>
      <c r="O336">
        <v>334</v>
      </c>
      <c r="P336">
        <v>575</v>
      </c>
      <c r="Q336" s="9">
        <v>5.1977214072262967E-2</v>
      </c>
      <c r="R336">
        <v>4.8479204296349512E-5</v>
      </c>
      <c r="S336">
        <f t="shared" si="41"/>
        <v>8.128402260779749E-2</v>
      </c>
      <c r="T336" s="20">
        <f t="shared" si="35"/>
        <v>0.91871597739220245</v>
      </c>
    </row>
    <row r="337" spans="1:20" x14ac:dyDescent="0.15">
      <c r="A337" s="6">
        <v>37091</v>
      </c>
      <c r="B337" s="11">
        <v>2046.59</v>
      </c>
      <c r="C337" s="7">
        <f t="shared" si="36"/>
        <v>1.5088013411567402E-2</v>
      </c>
      <c r="E337">
        <v>335</v>
      </c>
      <c r="F337" s="2">
        <f t="shared" si="37"/>
        <v>982.55154076677729</v>
      </c>
      <c r="G337" s="10">
        <f t="shared" si="39"/>
        <v>4.3436523702798198</v>
      </c>
      <c r="H337" s="9">
        <f>H336*(1+C337)</f>
        <v>4.3436523702798207</v>
      </c>
      <c r="I337" s="9">
        <f t="shared" si="38"/>
        <v>-6.4562958435207207E-2</v>
      </c>
      <c r="J337">
        <f t="shared" si="40"/>
        <v>1.4557770280220375E-5</v>
      </c>
      <c r="O337">
        <v>335</v>
      </c>
      <c r="P337">
        <v>373</v>
      </c>
      <c r="Q337" s="9">
        <v>5.1934766367835117E-2</v>
      </c>
      <c r="R337">
        <v>1.761236972111043E-5</v>
      </c>
      <c r="S337">
        <f t="shared" si="41"/>
        <v>8.1301634977518605E-2</v>
      </c>
      <c r="T337" s="20">
        <f t="shared" si="35"/>
        <v>0.91869836502248137</v>
      </c>
    </row>
    <row r="338" spans="1:20" x14ac:dyDescent="0.15">
      <c r="A338" s="6">
        <v>37092</v>
      </c>
      <c r="B338" s="11">
        <v>2029.37</v>
      </c>
      <c r="C338" s="7">
        <f t="shared" si="36"/>
        <v>-8.4139959640182616E-3</v>
      </c>
      <c r="E338">
        <v>336</v>
      </c>
      <c r="F338" s="2">
        <f t="shared" si="37"/>
        <v>974.28435606832568</v>
      </c>
      <c r="G338" s="10">
        <f t="shared" si="39"/>
        <v>4.3071048967671866</v>
      </c>
      <c r="H338" s="9">
        <f>H337*(1+C338)</f>
        <v>4.3071048967671874</v>
      </c>
      <c r="I338" s="9">
        <f t="shared" si="38"/>
        <v>3.6547473512633211E-2</v>
      </c>
      <c r="J338">
        <f t="shared" si="40"/>
        <v>1.4630924904744094E-5</v>
      </c>
      <c r="O338">
        <v>336</v>
      </c>
      <c r="P338">
        <v>233</v>
      </c>
      <c r="Q338" s="9">
        <v>5.0894797609345233E-2</v>
      </c>
      <c r="R338">
        <v>8.7307006550824668E-6</v>
      </c>
      <c r="S338">
        <f t="shared" si="41"/>
        <v>8.1310365678173693E-2</v>
      </c>
      <c r="T338" s="20">
        <f t="shared" si="35"/>
        <v>0.91868963432182627</v>
      </c>
    </row>
    <row r="339" spans="1:20" x14ac:dyDescent="0.15">
      <c r="A339" s="6">
        <v>37095</v>
      </c>
      <c r="B339" s="11">
        <v>1988.56</v>
      </c>
      <c r="C339" s="7">
        <f t="shared" si="36"/>
        <v>-2.0109689213893889E-2</v>
      </c>
      <c r="E339">
        <v>337</v>
      </c>
      <c r="F339" s="2">
        <f t="shared" si="37"/>
        <v>954.69180046183294</v>
      </c>
      <c r="G339" s="10">
        <f t="shared" si="39"/>
        <v>4.2204903558815579</v>
      </c>
      <c r="H339" s="9">
        <f>H338*(1+C339)</f>
        <v>4.2204903558815587</v>
      </c>
      <c r="I339" s="9">
        <f t="shared" si="38"/>
        <v>8.6614540885628699E-2</v>
      </c>
      <c r="J339">
        <f t="shared" si="40"/>
        <v>1.4704447140446324E-5</v>
      </c>
      <c r="O339">
        <v>337</v>
      </c>
      <c r="P339">
        <v>317</v>
      </c>
      <c r="Q339" s="9">
        <v>5.0767454496061681E-2</v>
      </c>
      <c r="R339">
        <v>1.330179698989188E-5</v>
      </c>
      <c r="S339">
        <f t="shared" si="41"/>
        <v>8.1323667475163591E-2</v>
      </c>
      <c r="T339" s="20">
        <f t="shared" si="35"/>
        <v>0.91867633252483638</v>
      </c>
    </row>
    <row r="340" spans="1:20" x14ac:dyDescent="0.15">
      <c r="A340" s="6">
        <v>37096</v>
      </c>
      <c r="B340" s="11">
        <v>1959.24</v>
      </c>
      <c r="C340" s="7">
        <f t="shared" si="36"/>
        <v>-1.4744337611135694E-2</v>
      </c>
      <c r="E340">
        <v>338</v>
      </c>
      <c r="F340" s="2">
        <f t="shared" si="37"/>
        <v>940.61550224124073</v>
      </c>
      <c r="G340" s="10">
        <f t="shared" si="39"/>
        <v>4.1582620211898975</v>
      </c>
      <c r="H340" s="9">
        <f>H339*(1+C340)</f>
        <v>4.1582620211898984</v>
      </c>
      <c r="I340" s="9">
        <f t="shared" si="38"/>
        <v>6.2228334691660336E-2</v>
      </c>
      <c r="J340">
        <f t="shared" si="40"/>
        <v>1.4778338834619423E-5</v>
      </c>
      <c r="O340">
        <v>338</v>
      </c>
      <c r="P340">
        <v>174</v>
      </c>
      <c r="Q340" s="9">
        <v>5.0703782939419462E-2</v>
      </c>
      <c r="R340">
        <v>6.4954741992910558E-6</v>
      </c>
      <c r="S340">
        <f t="shared" si="41"/>
        <v>8.1330162949362877E-2</v>
      </c>
      <c r="T340" s="20">
        <f t="shared" si="35"/>
        <v>0.91866983705063709</v>
      </c>
    </row>
    <row r="341" spans="1:20" x14ac:dyDescent="0.15">
      <c r="A341" s="6">
        <v>37097</v>
      </c>
      <c r="B341" s="11">
        <v>1984.32</v>
      </c>
      <c r="C341" s="7">
        <f t="shared" si="36"/>
        <v>1.2800881974643241E-2</v>
      </c>
      <c r="E341">
        <v>339</v>
      </c>
      <c r="F341" s="2">
        <f t="shared" si="37"/>
        <v>952.65621026895064</v>
      </c>
      <c r="G341" s="10">
        <f t="shared" si="39"/>
        <v>4.2114914425427914</v>
      </c>
      <c r="H341" s="9">
        <f>H340*(1+C341)</f>
        <v>4.2114914425427914</v>
      </c>
      <c r="I341" s="9">
        <f t="shared" si="38"/>
        <v>-5.3229421352892992E-2</v>
      </c>
      <c r="J341">
        <f t="shared" si="40"/>
        <v>1.4852601843838615E-5</v>
      </c>
      <c r="O341">
        <v>339</v>
      </c>
      <c r="P341">
        <v>77</v>
      </c>
      <c r="Q341" s="9">
        <v>5.0661335234989835E-2</v>
      </c>
      <c r="R341">
        <v>3.9943829050749154E-6</v>
      </c>
      <c r="S341">
        <f t="shared" si="41"/>
        <v>8.1334157332267953E-2</v>
      </c>
      <c r="T341" s="20">
        <f t="shared" si="35"/>
        <v>0.9186658426677321</v>
      </c>
    </row>
    <row r="342" spans="1:20" x14ac:dyDescent="0.15">
      <c r="A342" s="6">
        <v>37098</v>
      </c>
      <c r="B342" s="11">
        <v>2022.96</v>
      </c>
      <c r="C342" s="7">
        <f t="shared" si="36"/>
        <v>1.9472665699080904E-2</v>
      </c>
      <c r="E342">
        <v>340</v>
      </c>
      <c r="F342" s="2">
        <f t="shared" si="37"/>
        <v>971.20696617767123</v>
      </c>
      <c r="G342" s="10">
        <f t="shared" si="39"/>
        <v>4.2935004074979668</v>
      </c>
      <c r="H342" s="9">
        <f>H341*(1+C342)</f>
        <v>4.2935004074979668</v>
      </c>
      <c r="I342" s="9">
        <f t="shared" si="38"/>
        <v>-8.2008964955175401E-2</v>
      </c>
      <c r="J342">
        <f t="shared" si="40"/>
        <v>1.492723803400866E-5</v>
      </c>
      <c r="O342">
        <v>340</v>
      </c>
      <c r="P342">
        <v>564</v>
      </c>
      <c r="Q342" s="9">
        <v>5.0491544417277989E-2</v>
      </c>
      <c r="R342">
        <v>4.5878517011561903E-5</v>
      </c>
      <c r="S342">
        <f t="shared" si="41"/>
        <v>8.1380035849279511E-2</v>
      </c>
      <c r="T342" s="20">
        <f t="shared" si="35"/>
        <v>0.91861996415072045</v>
      </c>
    </row>
    <row r="343" spans="1:20" x14ac:dyDescent="0.15">
      <c r="A343" s="6">
        <v>37099</v>
      </c>
      <c r="B343" s="11">
        <v>2029.07</v>
      </c>
      <c r="C343" s="7">
        <f t="shared" si="36"/>
        <v>3.0203266500572479E-3</v>
      </c>
      <c r="E343">
        <v>341</v>
      </c>
      <c r="F343" s="2">
        <f t="shared" si="37"/>
        <v>974.14032846033888</v>
      </c>
      <c r="G343" s="10">
        <f t="shared" si="39"/>
        <v>4.3064681812007644</v>
      </c>
      <c r="H343" s="9">
        <f>H342*(1+C343)</f>
        <v>4.3064681812007644</v>
      </c>
      <c r="I343" s="9">
        <f t="shared" si="38"/>
        <v>-1.2967773702797558E-2</v>
      </c>
      <c r="J343">
        <f t="shared" si="40"/>
        <v>1.5002249280410714E-5</v>
      </c>
      <c r="O343">
        <v>341</v>
      </c>
      <c r="P343">
        <v>1430</v>
      </c>
      <c r="Q343" s="9">
        <v>5.0173186634067335E-2</v>
      </c>
      <c r="R343">
        <v>3.5222602807380063E-3</v>
      </c>
      <c r="S343">
        <f t="shared" si="41"/>
        <v>8.4902296130017513E-2</v>
      </c>
      <c r="T343" s="20">
        <f t="shared" si="35"/>
        <v>0.91509770386998246</v>
      </c>
    </row>
    <row r="344" spans="1:20" x14ac:dyDescent="0.15">
      <c r="A344" s="6">
        <v>37102</v>
      </c>
      <c r="B344" s="11">
        <v>2017.84</v>
      </c>
      <c r="C344" s="7">
        <f t="shared" si="36"/>
        <v>-5.5345552395925646E-3</v>
      </c>
      <c r="E344">
        <v>342</v>
      </c>
      <c r="F344" s="2">
        <f t="shared" si="37"/>
        <v>968.74889500136032</v>
      </c>
      <c r="G344" s="10">
        <f t="shared" si="39"/>
        <v>4.2826337951643616</v>
      </c>
      <c r="H344" s="9">
        <f>H343*(1+C344)</f>
        <v>4.2826337951643607</v>
      </c>
      <c r="I344" s="9">
        <f t="shared" si="38"/>
        <v>2.3834386036403643E-2</v>
      </c>
      <c r="J344">
        <f t="shared" si="40"/>
        <v>1.507763746774946E-5</v>
      </c>
      <c r="O344">
        <v>342</v>
      </c>
      <c r="P344">
        <v>1398</v>
      </c>
      <c r="Q344" s="9">
        <v>5.0130738929638596E-2</v>
      </c>
      <c r="R344">
        <v>3.0002678571290752E-3</v>
      </c>
      <c r="S344">
        <f t="shared" si="41"/>
        <v>8.790256398714659E-2</v>
      </c>
      <c r="T344" s="20">
        <f t="shared" si="35"/>
        <v>0.91209743601285342</v>
      </c>
    </row>
    <row r="345" spans="1:20" x14ac:dyDescent="0.15">
      <c r="A345" s="6">
        <v>37103</v>
      </c>
      <c r="B345" s="11">
        <v>2027.13</v>
      </c>
      <c r="C345" s="7">
        <f t="shared" si="36"/>
        <v>4.6039329183682476E-3</v>
      </c>
      <c r="E345">
        <v>343</v>
      </c>
      <c r="F345" s="2">
        <f t="shared" si="37"/>
        <v>973.20894992869</v>
      </c>
      <c r="G345" s="10">
        <f t="shared" si="39"/>
        <v>4.3023507538712353</v>
      </c>
      <c r="H345" s="9">
        <f>H344*(1+C345)</f>
        <v>4.3023507538712344</v>
      </c>
      <c r="I345" s="9">
        <f t="shared" si="38"/>
        <v>-1.9716958706873733E-2</v>
      </c>
      <c r="J345">
        <f t="shared" si="40"/>
        <v>1.5153404490200464E-5</v>
      </c>
      <c r="O345">
        <v>343</v>
      </c>
      <c r="P345">
        <v>194</v>
      </c>
      <c r="Q345" s="9">
        <v>4.9876052703069718E-2</v>
      </c>
      <c r="R345">
        <v>7.1804100670149062E-6</v>
      </c>
      <c r="S345">
        <f t="shared" si="41"/>
        <v>8.7909744397213607E-2</v>
      </c>
      <c r="T345" s="20">
        <f t="shared" si="35"/>
        <v>0.91209025560278634</v>
      </c>
    </row>
    <row r="346" spans="1:20" x14ac:dyDescent="0.15">
      <c r="A346" s="6">
        <v>37104</v>
      </c>
      <c r="B346" s="11">
        <v>2068.38</v>
      </c>
      <c r="C346" s="7">
        <f t="shared" si="36"/>
        <v>2.0348966272513369E-2</v>
      </c>
      <c r="E346">
        <v>344</v>
      </c>
      <c r="F346" s="2">
        <f t="shared" si="37"/>
        <v>993.01274602689705</v>
      </c>
      <c r="G346" s="10">
        <f t="shared" si="39"/>
        <v>4.3898991442542838</v>
      </c>
      <c r="H346" s="9">
        <f>H345*(1+C346)</f>
        <v>4.389899144254283</v>
      </c>
      <c r="I346" s="9">
        <f t="shared" si="38"/>
        <v>-8.7548390383048513E-2</v>
      </c>
      <c r="J346">
        <f t="shared" si="40"/>
        <v>1.5229552251457752E-5</v>
      </c>
      <c r="O346">
        <v>344</v>
      </c>
      <c r="P346">
        <v>806</v>
      </c>
      <c r="Q346" s="9">
        <v>4.9769933441999648E-2</v>
      </c>
      <c r="R346">
        <v>1.5432057426259735E-4</v>
      </c>
      <c r="S346">
        <f t="shared" si="41"/>
        <v>8.8064064971476202E-2</v>
      </c>
      <c r="T346" s="20">
        <f t="shared" si="35"/>
        <v>0.91193593502852377</v>
      </c>
    </row>
    <row r="347" spans="1:20" x14ac:dyDescent="0.15">
      <c r="A347" s="6">
        <v>37105</v>
      </c>
      <c r="B347" s="11">
        <v>2087.38</v>
      </c>
      <c r="C347" s="7">
        <f t="shared" si="36"/>
        <v>9.1859329523589217E-3</v>
      </c>
      <c r="E347">
        <v>345</v>
      </c>
      <c r="F347" s="2">
        <f t="shared" si="37"/>
        <v>1002.1344945327379</v>
      </c>
      <c r="G347" s="10">
        <f t="shared" si="39"/>
        <v>4.4302244634610215</v>
      </c>
      <c r="H347" s="9">
        <f>H346*(1+C347)</f>
        <v>4.4302244634610206</v>
      </c>
      <c r="I347" s="9">
        <f t="shared" si="38"/>
        <v>-4.0325319206737653E-2</v>
      </c>
      <c r="J347">
        <f t="shared" si="40"/>
        <v>1.5306082664781659E-5</v>
      </c>
      <c r="O347">
        <v>345</v>
      </c>
      <c r="P347">
        <v>963</v>
      </c>
      <c r="Q347" s="9">
        <v>4.974870958978439E-2</v>
      </c>
      <c r="R347">
        <v>3.390003555271135E-4</v>
      </c>
      <c r="S347">
        <f t="shared" si="41"/>
        <v>8.8403065327003316E-2</v>
      </c>
      <c r="T347" s="20">
        <f t="shared" si="35"/>
        <v>0.91159693467299663</v>
      </c>
    </row>
    <row r="348" spans="1:20" x14ac:dyDescent="0.15">
      <c r="A348" s="6">
        <v>37106</v>
      </c>
      <c r="B348" s="11">
        <v>2066.33</v>
      </c>
      <c r="C348" s="7">
        <f t="shared" si="36"/>
        <v>-1.0084412038057322E-2</v>
      </c>
      <c r="E348">
        <v>346</v>
      </c>
      <c r="F348" s="2">
        <f t="shared" si="37"/>
        <v>992.02855737231948</v>
      </c>
      <c r="G348" s="10">
        <f t="shared" si="39"/>
        <v>4.3855482545503985</v>
      </c>
      <c r="H348" s="9">
        <f>H347*(1+C348)</f>
        <v>4.3855482545503985</v>
      </c>
      <c r="I348" s="9">
        <f t="shared" si="38"/>
        <v>4.4676208910622073E-2</v>
      </c>
      <c r="J348">
        <f t="shared" si="40"/>
        <v>1.5382997653046895E-5</v>
      </c>
      <c r="O348">
        <v>346</v>
      </c>
      <c r="P348">
        <v>1280</v>
      </c>
      <c r="Q348" s="9">
        <v>4.953647106764425E-2</v>
      </c>
      <c r="R348">
        <v>1.6606708300329111E-3</v>
      </c>
      <c r="S348">
        <f t="shared" si="41"/>
        <v>9.0063736157036223E-2</v>
      </c>
      <c r="T348" s="20">
        <f t="shared" si="35"/>
        <v>0.90993626384296378</v>
      </c>
    </row>
    <row r="349" spans="1:20" x14ac:dyDescent="0.15">
      <c r="A349" s="6">
        <v>37109</v>
      </c>
      <c r="B349" s="11">
        <v>2034.26</v>
      </c>
      <c r="C349" s="7">
        <f t="shared" si="36"/>
        <v>-1.5520270237570966E-2</v>
      </c>
      <c r="E349">
        <v>347</v>
      </c>
      <c r="F349" s="2">
        <f t="shared" si="37"/>
        <v>976.63200607851343</v>
      </c>
      <c r="G349" s="10">
        <f t="shared" si="39"/>
        <v>4.3174833604998684</v>
      </c>
      <c r="H349" s="9">
        <f>H348*(1+C349)</f>
        <v>4.3174833604998684</v>
      </c>
      <c r="I349" s="9">
        <f t="shared" si="38"/>
        <v>6.8064894050530178E-2</v>
      </c>
      <c r="J349">
        <f t="shared" si="40"/>
        <v>1.5460299148790847E-5</v>
      </c>
      <c r="O349">
        <v>347</v>
      </c>
      <c r="P349">
        <v>1202</v>
      </c>
      <c r="Q349" s="9">
        <v>4.943035180657418E-2</v>
      </c>
      <c r="R349">
        <v>1.1232692122427038E-3</v>
      </c>
      <c r="S349">
        <f t="shared" si="41"/>
        <v>9.1187005369278928E-2</v>
      </c>
      <c r="T349" s="20">
        <f t="shared" si="35"/>
        <v>0.90881299463072107</v>
      </c>
    </row>
    <row r="350" spans="1:20" x14ac:dyDescent="0.15">
      <c r="A350" s="6">
        <v>37110</v>
      </c>
      <c r="B350" s="11">
        <v>2027.79</v>
      </c>
      <c r="C350" s="7">
        <f t="shared" si="36"/>
        <v>-3.180517731263488E-3</v>
      </c>
      <c r="E350">
        <v>348</v>
      </c>
      <c r="F350" s="2">
        <f t="shared" si="37"/>
        <v>973.52581066626124</v>
      </c>
      <c r="G350" s="10">
        <f t="shared" si="39"/>
        <v>4.3037515281173633</v>
      </c>
      <c r="H350" s="9">
        <f>H349*(1+C350)</f>
        <v>4.3037515281173633</v>
      </c>
      <c r="I350" s="9">
        <f t="shared" si="38"/>
        <v>1.3731832382505083E-2</v>
      </c>
      <c r="J350">
        <f t="shared" si="40"/>
        <v>1.5537989094262156E-5</v>
      </c>
      <c r="O350">
        <v>348</v>
      </c>
      <c r="P350">
        <v>1404</v>
      </c>
      <c r="Q350" s="9">
        <v>4.9090770171148712E-2</v>
      </c>
      <c r="R350">
        <v>3.0918722739985893E-3</v>
      </c>
      <c r="S350">
        <f t="shared" si="41"/>
        <v>9.4278877643277512E-2</v>
      </c>
      <c r="T350" s="20">
        <f t="shared" si="35"/>
        <v>0.90572112235672253</v>
      </c>
    </row>
    <row r="351" spans="1:20" x14ac:dyDescent="0.15">
      <c r="A351" s="6">
        <v>37111</v>
      </c>
      <c r="B351" s="11">
        <v>1966.36</v>
      </c>
      <c r="C351" s="7">
        <f t="shared" si="36"/>
        <v>-3.029406398098422E-2</v>
      </c>
      <c r="E351">
        <v>349</v>
      </c>
      <c r="F351" s="2">
        <f t="shared" si="37"/>
        <v>944.03375747079804</v>
      </c>
      <c r="G351" s="10">
        <f t="shared" si="39"/>
        <v>4.173373403966318</v>
      </c>
      <c r="H351" s="9">
        <f>H350*(1+C351)</f>
        <v>4.1733734039663171</v>
      </c>
      <c r="I351" s="9">
        <f t="shared" si="38"/>
        <v>0.13037812415104622</v>
      </c>
      <c r="J351">
        <f t="shared" si="40"/>
        <v>1.5616069441469506E-5</v>
      </c>
      <c r="O351">
        <v>349</v>
      </c>
      <c r="P351">
        <v>1464</v>
      </c>
      <c r="Q351" s="9">
        <v>4.8920979353436422E-2</v>
      </c>
      <c r="R351">
        <v>4.1767328694719196E-3</v>
      </c>
      <c r="S351">
        <f t="shared" si="41"/>
        <v>9.8455610512749425E-2</v>
      </c>
      <c r="T351" s="20">
        <f t="shared" si="35"/>
        <v>0.90154438948725057</v>
      </c>
    </row>
    <row r="352" spans="1:20" x14ac:dyDescent="0.15">
      <c r="A352" s="6">
        <v>37112</v>
      </c>
      <c r="B352" s="11">
        <v>1963.32</v>
      </c>
      <c r="C352" s="7">
        <f t="shared" si="36"/>
        <v>-1.5460037836407814E-3</v>
      </c>
      <c r="E352">
        <v>350</v>
      </c>
      <c r="F352" s="2">
        <f t="shared" si="37"/>
        <v>942.57427770986351</v>
      </c>
      <c r="G352" s="10">
        <f t="shared" si="39"/>
        <v>4.1669213528932403</v>
      </c>
      <c r="H352" s="9">
        <f>H351*(1+C352)</f>
        <v>4.1669213528932394</v>
      </c>
      <c r="I352" s="9">
        <f t="shared" si="38"/>
        <v>6.4520510730776692E-3</v>
      </c>
      <c r="J352">
        <f t="shared" si="40"/>
        <v>1.5694542152230657E-5</v>
      </c>
      <c r="O352">
        <v>350</v>
      </c>
      <c r="P352">
        <v>467</v>
      </c>
      <c r="Q352" s="9">
        <v>4.8369159195870814E-2</v>
      </c>
      <c r="R352">
        <v>2.8212930794363403E-5</v>
      </c>
      <c r="S352">
        <f t="shared" si="41"/>
        <v>9.8483823443543783E-2</v>
      </c>
      <c r="T352" s="20">
        <f t="shared" si="35"/>
        <v>0.90151617655645622</v>
      </c>
    </row>
    <row r="353" spans="1:20" x14ac:dyDescent="0.15">
      <c r="A353" s="6">
        <v>37113</v>
      </c>
      <c r="B353" s="11">
        <v>1956.47</v>
      </c>
      <c r="C353" s="7">
        <f t="shared" si="36"/>
        <v>-3.4889880406657747E-3</v>
      </c>
      <c r="E353">
        <v>351</v>
      </c>
      <c r="F353" s="2">
        <f t="shared" si="37"/>
        <v>939.28564732749464</v>
      </c>
      <c r="G353" s="10">
        <f t="shared" si="39"/>
        <v>4.1523830141266016</v>
      </c>
      <c r="H353" s="9">
        <f>H352*(1+C353)</f>
        <v>4.1523830141265998</v>
      </c>
      <c r="I353" s="9">
        <f t="shared" si="38"/>
        <v>1.4538338766639569E-2</v>
      </c>
      <c r="J353">
        <f t="shared" si="40"/>
        <v>1.5773409198221768E-5</v>
      </c>
      <c r="O353">
        <v>351</v>
      </c>
      <c r="P353">
        <v>776</v>
      </c>
      <c r="Q353" s="9">
        <v>4.8156920673729786E-2</v>
      </c>
      <c r="R353">
        <v>1.3277498258273669E-4</v>
      </c>
      <c r="S353">
        <f t="shared" si="41"/>
        <v>9.8616598426126523E-2</v>
      </c>
      <c r="T353" s="20">
        <f t="shared" si="35"/>
        <v>0.90138340157387353</v>
      </c>
    </row>
    <row r="354" spans="1:20" x14ac:dyDescent="0.15">
      <c r="A354" s="6">
        <v>37116</v>
      </c>
      <c r="B354" s="11">
        <v>1982.25</v>
      </c>
      <c r="C354" s="7">
        <f t="shared" si="36"/>
        <v>1.3176792897412248E-2</v>
      </c>
      <c r="E354">
        <v>352</v>
      </c>
      <c r="F354" s="2">
        <f t="shared" si="37"/>
        <v>951.66241977384084</v>
      </c>
      <c r="G354" s="10">
        <f t="shared" si="39"/>
        <v>4.20709810513448</v>
      </c>
      <c r="H354" s="9">
        <f>H353*(1+C354)</f>
        <v>4.2070981051344782</v>
      </c>
      <c r="I354" s="9">
        <f t="shared" si="38"/>
        <v>-5.4715091007878414E-2</v>
      </c>
      <c r="J354">
        <f t="shared" si="40"/>
        <v>1.5852672561026901E-5</v>
      </c>
      <c r="O354">
        <v>352</v>
      </c>
      <c r="P354">
        <v>1021</v>
      </c>
      <c r="Q354" s="9">
        <v>4.8135696821515417E-2</v>
      </c>
      <c r="R354">
        <v>4.533790732730202E-4</v>
      </c>
      <c r="S354">
        <f t="shared" si="41"/>
        <v>9.9069977499399539E-2</v>
      </c>
      <c r="T354" s="20">
        <f t="shared" si="35"/>
        <v>0.9009300225006005</v>
      </c>
    </row>
    <row r="355" spans="1:20" x14ac:dyDescent="0.15">
      <c r="A355" s="6">
        <v>37117</v>
      </c>
      <c r="B355" s="11">
        <v>1964.53</v>
      </c>
      <c r="C355" s="7">
        <f t="shared" si="36"/>
        <v>-8.9393366124354001E-3</v>
      </c>
      <c r="E355">
        <v>353</v>
      </c>
      <c r="F355" s="2">
        <f t="shared" si="37"/>
        <v>943.15518906207762</v>
      </c>
      <c r="G355" s="10">
        <f t="shared" si="39"/>
        <v>4.1694894390111434</v>
      </c>
      <c r="H355" s="9">
        <f>H354*(1+C355)</f>
        <v>4.1694894390111417</v>
      </c>
      <c r="I355" s="9">
        <f t="shared" si="38"/>
        <v>3.7608666123336576E-2</v>
      </c>
      <c r="J355">
        <f t="shared" si="40"/>
        <v>1.5932334232187834E-5</v>
      </c>
      <c r="O355">
        <v>353</v>
      </c>
      <c r="P355">
        <v>1450</v>
      </c>
      <c r="Q355" s="9">
        <v>4.7817339038305207E-2</v>
      </c>
      <c r="R355">
        <v>3.8936761816740543E-3</v>
      </c>
      <c r="S355">
        <f t="shared" si="41"/>
        <v>0.10296365368107359</v>
      </c>
      <c r="T355" s="20">
        <f t="shared" si="35"/>
        <v>0.89703634631892637</v>
      </c>
    </row>
    <row r="356" spans="1:20" x14ac:dyDescent="0.15">
      <c r="A356" s="6">
        <v>37118</v>
      </c>
      <c r="B356" s="11">
        <v>1918.89</v>
      </c>
      <c r="C356" s="7">
        <f t="shared" si="36"/>
        <v>-2.3232019872437615E-2</v>
      </c>
      <c r="E356">
        <v>354</v>
      </c>
      <c r="F356" s="2">
        <f t="shared" si="37"/>
        <v>921.24378896699477</v>
      </c>
      <c r="G356" s="10">
        <f t="shared" si="39"/>
        <v>4.0726237775061174</v>
      </c>
      <c r="H356" s="9">
        <f>H355*(1+C356)</f>
        <v>4.0726237775061165</v>
      </c>
      <c r="I356" s="9">
        <f t="shared" si="38"/>
        <v>9.686566150502518E-2</v>
      </c>
      <c r="J356">
        <f t="shared" si="40"/>
        <v>1.6012396213254109E-5</v>
      </c>
      <c r="O356">
        <v>354</v>
      </c>
      <c r="P356">
        <v>1142</v>
      </c>
      <c r="Q356" s="9">
        <v>4.7774891333876468E-2</v>
      </c>
      <c r="R356">
        <v>8.3151234280600739E-4</v>
      </c>
      <c r="S356">
        <f t="shared" si="41"/>
        <v>0.1037951660238796</v>
      </c>
      <c r="T356" s="20">
        <f t="shared" si="35"/>
        <v>0.89620483397612039</v>
      </c>
    </row>
    <row r="357" spans="1:20" x14ac:dyDescent="0.15">
      <c r="A357" s="6">
        <v>37119</v>
      </c>
      <c r="B357" s="11">
        <v>1930.32</v>
      </c>
      <c r="C357" s="7">
        <f t="shared" si="36"/>
        <v>5.9565686412457186E-3</v>
      </c>
      <c r="E357">
        <v>355</v>
      </c>
      <c r="F357" s="2">
        <f t="shared" si="37"/>
        <v>926.73124083129801</v>
      </c>
      <c r="G357" s="10">
        <f t="shared" si="39"/>
        <v>4.0968826405868022</v>
      </c>
      <c r="H357" s="9">
        <f>H356*(1+C357)</f>
        <v>4.0968826405868013</v>
      </c>
      <c r="I357" s="9">
        <f t="shared" si="38"/>
        <v>-2.4258863080684812E-2</v>
      </c>
      <c r="J357">
        <f t="shared" si="40"/>
        <v>1.6092860515833277E-5</v>
      </c>
      <c r="O357">
        <v>355</v>
      </c>
      <c r="P357">
        <v>632</v>
      </c>
      <c r="Q357" s="9">
        <v>4.7647548220591585E-2</v>
      </c>
      <c r="R357">
        <v>6.4511907072494948E-5</v>
      </c>
      <c r="S357">
        <f t="shared" si="41"/>
        <v>0.10385967793095209</v>
      </c>
      <c r="T357" s="20">
        <f t="shared" si="35"/>
        <v>0.89614032206904792</v>
      </c>
    </row>
    <row r="358" spans="1:20" x14ac:dyDescent="0.15">
      <c r="A358" s="6">
        <v>37120</v>
      </c>
      <c r="B358" s="11">
        <v>1867.01</v>
      </c>
      <c r="C358" s="7">
        <f t="shared" si="36"/>
        <v>-3.2797670852501071E-2</v>
      </c>
      <c r="E358">
        <v>356</v>
      </c>
      <c r="F358" s="2">
        <f t="shared" si="37"/>
        <v>896.33661462578323</v>
      </c>
      <c r="G358" s="10">
        <f t="shared" si="39"/>
        <v>3.9625144322195109</v>
      </c>
      <c r="H358" s="9">
        <f>H357*(1+C358)</f>
        <v>3.9625144322195101</v>
      </c>
      <c r="I358" s="9">
        <f t="shared" si="38"/>
        <v>0.13436820836729124</v>
      </c>
      <c r="J358">
        <f t="shared" si="40"/>
        <v>1.6173729161641483E-5</v>
      </c>
      <c r="O358">
        <v>356</v>
      </c>
      <c r="P358">
        <v>1378</v>
      </c>
      <c r="Q358" s="9">
        <v>4.7583876663949809E-2</v>
      </c>
      <c r="R358">
        <v>2.7140737471900308E-3</v>
      </c>
      <c r="S358">
        <f t="shared" si="41"/>
        <v>0.10657375167814212</v>
      </c>
      <c r="T358" s="20">
        <f t="shared" si="35"/>
        <v>0.89342624832185791</v>
      </c>
    </row>
    <row r="359" spans="1:20" x14ac:dyDescent="0.15">
      <c r="A359" s="6">
        <v>37123</v>
      </c>
      <c r="B359" s="11">
        <v>1881.35</v>
      </c>
      <c r="C359" s="7">
        <f t="shared" si="36"/>
        <v>7.6807301514185689E-3</v>
      </c>
      <c r="E359">
        <v>357</v>
      </c>
      <c r="F359" s="2">
        <f t="shared" si="37"/>
        <v>903.22113428755995</v>
      </c>
      <c r="G359" s="10">
        <f t="shared" si="39"/>
        <v>3.9929494362944906</v>
      </c>
      <c r="H359" s="9">
        <f>H358*(1+C359)</f>
        <v>3.9929494362944897</v>
      </c>
      <c r="I359" s="9">
        <f t="shared" si="38"/>
        <v>-3.0435004074979677E-2</v>
      </c>
      <c r="J359">
        <f t="shared" si="40"/>
        <v>1.6255004182554256E-5</v>
      </c>
      <c r="O359">
        <v>357</v>
      </c>
      <c r="P359">
        <v>449</v>
      </c>
      <c r="Q359" s="9">
        <v>4.728674273295308E-2</v>
      </c>
      <c r="R359">
        <v>2.5778856974160881E-5</v>
      </c>
      <c r="S359">
        <f t="shared" si="41"/>
        <v>0.10659953053511628</v>
      </c>
      <c r="T359" s="20">
        <f t="shared" si="35"/>
        <v>0.89340046946488372</v>
      </c>
    </row>
    <row r="360" spans="1:20" x14ac:dyDescent="0.15">
      <c r="A360" s="6">
        <v>37124</v>
      </c>
      <c r="B360" s="11">
        <v>1831.3</v>
      </c>
      <c r="C360" s="7">
        <f t="shared" si="36"/>
        <v>-2.6603237037233884E-2</v>
      </c>
      <c r="E360">
        <v>358</v>
      </c>
      <c r="F360" s="2">
        <f t="shared" si="37"/>
        <v>879.1925283550687</v>
      </c>
      <c r="G360" s="10">
        <f t="shared" si="39"/>
        <v>3.8867240559630587</v>
      </c>
      <c r="H360" s="9">
        <f>H359*(1+C360)</f>
        <v>3.8867240559630578</v>
      </c>
      <c r="I360" s="9">
        <f t="shared" si="38"/>
        <v>0.10622538033143192</v>
      </c>
      <c r="J360">
        <f t="shared" si="40"/>
        <v>1.6336687620657544E-5</v>
      </c>
      <c r="O360">
        <v>358</v>
      </c>
      <c r="P360">
        <v>558</v>
      </c>
      <c r="Q360" s="9">
        <v>4.7201847324096491E-2</v>
      </c>
      <c r="R360">
        <v>4.4519251678053451E-5</v>
      </c>
      <c r="S360">
        <f t="shared" si="41"/>
        <v>0.10664404978679434</v>
      </c>
      <c r="T360" s="20">
        <f t="shared" si="35"/>
        <v>0.89335595021320569</v>
      </c>
    </row>
    <row r="361" spans="1:20" x14ac:dyDescent="0.15">
      <c r="A361" s="6">
        <v>37125</v>
      </c>
      <c r="B361" s="11">
        <v>1860.01</v>
      </c>
      <c r="C361" s="7">
        <f t="shared" si="36"/>
        <v>1.5677387648118879E-2</v>
      </c>
      <c r="E361">
        <v>359</v>
      </c>
      <c r="F361" s="2">
        <f t="shared" si="37"/>
        <v>892.97597043942085</v>
      </c>
      <c r="G361" s="10">
        <f t="shared" si="39"/>
        <v>3.9476577356696607</v>
      </c>
      <c r="H361" s="9">
        <f>H360*(1+C361)</f>
        <v>3.9476577356696594</v>
      </c>
      <c r="I361" s="9">
        <f t="shared" si="38"/>
        <v>-6.0933679706601573E-2</v>
      </c>
      <c r="J361">
        <f t="shared" si="40"/>
        <v>1.6418781528299034E-5</v>
      </c>
      <c r="O361">
        <v>359</v>
      </c>
      <c r="P361">
        <v>707</v>
      </c>
      <c r="Q361" s="9">
        <v>4.7095728063026421E-2</v>
      </c>
      <c r="R361">
        <v>9.3952604653822628E-5</v>
      </c>
      <c r="S361">
        <f t="shared" si="41"/>
        <v>0.10673800239144816</v>
      </c>
      <c r="T361" s="20">
        <f t="shared" si="35"/>
        <v>0.89326199760855185</v>
      </c>
    </row>
    <row r="362" spans="1:20" x14ac:dyDescent="0.15">
      <c r="A362" s="6">
        <v>37126</v>
      </c>
      <c r="B362" s="11">
        <v>1842.97</v>
      </c>
      <c r="C362" s="7">
        <f t="shared" si="36"/>
        <v>-9.161241068596393E-3</v>
      </c>
      <c r="E362">
        <v>360</v>
      </c>
      <c r="F362" s="2">
        <f t="shared" si="37"/>
        <v>884.79520230576156</v>
      </c>
      <c r="G362" s="10">
        <f t="shared" si="39"/>
        <v>3.9114922914968822</v>
      </c>
      <c r="H362" s="9">
        <f>H361*(1+C362)</f>
        <v>3.9114922914968804</v>
      </c>
      <c r="I362" s="9">
        <f t="shared" si="38"/>
        <v>3.6165444172779004E-2</v>
      </c>
      <c r="J362">
        <f t="shared" si="40"/>
        <v>1.6501287968139738E-5</v>
      </c>
      <c r="O362">
        <v>360</v>
      </c>
      <c r="P362">
        <v>1482</v>
      </c>
      <c r="Q362" s="9">
        <v>4.6841041836457542E-2</v>
      </c>
      <c r="R362">
        <v>4.5711055191883579E-3</v>
      </c>
      <c r="S362">
        <f t="shared" si="41"/>
        <v>0.11130910791063653</v>
      </c>
      <c r="T362" s="20">
        <f t="shared" si="35"/>
        <v>0.88869089208936347</v>
      </c>
    </row>
    <row r="363" spans="1:20" x14ac:dyDescent="0.15">
      <c r="A363" s="6">
        <v>37127</v>
      </c>
      <c r="B363" s="11">
        <v>1916.8</v>
      </c>
      <c r="C363" s="7">
        <f t="shared" si="36"/>
        <v>4.0060337390190881E-2</v>
      </c>
      <c r="E363">
        <v>361</v>
      </c>
      <c r="F363" s="2">
        <f t="shared" si="37"/>
        <v>920.24039663135261</v>
      </c>
      <c r="G363" s="10">
        <f t="shared" si="39"/>
        <v>4.0681879923933781</v>
      </c>
      <c r="H363" s="9">
        <f>H362*(1+C363)</f>
        <v>4.0681879923933764</v>
      </c>
      <c r="I363" s="9">
        <f t="shared" si="38"/>
        <v>-0.15669570089649598</v>
      </c>
      <c r="J363">
        <f t="shared" si="40"/>
        <v>1.6584209013205763E-5</v>
      </c>
      <c r="O363">
        <v>361</v>
      </c>
      <c r="P363">
        <v>1210</v>
      </c>
      <c r="Q363" s="9">
        <v>4.6628803314317402E-2</v>
      </c>
      <c r="R363">
        <v>1.1692280065464019E-3</v>
      </c>
      <c r="S363">
        <f t="shared" si="41"/>
        <v>0.11247833591718293</v>
      </c>
      <c r="T363" s="20">
        <f t="shared" si="35"/>
        <v>0.88752166408281707</v>
      </c>
    </row>
    <row r="364" spans="1:20" x14ac:dyDescent="0.15">
      <c r="A364" s="6">
        <v>37130</v>
      </c>
      <c r="B364" s="11">
        <v>1912.41</v>
      </c>
      <c r="C364" s="7">
        <f t="shared" si="36"/>
        <v>-2.2902754590984342E-3</v>
      </c>
      <c r="E364">
        <v>362</v>
      </c>
      <c r="F364" s="2">
        <f t="shared" si="37"/>
        <v>918.1327926344768</v>
      </c>
      <c r="G364" s="10">
        <f t="shared" si="39"/>
        <v>4.0588707212714006</v>
      </c>
      <c r="H364" s="9">
        <f>H363*(1+C364)</f>
        <v>4.0588707212713988</v>
      </c>
      <c r="I364" s="9">
        <f t="shared" si="38"/>
        <v>9.317271121977555E-3</v>
      </c>
      <c r="J364">
        <f t="shared" si="40"/>
        <v>1.6667546746940465E-5</v>
      </c>
      <c r="O364">
        <v>362</v>
      </c>
      <c r="P364">
        <v>1003</v>
      </c>
      <c r="Q364" s="9">
        <v>4.6628803314316514E-2</v>
      </c>
      <c r="R364">
        <v>4.1426374204688564E-4</v>
      </c>
      <c r="S364">
        <f t="shared" si="41"/>
        <v>0.11289259965922981</v>
      </c>
      <c r="T364" s="20">
        <f t="shared" si="35"/>
        <v>0.88710740034077018</v>
      </c>
    </row>
    <row r="365" spans="1:20" x14ac:dyDescent="0.15">
      <c r="A365" s="6">
        <v>37131</v>
      </c>
      <c r="B365" s="11">
        <v>1864.98</v>
      </c>
      <c r="C365" s="7">
        <f t="shared" si="36"/>
        <v>-2.4801167113746581E-2</v>
      </c>
      <c r="E365">
        <v>363</v>
      </c>
      <c r="F365" s="2">
        <f t="shared" si="37"/>
        <v>895.36202781173836</v>
      </c>
      <c r="G365" s="10">
        <f t="shared" si="39"/>
        <v>3.9582059902200557</v>
      </c>
      <c r="H365" s="9">
        <f>H364*(1+C365)</f>
        <v>3.9582059902200539</v>
      </c>
      <c r="I365" s="9">
        <f t="shared" si="38"/>
        <v>0.10066473105134488</v>
      </c>
      <c r="J365">
        <f t="shared" si="40"/>
        <v>1.6751303263256754E-5</v>
      </c>
      <c r="O365">
        <v>363</v>
      </c>
      <c r="P365">
        <v>1038</v>
      </c>
      <c r="Q365" s="9">
        <v>4.6459012496604224E-2</v>
      </c>
      <c r="R365">
        <v>4.9370678725328893E-4</v>
      </c>
      <c r="S365">
        <f t="shared" si="41"/>
        <v>0.11338630644648309</v>
      </c>
      <c r="T365" s="20">
        <f t="shared" si="35"/>
        <v>0.88661369355351693</v>
      </c>
    </row>
    <row r="366" spans="1:20" x14ac:dyDescent="0.15">
      <c r="A366" s="6">
        <v>37132</v>
      </c>
      <c r="B366" s="11">
        <v>1843.17</v>
      </c>
      <c r="C366" s="7">
        <f t="shared" si="36"/>
        <v>-1.1694495383328452E-2</v>
      </c>
      <c r="E366">
        <v>364</v>
      </c>
      <c r="F366" s="2">
        <f t="shared" si="37"/>
        <v>884.89122071108636</v>
      </c>
      <c r="G366" s="10">
        <f t="shared" si="39"/>
        <v>3.9119167685411642</v>
      </c>
      <c r="H366" s="9">
        <f>H365*(1+C366)</f>
        <v>3.9119167685411624</v>
      </c>
      <c r="I366" s="9">
        <f t="shared" si="38"/>
        <v>4.628922167889149E-2</v>
      </c>
      <c r="J366">
        <f t="shared" si="40"/>
        <v>1.6835480666589702E-5</v>
      </c>
      <c r="O366">
        <v>364</v>
      </c>
      <c r="P366">
        <v>438</v>
      </c>
      <c r="Q366" s="9">
        <v>4.6416564792175485E-2</v>
      </c>
      <c r="R366">
        <v>2.4395939359852872E-5</v>
      </c>
      <c r="S366">
        <f t="shared" si="41"/>
        <v>0.11341070238584294</v>
      </c>
      <c r="T366" s="20">
        <f t="shared" si="35"/>
        <v>0.88658929761415706</v>
      </c>
    </row>
    <row r="367" spans="1:20" x14ac:dyDescent="0.15">
      <c r="A367" s="6">
        <v>37133</v>
      </c>
      <c r="B367" s="11">
        <v>1791.68</v>
      </c>
      <c r="C367" s="7">
        <f t="shared" si="36"/>
        <v>-2.7935567527683336E-2</v>
      </c>
      <c r="E367">
        <v>365</v>
      </c>
      <c r="F367" s="2">
        <f t="shared" si="37"/>
        <v>860.17128226025773</v>
      </c>
      <c r="G367" s="10">
        <f t="shared" si="39"/>
        <v>3.8026351534909062</v>
      </c>
      <c r="H367" s="9">
        <f>H366*(1+C367)</f>
        <v>3.802635153490904</v>
      </c>
      <c r="I367" s="9">
        <f t="shared" si="38"/>
        <v>0.10928161505025846</v>
      </c>
      <c r="J367">
        <f t="shared" si="40"/>
        <v>1.6920081071949447E-5</v>
      </c>
      <c r="O367">
        <v>365</v>
      </c>
      <c r="P367">
        <v>364</v>
      </c>
      <c r="Q367" s="9">
        <v>4.628922167889149E-2</v>
      </c>
      <c r="R367">
        <v>1.6835480666589702E-5</v>
      </c>
      <c r="S367">
        <f t="shared" si="41"/>
        <v>0.11342753786650954</v>
      </c>
      <c r="T367" s="20">
        <f t="shared" si="35"/>
        <v>0.8865724621334905</v>
      </c>
    </row>
    <row r="368" spans="1:20" x14ac:dyDescent="0.15">
      <c r="A368" s="6">
        <v>37134</v>
      </c>
      <c r="B368" s="11">
        <v>1805.43</v>
      </c>
      <c r="C368" s="7">
        <f t="shared" si="36"/>
        <v>7.674361493123838E-3</v>
      </c>
      <c r="E368">
        <v>366</v>
      </c>
      <c r="F368" s="2">
        <f t="shared" si="37"/>
        <v>866.77254762632685</v>
      </c>
      <c r="G368" s="10">
        <f t="shared" si="39"/>
        <v>3.8318179502852558</v>
      </c>
      <c r="H368" s="9">
        <f>H367*(1+C368)</f>
        <v>3.8318179502852536</v>
      </c>
      <c r="I368" s="9">
        <f t="shared" si="38"/>
        <v>-2.9182796794349652E-2</v>
      </c>
      <c r="J368">
        <f t="shared" si="40"/>
        <v>1.7005106604974316E-5</v>
      </c>
      <c r="O368">
        <v>366</v>
      </c>
      <c r="P368">
        <v>1042</v>
      </c>
      <c r="Q368" s="9">
        <v>4.6225550122248826E-2</v>
      </c>
      <c r="R368">
        <v>5.0370559484902357E-4</v>
      </c>
      <c r="S368">
        <f t="shared" si="41"/>
        <v>0.11393124346135856</v>
      </c>
      <c r="T368" s="20">
        <f t="shared" si="35"/>
        <v>0.88606875653864148</v>
      </c>
    </row>
    <row r="369" spans="1:20" x14ac:dyDescent="0.15">
      <c r="A369" s="6">
        <v>37138</v>
      </c>
      <c r="B369" s="11">
        <v>1770.78</v>
      </c>
      <c r="C369" s="7">
        <f t="shared" si="36"/>
        <v>-1.9192103820142581E-2</v>
      </c>
      <c r="E369">
        <v>367</v>
      </c>
      <c r="F369" s="2">
        <f t="shared" si="37"/>
        <v>850.13735890383293</v>
      </c>
      <c r="G369" s="10">
        <f t="shared" si="39"/>
        <v>3.7582773023634952</v>
      </c>
      <c r="H369" s="9">
        <f>H368*(1+C369)</f>
        <v>3.758277302363493</v>
      </c>
      <c r="I369" s="9">
        <f t="shared" si="38"/>
        <v>7.3540647921760627E-2</v>
      </c>
      <c r="J369">
        <f t="shared" si="40"/>
        <v>1.7090559401984239E-5</v>
      </c>
      <c r="O369">
        <v>367</v>
      </c>
      <c r="P369">
        <v>636</v>
      </c>
      <c r="Q369" s="9">
        <v>4.6140654713393126E-2</v>
      </c>
      <c r="R369">
        <v>6.5818435893053476E-5</v>
      </c>
      <c r="S369">
        <f t="shared" si="41"/>
        <v>0.11399706189725162</v>
      </c>
      <c r="T369" s="20">
        <f t="shared" ref="T369:T432" si="42">1-S369</f>
        <v>0.88600293810274833</v>
      </c>
    </row>
    <row r="370" spans="1:20" x14ac:dyDescent="0.15">
      <c r="A370" s="6">
        <v>37139</v>
      </c>
      <c r="B370" s="11">
        <v>1759.01</v>
      </c>
      <c r="C370" s="7">
        <f t="shared" si="36"/>
        <v>-6.646788420921812E-3</v>
      </c>
      <c r="E370">
        <v>368</v>
      </c>
      <c r="F370" s="2">
        <f t="shared" si="37"/>
        <v>844.48667575047784</v>
      </c>
      <c r="G370" s="10">
        <f t="shared" si="39"/>
        <v>3.7332968283075321</v>
      </c>
      <c r="H370" s="9">
        <f>H369*(1+C370)</f>
        <v>3.7332968283075303</v>
      </c>
      <c r="I370" s="9">
        <f t="shared" si="38"/>
        <v>2.4980474055962709E-2</v>
      </c>
      <c r="J370">
        <f t="shared" si="40"/>
        <v>1.7176441610034412E-5</v>
      </c>
      <c r="O370">
        <v>368</v>
      </c>
      <c r="P370">
        <v>651</v>
      </c>
      <c r="Q370" s="9">
        <v>4.5673729964683663E-2</v>
      </c>
      <c r="R370">
        <v>7.0957996769666147E-5</v>
      </c>
      <c r="S370">
        <f t="shared" si="41"/>
        <v>0.11406801989402128</v>
      </c>
      <c r="T370" s="20">
        <f t="shared" si="42"/>
        <v>0.88593198010597873</v>
      </c>
    </row>
    <row r="371" spans="1:20" x14ac:dyDescent="0.15">
      <c r="A371" s="6">
        <v>37140</v>
      </c>
      <c r="B371" s="11">
        <v>1705.64</v>
      </c>
      <c r="C371" s="7">
        <f t="shared" si="36"/>
        <v>-3.034093040971908E-2</v>
      </c>
      <c r="E371">
        <v>369</v>
      </c>
      <c r="F371" s="2">
        <f t="shared" si="37"/>
        <v>818.86416428959762</v>
      </c>
      <c r="G371" s="10">
        <f t="shared" si="39"/>
        <v>3.6200251290410286</v>
      </c>
      <c r="H371" s="9">
        <f>H370*(1+C371)</f>
        <v>3.6200251290410264</v>
      </c>
      <c r="I371" s="9">
        <f t="shared" si="38"/>
        <v>0.11327169926650393</v>
      </c>
      <c r="J371">
        <f t="shared" si="40"/>
        <v>1.7262755386969255E-5</v>
      </c>
      <c r="O371">
        <v>369</v>
      </c>
      <c r="P371">
        <v>288</v>
      </c>
      <c r="Q371" s="9">
        <v>4.5482715294757448E-2</v>
      </c>
      <c r="R371">
        <v>1.1502166687599464E-5</v>
      </c>
      <c r="S371">
        <f t="shared" si="41"/>
        <v>0.11407952206070889</v>
      </c>
      <c r="T371" s="20">
        <f t="shared" si="42"/>
        <v>0.88592047793929107</v>
      </c>
    </row>
    <row r="372" spans="1:20" x14ac:dyDescent="0.15">
      <c r="A372" s="6">
        <v>37141</v>
      </c>
      <c r="B372" s="11">
        <v>1687.7</v>
      </c>
      <c r="C372" s="7">
        <f t="shared" si="36"/>
        <v>-1.0518046012054194E-2</v>
      </c>
      <c r="E372">
        <v>370</v>
      </c>
      <c r="F372" s="2">
        <f t="shared" si="37"/>
        <v>810.25131333197737</v>
      </c>
      <c r="G372" s="10">
        <f t="shared" si="39"/>
        <v>3.581949538168983</v>
      </c>
      <c r="H372" s="9">
        <f>H371*(1+C372)</f>
        <v>3.5819495381689803</v>
      </c>
      <c r="I372" s="9">
        <f t="shared" si="38"/>
        <v>3.8075590872046039E-2</v>
      </c>
      <c r="J372">
        <f t="shared" si="40"/>
        <v>1.734950290147664E-5</v>
      </c>
      <c r="O372">
        <v>370</v>
      </c>
      <c r="P372">
        <v>1321</v>
      </c>
      <c r="Q372" s="9">
        <v>4.5355372181473008E-2</v>
      </c>
      <c r="R372">
        <v>2.0395635726211951E-3</v>
      </c>
      <c r="S372">
        <f t="shared" si="41"/>
        <v>0.11611908563333008</v>
      </c>
      <c r="T372" s="20">
        <f t="shared" si="42"/>
        <v>0.88388091436666993</v>
      </c>
    </row>
    <row r="373" spans="1:20" x14ac:dyDescent="0.15">
      <c r="A373" s="6">
        <v>37144</v>
      </c>
      <c r="B373" s="11">
        <v>1695.38</v>
      </c>
      <c r="C373" s="7">
        <f t="shared" si="36"/>
        <v>4.5505717840848003E-3</v>
      </c>
      <c r="E373">
        <v>371</v>
      </c>
      <c r="F373" s="2">
        <f t="shared" si="37"/>
        <v>813.93842009644356</v>
      </c>
      <c r="G373" s="10">
        <f t="shared" si="39"/>
        <v>3.5982494566693908</v>
      </c>
      <c r="H373" s="9">
        <f>H372*(1+C373)</f>
        <v>3.5982494566693877</v>
      </c>
      <c r="I373" s="9">
        <f t="shared" si="38"/>
        <v>-1.6299918500407351E-2</v>
      </c>
      <c r="J373">
        <f t="shared" si="40"/>
        <v>1.7436686333142351E-5</v>
      </c>
      <c r="O373">
        <v>371</v>
      </c>
      <c r="P373">
        <v>346</v>
      </c>
      <c r="Q373" s="9">
        <v>4.4676208910622073E-2</v>
      </c>
      <c r="R373">
        <v>1.5382997653046895E-5</v>
      </c>
      <c r="S373">
        <f t="shared" si="41"/>
        <v>0.11613446863098313</v>
      </c>
      <c r="T373" s="20">
        <f t="shared" si="42"/>
        <v>0.88386553136901691</v>
      </c>
    </row>
    <row r="374" spans="1:20" x14ac:dyDescent="0.15">
      <c r="A374" s="6">
        <v>37151</v>
      </c>
      <c r="B374" s="11">
        <v>1579.55</v>
      </c>
      <c r="C374" s="7">
        <f t="shared" si="36"/>
        <v>-6.8320966391015703E-2</v>
      </c>
      <c r="E374">
        <v>372</v>
      </c>
      <c r="F374" s="2">
        <f t="shared" si="37"/>
        <v>758.32936065267802</v>
      </c>
      <c r="G374" s="10">
        <f t="shared" si="39"/>
        <v>3.3524135764737908</v>
      </c>
      <c r="H374" s="9">
        <f>H373*(1+C374)</f>
        <v>3.3524135764737881</v>
      </c>
      <c r="I374" s="9">
        <f t="shared" si="38"/>
        <v>0.24583588019559954</v>
      </c>
      <c r="J374">
        <f t="shared" si="40"/>
        <v>1.7524307872504875E-5</v>
      </c>
      <c r="O374">
        <v>372</v>
      </c>
      <c r="P374">
        <v>613</v>
      </c>
      <c r="Q374" s="9">
        <v>4.4400298831839269E-2</v>
      </c>
      <c r="R374">
        <v>5.86514042615891E-5</v>
      </c>
      <c r="S374">
        <f t="shared" si="41"/>
        <v>0.11619312003524472</v>
      </c>
      <c r="T374" s="20">
        <f t="shared" si="42"/>
        <v>0.88380687996475527</v>
      </c>
    </row>
    <row r="375" spans="1:20" x14ac:dyDescent="0.15">
      <c r="A375" s="6">
        <v>37152</v>
      </c>
      <c r="B375" s="11">
        <v>1555.08</v>
      </c>
      <c r="C375" s="7">
        <f t="shared" si="36"/>
        <v>-1.5491753980564127E-2</v>
      </c>
      <c r="E375">
        <v>373</v>
      </c>
      <c r="F375" s="2">
        <f t="shared" si="37"/>
        <v>746.58150876120828</v>
      </c>
      <c r="G375" s="10">
        <f t="shared" si="39"/>
        <v>3.3004788101059561</v>
      </c>
      <c r="H375" s="9">
        <f>H374*(1+C375)</f>
        <v>3.300478810105953</v>
      </c>
      <c r="I375" s="9">
        <f t="shared" si="38"/>
        <v>5.1934766367835117E-2</v>
      </c>
      <c r="J375">
        <f t="shared" si="40"/>
        <v>1.761236972111043E-5</v>
      </c>
      <c r="O375">
        <v>373</v>
      </c>
      <c r="P375">
        <v>847</v>
      </c>
      <c r="Q375" s="9">
        <v>4.4188060309698241E-2</v>
      </c>
      <c r="R375">
        <v>1.895298069188943E-4</v>
      </c>
      <c r="S375">
        <f t="shared" si="41"/>
        <v>0.11638264984216362</v>
      </c>
      <c r="T375" s="20">
        <f t="shared" si="42"/>
        <v>0.88361735015783638</v>
      </c>
    </row>
    <row r="376" spans="1:20" x14ac:dyDescent="0.15">
      <c r="A376" s="6">
        <v>37153</v>
      </c>
      <c r="B376" s="11">
        <v>1527.8</v>
      </c>
      <c r="C376" s="7">
        <f t="shared" si="36"/>
        <v>-1.7542505851788959E-2</v>
      </c>
      <c r="E376">
        <v>374</v>
      </c>
      <c r="F376" s="2">
        <f t="shared" si="37"/>
        <v>733.48459827492741</v>
      </c>
      <c r="G376" s="10">
        <f t="shared" si="39"/>
        <v>3.2425801412659667</v>
      </c>
      <c r="H376" s="9">
        <f>H375*(1+C376)</f>
        <v>3.2425801412659641</v>
      </c>
      <c r="I376" s="9">
        <f t="shared" si="38"/>
        <v>5.7898668839988954E-2</v>
      </c>
      <c r="J376">
        <f t="shared" si="40"/>
        <v>1.7700874091568271E-5</v>
      </c>
      <c r="O376">
        <v>374</v>
      </c>
      <c r="P376">
        <v>919</v>
      </c>
      <c r="Q376" s="9">
        <v>4.3827254822059736E-2</v>
      </c>
      <c r="R376">
        <v>2.719040688122138E-4</v>
      </c>
      <c r="S376">
        <f t="shared" si="41"/>
        <v>0.11665455391097583</v>
      </c>
      <c r="T376" s="20">
        <f t="shared" si="42"/>
        <v>0.88334544608902421</v>
      </c>
    </row>
    <row r="377" spans="1:20" x14ac:dyDescent="0.15">
      <c r="A377" s="6">
        <v>37154</v>
      </c>
      <c r="B377" s="11">
        <v>1470.93</v>
      </c>
      <c r="C377" s="7">
        <f t="shared" si="36"/>
        <v>-3.7223458567875345E-2</v>
      </c>
      <c r="E377">
        <v>375</v>
      </c>
      <c r="F377" s="2">
        <f t="shared" si="37"/>
        <v>706.181764720866</v>
      </c>
      <c r="G377" s="10">
        <f t="shared" si="39"/>
        <v>3.1218800937245375</v>
      </c>
      <c r="H377" s="9">
        <f>H376*(1+C377)</f>
        <v>3.1218800937245352</v>
      </c>
      <c r="I377" s="9">
        <f t="shared" si="38"/>
        <v>0.12070004754142882</v>
      </c>
      <c r="J377">
        <f t="shared" si="40"/>
        <v>1.7789823207606301E-5</v>
      </c>
      <c r="O377">
        <v>375</v>
      </c>
      <c r="P377">
        <v>638</v>
      </c>
      <c r="Q377" s="9">
        <v>4.3508897038848193E-2</v>
      </c>
      <c r="R377">
        <v>6.6481589750817886E-5</v>
      </c>
      <c r="S377">
        <f t="shared" si="41"/>
        <v>0.11672103550072666</v>
      </c>
      <c r="T377" s="20">
        <f t="shared" si="42"/>
        <v>0.88327896449927334</v>
      </c>
    </row>
    <row r="378" spans="1:20" x14ac:dyDescent="0.15">
      <c r="A378" s="6">
        <v>37155</v>
      </c>
      <c r="B378" s="11">
        <v>1423.19</v>
      </c>
      <c r="C378" s="7">
        <f t="shared" si="36"/>
        <v>-3.2455657305242247E-2</v>
      </c>
      <c r="E378">
        <v>376</v>
      </c>
      <c r="F378" s="2">
        <f t="shared" si="37"/>
        <v>683.26217136987441</v>
      </c>
      <c r="G378" s="10">
        <f t="shared" si="39"/>
        <v>3.0205574232545565</v>
      </c>
      <c r="H378" s="9">
        <f>H377*(1+C378)</f>
        <v>3.0205574232545542</v>
      </c>
      <c r="I378" s="9">
        <f t="shared" si="38"/>
        <v>0.101322670469981</v>
      </c>
      <c r="J378">
        <f t="shared" si="40"/>
        <v>1.7879219304126938E-5</v>
      </c>
      <c r="O378">
        <v>376</v>
      </c>
      <c r="P378">
        <v>485</v>
      </c>
      <c r="Q378" s="9">
        <v>4.3275434664493684E-2</v>
      </c>
      <c r="R378">
        <v>3.0876833088657447E-5</v>
      </c>
      <c r="S378">
        <f t="shared" si="41"/>
        <v>0.11675191233381531</v>
      </c>
      <c r="T378" s="20">
        <f t="shared" si="42"/>
        <v>0.88324808766618468</v>
      </c>
    </row>
    <row r="379" spans="1:20" x14ac:dyDescent="0.15">
      <c r="A379" s="6">
        <v>37158</v>
      </c>
      <c r="B379" s="11">
        <v>1499.4</v>
      </c>
      <c r="C379" s="7">
        <f t="shared" si="36"/>
        <v>5.3548718020784314E-2</v>
      </c>
      <c r="E379">
        <v>377</v>
      </c>
      <c r="F379" s="2">
        <f t="shared" si="37"/>
        <v>719.84998471882864</v>
      </c>
      <c r="G379" s="10">
        <f t="shared" si="39"/>
        <v>3.1823044009780013</v>
      </c>
      <c r="H379" s="9">
        <f>H378*(1+C379)</f>
        <v>3.182304400977999</v>
      </c>
      <c r="I379" s="9">
        <f t="shared" si="38"/>
        <v>-0.16174697772344482</v>
      </c>
      <c r="J379">
        <f t="shared" si="40"/>
        <v>1.7969064627263251E-5</v>
      </c>
      <c r="O379">
        <v>377</v>
      </c>
      <c r="P379">
        <v>997</v>
      </c>
      <c r="Q379" s="9">
        <v>4.2999524585709992E-2</v>
      </c>
      <c r="R379">
        <v>4.0199014690535308E-4</v>
      </c>
      <c r="S379">
        <f t="shared" si="41"/>
        <v>0.11715390248072066</v>
      </c>
      <c r="T379" s="20">
        <f t="shared" si="42"/>
        <v>0.88284609751927934</v>
      </c>
    </row>
    <row r="380" spans="1:20" x14ac:dyDescent="0.15">
      <c r="A380" s="6">
        <v>37159</v>
      </c>
      <c r="B380" s="11">
        <v>1501.64</v>
      </c>
      <c r="C380" s="7">
        <f t="shared" si="36"/>
        <v>1.4939309056956063E-3</v>
      </c>
      <c r="E380">
        <v>378</v>
      </c>
      <c r="F380" s="2">
        <f t="shared" si="37"/>
        <v>720.92539085846465</v>
      </c>
      <c r="G380" s="10">
        <f t="shared" si="39"/>
        <v>3.1870585438739538</v>
      </c>
      <c r="H380" s="9">
        <f>H379*(1+C380)</f>
        <v>3.1870585438739512</v>
      </c>
      <c r="I380" s="9">
        <f t="shared" si="38"/>
        <v>-4.754142895952107E-3</v>
      </c>
      <c r="J380">
        <f t="shared" si="40"/>
        <v>1.8059361434435428E-5</v>
      </c>
      <c r="O380">
        <v>378</v>
      </c>
      <c r="P380">
        <v>508</v>
      </c>
      <c r="Q380" s="9">
        <v>4.2553823689215342E-2</v>
      </c>
      <c r="R380">
        <v>3.4649892612328222E-5</v>
      </c>
      <c r="S380">
        <f t="shared" si="41"/>
        <v>0.11718855237333299</v>
      </c>
      <c r="T380" s="20">
        <f t="shared" si="42"/>
        <v>0.88281144762666697</v>
      </c>
    </row>
    <row r="381" spans="1:20" x14ac:dyDescent="0.15">
      <c r="A381" s="6">
        <v>37160</v>
      </c>
      <c r="B381" s="11">
        <v>1464.04</v>
      </c>
      <c r="C381" s="7">
        <f t="shared" si="36"/>
        <v>-2.5039290375855838E-2</v>
      </c>
      <c r="E381">
        <v>379</v>
      </c>
      <c r="F381" s="2">
        <f t="shared" si="37"/>
        <v>702.8739306574322</v>
      </c>
      <c r="G381" s="10">
        <f t="shared" si="39"/>
        <v>3.1072568595490417</v>
      </c>
      <c r="H381" s="9">
        <f>H380*(1+C381)</f>
        <v>3.1072568595490391</v>
      </c>
      <c r="I381" s="9">
        <f t="shared" si="38"/>
        <v>7.9801684324912081E-2</v>
      </c>
      <c r="J381">
        <f t="shared" si="40"/>
        <v>1.8150111994407465E-5</v>
      </c>
      <c r="O381">
        <v>379</v>
      </c>
      <c r="P381">
        <v>979</v>
      </c>
      <c r="Q381" s="9">
        <v>4.2553823689215342E-2</v>
      </c>
      <c r="R381">
        <v>3.6730840115927946E-4</v>
      </c>
      <c r="S381">
        <f t="shared" si="41"/>
        <v>0.11755586077449227</v>
      </c>
      <c r="T381" s="20">
        <f t="shared" si="42"/>
        <v>0.88244413922550768</v>
      </c>
    </row>
    <row r="382" spans="1:20" x14ac:dyDescent="0.15">
      <c r="A382" s="6">
        <v>37161</v>
      </c>
      <c r="B382" s="11">
        <v>1460.71</v>
      </c>
      <c r="C382" s="7">
        <f t="shared" si="36"/>
        <v>-2.2745280183601446E-3</v>
      </c>
      <c r="E382">
        <v>380</v>
      </c>
      <c r="F382" s="2">
        <f t="shared" si="37"/>
        <v>701.27522420877699</v>
      </c>
      <c r="G382" s="10">
        <f t="shared" si="39"/>
        <v>3.1001893167617558</v>
      </c>
      <c r="H382" s="9">
        <f>H381*(1+C382)</f>
        <v>3.1001893167617531</v>
      </c>
      <c r="I382" s="9">
        <f t="shared" si="38"/>
        <v>7.0675427872859409E-3</v>
      </c>
      <c r="J382">
        <f t="shared" si="40"/>
        <v>1.8241318587344186E-5</v>
      </c>
      <c r="O382">
        <v>380</v>
      </c>
      <c r="P382">
        <v>903</v>
      </c>
      <c r="Q382" s="9">
        <v>4.2277913610432094E-2</v>
      </c>
      <c r="R382">
        <v>2.5094872784202458E-4</v>
      </c>
      <c r="S382">
        <f t="shared" si="41"/>
        <v>0.1178068095023343</v>
      </c>
      <c r="T382" s="20">
        <f t="shared" si="42"/>
        <v>0.88219319049766565</v>
      </c>
    </row>
    <row r="383" spans="1:20" x14ac:dyDescent="0.15">
      <c r="A383" s="6">
        <v>37162</v>
      </c>
      <c r="B383" s="11">
        <v>1498.8</v>
      </c>
      <c r="C383" s="7">
        <f t="shared" si="36"/>
        <v>2.6076360126239928E-2</v>
      </c>
      <c r="E383">
        <v>381</v>
      </c>
      <c r="F383" s="2">
        <f t="shared" si="37"/>
        <v>719.5619295028547</v>
      </c>
      <c r="G383" s="10">
        <f t="shared" si="39"/>
        <v>3.1810309698451569</v>
      </c>
      <c r="H383" s="9">
        <f>H382*(1+C383)</f>
        <v>3.1810309698451542</v>
      </c>
      <c r="I383" s="9">
        <f t="shared" si="38"/>
        <v>-8.0841653083401077E-2</v>
      </c>
      <c r="J383">
        <f t="shared" si="40"/>
        <v>1.8332983504868529E-5</v>
      </c>
      <c r="O383">
        <v>381</v>
      </c>
      <c r="P383">
        <v>930</v>
      </c>
      <c r="Q383" s="9">
        <v>4.2065675088291066E-2</v>
      </c>
      <c r="R383">
        <v>2.8731732757695833E-4</v>
      </c>
      <c r="S383">
        <f t="shared" si="41"/>
        <v>0.11809412682991126</v>
      </c>
      <c r="T383" s="20">
        <f t="shared" si="42"/>
        <v>0.88190587317008873</v>
      </c>
    </row>
    <row r="384" spans="1:20" x14ac:dyDescent="0.15">
      <c r="A384" s="6">
        <v>37165</v>
      </c>
      <c r="B384" s="11">
        <v>1480.46</v>
      </c>
      <c r="C384" s="7">
        <f t="shared" si="36"/>
        <v>-1.2236455831331705E-2</v>
      </c>
      <c r="E384">
        <v>382</v>
      </c>
      <c r="F384" s="2">
        <f t="shared" si="37"/>
        <v>710.75704173458519</v>
      </c>
      <c r="G384" s="10">
        <f t="shared" si="39"/>
        <v>3.1421064248845485</v>
      </c>
      <c r="H384" s="9">
        <f>H383*(1+C384)</f>
        <v>3.1421064248845458</v>
      </c>
      <c r="I384" s="9">
        <f t="shared" si="38"/>
        <v>3.8924544960608376E-2</v>
      </c>
      <c r="J384">
        <f t="shared" si="40"/>
        <v>1.8425109050119125E-5</v>
      </c>
      <c r="O384">
        <v>382</v>
      </c>
      <c r="P384">
        <v>1037</v>
      </c>
      <c r="Q384" s="9">
        <v>4.1980779679435365E-2</v>
      </c>
      <c r="R384">
        <v>4.9123825331702259E-4</v>
      </c>
      <c r="S384">
        <f t="shared" si="41"/>
        <v>0.11858536508322828</v>
      </c>
      <c r="T384" s="20">
        <f t="shared" si="42"/>
        <v>0.88141463491677174</v>
      </c>
    </row>
    <row r="385" spans="1:20" x14ac:dyDescent="0.15">
      <c r="A385" s="6">
        <v>37166</v>
      </c>
      <c r="B385" s="11">
        <v>1492.33</v>
      </c>
      <c r="C385" s="7">
        <f t="shared" si="36"/>
        <v>8.0177782581087875E-3</v>
      </c>
      <c r="E385">
        <v>383</v>
      </c>
      <c r="F385" s="2">
        <f t="shared" si="37"/>
        <v>716.4557340906025</v>
      </c>
      <c r="G385" s="10">
        <f t="shared" si="39"/>
        <v>3.1672991374626522</v>
      </c>
      <c r="H385" s="9">
        <f>H384*(1+C385)</f>
        <v>3.1672991374626491</v>
      </c>
      <c r="I385" s="9">
        <f t="shared" si="38"/>
        <v>-2.5192712578103293E-2</v>
      </c>
      <c r="J385">
        <f t="shared" si="40"/>
        <v>1.851769753780817E-5</v>
      </c>
      <c r="O385">
        <v>383</v>
      </c>
      <c r="P385">
        <v>510</v>
      </c>
      <c r="Q385" s="9">
        <v>4.1853436566150481E-2</v>
      </c>
      <c r="R385">
        <v>3.4999007714278152E-5</v>
      </c>
      <c r="S385">
        <f t="shared" si="41"/>
        <v>0.11862036409094256</v>
      </c>
      <c r="T385" s="20">
        <f t="shared" si="42"/>
        <v>0.88137963590905744</v>
      </c>
    </row>
    <row r="386" spans="1:20" x14ac:dyDescent="0.15">
      <c r="A386" s="6">
        <v>37167</v>
      </c>
      <c r="B386" s="11">
        <v>1580.81</v>
      </c>
      <c r="C386" s="7">
        <f t="shared" si="36"/>
        <v>5.928983535813126E-2</v>
      </c>
      <c r="E386">
        <v>384</v>
      </c>
      <c r="F386" s="2">
        <f t="shared" si="37"/>
        <v>758.93427660622342</v>
      </c>
      <c r="G386" s="10">
        <f t="shared" si="39"/>
        <v>3.355087781852764</v>
      </c>
      <c r="H386" s="9">
        <f>H385*(1+C386)</f>
        <v>3.3550877818527609</v>
      </c>
      <c r="I386" s="9">
        <f t="shared" si="38"/>
        <v>-0.18778864439011178</v>
      </c>
      <c r="J386">
        <f t="shared" si="40"/>
        <v>1.8610751294279562E-5</v>
      </c>
      <c r="O386">
        <v>384</v>
      </c>
      <c r="P386">
        <v>1134</v>
      </c>
      <c r="Q386" s="9">
        <v>4.1598750339581603E-2</v>
      </c>
      <c r="R386">
        <v>7.9882812338084527E-4</v>
      </c>
      <c r="S386">
        <f t="shared" si="41"/>
        <v>0.11941919221432341</v>
      </c>
      <c r="T386" s="20">
        <f t="shared" si="42"/>
        <v>0.8805808077856766</v>
      </c>
    </row>
    <row r="387" spans="1:20" x14ac:dyDescent="0.15">
      <c r="A387" s="6">
        <v>37168</v>
      </c>
      <c r="B387" s="11">
        <v>1597.31</v>
      </c>
      <c r="C387" s="7">
        <f t="shared" si="36"/>
        <v>1.043768700855896E-2</v>
      </c>
      <c r="E387">
        <v>385</v>
      </c>
      <c r="F387" s="2">
        <f t="shared" si="37"/>
        <v>766.85579504550628</v>
      </c>
      <c r="G387" s="10">
        <f t="shared" si="39"/>
        <v>3.3901071380059835</v>
      </c>
      <c r="H387" s="9">
        <f>H386*(1+C387)</f>
        <v>3.3901071380059804</v>
      </c>
      <c r="I387" s="9">
        <f t="shared" si="38"/>
        <v>-3.5019356153219494E-2</v>
      </c>
      <c r="J387">
        <f t="shared" si="40"/>
        <v>1.8704272657567398E-5</v>
      </c>
      <c r="O387">
        <v>385</v>
      </c>
      <c r="P387">
        <v>680</v>
      </c>
      <c r="Q387" s="9">
        <v>4.1598750339581159E-2</v>
      </c>
      <c r="R387">
        <v>8.2060092978576983E-5</v>
      </c>
      <c r="S387">
        <f t="shared" si="41"/>
        <v>0.11950125230730199</v>
      </c>
      <c r="T387" s="20">
        <f t="shared" si="42"/>
        <v>0.88049874769269798</v>
      </c>
    </row>
    <row r="388" spans="1:20" x14ac:dyDescent="0.15">
      <c r="A388" s="6">
        <v>37169</v>
      </c>
      <c r="B388" s="11">
        <v>1605.3</v>
      </c>
      <c r="C388" s="7">
        <f t="shared" ref="C388:C451" si="43">B388/B387-1</f>
        <v>5.002159881300372E-3</v>
      </c>
      <c r="E388">
        <v>386</v>
      </c>
      <c r="F388" s="2">
        <f t="shared" ref="F388:F451" si="44">F387*(1+C388)</f>
        <v>770.69173033822563</v>
      </c>
      <c r="G388" s="10">
        <f t="shared" si="39"/>
        <v>3.407064995925027</v>
      </c>
      <c r="H388" s="9">
        <f>H387*(1+C388)</f>
        <v>3.4070649959250239</v>
      </c>
      <c r="I388" s="9">
        <f t="shared" ref="I388:I451" si="45">-(H388-H387)</f>
        <v>-1.6957857919043473E-2</v>
      </c>
      <c r="J388">
        <f t="shared" si="40"/>
        <v>1.8798263977454671E-5</v>
      </c>
      <c r="O388">
        <v>386</v>
      </c>
      <c r="P388">
        <v>695</v>
      </c>
      <c r="Q388" s="9">
        <v>4.1556302635153752E-2</v>
      </c>
      <c r="R388">
        <v>8.8467915311049114E-5</v>
      </c>
      <c r="S388">
        <f t="shared" si="41"/>
        <v>0.11958972022261304</v>
      </c>
      <c r="T388" s="20">
        <f t="shared" si="42"/>
        <v>0.88041027977738695</v>
      </c>
    </row>
    <row r="389" spans="1:20" x14ac:dyDescent="0.15">
      <c r="A389" s="6">
        <v>37172</v>
      </c>
      <c r="B389" s="11">
        <v>1605.95</v>
      </c>
      <c r="C389" s="7">
        <f t="shared" si="43"/>
        <v>4.0490873979948105E-4</v>
      </c>
      <c r="E389">
        <v>387</v>
      </c>
      <c r="F389" s="2">
        <f t="shared" si="44"/>
        <v>771.00379015553074</v>
      </c>
      <c r="G389" s="10">
        <f t="shared" ref="G389:G452" si="46">G388*F389/F388</f>
        <v>3.4084445463189419</v>
      </c>
      <c r="H389" s="9">
        <f>H388*(1+C389)</f>
        <v>3.4084445463189388</v>
      </c>
      <c r="I389" s="9">
        <f t="shared" si="45"/>
        <v>-1.3795503939149079E-3</v>
      </c>
      <c r="J389">
        <f t="shared" ref="J389:J452" si="47">$M$2^($M$3-E389)*(1-$M$2)/(1-$M$2^$M$3)</f>
        <v>1.8892727615532334E-5</v>
      </c>
      <c r="O389">
        <v>387</v>
      </c>
      <c r="P389">
        <v>1036</v>
      </c>
      <c r="Q389" s="9">
        <v>4.1428959521868869E-2</v>
      </c>
      <c r="R389">
        <v>4.8878206205043738E-4</v>
      </c>
      <c r="S389">
        <f t="shared" ref="S389:S452" si="48">S388+R389</f>
        <v>0.12007850228466348</v>
      </c>
      <c r="T389" s="20">
        <f t="shared" si="42"/>
        <v>0.87992149771533656</v>
      </c>
    </row>
    <row r="390" spans="1:20" x14ac:dyDescent="0.15">
      <c r="A390" s="6">
        <v>37173</v>
      </c>
      <c r="B390" s="11">
        <v>1570.19</v>
      </c>
      <c r="C390" s="7">
        <f t="shared" si="43"/>
        <v>-2.2267193872785529E-2</v>
      </c>
      <c r="E390">
        <v>388</v>
      </c>
      <c r="F390" s="2">
        <f t="shared" si="44"/>
        <v>753.83569928348504</v>
      </c>
      <c r="G390" s="10">
        <f t="shared" si="46"/>
        <v>3.3325480508014196</v>
      </c>
      <c r="H390" s="9">
        <f>H389*(1+C390)</f>
        <v>3.3325480508014165</v>
      </c>
      <c r="I390" s="9">
        <f t="shared" si="45"/>
        <v>7.5896495517522311E-2</v>
      </c>
      <c r="J390">
        <f t="shared" si="47"/>
        <v>1.8987665945258627E-5</v>
      </c>
      <c r="O390">
        <v>388</v>
      </c>
      <c r="P390">
        <v>1268</v>
      </c>
      <c r="Q390" s="9">
        <v>4.1259168704156579E-2</v>
      </c>
      <c r="R390">
        <v>1.563725528336416E-3</v>
      </c>
      <c r="S390">
        <f t="shared" si="48"/>
        <v>0.1216422278129999</v>
      </c>
      <c r="T390" s="20">
        <f t="shared" si="42"/>
        <v>0.87835777218700006</v>
      </c>
    </row>
    <row r="391" spans="1:20" x14ac:dyDescent="0.15">
      <c r="A391" s="6">
        <v>37174</v>
      </c>
      <c r="B391" s="11">
        <v>1626.26</v>
      </c>
      <c r="C391" s="7">
        <f t="shared" si="43"/>
        <v>3.5709054318267208E-2</v>
      </c>
      <c r="E391">
        <v>389</v>
      </c>
      <c r="F391" s="2">
        <f t="shared" si="44"/>
        <v>780.75445921624794</v>
      </c>
      <c r="G391" s="10">
        <f t="shared" si="46"/>
        <v>3.4515501901657228</v>
      </c>
      <c r="H391" s="9">
        <f>H390*(1+C391)</f>
        <v>3.4515501901657197</v>
      </c>
      <c r="I391" s="9">
        <f t="shared" si="45"/>
        <v>-0.11900213936430326</v>
      </c>
      <c r="J391">
        <f t="shared" si="47"/>
        <v>1.9083081352018719E-5</v>
      </c>
      <c r="O391">
        <v>389</v>
      </c>
      <c r="P391">
        <v>554</v>
      </c>
      <c r="Q391" s="9">
        <v>4.1174273295300434E-2</v>
      </c>
      <c r="R391">
        <v>4.3635522300442776E-5</v>
      </c>
      <c r="S391">
        <f t="shared" si="48"/>
        <v>0.12168586333530033</v>
      </c>
      <c r="T391" s="20">
        <f t="shared" si="42"/>
        <v>0.87831413666469971</v>
      </c>
    </row>
    <row r="392" spans="1:20" x14ac:dyDescent="0.15">
      <c r="A392" s="6">
        <v>37175</v>
      </c>
      <c r="B392" s="11">
        <v>1701.47</v>
      </c>
      <c r="C392" s="7">
        <f t="shared" si="43"/>
        <v>4.6247217542090491E-2</v>
      </c>
      <c r="E392">
        <v>390</v>
      </c>
      <c r="F392" s="2">
        <f t="shared" si="44"/>
        <v>816.86218053857897</v>
      </c>
      <c r="G392" s="10">
        <f t="shared" si="46"/>
        <v>3.6111747826677609</v>
      </c>
      <c r="H392" s="9">
        <f>H391*(1+C392)</f>
        <v>3.6111747826677574</v>
      </c>
      <c r="I392" s="9">
        <f t="shared" si="45"/>
        <v>-0.15962459250203764</v>
      </c>
      <c r="J392">
        <f t="shared" si="47"/>
        <v>1.9178976233184645E-5</v>
      </c>
      <c r="O392">
        <v>390</v>
      </c>
      <c r="P392">
        <v>844</v>
      </c>
      <c r="Q392" s="9">
        <v>4.1174273295300434E-2</v>
      </c>
      <c r="R392">
        <v>1.8670105085940393E-4</v>
      </c>
      <c r="S392">
        <f t="shared" si="48"/>
        <v>0.12187256438615973</v>
      </c>
      <c r="T392" s="20">
        <f t="shared" si="42"/>
        <v>0.87812743561384021</v>
      </c>
    </row>
    <row r="393" spans="1:20" x14ac:dyDescent="0.15">
      <c r="A393" s="6">
        <v>37176</v>
      </c>
      <c r="B393" s="11">
        <v>1703.4</v>
      </c>
      <c r="C393" s="7">
        <f t="shared" si="43"/>
        <v>1.1343132702898995E-3</v>
      </c>
      <c r="E393">
        <v>391</v>
      </c>
      <c r="F393" s="2">
        <f t="shared" si="44"/>
        <v>817.78875814996184</v>
      </c>
      <c r="G393" s="10">
        <f t="shared" si="46"/>
        <v>3.6152709861450774</v>
      </c>
      <c r="H393" s="9">
        <f>H392*(1+C393)</f>
        <v>3.6152709861450738</v>
      </c>
      <c r="I393" s="9">
        <f t="shared" si="45"/>
        <v>-4.0962034773164291E-3</v>
      </c>
      <c r="J393">
        <f t="shared" si="47"/>
        <v>1.9275352998175518E-5</v>
      </c>
      <c r="O393">
        <v>391</v>
      </c>
      <c r="P393">
        <v>1487</v>
      </c>
      <c r="Q393" s="9">
        <v>4.117427329529999E-2</v>
      </c>
      <c r="R393">
        <v>4.687117522125266E-3</v>
      </c>
      <c r="S393">
        <f t="shared" si="48"/>
        <v>0.12655968190828501</v>
      </c>
      <c r="T393" s="20">
        <f t="shared" si="42"/>
        <v>0.87344031809171496</v>
      </c>
    </row>
    <row r="394" spans="1:20" x14ac:dyDescent="0.15">
      <c r="A394" s="6">
        <v>37179</v>
      </c>
      <c r="B394" s="11">
        <v>1696.31</v>
      </c>
      <c r="C394" s="7">
        <f t="shared" si="43"/>
        <v>-4.1622637078784219E-3</v>
      </c>
      <c r="E394">
        <v>392</v>
      </c>
      <c r="F394" s="2">
        <f t="shared" si="44"/>
        <v>814.38490568120324</v>
      </c>
      <c r="G394" s="10">
        <f t="shared" si="46"/>
        <v>3.6002232749252996</v>
      </c>
      <c r="H394" s="9">
        <f>H393*(1+C394)</f>
        <v>3.6002232749252965</v>
      </c>
      <c r="I394" s="9">
        <f t="shared" si="45"/>
        <v>1.5047711219777327E-2</v>
      </c>
      <c r="J394">
        <f t="shared" si="47"/>
        <v>1.937221406851811E-5</v>
      </c>
      <c r="O394">
        <v>392</v>
      </c>
      <c r="P394">
        <v>723</v>
      </c>
      <c r="Q394" s="9">
        <v>4.0877139364303261E-2</v>
      </c>
      <c r="R394">
        <v>1.0179806728074467E-4</v>
      </c>
      <c r="S394">
        <f t="shared" si="48"/>
        <v>0.12666147997556576</v>
      </c>
      <c r="T394" s="20">
        <f t="shared" si="42"/>
        <v>0.87333852002443424</v>
      </c>
    </row>
    <row r="395" spans="1:20" x14ac:dyDescent="0.15">
      <c r="A395" s="6">
        <v>37180</v>
      </c>
      <c r="B395" s="11">
        <v>1722.07</v>
      </c>
      <c r="C395" s="7">
        <f t="shared" si="43"/>
        <v>1.5185903519993493E-2</v>
      </c>
      <c r="E395">
        <v>393</v>
      </c>
      <c r="F395" s="2">
        <f t="shared" si="44"/>
        <v>826.75207628701696</v>
      </c>
      <c r="G395" s="10">
        <f t="shared" si="46"/>
        <v>3.6548959182287502</v>
      </c>
      <c r="H395" s="9">
        <f>H394*(1+C395)</f>
        <v>3.654895918228747</v>
      </c>
      <c r="I395" s="9">
        <f t="shared" si="45"/>
        <v>-5.4672643303450563E-2</v>
      </c>
      <c r="J395">
        <f t="shared" si="47"/>
        <v>1.9469561877907648E-5</v>
      </c>
      <c r="O395">
        <v>393</v>
      </c>
      <c r="P395">
        <v>1252</v>
      </c>
      <c r="Q395" s="9">
        <v>4.0813467807661041E-2</v>
      </c>
      <c r="R395">
        <v>1.4432109594547352E-3</v>
      </c>
      <c r="S395">
        <f t="shared" si="48"/>
        <v>0.1281046909350205</v>
      </c>
      <c r="T395" s="20">
        <f t="shared" si="42"/>
        <v>0.87189530906497947</v>
      </c>
    </row>
    <row r="396" spans="1:20" x14ac:dyDescent="0.15">
      <c r="A396" s="6">
        <v>37181</v>
      </c>
      <c r="B396" s="11">
        <v>1646.34</v>
      </c>
      <c r="C396" s="7">
        <f t="shared" si="43"/>
        <v>-4.3976144988298937E-2</v>
      </c>
      <c r="E396">
        <v>394</v>
      </c>
      <c r="F396" s="2">
        <f t="shared" si="44"/>
        <v>790.39470711084186</v>
      </c>
      <c r="G396" s="10">
        <f t="shared" si="46"/>
        <v>3.4941676854115804</v>
      </c>
      <c r="H396" s="9">
        <f>H395*(1+C396)</f>
        <v>3.4941676854115777</v>
      </c>
      <c r="I396" s="9">
        <f t="shared" si="45"/>
        <v>0.1607282328171693</v>
      </c>
      <c r="J396">
        <f t="shared" si="47"/>
        <v>1.9567398872268992E-5</v>
      </c>
      <c r="O396">
        <v>394</v>
      </c>
      <c r="P396">
        <v>1015</v>
      </c>
      <c r="Q396" s="9">
        <v>4.0792243955446672E-2</v>
      </c>
      <c r="R396">
        <v>4.3994658902155888E-4</v>
      </c>
      <c r="S396">
        <f t="shared" si="48"/>
        <v>0.12854463752404205</v>
      </c>
      <c r="T396" s="20">
        <f t="shared" si="42"/>
        <v>0.87145536247595801</v>
      </c>
    </row>
    <row r="397" spans="1:20" x14ac:dyDescent="0.15">
      <c r="A397" s="6">
        <v>37182</v>
      </c>
      <c r="B397" s="11">
        <v>1652.72</v>
      </c>
      <c r="C397" s="7">
        <f t="shared" si="43"/>
        <v>3.8752627039373433E-3</v>
      </c>
      <c r="E397">
        <v>395</v>
      </c>
      <c r="F397" s="2">
        <f t="shared" si="44"/>
        <v>793.45769424069795</v>
      </c>
      <c r="G397" s="10">
        <f t="shared" si="46"/>
        <v>3.5077085031241593</v>
      </c>
      <c r="H397" s="9">
        <f>H396*(1+C397)</f>
        <v>3.5077085031241562</v>
      </c>
      <c r="I397" s="9">
        <f t="shared" si="45"/>
        <v>-1.3540817712578423E-2</v>
      </c>
      <c r="J397">
        <f t="shared" si="47"/>
        <v>1.966572750981808E-5</v>
      </c>
      <c r="O397">
        <v>395</v>
      </c>
      <c r="P397">
        <v>669</v>
      </c>
      <c r="Q397" s="9">
        <v>4.0707348546590527E-2</v>
      </c>
      <c r="R397">
        <v>7.7657944810193317E-5</v>
      </c>
      <c r="S397">
        <f t="shared" si="48"/>
        <v>0.12862229546885223</v>
      </c>
      <c r="T397" s="20">
        <f t="shared" si="42"/>
        <v>0.87137770453114771</v>
      </c>
    </row>
    <row r="398" spans="1:20" x14ac:dyDescent="0.15">
      <c r="A398" s="6">
        <v>37183</v>
      </c>
      <c r="B398" s="11">
        <v>1671.31</v>
      </c>
      <c r="C398" s="7">
        <f t="shared" si="43"/>
        <v>1.124812430417732E-2</v>
      </c>
      <c r="E398">
        <v>396</v>
      </c>
      <c r="F398" s="2">
        <f t="shared" si="44"/>
        <v>802.3826050156232</v>
      </c>
      <c r="G398" s="10">
        <f t="shared" si="46"/>
        <v>3.5471636443901193</v>
      </c>
      <c r="H398" s="9">
        <f>H397*(1+C398)</f>
        <v>3.5471636443901162</v>
      </c>
      <c r="I398" s="9">
        <f t="shared" si="45"/>
        <v>-3.9455141265960059E-2</v>
      </c>
      <c r="J398">
        <f t="shared" si="47"/>
        <v>1.97645502611237E-5</v>
      </c>
      <c r="O398">
        <v>396</v>
      </c>
      <c r="P398">
        <v>1476</v>
      </c>
      <c r="Q398" s="9">
        <v>4.0304095354523284E-2</v>
      </c>
      <c r="R398">
        <v>4.4356751331870829E-3</v>
      </c>
      <c r="S398">
        <f t="shared" si="48"/>
        <v>0.1330579706020393</v>
      </c>
      <c r="T398" s="20">
        <f t="shared" si="42"/>
        <v>0.86694202939796072</v>
      </c>
    </row>
    <row r="399" spans="1:20" x14ac:dyDescent="0.15">
      <c r="A399" s="6">
        <v>37186</v>
      </c>
      <c r="B399" s="11">
        <v>1708.08</v>
      </c>
      <c r="C399" s="7">
        <f t="shared" si="43"/>
        <v>2.200070603299209E-2</v>
      </c>
      <c r="E399">
        <v>397</v>
      </c>
      <c r="F399" s="2">
        <f t="shared" si="44"/>
        <v>820.03558883455833</v>
      </c>
      <c r="G399" s="10">
        <f t="shared" si="46"/>
        <v>3.6252037489812632</v>
      </c>
      <c r="H399" s="9">
        <f>H398*(1+C399)</f>
        <v>3.6252037489812601</v>
      </c>
      <c r="I399" s="9">
        <f t="shared" si="45"/>
        <v>-7.8040104591143855E-2</v>
      </c>
      <c r="J399">
        <f t="shared" si="47"/>
        <v>1.9863869609169551E-5</v>
      </c>
      <c r="O399">
        <v>397</v>
      </c>
      <c r="P399">
        <v>1394</v>
      </c>
      <c r="Q399" s="9">
        <v>4.0197976093453214E-2</v>
      </c>
      <c r="R399">
        <v>2.9407110419063021E-3</v>
      </c>
      <c r="S399">
        <f t="shared" si="48"/>
        <v>0.1359986816439456</v>
      </c>
      <c r="T399" s="20">
        <f t="shared" si="42"/>
        <v>0.86400131835605443</v>
      </c>
    </row>
    <row r="400" spans="1:20" x14ac:dyDescent="0.15">
      <c r="A400" s="6">
        <v>37187</v>
      </c>
      <c r="B400" s="11">
        <v>1704.44</v>
      </c>
      <c r="C400" s="7">
        <f t="shared" si="43"/>
        <v>-2.1310477261017313E-3</v>
      </c>
      <c r="E400">
        <v>398</v>
      </c>
      <c r="F400" s="2">
        <f t="shared" si="44"/>
        <v>818.28805385764997</v>
      </c>
      <c r="G400" s="10">
        <f t="shared" si="46"/>
        <v>3.6174782667753411</v>
      </c>
      <c r="H400" s="9">
        <f>H399*(1+C400)</f>
        <v>3.617478266775338</v>
      </c>
      <c r="I400" s="9">
        <f t="shared" si="45"/>
        <v>7.7254822059220629E-3</v>
      </c>
      <c r="J400">
        <f t="shared" si="47"/>
        <v>1.9963688049416631E-5</v>
      </c>
      <c r="O400">
        <v>398</v>
      </c>
      <c r="P400">
        <v>1126</v>
      </c>
      <c r="Q400" s="9">
        <v>4.0070632980168774E-2</v>
      </c>
      <c r="R400">
        <v>7.6742862114439873E-4</v>
      </c>
      <c r="S400">
        <f t="shared" si="48"/>
        <v>0.13676611026509</v>
      </c>
      <c r="T400" s="20">
        <f t="shared" si="42"/>
        <v>0.86323388973491</v>
      </c>
    </row>
    <row r="401" spans="1:20" x14ac:dyDescent="0.15">
      <c r="A401" s="6">
        <v>37188</v>
      </c>
      <c r="B401" s="11">
        <v>1731.54</v>
      </c>
      <c r="C401" s="7">
        <f t="shared" si="43"/>
        <v>1.5899650325033488E-2</v>
      </c>
      <c r="E401">
        <v>399</v>
      </c>
      <c r="F401" s="2">
        <f t="shared" si="44"/>
        <v>831.29854777913874</v>
      </c>
      <c r="G401" s="10">
        <f t="shared" si="46"/>
        <v>3.6749949062754772</v>
      </c>
      <c r="H401" s="9">
        <f>H400*(1+C401)</f>
        <v>3.6749949062754741</v>
      </c>
      <c r="I401" s="9">
        <f t="shared" si="45"/>
        <v>-5.751663950013608E-2</v>
      </c>
      <c r="J401">
        <f t="shared" si="47"/>
        <v>2.0064008089865966E-5</v>
      </c>
      <c r="O401">
        <v>399</v>
      </c>
      <c r="P401">
        <v>273</v>
      </c>
      <c r="Q401" s="9">
        <v>3.9752275196957676E-2</v>
      </c>
      <c r="R401">
        <v>1.0669052893593159E-5</v>
      </c>
      <c r="S401">
        <f t="shared" si="48"/>
        <v>0.1367767793179836</v>
      </c>
      <c r="T401" s="20">
        <f t="shared" si="42"/>
        <v>0.8632232206820164</v>
      </c>
    </row>
    <row r="402" spans="1:20" x14ac:dyDescent="0.15">
      <c r="A402" s="6">
        <v>37189</v>
      </c>
      <c r="B402" s="11">
        <v>1775.47</v>
      </c>
      <c r="C402" s="7">
        <f t="shared" si="43"/>
        <v>2.5370479457592632E-2</v>
      </c>
      <c r="E402">
        <v>400</v>
      </c>
      <c r="F402" s="2">
        <f t="shared" si="44"/>
        <v>852.388990508696</v>
      </c>
      <c r="G402" s="10">
        <f t="shared" si="46"/>
        <v>3.7682312890518972</v>
      </c>
      <c r="H402" s="9">
        <f>H401*(1+C402)</f>
        <v>3.7682312890518936</v>
      </c>
      <c r="I402" s="9">
        <f t="shared" si="45"/>
        <v>-9.3236382776419546E-2</v>
      </c>
      <c r="J402">
        <f t="shared" si="47"/>
        <v>2.0164832251121574E-5</v>
      </c>
      <c r="O402">
        <v>400</v>
      </c>
      <c r="P402">
        <v>1260</v>
      </c>
      <c r="Q402" s="9">
        <v>3.9561260527030129E-2</v>
      </c>
      <c r="R402">
        <v>1.5022602371341199E-3</v>
      </c>
      <c r="S402">
        <f t="shared" si="48"/>
        <v>0.13827903955511772</v>
      </c>
      <c r="T402" s="20">
        <f t="shared" si="42"/>
        <v>0.86172096044488233</v>
      </c>
    </row>
    <row r="403" spans="1:20" x14ac:dyDescent="0.15">
      <c r="A403" s="6">
        <v>37190</v>
      </c>
      <c r="B403" s="11">
        <v>1768.96</v>
      </c>
      <c r="C403" s="7">
        <f t="shared" si="43"/>
        <v>-3.6666347502350982E-3</v>
      </c>
      <c r="E403">
        <v>401</v>
      </c>
      <c r="F403" s="2">
        <f t="shared" si="44"/>
        <v>849.26359141537898</v>
      </c>
      <c r="G403" s="10">
        <f t="shared" si="46"/>
        <v>3.7544145612605364</v>
      </c>
      <c r="H403" s="9">
        <f>H402*(1+C403)</f>
        <v>3.7544145612605329</v>
      </c>
      <c r="I403" s="9">
        <f t="shared" si="45"/>
        <v>1.3816727791360783E-2</v>
      </c>
      <c r="J403">
        <f t="shared" si="47"/>
        <v>2.0266163066453839E-5</v>
      </c>
      <c r="O403">
        <v>401</v>
      </c>
      <c r="P403">
        <v>679</v>
      </c>
      <c r="Q403" s="9">
        <v>3.9497588970388797E-2</v>
      </c>
      <c r="R403">
        <v>8.1649792513684104E-5</v>
      </c>
      <c r="S403">
        <f t="shared" si="48"/>
        <v>0.1383606893476314</v>
      </c>
      <c r="T403" s="20">
        <f t="shared" si="42"/>
        <v>0.86163931065236854</v>
      </c>
    </row>
    <row r="404" spans="1:20" x14ac:dyDescent="0.15">
      <c r="A404" s="6">
        <v>37193</v>
      </c>
      <c r="B404" s="11">
        <v>1699.52</v>
      </c>
      <c r="C404" s="7">
        <f t="shared" si="43"/>
        <v>-3.9254703328509444E-2</v>
      </c>
      <c r="E404">
        <v>402</v>
      </c>
      <c r="F404" s="2">
        <f t="shared" si="44"/>
        <v>815.92600108666386</v>
      </c>
      <c r="G404" s="10">
        <f t="shared" si="46"/>
        <v>3.6070361314860184</v>
      </c>
      <c r="H404" s="9">
        <f>H403*(1+C404)</f>
        <v>3.6070361314860149</v>
      </c>
      <c r="I404" s="9">
        <f t="shared" si="45"/>
        <v>0.14737842977451798</v>
      </c>
      <c r="J404">
        <f t="shared" si="47"/>
        <v>2.0368003081863156E-5</v>
      </c>
      <c r="O404">
        <v>402</v>
      </c>
      <c r="P404">
        <v>1276</v>
      </c>
      <c r="Q404" s="9">
        <v>3.9476365118174428E-2</v>
      </c>
      <c r="R404">
        <v>1.627705684759262E-3</v>
      </c>
      <c r="S404">
        <f t="shared" si="48"/>
        <v>0.13998839503239066</v>
      </c>
      <c r="T404" s="20">
        <f t="shared" si="42"/>
        <v>0.86001160496760931</v>
      </c>
    </row>
    <row r="405" spans="1:20" x14ac:dyDescent="0.15">
      <c r="A405" s="6">
        <v>37194</v>
      </c>
      <c r="B405" s="11">
        <v>1667.41</v>
      </c>
      <c r="C405" s="7">
        <f t="shared" si="43"/>
        <v>-1.8893569949162026E-2</v>
      </c>
      <c r="E405">
        <v>403</v>
      </c>
      <c r="F405" s="2">
        <f t="shared" si="44"/>
        <v>800.51024611179298</v>
      </c>
      <c r="G405" s="10">
        <f t="shared" si="46"/>
        <v>3.5388863420266325</v>
      </c>
      <c r="H405" s="9">
        <f>H404*(1+C405)</f>
        <v>3.538886342026629</v>
      </c>
      <c r="I405" s="9">
        <f t="shared" si="45"/>
        <v>6.8149789459385879E-2</v>
      </c>
      <c r="J405">
        <f t="shared" si="47"/>
        <v>2.0470354856143875E-5</v>
      </c>
      <c r="O405">
        <v>403</v>
      </c>
      <c r="P405">
        <v>805</v>
      </c>
      <c r="Q405" s="9">
        <v>3.9455141265960059E-2</v>
      </c>
      <c r="R405">
        <v>1.5354897139128435E-4</v>
      </c>
      <c r="S405">
        <f t="shared" si="48"/>
        <v>0.14014194400378194</v>
      </c>
      <c r="T405" s="20">
        <f t="shared" si="42"/>
        <v>0.85985805599621812</v>
      </c>
    </row>
    <row r="406" spans="1:20" x14ac:dyDescent="0.15">
      <c r="A406" s="6">
        <v>37195</v>
      </c>
      <c r="B406" s="11">
        <v>1690.2</v>
      </c>
      <c r="C406" s="7">
        <f t="shared" si="43"/>
        <v>1.3667904114764706E-2</v>
      </c>
      <c r="E406">
        <v>404</v>
      </c>
      <c r="F406" s="2">
        <f t="shared" si="44"/>
        <v>811.4515433985357</v>
      </c>
      <c r="G406" s="10">
        <f t="shared" si="46"/>
        <v>3.5872555012225034</v>
      </c>
      <c r="H406" s="9">
        <f>H405*(1+C406)</f>
        <v>3.5872555012224994</v>
      </c>
      <c r="I406" s="9">
        <f t="shared" si="45"/>
        <v>-4.836915919587037E-2</v>
      </c>
      <c r="J406">
        <f t="shared" si="47"/>
        <v>2.0573220960948619E-5</v>
      </c>
      <c r="O406">
        <v>404</v>
      </c>
      <c r="P406">
        <v>382</v>
      </c>
      <c r="Q406" s="9">
        <v>3.8924544960608376E-2</v>
      </c>
      <c r="R406">
        <v>1.8425109050119125E-5</v>
      </c>
      <c r="S406">
        <f t="shared" si="48"/>
        <v>0.14016036911283206</v>
      </c>
      <c r="T406" s="20">
        <f t="shared" si="42"/>
        <v>0.85983963088716797</v>
      </c>
    </row>
    <row r="407" spans="1:20" x14ac:dyDescent="0.15">
      <c r="A407" s="6">
        <v>37196</v>
      </c>
      <c r="B407" s="11">
        <v>1746.3</v>
      </c>
      <c r="C407" s="7">
        <f t="shared" si="43"/>
        <v>3.3191338303159235E-2</v>
      </c>
      <c r="E407">
        <v>405</v>
      </c>
      <c r="F407" s="2">
        <f t="shared" si="44"/>
        <v>838.38470609209719</v>
      </c>
      <c r="G407" s="10">
        <f t="shared" si="46"/>
        <v>3.7063213121434484</v>
      </c>
      <c r="H407" s="9">
        <f>H406*(1+C407)</f>
        <v>3.7063213121434444</v>
      </c>
      <c r="I407" s="9">
        <f t="shared" si="45"/>
        <v>-0.11906581092094504</v>
      </c>
      <c r="J407">
        <f t="shared" si="47"/>
        <v>2.067660398085288E-5</v>
      </c>
      <c r="O407">
        <v>405</v>
      </c>
      <c r="P407">
        <v>1256</v>
      </c>
      <c r="Q407" s="9">
        <v>3.8563739472968983E-2</v>
      </c>
      <c r="R407">
        <v>1.4724396212358018E-3</v>
      </c>
      <c r="S407">
        <f t="shared" si="48"/>
        <v>0.14163280873406786</v>
      </c>
      <c r="T407" s="20">
        <f t="shared" si="42"/>
        <v>0.85836719126593208</v>
      </c>
    </row>
    <row r="408" spans="1:20" x14ac:dyDescent="0.15">
      <c r="A408" s="6">
        <v>37197</v>
      </c>
      <c r="B408" s="11">
        <v>1745.73</v>
      </c>
      <c r="C408" s="7">
        <f t="shared" si="43"/>
        <v>-3.2640439786979503E-4</v>
      </c>
      <c r="E408">
        <v>406</v>
      </c>
      <c r="F408" s="2">
        <f t="shared" si="44"/>
        <v>838.11105363692195</v>
      </c>
      <c r="G408" s="10">
        <f t="shared" si="46"/>
        <v>3.7051115525672462</v>
      </c>
      <c r="H408" s="9">
        <f>H407*(1+C408)</f>
        <v>3.7051115525672422</v>
      </c>
      <c r="I408" s="9">
        <f t="shared" si="45"/>
        <v>1.209759576202174E-3</v>
      </c>
      <c r="J408">
        <f t="shared" si="47"/>
        <v>2.078050651341998E-5</v>
      </c>
      <c r="O408">
        <v>406</v>
      </c>
      <c r="P408">
        <v>990</v>
      </c>
      <c r="Q408" s="9">
        <v>3.8521291768541133E-2</v>
      </c>
      <c r="R408">
        <v>3.8812978665109617E-4</v>
      </c>
      <c r="S408">
        <f t="shared" si="48"/>
        <v>0.14202093852071895</v>
      </c>
      <c r="T408" s="20">
        <f t="shared" si="42"/>
        <v>0.85797906147928105</v>
      </c>
    </row>
    <row r="409" spans="1:20" x14ac:dyDescent="0.15">
      <c r="A409" s="6">
        <v>37200</v>
      </c>
      <c r="B409" s="11">
        <v>1793.65</v>
      </c>
      <c r="C409" s="7">
        <f t="shared" si="43"/>
        <v>2.7449834739621926E-2</v>
      </c>
      <c r="E409">
        <v>407</v>
      </c>
      <c r="F409" s="2">
        <f t="shared" si="44"/>
        <v>861.11706355270587</v>
      </c>
      <c r="G409" s="10">
        <f t="shared" si="46"/>
        <v>3.8068162523770814</v>
      </c>
      <c r="H409" s="9">
        <f>H408*(1+C409)</f>
        <v>3.806816252377077</v>
      </c>
      <c r="I409" s="9">
        <f t="shared" si="45"/>
        <v>-0.10170469980983476</v>
      </c>
      <c r="J409">
        <f t="shared" si="47"/>
        <v>2.0884931169266313E-5</v>
      </c>
      <c r="O409">
        <v>407</v>
      </c>
      <c r="P409">
        <v>1249</v>
      </c>
      <c r="Q409" s="9">
        <v>3.8457620211898913E-2</v>
      </c>
      <c r="R409">
        <v>1.4216708554835029E-3</v>
      </c>
      <c r="S409">
        <f t="shared" si="48"/>
        <v>0.14344260937620246</v>
      </c>
      <c r="T409" s="20">
        <f t="shared" si="42"/>
        <v>0.85655739062379754</v>
      </c>
    </row>
    <row r="410" spans="1:20" x14ac:dyDescent="0.15">
      <c r="A410" s="6">
        <v>37201</v>
      </c>
      <c r="B410" s="11">
        <v>1835.08</v>
      </c>
      <c r="C410" s="7">
        <f t="shared" si="43"/>
        <v>2.3098151813341516E-2</v>
      </c>
      <c r="E410">
        <v>408</v>
      </c>
      <c r="F410" s="2">
        <f t="shared" si="44"/>
        <v>881.00727621570513</v>
      </c>
      <c r="G410" s="10">
        <f t="shared" si="46"/>
        <v>3.8947466720999833</v>
      </c>
      <c r="H410" s="9">
        <f>H409*(1+C410)</f>
        <v>3.8947466720999784</v>
      </c>
      <c r="I410" s="9">
        <f t="shared" si="45"/>
        <v>-8.7930419722901387E-2</v>
      </c>
      <c r="J410">
        <f t="shared" si="47"/>
        <v>2.098988057212695E-5</v>
      </c>
      <c r="O410">
        <v>408</v>
      </c>
      <c r="P410">
        <v>284</v>
      </c>
      <c r="Q410" s="9">
        <v>3.8118038576473445E-2</v>
      </c>
      <c r="R410">
        <v>1.1273842934956124E-5</v>
      </c>
      <c r="S410">
        <f t="shared" si="48"/>
        <v>0.14345388321913741</v>
      </c>
      <c r="T410" s="20">
        <f t="shared" si="42"/>
        <v>0.85654611678086257</v>
      </c>
    </row>
    <row r="411" spans="1:20" x14ac:dyDescent="0.15">
      <c r="A411" s="6">
        <v>37202</v>
      </c>
      <c r="B411" s="11">
        <v>1837.53</v>
      </c>
      <c r="C411" s="7">
        <f t="shared" si="43"/>
        <v>1.3350916581293948E-3</v>
      </c>
      <c r="E411">
        <v>409</v>
      </c>
      <c r="F411" s="2">
        <f t="shared" si="44"/>
        <v>882.18350168093207</v>
      </c>
      <c r="G411" s="10">
        <f t="shared" si="46"/>
        <v>3.8999465158924314</v>
      </c>
      <c r="H411" s="9">
        <f>H410*(1+C411)</f>
        <v>3.8999465158924265</v>
      </c>
      <c r="I411" s="9">
        <f t="shared" si="45"/>
        <v>-5.1998437924480889E-3</v>
      </c>
      <c r="J411">
        <f t="shared" si="47"/>
        <v>2.1095357358921555E-5</v>
      </c>
      <c r="O411">
        <v>409</v>
      </c>
      <c r="P411">
        <v>605</v>
      </c>
      <c r="Q411" s="9">
        <v>3.809681472425952E-2</v>
      </c>
      <c r="R411">
        <v>5.6345996070039394E-5</v>
      </c>
      <c r="S411">
        <f t="shared" si="48"/>
        <v>0.14351022921520745</v>
      </c>
      <c r="T411" s="20">
        <f t="shared" si="42"/>
        <v>0.85648977078479249</v>
      </c>
    </row>
    <row r="412" spans="1:20" x14ac:dyDescent="0.15">
      <c r="A412" s="6">
        <v>37203</v>
      </c>
      <c r="B412" s="11">
        <v>1827.77</v>
      </c>
      <c r="C412" s="7">
        <f t="shared" si="43"/>
        <v>-5.311477907843698E-3</v>
      </c>
      <c r="E412">
        <v>410</v>
      </c>
      <c r="F412" s="2">
        <f t="shared" si="44"/>
        <v>877.49780350108961</v>
      </c>
      <c r="G412" s="10">
        <f t="shared" si="46"/>
        <v>3.8792320361314965</v>
      </c>
      <c r="H412" s="9">
        <f>H411*(1+C412)</f>
        <v>3.879232036131492</v>
      </c>
      <c r="I412" s="9">
        <f t="shared" si="45"/>
        <v>2.0714479760934434E-2</v>
      </c>
      <c r="J412">
        <f t="shared" si="47"/>
        <v>2.1201364179820658E-5</v>
      </c>
      <c r="O412">
        <v>410</v>
      </c>
      <c r="P412">
        <v>370</v>
      </c>
      <c r="Q412" s="9">
        <v>3.8075590872046039E-2</v>
      </c>
      <c r="R412">
        <v>1.734950290147664E-5</v>
      </c>
      <c r="S412">
        <f t="shared" si="48"/>
        <v>0.14352757871810892</v>
      </c>
      <c r="T412" s="20">
        <f t="shared" si="42"/>
        <v>0.85647242128189105</v>
      </c>
    </row>
    <row r="413" spans="1:20" x14ac:dyDescent="0.15">
      <c r="A413" s="6">
        <v>37204</v>
      </c>
      <c r="B413" s="11">
        <v>1828.48</v>
      </c>
      <c r="C413" s="7">
        <f t="shared" si="43"/>
        <v>3.8845150100952353E-4</v>
      </c>
      <c r="E413">
        <v>411</v>
      </c>
      <c r="F413" s="2">
        <f t="shared" si="44"/>
        <v>877.83866883999212</v>
      </c>
      <c r="G413" s="10">
        <f t="shared" si="46"/>
        <v>3.8807389296386958</v>
      </c>
      <c r="H413" s="9">
        <f>H412*(1+C413)</f>
        <v>3.8807389296386914</v>
      </c>
      <c r="I413" s="9">
        <f t="shared" si="45"/>
        <v>-1.5068935071993472E-3</v>
      </c>
      <c r="J413">
        <f t="shared" si="47"/>
        <v>2.1307903698312222E-5</v>
      </c>
      <c r="O413">
        <v>411</v>
      </c>
      <c r="P413">
        <v>1397</v>
      </c>
      <c r="Q413" s="9">
        <v>3.7842128497691085E-2</v>
      </c>
      <c r="R413">
        <v>2.9852665178434299E-3</v>
      </c>
      <c r="S413">
        <f t="shared" si="48"/>
        <v>0.14651284523595234</v>
      </c>
      <c r="T413" s="20">
        <f t="shared" si="42"/>
        <v>0.85348715476404768</v>
      </c>
    </row>
    <row r="414" spans="1:20" x14ac:dyDescent="0.15">
      <c r="A414" s="6">
        <v>37207</v>
      </c>
      <c r="B414" s="11">
        <v>1840.13</v>
      </c>
      <c r="C414" s="7">
        <f t="shared" si="43"/>
        <v>6.3714123206159989E-3</v>
      </c>
      <c r="E414">
        <v>412</v>
      </c>
      <c r="F414" s="2">
        <f t="shared" si="44"/>
        <v>883.4317409501524</v>
      </c>
      <c r="G414" s="10">
        <f t="shared" si="46"/>
        <v>3.9054647174680897</v>
      </c>
      <c r="H414" s="9">
        <f>H413*(1+C414)</f>
        <v>3.9054647174680857</v>
      </c>
      <c r="I414" s="9">
        <f t="shared" si="45"/>
        <v>-2.4725787829394275E-2</v>
      </c>
      <c r="J414">
        <f t="shared" si="47"/>
        <v>2.1414978591268561E-5</v>
      </c>
      <c r="O414">
        <v>412</v>
      </c>
      <c r="P414">
        <v>838</v>
      </c>
      <c r="Q414" s="9">
        <v>3.7693561532192277E-2</v>
      </c>
      <c r="R414">
        <v>1.8116956722189157E-4</v>
      </c>
      <c r="S414">
        <f t="shared" si="48"/>
        <v>0.14669401480317423</v>
      </c>
      <c r="T414" s="20">
        <f t="shared" si="42"/>
        <v>0.85330598519682577</v>
      </c>
    </row>
    <row r="415" spans="1:20" x14ac:dyDescent="0.15">
      <c r="A415" s="6">
        <v>37208</v>
      </c>
      <c r="B415" s="11">
        <v>1892.11</v>
      </c>
      <c r="C415" s="7">
        <f t="shared" si="43"/>
        <v>2.824800421709317E-2</v>
      </c>
      <c r="E415">
        <v>413</v>
      </c>
      <c r="F415" s="2">
        <f t="shared" si="44"/>
        <v>908.38692449402629</v>
      </c>
      <c r="G415" s="10">
        <f t="shared" si="46"/>
        <v>4.0157863012768367</v>
      </c>
      <c r="H415" s="9">
        <f>H414*(1+C415)</f>
        <v>4.0157863012768331</v>
      </c>
      <c r="I415" s="9">
        <f t="shared" si="45"/>
        <v>-0.11032158380874746</v>
      </c>
      <c r="J415">
        <f t="shared" si="47"/>
        <v>2.1522591549013626E-5</v>
      </c>
      <c r="O415">
        <v>413</v>
      </c>
      <c r="P415">
        <v>1499</v>
      </c>
      <c r="Q415" s="9">
        <v>3.7651113827764426E-2</v>
      </c>
      <c r="R415">
        <v>4.9777017800626379E-3</v>
      </c>
      <c r="S415">
        <f t="shared" si="48"/>
        <v>0.15167171658323686</v>
      </c>
      <c r="T415" s="20">
        <f t="shared" si="42"/>
        <v>0.84832828341676314</v>
      </c>
    </row>
    <row r="416" spans="1:20" x14ac:dyDescent="0.15">
      <c r="A416" s="6">
        <v>37209</v>
      </c>
      <c r="B416" s="11">
        <v>1903.19</v>
      </c>
      <c r="C416" s="7">
        <f t="shared" si="43"/>
        <v>5.8558963273807052E-3</v>
      </c>
      <c r="E416">
        <v>414</v>
      </c>
      <c r="F416" s="2">
        <f t="shared" si="44"/>
        <v>913.70634414901156</v>
      </c>
      <c r="G416" s="10">
        <f t="shared" si="46"/>
        <v>4.0393023295300301</v>
      </c>
      <c r="H416" s="9">
        <f>H415*(1+C416)</f>
        <v>4.0393023295300257</v>
      </c>
      <c r="I416" s="9">
        <f t="shared" si="45"/>
        <v>-2.3516028253192545E-2</v>
      </c>
      <c r="J416">
        <f t="shared" si="47"/>
        <v>2.1630745275390583E-5</v>
      </c>
      <c r="O416">
        <v>414</v>
      </c>
      <c r="P416">
        <v>922</v>
      </c>
      <c r="Q416" s="9">
        <v>3.7629889975550057E-2</v>
      </c>
      <c r="R416">
        <v>2.7602375790186884E-4</v>
      </c>
      <c r="S416">
        <f t="shared" si="48"/>
        <v>0.15194774034113873</v>
      </c>
      <c r="T416" s="20">
        <f t="shared" si="42"/>
        <v>0.84805225965886133</v>
      </c>
    </row>
    <row r="417" spans="1:20" x14ac:dyDescent="0.15">
      <c r="A417" s="6">
        <v>37210</v>
      </c>
      <c r="B417" s="11">
        <v>1900.57</v>
      </c>
      <c r="C417" s="7">
        <f t="shared" si="43"/>
        <v>-1.3766360689159152E-3</v>
      </c>
      <c r="E417">
        <v>415</v>
      </c>
      <c r="F417" s="2">
        <f t="shared" si="44"/>
        <v>912.44850303925875</v>
      </c>
      <c r="G417" s="10">
        <f t="shared" si="46"/>
        <v>4.0337416802499426</v>
      </c>
      <c r="H417" s="9">
        <f>H416*(1+C417)</f>
        <v>4.0337416802499382</v>
      </c>
      <c r="I417" s="9">
        <f t="shared" si="45"/>
        <v>5.5606492800874818E-3</v>
      </c>
      <c r="J417">
        <f t="shared" si="47"/>
        <v>2.1739442487829736E-5</v>
      </c>
      <c r="O417">
        <v>415</v>
      </c>
      <c r="P417">
        <v>353</v>
      </c>
      <c r="Q417" s="9">
        <v>3.7608666123336576E-2</v>
      </c>
      <c r="R417">
        <v>1.5932334232187834E-5</v>
      </c>
      <c r="S417">
        <f t="shared" si="48"/>
        <v>0.15196367267537092</v>
      </c>
      <c r="T417" s="20">
        <f t="shared" si="42"/>
        <v>0.84803632732462908</v>
      </c>
    </row>
    <row r="418" spans="1:20" x14ac:dyDescent="0.15">
      <c r="A418" s="6">
        <v>37211</v>
      </c>
      <c r="B418" s="11">
        <v>1898.58</v>
      </c>
      <c r="C418" s="7">
        <f t="shared" si="43"/>
        <v>-1.0470543047612635E-3</v>
      </c>
      <c r="E418">
        <v>416</v>
      </c>
      <c r="F418" s="2">
        <f t="shared" si="44"/>
        <v>911.49311990627848</v>
      </c>
      <c r="G418" s="10">
        <f t="shared" si="46"/>
        <v>4.0295181336593417</v>
      </c>
      <c r="H418" s="9">
        <f>H417*(1+C418)</f>
        <v>4.0295181336593373</v>
      </c>
      <c r="I418" s="9">
        <f t="shared" si="45"/>
        <v>4.2235465906008685E-3</v>
      </c>
      <c r="J418">
        <f t="shared" si="47"/>
        <v>2.1848685917416817E-5</v>
      </c>
      <c r="O418">
        <v>416</v>
      </c>
      <c r="P418">
        <v>1356</v>
      </c>
      <c r="Q418" s="9">
        <v>3.7460099157837767E-2</v>
      </c>
      <c r="R418">
        <v>2.430689139875741E-3</v>
      </c>
      <c r="S418">
        <f t="shared" si="48"/>
        <v>0.15439436181524666</v>
      </c>
      <c r="T418" s="20">
        <f t="shared" si="42"/>
        <v>0.84560563818475332</v>
      </c>
    </row>
    <row r="419" spans="1:20" x14ac:dyDescent="0.15">
      <c r="A419" s="6">
        <v>37214</v>
      </c>
      <c r="B419" s="11">
        <v>1934.42</v>
      </c>
      <c r="C419" s="7">
        <f t="shared" si="43"/>
        <v>1.8877266167346196E-2</v>
      </c>
      <c r="E419">
        <v>417</v>
      </c>
      <c r="F419" s="2">
        <f t="shared" si="44"/>
        <v>928.69961814045405</v>
      </c>
      <c r="G419" s="10">
        <f t="shared" si="46"/>
        <v>4.1055844199945764</v>
      </c>
      <c r="H419" s="9">
        <f>H418*(1+C419)</f>
        <v>4.1055844199945728</v>
      </c>
      <c r="I419" s="9">
        <f t="shared" si="45"/>
        <v>-7.6066286335235489E-2</v>
      </c>
      <c r="J419">
        <f t="shared" si="47"/>
        <v>2.195847830896162E-5</v>
      </c>
      <c r="O419">
        <v>417</v>
      </c>
      <c r="P419">
        <v>1497</v>
      </c>
      <c r="Q419" s="9">
        <v>3.7460099157837767E-2</v>
      </c>
      <c r="R419">
        <v>4.9280492048065132E-3</v>
      </c>
      <c r="S419">
        <f t="shared" si="48"/>
        <v>0.15932241102005318</v>
      </c>
      <c r="T419" s="20">
        <f t="shared" si="42"/>
        <v>0.84067758897994682</v>
      </c>
    </row>
    <row r="420" spans="1:20" x14ac:dyDescent="0.15">
      <c r="A420" s="6">
        <v>37215</v>
      </c>
      <c r="B420" s="11">
        <v>1880.51</v>
      </c>
      <c r="C420" s="7">
        <f t="shared" si="43"/>
        <v>-2.7868818560602193E-2</v>
      </c>
      <c r="E420">
        <v>418</v>
      </c>
      <c r="F420" s="2">
        <f t="shared" si="44"/>
        <v>902.81785698519718</v>
      </c>
      <c r="G420" s="10">
        <f t="shared" si="46"/>
        <v>3.991166632708512</v>
      </c>
      <c r="H420" s="9">
        <f>H419*(1+C420)</f>
        <v>3.9911666327085089</v>
      </c>
      <c r="I420" s="9">
        <f t="shared" si="45"/>
        <v>0.11441778728606389</v>
      </c>
      <c r="J420">
        <f t="shared" si="47"/>
        <v>2.2068822421066957E-5</v>
      </c>
      <c r="O420">
        <v>418</v>
      </c>
      <c r="P420">
        <v>720</v>
      </c>
      <c r="Q420" s="9">
        <v>3.7438875305623398E-2</v>
      </c>
      <c r="R420">
        <v>1.0027871840182116E-4</v>
      </c>
      <c r="S420">
        <f t="shared" si="48"/>
        <v>0.159422689738455</v>
      </c>
      <c r="T420" s="20">
        <f t="shared" si="42"/>
        <v>0.84057731026154503</v>
      </c>
    </row>
    <row r="421" spans="1:20" x14ac:dyDescent="0.15">
      <c r="A421" s="6">
        <v>37216</v>
      </c>
      <c r="B421" s="11">
        <v>1875.05</v>
      </c>
      <c r="C421" s="7">
        <f t="shared" si="43"/>
        <v>-2.9034676763218803E-3</v>
      </c>
      <c r="E421">
        <v>419</v>
      </c>
      <c r="F421" s="2">
        <f t="shared" si="44"/>
        <v>900.19655451983442</v>
      </c>
      <c r="G421" s="10">
        <f t="shared" si="46"/>
        <v>3.9795784093996285</v>
      </c>
      <c r="H421" s="9">
        <f>H420*(1+C421)</f>
        <v>3.9795784093996254</v>
      </c>
      <c r="I421" s="9">
        <f t="shared" si="45"/>
        <v>1.1588223308883538E-2</v>
      </c>
      <c r="J421">
        <f t="shared" si="47"/>
        <v>2.2179721026197948E-5</v>
      </c>
      <c r="O421">
        <v>419</v>
      </c>
      <c r="P421">
        <v>1147</v>
      </c>
      <c r="Q421" s="9">
        <v>3.716296522684015E-2</v>
      </c>
      <c r="R421">
        <v>8.5261564308003262E-4</v>
      </c>
      <c r="S421">
        <f t="shared" si="48"/>
        <v>0.16027530538153503</v>
      </c>
      <c r="T421" s="20">
        <f t="shared" si="42"/>
        <v>0.839724694618465</v>
      </c>
    </row>
    <row r="422" spans="1:20" x14ac:dyDescent="0.15">
      <c r="A422" s="6">
        <v>37218</v>
      </c>
      <c r="B422" s="11">
        <v>1903.2</v>
      </c>
      <c r="C422" s="7">
        <f t="shared" si="43"/>
        <v>1.5012932988453631E-2</v>
      </c>
      <c r="E422">
        <v>420</v>
      </c>
      <c r="F422" s="2">
        <f t="shared" si="44"/>
        <v>913.71114506927756</v>
      </c>
      <c r="G422" s="10">
        <f t="shared" si="46"/>
        <v>4.0393235533822418</v>
      </c>
      <c r="H422" s="9">
        <f>H421*(1+C422)</f>
        <v>4.0393235533822391</v>
      </c>
      <c r="I422" s="9">
        <f t="shared" si="45"/>
        <v>-5.9745143982613769E-2</v>
      </c>
      <c r="J422">
        <f t="shared" si="47"/>
        <v>2.2291176910751704E-5</v>
      </c>
      <c r="O422">
        <v>420</v>
      </c>
      <c r="P422">
        <v>668</v>
      </c>
      <c r="Q422" s="9">
        <v>3.7035622113556155E-2</v>
      </c>
      <c r="R422">
        <v>7.7269655086142336E-5</v>
      </c>
      <c r="S422">
        <f t="shared" si="48"/>
        <v>0.16035257503662118</v>
      </c>
      <c r="T422" s="20">
        <f t="shared" si="42"/>
        <v>0.83964742496337885</v>
      </c>
    </row>
    <row r="423" spans="1:20" x14ac:dyDescent="0.15">
      <c r="A423" s="6">
        <v>37221</v>
      </c>
      <c r="B423" s="11">
        <v>1941.23</v>
      </c>
      <c r="C423" s="7">
        <f t="shared" si="43"/>
        <v>1.9982135350987695E-2</v>
      </c>
      <c r="E423">
        <v>421</v>
      </c>
      <c r="F423" s="2">
        <f t="shared" si="44"/>
        <v>931.96904484175786</v>
      </c>
      <c r="G423" s="10">
        <f t="shared" si="46"/>
        <v>4.1200378633523584</v>
      </c>
      <c r="H423" s="9">
        <f>H422*(1+C423)</f>
        <v>4.1200378633523558</v>
      </c>
      <c r="I423" s="9">
        <f t="shared" si="45"/>
        <v>-8.0714309970116638E-2</v>
      </c>
      <c r="J423">
        <f t="shared" si="47"/>
        <v>2.240319287512734E-5</v>
      </c>
      <c r="O423">
        <v>421</v>
      </c>
      <c r="P423">
        <v>501</v>
      </c>
      <c r="Q423" s="9">
        <v>3.7014398261341785E-2</v>
      </c>
      <c r="R423">
        <v>3.345518672693432E-5</v>
      </c>
      <c r="S423">
        <f t="shared" si="48"/>
        <v>0.1603860302233481</v>
      </c>
      <c r="T423" s="20">
        <f t="shared" si="42"/>
        <v>0.83961396977665192</v>
      </c>
    </row>
    <row r="424" spans="1:20" x14ac:dyDescent="0.15">
      <c r="A424" s="6">
        <v>37222</v>
      </c>
      <c r="B424" s="11">
        <v>1935.97</v>
      </c>
      <c r="C424" s="7">
        <f t="shared" si="43"/>
        <v>-2.7096222498106393E-3</v>
      </c>
      <c r="E424">
        <v>422</v>
      </c>
      <c r="F424" s="2">
        <f t="shared" si="44"/>
        <v>929.4437607817199</v>
      </c>
      <c r="G424" s="10">
        <f t="shared" si="46"/>
        <v>4.1088741170877565</v>
      </c>
      <c r="H424" s="9">
        <f>H423*(1+C424)</f>
        <v>4.1088741170877539</v>
      </c>
      <c r="I424" s="9">
        <f t="shared" si="45"/>
        <v>1.1163746264601926E-2</v>
      </c>
      <c r="J424">
        <f t="shared" si="47"/>
        <v>2.2515771733796324E-5</v>
      </c>
      <c r="O424">
        <v>422</v>
      </c>
      <c r="P424">
        <v>662</v>
      </c>
      <c r="Q424" s="9">
        <v>3.6993174409128304E-2</v>
      </c>
      <c r="R424">
        <v>7.4980349103033079E-5</v>
      </c>
      <c r="S424">
        <f t="shared" si="48"/>
        <v>0.16046101057245113</v>
      </c>
      <c r="T424" s="20">
        <f t="shared" si="42"/>
        <v>0.8395389894275489</v>
      </c>
    </row>
    <row r="425" spans="1:20" x14ac:dyDescent="0.15">
      <c r="A425" s="6">
        <v>37223</v>
      </c>
      <c r="B425" s="11">
        <v>1887.97</v>
      </c>
      <c r="C425" s="7">
        <f t="shared" si="43"/>
        <v>-2.4793772630774202E-2</v>
      </c>
      <c r="E425">
        <v>423</v>
      </c>
      <c r="F425" s="2">
        <f t="shared" si="44"/>
        <v>906.39934350380622</v>
      </c>
      <c r="G425" s="10">
        <f t="shared" si="46"/>
        <v>4.0069996264602095</v>
      </c>
      <c r="H425" s="9">
        <f>H424*(1+C425)</f>
        <v>4.0069996264602068</v>
      </c>
      <c r="I425" s="9">
        <f t="shared" si="45"/>
        <v>0.10187449062754705</v>
      </c>
      <c r="J425">
        <f t="shared" si="47"/>
        <v>2.2628916315373185E-5</v>
      </c>
      <c r="O425">
        <v>423</v>
      </c>
      <c r="P425">
        <v>1208</v>
      </c>
      <c r="Q425" s="9">
        <v>3.6971950556914379E-2</v>
      </c>
      <c r="R425">
        <v>1.1575649571811016E-3</v>
      </c>
      <c r="S425">
        <f t="shared" si="48"/>
        <v>0.16161857552963224</v>
      </c>
      <c r="T425" s="20">
        <f t="shared" si="42"/>
        <v>0.83838142447036779</v>
      </c>
    </row>
    <row r="426" spans="1:20" x14ac:dyDescent="0.15">
      <c r="A426" s="6">
        <v>37224</v>
      </c>
      <c r="B426" s="11">
        <v>1933.26</v>
      </c>
      <c r="C426" s="7">
        <f t="shared" si="43"/>
        <v>2.3988728634459111E-2</v>
      </c>
      <c r="E426">
        <v>424</v>
      </c>
      <c r="F426" s="2">
        <f t="shared" si="44"/>
        <v>928.14271138957088</v>
      </c>
      <c r="G426" s="10">
        <f t="shared" si="46"/>
        <v>4.1031224531377424</v>
      </c>
      <c r="H426" s="9">
        <f>H425*(1+C426)</f>
        <v>4.1031224531377397</v>
      </c>
      <c r="I426" s="9">
        <f t="shared" si="45"/>
        <v>-9.6122826677532913E-2</v>
      </c>
      <c r="J426">
        <f t="shared" si="47"/>
        <v>2.2742629462686622E-5</v>
      </c>
      <c r="O426">
        <v>424</v>
      </c>
      <c r="P426">
        <v>1224</v>
      </c>
      <c r="Q426" s="9">
        <v>3.6971950556914379E-2</v>
      </c>
      <c r="R426">
        <v>1.2542268075178868E-3</v>
      </c>
      <c r="S426">
        <f t="shared" si="48"/>
        <v>0.16287280233715012</v>
      </c>
      <c r="T426" s="20">
        <f t="shared" si="42"/>
        <v>0.83712719766284982</v>
      </c>
    </row>
    <row r="427" spans="1:20" x14ac:dyDescent="0.15">
      <c r="A427" s="6">
        <v>37225</v>
      </c>
      <c r="B427" s="11">
        <v>1930.58</v>
      </c>
      <c r="C427" s="7">
        <f t="shared" si="43"/>
        <v>-1.386259478807883E-3</v>
      </c>
      <c r="E427">
        <v>425</v>
      </c>
      <c r="F427" s="2">
        <f t="shared" si="44"/>
        <v>926.85606475822067</v>
      </c>
      <c r="G427" s="10">
        <f t="shared" si="46"/>
        <v>4.0974344607443705</v>
      </c>
      <c r="H427" s="9">
        <f>H426*(1+C427)</f>
        <v>4.0974344607443678</v>
      </c>
      <c r="I427" s="9">
        <f t="shared" si="45"/>
        <v>5.6879923933719212E-3</v>
      </c>
      <c r="J427">
        <f t="shared" si="47"/>
        <v>2.2856914032850875E-5</v>
      </c>
      <c r="O427">
        <v>425</v>
      </c>
      <c r="P427">
        <v>1322</v>
      </c>
      <c r="Q427" s="9">
        <v>3.6908279000271271E-2</v>
      </c>
      <c r="R427">
        <v>2.0498126358001962E-3</v>
      </c>
      <c r="S427">
        <f t="shared" si="48"/>
        <v>0.16492261497295033</v>
      </c>
      <c r="T427" s="20">
        <f t="shared" si="42"/>
        <v>0.83507738502704965</v>
      </c>
    </row>
    <row r="428" spans="1:20" x14ac:dyDescent="0.15">
      <c r="A428" s="6">
        <v>37228</v>
      </c>
      <c r="B428" s="11">
        <v>1904.9</v>
      </c>
      <c r="C428" s="7">
        <f t="shared" si="43"/>
        <v>-1.330170207916781E-2</v>
      </c>
      <c r="E428">
        <v>426</v>
      </c>
      <c r="F428" s="2">
        <f t="shared" si="44"/>
        <v>914.52730151453693</v>
      </c>
      <c r="G428" s="10">
        <f t="shared" si="46"/>
        <v>4.0429316082586331</v>
      </c>
      <c r="H428" s="9">
        <f>H427*(1+C428)</f>
        <v>4.0429316082586304</v>
      </c>
      <c r="I428" s="9">
        <f t="shared" si="45"/>
        <v>5.4502852485737385E-2</v>
      </c>
      <c r="J428">
        <f t="shared" si="47"/>
        <v>2.2971772897337562E-5</v>
      </c>
      <c r="O428">
        <v>426</v>
      </c>
      <c r="P428">
        <v>221</v>
      </c>
      <c r="Q428" s="9">
        <v>3.6696040478131131E-2</v>
      </c>
      <c r="R428">
        <v>8.2210268571679362E-6</v>
      </c>
      <c r="S428">
        <f t="shared" si="48"/>
        <v>0.16493083599980748</v>
      </c>
      <c r="T428" s="20">
        <f t="shared" si="42"/>
        <v>0.83506916400019249</v>
      </c>
    </row>
    <row r="429" spans="1:20" x14ac:dyDescent="0.15">
      <c r="A429" s="6">
        <v>37229</v>
      </c>
      <c r="B429" s="11">
        <v>1963.1</v>
      </c>
      <c r="C429" s="7">
        <f t="shared" si="43"/>
        <v>3.0552784923092879E-2</v>
      </c>
      <c r="E429">
        <v>427</v>
      </c>
      <c r="F429" s="2">
        <f t="shared" si="44"/>
        <v>942.46865746400704</v>
      </c>
      <c r="G429" s="10">
        <f t="shared" si="46"/>
        <v>4.166454428144533</v>
      </c>
      <c r="H429" s="9">
        <f>H428*(1+C429)</f>
        <v>4.1664544281445304</v>
      </c>
      <c r="I429" s="9">
        <f t="shared" si="45"/>
        <v>-0.12352281988589997</v>
      </c>
      <c r="J429">
        <f t="shared" si="47"/>
        <v>2.3087208942047801E-5</v>
      </c>
      <c r="O429">
        <v>427</v>
      </c>
      <c r="P429">
        <v>738</v>
      </c>
      <c r="Q429" s="9">
        <v>3.6568697364846248E-2</v>
      </c>
      <c r="R429">
        <v>1.0974716781484166E-4</v>
      </c>
      <c r="S429">
        <f t="shared" si="48"/>
        <v>0.16504058316762232</v>
      </c>
      <c r="T429" s="20">
        <f t="shared" si="42"/>
        <v>0.83495941683237773</v>
      </c>
    </row>
    <row r="430" spans="1:20" x14ac:dyDescent="0.15">
      <c r="A430" s="6">
        <v>37230</v>
      </c>
      <c r="B430" s="11">
        <v>2046.84</v>
      </c>
      <c r="C430" s="7">
        <f t="shared" si="43"/>
        <v>4.2657022056950655E-2</v>
      </c>
      <c r="E430">
        <v>428</v>
      </c>
      <c r="F430" s="2">
        <f t="shared" si="44"/>
        <v>982.67156377343383</v>
      </c>
      <c r="G430" s="10">
        <f t="shared" si="46"/>
        <v>4.3441829665851737</v>
      </c>
      <c r="H430" s="9">
        <f>H429*(1+C430)</f>
        <v>4.344182966585171</v>
      </c>
      <c r="I430" s="9">
        <f t="shared" si="45"/>
        <v>-0.17772853844064063</v>
      </c>
      <c r="J430">
        <f t="shared" si="47"/>
        <v>2.3203225067384727E-5</v>
      </c>
      <c r="O430">
        <v>428</v>
      </c>
      <c r="P430">
        <v>336</v>
      </c>
      <c r="Q430" s="9">
        <v>3.6547473512633211E-2</v>
      </c>
      <c r="R430">
        <v>1.4630924904744094E-5</v>
      </c>
      <c r="S430">
        <f t="shared" si="48"/>
        <v>0.16505521409252707</v>
      </c>
      <c r="T430" s="20">
        <f t="shared" si="42"/>
        <v>0.8349447859074729</v>
      </c>
    </row>
    <row r="431" spans="1:20" x14ac:dyDescent="0.15">
      <c r="A431" s="6">
        <v>37231</v>
      </c>
      <c r="B431" s="11">
        <v>2054.27</v>
      </c>
      <c r="C431" s="7">
        <f t="shared" si="43"/>
        <v>3.6299857341073327E-3</v>
      </c>
      <c r="E431">
        <v>429</v>
      </c>
      <c r="F431" s="2">
        <f t="shared" si="44"/>
        <v>986.2386475312444</v>
      </c>
      <c r="G431" s="10">
        <f t="shared" si="46"/>
        <v>4.3599522887802307</v>
      </c>
      <c r="H431" s="9">
        <f>H430*(1+C431)</f>
        <v>4.3599522887802271</v>
      </c>
      <c r="I431" s="9">
        <f t="shared" si="45"/>
        <v>-1.5769322195056112E-2</v>
      </c>
      <c r="J431">
        <f t="shared" si="47"/>
        <v>2.3319824188326357E-5</v>
      </c>
      <c r="O431">
        <v>429</v>
      </c>
      <c r="P431">
        <v>785</v>
      </c>
      <c r="Q431" s="9">
        <v>3.6229115729421224E-2</v>
      </c>
      <c r="R431">
        <v>1.3890200875594331E-4</v>
      </c>
      <c r="S431">
        <f t="shared" si="48"/>
        <v>0.16519411610128301</v>
      </c>
      <c r="T431" s="20">
        <f t="shared" si="42"/>
        <v>0.83480588389871702</v>
      </c>
    </row>
    <row r="432" spans="1:20" x14ac:dyDescent="0.15">
      <c r="A432" s="6">
        <v>37232</v>
      </c>
      <c r="B432" s="11">
        <v>2021.26</v>
      </c>
      <c r="C432" s="7">
        <f t="shared" si="43"/>
        <v>-1.6068968538702322E-2</v>
      </c>
      <c r="E432">
        <v>430</v>
      </c>
      <c r="F432" s="2">
        <f t="shared" si="44"/>
        <v>970.39080973241255</v>
      </c>
      <c r="G432" s="10">
        <f t="shared" si="46"/>
        <v>4.2898923526215782</v>
      </c>
      <c r="H432" s="9">
        <f>H431*(1+C432)</f>
        <v>4.2898923526215746</v>
      </c>
      <c r="I432" s="9">
        <f t="shared" si="45"/>
        <v>7.0059936158652469E-2</v>
      </c>
      <c r="J432">
        <f t="shared" si="47"/>
        <v>2.3437009234498853E-5</v>
      </c>
      <c r="O432">
        <v>430</v>
      </c>
      <c r="P432">
        <v>360</v>
      </c>
      <c r="Q432" s="9">
        <v>3.6165444172779004E-2</v>
      </c>
      <c r="R432">
        <v>1.6501287968139738E-5</v>
      </c>
      <c r="S432">
        <f t="shared" si="48"/>
        <v>0.16521061738925116</v>
      </c>
      <c r="T432" s="20">
        <f t="shared" si="42"/>
        <v>0.83478938261074886</v>
      </c>
    </row>
    <row r="433" spans="1:20" x14ac:dyDescent="0.15">
      <c r="A433" s="6">
        <v>37235</v>
      </c>
      <c r="B433" s="11">
        <v>1992.12</v>
      </c>
      <c r="C433" s="7">
        <f t="shared" si="43"/>
        <v>-1.441674994805231E-2</v>
      </c>
      <c r="E433">
        <v>431</v>
      </c>
      <c r="F433" s="2">
        <f t="shared" si="44"/>
        <v>956.40092807661233</v>
      </c>
      <c r="G433" s="10">
        <f t="shared" si="46"/>
        <v>4.2280460472697712</v>
      </c>
      <c r="H433" s="9">
        <f>H432*(1+C433)</f>
        <v>4.2280460472697676</v>
      </c>
      <c r="I433" s="9">
        <f t="shared" si="45"/>
        <v>6.1846305351807018E-2</v>
      </c>
      <c r="J433">
        <f t="shared" si="47"/>
        <v>2.3554783150250103E-5</v>
      </c>
      <c r="O433">
        <v>431</v>
      </c>
      <c r="P433">
        <v>469</v>
      </c>
      <c r="Q433" s="9">
        <v>3.6101772616137229E-2</v>
      </c>
      <c r="R433">
        <v>2.8497190267279513E-5</v>
      </c>
      <c r="S433">
        <f t="shared" si="48"/>
        <v>0.16523911457951845</v>
      </c>
      <c r="T433" s="20">
        <f t="shared" ref="T433:T496" si="49">1-S433</f>
        <v>0.83476088542048155</v>
      </c>
    </row>
    <row r="434" spans="1:20" x14ac:dyDescent="0.15">
      <c r="A434" s="6">
        <v>37236</v>
      </c>
      <c r="B434" s="11">
        <v>2001.93</v>
      </c>
      <c r="C434" s="7">
        <f t="shared" si="43"/>
        <v>4.9244021444492247E-3</v>
      </c>
      <c r="E434">
        <v>432</v>
      </c>
      <c r="F434" s="2">
        <f t="shared" si="44"/>
        <v>961.11063085778608</v>
      </c>
      <c r="G434" s="10">
        <f t="shared" si="46"/>
        <v>4.248866646291777</v>
      </c>
      <c r="H434" s="9">
        <f>H433*(1+C434)</f>
        <v>4.2488666462917726</v>
      </c>
      <c r="I434" s="9">
        <f t="shared" si="45"/>
        <v>-2.0820599022004949E-2</v>
      </c>
      <c r="J434">
        <f t="shared" si="47"/>
        <v>2.3673148894723721E-5</v>
      </c>
      <c r="O434">
        <v>432</v>
      </c>
      <c r="P434">
        <v>523</v>
      </c>
      <c r="Q434" s="9">
        <v>3.5974429502852789E-2</v>
      </c>
      <c r="R434">
        <v>3.7355597025275962E-5</v>
      </c>
      <c r="S434">
        <f t="shared" si="48"/>
        <v>0.16527647017654373</v>
      </c>
      <c r="T434" s="20">
        <f t="shared" si="49"/>
        <v>0.83472352982345632</v>
      </c>
    </row>
    <row r="435" spans="1:20" x14ac:dyDescent="0.15">
      <c r="A435" s="6">
        <v>37237</v>
      </c>
      <c r="B435" s="11">
        <v>2011.38</v>
      </c>
      <c r="C435" s="7">
        <f t="shared" si="43"/>
        <v>4.7204447707962505E-3</v>
      </c>
      <c r="E435">
        <v>433</v>
      </c>
      <c r="F435" s="2">
        <f t="shared" si="44"/>
        <v>965.64750050937539</v>
      </c>
      <c r="G435" s="10">
        <f t="shared" si="46"/>
        <v>4.2689231866340753</v>
      </c>
      <c r="H435" s="9">
        <f>H434*(1+C435)</f>
        <v>4.2689231866340709</v>
      </c>
      <c r="I435" s="9">
        <f t="shared" si="45"/>
        <v>-2.0056540342298312E-2</v>
      </c>
      <c r="J435">
        <f t="shared" si="47"/>
        <v>2.3792109441933386E-5</v>
      </c>
      <c r="O435">
        <v>433</v>
      </c>
      <c r="P435">
        <v>784</v>
      </c>
      <c r="Q435" s="9">
        <v>3.5974429502852789E-2</v>
      </c>
      <c r="R435">
        <v>1.3820749871216355E-4</v>
      </c>
      <c r="S435">
        <f t="shared" si="48"/>
        <v>0.16541467767525589</v>
      </c>
      <c r="T435" s="20">
        <f t="shared" si="49"/>
        <v>0.83458532232474414</v>
      </c>
    </row>
    <row r="436" spans="1:20" x14ac:dyDescent="0.15">
      <c r="A436" s="6">
        <v>37238</v>
      </c>
      <c r="B436" s="11">
        <v>1946.51</v>
      </c>
      <c r="C436" s="7">
        <f t="shared" si="43"/>
        <v>-3.2251489027433911E-2</v>
      </c>
      <c r="E436">
        <v>434</v>
      </c>
      <c r="F436" s="2">
        <f t="shared" si="44"/>
        <v>934.50393074232829</v>
      </c>
      <c r="G436" s="10">
        <f t="shared" si="46"/>
        <v>4.1312440573213882</v>
      </c>
      <c r="H436" s="9">
        <f>H435*(1+C436)</f>
        <v>4.1312440573213838</v>
      </c>
      <c r="I436" s="9">
        <f t="shared" si="45"/>
        <v>0.13767912931268711</v>
      </c>
      <c r="J436">
        <f t="shared" si="47"/>
        <v>2.3911667780837576E-5</v>
      </c>
      <c r="O436">
        <v>434</v>
      </c>
      <c r="P436">
        <v>1290</v>
      </c>
      <c r="Q436" s="9">
        <v>3.5868310241782275E-2</v>
      </c>
      <c r="R436">
        <v>1.7460342150068964E-3</v>
      </c>
      <c r="S436">
        <f t="shared" si="48"/>
        <v>0.1671607118902628</v>
      </c>
      <c r="T436" s="20">
        <f t="shared" si="49"/>
        <v>0.83283928810973717</v>
      </c>
    </row>
    <row r="437" spans="1:20" x14ac:dyDescent="0.15">
      <c r="A437" s="6">
        <v>37239</v>
      </c>
      <c r="B437" s="11">
        <v>1953.17</v>
      </c>
      <c r="C437" s="7">
        <f t="shared" si="43"/>
        <v>3.4215082378206141E-3</v>
      </c>
      <c r="E437">
        <v>435</v>
      </c>
      <c r="F437" s="2">
        <f t="shared" si="44"/>
        <v>937.70134363963894</v>
      </c>
      <c r="G437" s="10">
        <f t="shared" si="46"/>
        <v>4.145379142895961</v>
      </c>
      <c r="H437" s="9">
        <f>H436*(1+C437)</f>
        <v>4.1453791428959565</v>
      </c>
      <c r="I437" s="9">
        <f t="shared" si="45"/>
        <v>-1.413508557457277E-2</v>
      </c>
      <c r="J437">
        <f t="shared" si="47"/>
        <v>2.4031826915414646E-5</v>
      </c>
      <c r="O437">
        <v>435</v>
      </c>
      <c r="P437">
        <v>649</v>
      </c>
      <c r="Q437" s="9">
        <v>3.5804638685140056E-2</v>
      </c>
      <c r="R437">
        <v>7.0250190751888731E-5</v>
      </c>
      <c r="S437">
        <f t="shared" si="48"/>
        <v>0.16723096208101468</v>
      </c>
      <c r="T437" s="20">
        <f t="shared" si="49"/>
        <v>0.83276903791898538</v>
      </c>
    </row>
    <row r="438" spans="1:20" x14ac:dyDescent="0.15">
      <c r="A438" s="6">
        <v>37242</v>
      </c>
      <c r="B438" s="11">
        <v>1987.45</v>
      </c>
      <c r="C438" s="7">
        <f t="shared" si="43"/>
        <v>1.7550955625982301E-2</v>
      </c>
      <c r="E438">
        <v>436</v>
      </c>
      <c r="F438" s="2">
        <f t="shared" si="44"/>
        <v>954.15889831228219</v>
      </c>
      <c r="G438" s="10">
        <f t="shared" si="46"/>
        <v>4.2181345082858002</v>
      </c>
      <c r="H438" s="9">
        <f>H437*(1+C438)</f>
        <v>4.2181345082857957</v>
      </c>
      <c r="I438" s="9">
        <f t="shared" si="45"/>
        <v>-7.2755365389839177E-2</v>
      </c>
      <c r="J438">
        <f t="shared" si="47"/>
        <v>2.4152589864738338E-5</v>
      </c>
      <c r="O438">
        <v>436</v>
      </c>
      <c r="P438">
        <v>714</v>
      </c>
      <c r="Q438" s="9">
        <v>3.5804638685140056E-2</v>
      </c>
      <c r="R438">
        <v>9.730771161060552E-5</v>
      </c>
      <c r="S438">
        <f t="shared" si="48"/>
        <v>0.16732826979262527</v>
      </c>
      <c r="T438" s="20">
        <f t="shared" si="49"/>
        <v>0.83267173020737473</v>
      </c>
    </row>
    <row r="439" spans="1:20" x14ac:dyDescent="0.15">
      <c r="A439" s="6">
        <v>37243</v>
      </c>
      <c r="B439" s="11">
        <v>2004.76</v>
      </c>
      <c r="C439" s="7">
        <f t="shared" si="43"/>
        <v>8.7096530730332855E-3</v>
      </c>
      <c r="E439">
        <v>437</v>
      </c>
      <c r="F439" s="2">
        <f t="shared" si="44"/>
        <v>962.4692912931298</v>
      </c>
      <c r="G439" s="10">
        <f t="shared" si="46"/>
        <v>4.2548729964683591</v>
      </c>
      <c r="H439" s="9">
        <f>H438*(1+C439)</f>
        <v>4.2548729964683547</v>
      </c>
      <c r="I439" s="9">
        <f t="shared" si="45"/>
        <v>-3.6738488182558982E-2</v>
      </c>
      <c r="J439">
        <f t="shared" si="47"/>
        <v>2.4273959663053606E-5</v>
      </c>
      <c r="O439">
        <v>437</v>
      </c>
      <c r="P439">
        <v>1082</v>
      </c>
      <c r="Q439" s="9">
        <v>3.5613624015213396E-2</v>
      </c>
      <c r="R439">
        <v>6.1553612322220574E-4</v>
      </c>
      <c r="S439">
        <f t="shared" si="48"/>
        <v>0.16794380591584748</v>
      </c>
      <c r="T439" s="20">
        <f t="shared" si="49"/>
        <v>0.83205619408415255</v>
      </c>
    </row>
    <row r="440" spans="1:20" x14ac:dyDescent="0.15">
      <c r="A440" s="6">
        <v>37244</v>
      </c>
      <c r="B440" s="11">
        <v>1982.89</v>
      </c>
      <c r="C440" s="7">
        <f t="shared" si="43"/>
        <v>-1.0909036493146229E-2</v>
      </c>
      <c r="E440">
        <v>438</v>
      </c>
      <c r="F440" s="2">
        <f t="shared" si="44"/>
        <v>951.96967867088051</v>
      </c>
      <c r="G440" s="10">
        <f t="shared" si="46"/>
        <v>4.2084564316761837</v>
      </c>
      <c r="H440" s="9">
        <f>H439*(1+C440)</f>
        <v>4.2084564316761792</v>
      </c>
      <c r="I440" s="9">
        <f t="shared" si="45"/>
        <v>4.6416564792175485E-2</v>
      </c>
      <c r="J440">
        <f t="shared" si="47"/>
        <v>2.4395939359852872E-5</v>
      </c>
      <c r="O440">
        <v>438</v>
      </c>
      <c r="P440">
        <v>1246</v>
      </c>
      <c r="Q440" s="9">
        <v>3.5358937788644518E-2</v>
      </c>
      <c r="R440">
        <v>1.400452240256555E-3</v>
      </c>
      <c r="S440">
        <f t="shared" si="48"/>
        <v>0.16934425815610404</v>
      </c>
      <c r="T440" s="20">
        <f t="shared" si="49"/>
        <v>0.83065574184389601</v>
      </c>
    </row>
    <row r="441" spans="1:20" x14ac:dyDescent="0.15">
      <c r="A441" s="6">
        <v>37245</v>
      </c>
      <c r="B441" s="11">
        <v>1918.54</v>
      </c>
      <c r="C441" s="7">
        <f t="shared" si="43"/>
        <v>-3.2452632269061921E-2</v>
      </c>
      <c r="E441">
        <v>439</v>
      </c>
      <c r="F441" s="2">
        <f t="shared" si="44"/>
        <v>921.07575675767737</v>
      </c>
      <c r="G441" s="10">
        <f t="shared" si="46"/>
        <v>4.0718809426786278</v>
      </c>
      <c r="H441" s="9">
        <f>H440*(1+C441)</f>
        <v>4.0718809426786233</v>
      </c>
      <c r="I441" s="9">
        <f t="shared" si="45"/>
        <v>0.13657548899755589</v>
      </c>
      <c r="J441">
        <f t="shared" si="47"/>
        <v>2.4518532019952637E-5</v>
      </c>
      <c r="O441">
        <v>439</v>
      </c>
      <c r="P441">
        <v>1204</v>
      </c>
      <c r="Q441" s="9">
        <v>3.5274042379788817E-2</v>
      </c>
      <c r="R441">
        <v>1.134586714722056E-3</v>
      </c>
      <c r="S441">
        <f t="shared" si="48"/>
        <v>0.1704788448708261</v>
      </c>
      <c r="T441" s="20">
        <f t="shared" si="49"/>
        <v>0.8295211551291739</v>
      </c>
    </row>
    <row r="442" spans="1:20" x14ac:dyDescent="0.15">
      <c r="A442" s="6">
        <v>37246</v>
      </c>
      <c r="B442" s="11">
        <v>1945.83</v>
      </c>
      <c r="C442" s="7">
        <f t="shared" si="43"/>
        <v>1.4224358105642709E-2</v>
      </c>
      <c r="E442">
        <v>440</v>
      </c>
      <c r="F442" s="2">
        <f t="shared" si="44"/>
        <v>934.17746816422448</v>
      </c>
      <c r="G442" s="10">
        <f t="shared" si="46"/>
        <v>4.1298008353708306</v>
      </c>
      <c r="H442" s="9">
        <f>H441*(1+C442)</f>
        <v>4.1298008353708262</v>
      </c>
      <c r="I442" s="9">
        <f t="shared" si="45"/>
        <v>-5.7919892692202879E-2</v>
      </c>
      <c r="J442">
        <f t="shared" si="47"/>
        <v>2.4641740723570486E-5</v>
      </c>
      <c r="O442">
        <v>440</v>
      </c>
      <c r="P442">
        <v>1496</v>
      </c>
      <c r="Q442" s="9">
        <v>3.5167923118716971E-2</v>
      </c>
      <c r="R442">
        <v>4.9034089587824802E-3</v>
      </c>
      <c r="S442">
        <f t="shared" si="48"/>
        <v>0.17538225382960856</v>
      </c>
      <c r="T442" s="20">
        <f t="shared" si="49"/>
        <v>0.82461774617039141</v>
      </c>
    </row>
    <row r="443" spans="1:20" x14ac:dyDescent="0.15">
      <c r="A443" s="6">
        <v>37249</v>
      </c>
      <c r="B443" s="11">
        <v>1944.48</v>
      </c>
      <c r="C443" s="7">
        <f t="shared" si="43"/>
        <v>-6.9379133840052898E-4</v>
      </c>
      <c r="E443">
        <v>441</v>
      </c>
      <c r="F443" s="2">
        <f t="shared" si="44"/>
        <v>933.5293439282832</v>
      </c>
      <c r="G443" s="10">
        <f t="shared" si="46"/>
        <v>4.1269356153219308</v>
      </c>
      <c r="H443" s="9">
        <f>H442*(1+C443)</f>
        <v>4.1269356153219263</v>
      </c>
      <c r="I443" s="9">
        <f t="shared" si="45"/>
        <v>2.8652200488998858E-3</v>
      </c>
      <c r="J443">
        <f t="shared" si="47"/>
        <v>2.4765568566402497E-5</v>
      </c>
      <c r="O443">
        <v>441</v>
      </c>
      <c r="P443">
        <v>726</v>
      </c>
      <c r="Q443" s="9">
        <v>3.4998132301005125E-2</v>
      </c>
      <c r="R443">
        <v>1.0334043620871426E-4</v>
      </c>
      <c r="S443">
        <f t="shared" si="48"/>
        <v>0.17548559426581728</v>
      </c>
      <c r="T443" s="20">
        <f t="shared" si="49"/>
        <v>0.82451440573418266</v>
      </c>
    </row>
    <row r="444" spans="1:20" x14ac:dyDescent="0.15">
      <c r="A444" s="6">
        <v>37251</v>
      </c>
      <c r="B444" s="11">
        <v>1960.7</v>
      </c>
      <c r="C444" s="7">
        <f t="shared" si="43"/>
        <v>8.3415617542994536E-3</v>
      </c>
      <c r="E444">
        <v>442</v>
      </c>
      <c r="F444" s="2">
        <f t="shared" si="44"/>
        <v>941.31643660011162</v>
      </c>
      <c r="G444" s="10">
        <f t="shared" si="46"/>
        <v>4.1613607036131564</v>
      </c>
      <c r="H444" s="9">
        <f>H443*(1+C444)</f>
        <v>4.1613607036131519</v>
      </c>
      <c r="I444" s="9">
        <f t="shared" si="45"/>
        <v>-3.4425088291225592E-2</v>
      </c>
      <c r="J444">
        <f t="shared" si="47"/>
        <v>2.4890018659701003E-5</v>
      </c>
      <c r="O444">
        <v>442</v>
      </c>
      <c r="P444">
        <v>1191</v>
      </c>
      <c r="Q444" s="9">
        <v>3.480711763107891E-2</v>
      </c>
      <c r="R444">
        <v>1.0630109633693208E-3</v>
      </c>
      <c r="S444">
        <f t="shared" si="48"/>
        <v>0.17654860522918661</v>
      </c>
      <c r="T444" s="20">
        <f t="shared" si="49"/>
        <v>0.82345139477081342</v>
      </c>
    </row>
    <row r="445" spans="1:20" x14ac:dyDescent="0.15">
      <c r="A445" s="6">
        <v>37252</v>
      </c>
      <c r="B445" s="11">
        <v>1976.42</v>
      </c>
      <c r="C445" s="7">
        <f t="shared" si="43"/>
        <v>8.0175447544243994E-3</v>
      </c>
      <c r="E445">
        <v>443</v>
      </c>
      <c r="F445" s="2">
        <f t="shared" si="44"/>
        <v>948.86348325862832</v>
      </c>
      <c r="G445" s="10">
        <f t="shared" si="46"/>
        <v>4.1947245992936777</v>
      </c>
      <c r="H445" s="9">
        <f>H444*(1+C445)</f>
        <v>4.1947245992936733</v>
      </c>
      <c r="I445" s="9">
        <f t="shared" si="45"/>
        <v>-3.3363895680521338E-2</v>
      </c>
      <c r="J445">
        <f t="shared" si="47"/>
        <v>2.5015094130352767E-5</v>
      </c>
      <c r="O445">
        <v>443</v>
      </c>
      <c r="P445">
        <v>1354</v>
      </c>
      <c r="Q445" s="9">
        <v>3.4764669926651059E-2</v>
      </c>
      <c r="R445">
        <v>2.4064430157054802E-3</v>
      </c>
      <c r="S445">
        <f t="shared" si="48"/>
        <v>0.17895504824489208</v>
      </c>
      <c r="T445" s="20">
        <f t="shared" si="49"/>
        <v>0.82104495175510794</v>
      </c>
    </row>
    <row r="446" spans="1:20" x14ac:dyDescent="0.15">
      <c r="A446" s="6">
        <v>37253</v>
      </c>
      <c r="B446" s="11">
        <v>1987.26</v>
      </c>
      <c r="C446" s="7">
        <f t="shared" si="43"/>
        <v>5.4846641908095073E-3</v>
      </c>
      <c r="E446">
        <v>444</v>
      </c>
      <c r="F446" s="2">
        <f t="shared" si="44"/>
        <v>954.06768082722374</v>
      </c>
      <c r="G446" s="10">
        <f t="shared" si="46"/>
        <v>4.2177312550937316</v>
      </c>
      <c r="H446" s="9">
        <f>H445*(1+C446)</f>
        <v>4.2177312550937271</v>
      </c>
      <c r="I446" s="9">
        <f t="shared" si="45"/>
        <v>-2.3006655800053899E-2</v>
      </c>
      <c r="J446">
        <f t="shared" si="47"/>
        <v>2.5140798120957555E-5</v>
      </c>
      <c r="O446">
        <v>444</v>
      </c>
      <c r="P446">
        <v>549</v>
      </c>
      <c r="Q446" s="9">
        <v>3.4361416734582928E-2</v>
      </c>
      <c r="R446">
        <v>4.255548871532859E-5</v>
      </c>
      <c r="S446">
        <f t="shared" si="48"/>
        <v>0.1789976037336074</v>
      </c>
      <c r="T446" s="20">
        <f t="shared" si="49"/>
        <v>0.8210023962663926</v>
      </c>
    </row>
    <row r="447" spans="1:20" x14ac:dyDescent="0.15">
      <c r="A447" s="6">
        <v>37256</v>
      </c>
      <c r="B447" s="11">
        <v>1950.4</v>
      </c>
      <c r="C447" s="7">
        <f t="shared" si="43"/>
        <v>-1.8548151726497708E-2</v>
      </c>
      <c r="E447">
        <v>445</v>
      </c>
      <c r="F447" s="2">
        <f t="shared" si="44"/>
        <v>936.37148872589262</v>
      </c>
      <c r="G447" s="10">
        <f t="shared" si="46"/>
        <v>4.1395001358326615</v>
      </c>
      <c r="H447" s="9">
        <f>H446*(1+C447)</f>
        <v>4.1395001358326571</v>
      </c>
      <c r="I447" s="9">
        <f t="shared" si="45"/>
        <v>7.823111926107007E-2</v>
      </c>
      <c r="J447">
        <f t="shared" si="47"/>
        <v>2.5267133789907091E-5</v>
      </c>
      <c r="O447">
        <v>445</v>
      </c>
      <c r="P447">
        <v>1392</v>
      </c>
      <c r="Q447" s="9">
        <v>3.4106730508013605E-2</v>
      </c>
      <c r="R447">
        <v>2.9113774492632869E-3</v>
      </c>
      <c r="S447">
        <f t="shared" si="48"/>
        <v>0.18190898118287069</v>
      </c>
      <c r="T447" s="20">
        <f t="shared" si="49"/>
        <v>0.81809101881712931</v>
      </c>
    </row>
    <row r="448" spans="1:20" x14ac:dyDescent="0.15">
      <c r="A448" s="6">
        <v>37258</v>
      </c>
      <c r="B448" s="11">
        <v>1979.25</v>
      </c>
      <c r="C448" s="7">
        <f t="shared" si="43"/>
        <v>1.4791837571780153E-2</v>
      </c>
      <c r="E448">
        <v>446</v>
      </c>
      <c r="F448" s="2">
        <f t="shared" si="44"/>
        <v>950.22214369397204</v>
      </c>
      <c r="G448" s="10">
        <f t="shared" si="46"/>
        <v>4.2007309494702598</v>
      </c>
      <c r="H448" s="9">
        <f>H447*(1+C448)</f>
        <v>4.2007309494702554</v>
      </c>
      <c r="I448" s="9">
        <f t="shared" si="45"/>
        <v>-6.1230813637598303E-2</v>
      </c>
      <c r="J448">
        <f t="shared" si="47"/>
        <v>2.5394104311464415E-5</v>
      </c>
      <c r="O448">
        <v>446</v>
      </c>
      <c r="P448">
        <v>1251</v>
      </c>
      <c r="Q448" s="9">
        <v>3.4085506655800124E-2</v>
      </c>
      <c r="R448">
        <v>1.4359949046574615E-3</v>
      </c>
      <c r="S448">
        <f t="shared" si="48"/>
        <v>0.18334497608752814</v>
      </c>
      <c r="T448" s="20">
        <f t="shared" si="49"/>
        <v>0.81665502391247191</v>
      </c>
    </row>
    <row r="449" spans="1:20" x14ac:dyDescent="0.15">
      <c r="A449" s="6">
        <v>37259</v>
      </c>
      <c r="B449" s="11">
        <v>2044.27</v>
      </c>
      <c r="C449" s="7">
        <f t="shared" si="43"/>
        <v>3.2850827333585908E-2</v>
      </c>
      <c r="E449">
        <v>447</v>
      </c>
      <c r="F449" s="2">
        <f t="shared" si="44"/>
        <v>981.43772726501254</v>
      </c>
      <c r="G449" s="10">
        <f t="shared" si="46"/>
        <v>4.338728436566158</v>
      </c>
      <c r="H449" s="9">
        <f>H448*(1+C449)</f>
        <v>4.3387284365661527</v>
      </c>
      <c r="I449" s="9">
        <f t="shared" si="45"/>
        <v>-0.13799748709589732</v>
      </c>
      <c r="J449">
        <f t="shared" si="47"/>
        <v>2.5521712875843634E-5</v>
      </c>
      <c r="O449">
        <v>447</v>
      </c>
      <c r="P449">
        <v>978</v>
      </c>
      <c r="Q449" s="9">
        <v>3.4064282803584867E-2</v>
      </c>
      <c r="R449">
        <v>3.6547185915348308E-4</v>
      </c>
      <c r="S449">
        <f t="shared" si="48"/>
        <v>0.18371044794668162</v>
      </c>
      <c r="T449" s="20">
        <f t="shared" si="49"/>
        <v>0.81628955205331843</v>
      </c>
    </row>
    <row r="450" spans="1:20" x14ac:dyDescent="0.15">
      <c r="A450" s="6">
        <v>37260</v>
      </c>
      <c r="B450" s="11">
        <v>2059.38</v>
      </c>
      <c r="C450" s="7">
        <f t="shared" si="43"/>
        <v>7.3913915480832149E-3</v>
      </c>
      <c r="E450">
        <v>448</v>
      </c>
      <c r="F450" s="2">
        <f t="shared" si="44"/>
        <v>988.69191778728919</v>
      </c>
      <c r="G450" s="10">
        <f t="shared" si="46"/>
        <v>4.3707976772616215</v>
      </c>
      <c r="H450" s="9">
        <f>H449*(1+C450)</f>
        <v>4.3707976772616162</v>
      </c>
      <c r="I450" s="9">
        <f t="shared" si="45"/>
        <v>-3.2069240695463463E-2</v>
      </c>
      <c r="J450">
        <f t="shared" si="47"/>
        <v>2.5649962689290082E-5</v>
      </c>
      <c r="O450">
        <v>448</v>
      </c>
      <c r="P450">
        <v>624</v>
      </c>
      <c r="Q450" s="9">
        <v>3.3830820429231245E-2</v>
      </c>
      <c r="R450">
        <v>6.1976140352330931E-5</v>
      </c>
      <c r="S450">
        <f t="shared" si="48"/>
        <v>0.18377242408703395</v>
      </c>
      <c r="T450" s="20">
        <f t="shared" si="49"/>
        <v>0.81622757591296602</v>
      </c>
    </row>
    <row r="451" spans="1:20" x14ac:dyDescent="0.15">
      <c r="A451" s="6">
        <v>37263</v>
      </c>
      <c r="B451" s="11">
        <v>2037.1</v>
      </c>
      <c r="C451" s="7">
        <f t="shared" si="43"/>
        <v>-1.0818790121298716E-2</v>
      </c>
      <c r="E451">
        <v>449</v>
      </c>
      <c r="F451" s="2">
        <f t="shared" si="44"/>
        <v>977.99546743412418</v>
      </c>
      <c r="G451" s="10">
        <f t="shared" si="46"/>
        <v>4.3235109345286684</v>
      </c>
      <c r="H451" s="9">
        <f>H450*(1+C451)</f>
        <v>4.3235109345286631</v>
      </c>
      <c r="I451" s="9">
        <f t="shared" si="45"/>
        <v>4.728674273295308E-2</v>
      </c>
      <c r="J451">
        <f t="shared" si="47"/>
        <v>2.5778856974160881E-5</v>
      </c>
      <c r="O451">
        <v>449</v>
      </c>
      <c r="P451">
        <v>591</v>
      </c>
      <c r="Q451" s="9">
        <v>3.380959657701732E-2</v>
      </c>
      <c r="R451">
        <v>5.2527434644952768E-5</v>
      </c>
      <c r="S451">
        <f t="shared" si="48"/>
        <v>0.18382495152167891</v>
      </c>
      <c r="T451" s="20">
        <f t="shared" si="49"/>
        <v>0.81617504847832112</v>
      </c>
    </row>
    <row r="452" spans="1:20" x14ac:dyDescent="0.15">
      <c r="A452" s="6">
        <v>37264</v>
      </c>
      <c r="B452" s="11">
        <v>2055.7399999999998</v>
      </c>
      <c r="C452" s="7">
        <f t="shared" ref="C452:C515" si="50">B452/B451-1</f>
        <v>9.1502626282460309E-3</v>
      </c>
      <c r="E452">
        <v>450</v>
      </c>
      <c r="F452" s="2">
        <f t="shared" ref="F452:F515" si="51">F451*(1+C452)</f>
        <v>986.9443828103806</v>
      </c>
      <c r="G452" s="10">
        <f t="shared" si="46"/>
        <v>4.3630721950556994</v>
      </c>
      <c r="H452" s="9">
        <f>H451*(1+C452)</f>
        <v>4.3630721950556941</v>
      </c>
      <c r="I452" s="9">
        <f t="shared" ref="I452:I515" si="52">-(H452-H451)</f>
        <v>-3.9561260527031017E-2</v>
      </c>
      <c r="J452">
        <f t="shared" si="47"/>
        <v>2.5908398969005914E-5</v>
      </c>
      <c r="O452">
        <v>450</v>
      </c>
      <c r="P452">
        <v>305</v>
      </c>
      <c r="Q452" s="9">
        <v>3.3809596577016876E-2</v>
      </c>
      <c r="R452">
        <v>1.2525275418627188E-5</v>
      </c>
      <c r="S452">
        <f t="shared" si="48"/>
        <v>0.18383747679709753</v>
      </c>
      <c r="T452" s="20">
        <f t="shared" si="49"/>
        <v>0.8161625232029025</v>
      </c>
    </row>
    <row r="453" spans="1:20" x14ac:dyDescent="0.15">
      <c r="A453" s="6">
        <v>37265</v>
      </c>
      <c r="B453" s="11">
        <v>2044.89</v>
      </c>
      <c r="C453" s="7">
        <f t="shared" si="50"/>
        <v>-5.2779047934076173E-3</v>
      </c>
      <c r="E453">
        <v>451</v>
      </c>
      <c r="F453" s="2">
        <f t="shared" si="51"/>
        <v>981.73538432151895</v>
      </c>
      <c r="G453" s="10">
        <f t="shared" ref="G453:G516" si="53">G452*F453/F452</f>
        <v>4.3400443154034321</v>
      </c>
      <c r="H453" s="9">
        <f>H452*(1+C453)</f>
        <v>4.3400443154034258</v>
      </c>
      <c r="I453" s="9">
        <f t="shared" si="52"/>
        <v>2.3027879652268268E-2</v>
      </c>
      <c r="J453">
        <f t="shared" ref="J453:J516" si="54">$M$2^($M$3-E453)*(1-$M$2)/(1-$M$2^$M$3)</f>
        <v>2.603859192864916E-5</v>
      </c>
      <c r="O453">
        <v>451</v>
      </c>
      <c r="P453">
        <v>476</v>
      </c>
      <c r="Q453" s="9">
        <v>3.3512462646020591E-2</v>
      </c>
      <c r="R453">
        <v>2.9514842962133523E-5</v>
      </c>
      <c r="S453">
        <f t="shared" ref="S453:S516" si="55">S452+R453</f>
        <v>0.18386699164005965</v>
      </c>
      <c r="T453" s="20">
        <f t="shared" si="49"/>
        <v>0.81613300835994029</v>
      </c>
    </row>
    <row r="454" spans="1:20" x14ac:dyDescent="0.15">
      <c r="A454" s="6">
        <v>37266</v>
      </c>
      <c r="B454" s="11">
        <v>2047.24</v>
      </c>
      <c r="C454" s="7">
        <f t="shared" si="50"/>
        <v>1.1492060697642081E-3</v>
      </c>
      <c r="E454">
        <v>452</v>
      </c>
      <c r="F454" s="2">
        <f t="shared" si="51"/>
        <v>982.86360058408354</v>
      </c>
      <c r="G454" s="10">
        <f t="shared" si="53"/>
        <v>4.3450319206737396</v>
      </c>
      <c r="H454" s="9">
        <f>H453*(1+C454)</f>
        <v>4.3450319206737333</v>
      </c>
      <c r="I454" s="9">
        <f t="shared" si="52"/>
        <v>-4.9876052703075047E-3</v>
      </c>
      <c r="J454">
        <f t="shared" si="54"/>
        <v>2.6169439124270508E-5</v>
      </c>
      <c r="O454">
        <v>452</v>
      </c>
      <c r="P454">
        <v>1435</v>
      </c>
      <c r="Q454" s="9">
        <v>3.3385119532735708E-2</v>
      </c>
      <c r="R454">
        <v>3.6116532007478869E-3</v>
      </c>
      <c r="S454">
        <f t="shared" si="55"/>
        <v>0.18747864484080753</v>
      </c>
      <c r="T454" s="20">
        <f t="shared" si="49"/>
        <v>0.81252135515919244</v>
      </c>
    </row>
    <row r="455" spans="1:20" x14ac:dyDescent="0.15">
      <c r="A455" s="6">
        <v>37267</v>
      </c>
      <c r="B455" s="11">
        <v>2022.46</v>
      </c>
      <c r="C455" s="7">
        <f t="shared" si="50"/>
        <v>-1.2104101131279132E-2</v>
      </c>
      <c r="E455">
        <v>453</v>
      </c>
      <c r="F455" s="2">
        <f t="shared" si="51"/>
        <v>970.96692016436066</v>
      </c>
      <c r="G455" s="10">
        <f t="shared" si="53"/>
        <v>4.2924392148872679</v>
      </c>
      <c r="H455" s="9">
        <f>H454*(1+C455)</f>
        <v>4.2924392148872625</v>
      </c>
      <c r="I455" s="9">
        <f t="shared" si="52"/>
        <v>5.2592705786470795E-2</v>
      </c>
      <c r="J455">
        <f t="shared" si="54"/>
        <v>2.630094384348795E-5</v>
      </c>
      <c r="O455">
        <v>453</v>
      </c>
      <c r="P455">
        <v>312</v>
      </c>
      <c r="Q455" s="9">
        <v>3.3194104862809048E-2</v>
      </c>
      <c r="R455">
        <v>1.2972560928672369E-5</v>
      </c>
      <c r="S455">
        <f t="shared" si="55"/>
        <v>0.1874916174017362</v>
      </c>
      <c r="T455" s="20">
        <f t="shared" si="49"/>
        <v>0.81250838259826375</v>
      </c>
    </row>
    <row r="456" spans="1:20" x14ac:dyDescent="0.15">
      <c r="A456" s="6">
        <v>37270</v>
      </c>
      <c r="B456" s="11">
        <v>1990.74</v>
      </c>
      <c r="C456" s="7">
        <f t="shared" si="50"/>
        <v>-1.5683870138346379E-2</v>
      </c>
      <c r="E456">
        <v>454</v>
      </c>
      <c r="F456" s="2">
        <f t="shared" si="51"/>
        <v>955.73840107987269</v>
      </c>
      <c r="G456" s="10">
        <f t="shared" si="53"/>
        <v>4.22511715566423</v>
      </c>
      <c r="H456" s="9">
        <f>H455*(1+C456)</f>
        <v>4.2251171556642255</v>
      </c>
      <c r="I456" s="9">
        <f t="shared" si="52"/>
        <v>6.7322059223037023E-2</v>
      </c>
      <c r="J456">
        <f t="shared" si="54"/>
        <v>2.6433109390440149E-5</v>
      </c>
      <c r="O456">
        <v>454</v>
      </c>
      <c r="P456">
        <v>623</v>
      </c>
      <c r="Q456" s="9">
        <v>3.293941863624017E-2</v>
      </c>
      <c r="R456">
        <v>6.1666259650569277E-5</v>
      </c>
      <c r="S456">
        <f t="shared" si="55"/>
        <v>0.18755328366138677</v>
      </c>
      <c r="T456" s="20">
        <f t="shared" si="49"/>
        <v>0.81244671633861321</v>
      </c>
    </row>
    <row r="457" spans="1:20" x14ac:dyDescent="0.15">
      <c r="A457" s="6">
        <v>37271</v>
      </c>
      <c r="B457" s="11">
        <v>2000.91</v>
      </c>
      <c r="C457" s="7">
        <f t="shared" si="50"/>
        <v>5.1086530636847982E-3</v>
      </c>
      <c r="E457">
        <v>455</v>
      </c>
      <c r="F457" s="2">
        <f t="shared" si="51"/>
        <v>960.62093699063064</v>
      </c>
      <c r="G457" s="10">
        <f t="shared" si="53"/>
        <v>4.2467018133659415</v>
      </c>
      <c r="H457" s="9">
        <f>H456*(1+C457)</f>
        <v>4.2467018133659371</v>
      </c>
      <c r="I457" s="9">
        <f t="shared" si="52"/>
        <v>-2.1584657701711585E-2</v>
      </c>
      <c r="J457">
        <f t="shared" si="54"/>
        <v>2.6565939085869499E-5</v>
      </c>
      <c r="O457">
        <v>455</v>
      </c>
      <c r="P457">
        <v>1170</v>
      </c>
      <c r="Q457" s="9">
        <v>3.28332993751701E-2</v>
      </c>
      <c r="R457">
        <v>9.5680280382015213E-4</v>
      </c>
      <c r="S457">
        <f t="shared" si="55"/>
        <v>0.18851008646520692</v>
      </c>
      <c r="T457" s="20">
        <f t="shared" si="49"/>
        <v>0.81148991353479305</v>
      </c>
    </row>
    <row r="458" spans="1:20" x14ac:dyDescent="0.15">
      <c r="A458" s="6">
        <v>37272</v>
      </c>
      <c r="B458" s="11">
        <v>1944.44</v>
      </c>
      <c r="C458" s="7">
        <f t="shared" si="50"/>
        <v>-2.8222158917692419E-2</v>
      </c>
      <c r="E458">
        <v>456</v>
      </c>
      <c r="F458" s="2">
        <f t="shared" si="51"/>
        <v>933.51014024721849</v>
      </c>
      <c r="G458" s="10">
        <f t="shared" si="53"/>
        <v>4.1268507199130759</v>
      </c>
      <c r="H458" s="9">
        <f>H457*(1+C458)</f>
        <v>4.1268507199130706</v>
      </c>
      <c r="I458" s="9">
        <f t="shared" si="52"/>
        <v>0.11985109345286649</v>
      </c>
      <c r="J458">
        <f t="shared" si="54"/>
        <v>2.6699436267205528E-5</v>
      </c>
      <c r="O458">
        <v>456</v>
      </c>
      <c r="P458">
        <v>957</v>
      </c>
      <c r="Q458" s="9">
        <v>3.255738929638774E-2</v>
      </c>
      <c r="R458">
        <v>3.2895662566551136E-4</v>
      </c>
      <c r="S458">
        <f t="shared" si="55"/>
        <v>0.18883904309087243</v>
      </c>
      <c r="T458" s="20">
        <f t="shared" si="49"/>
        <v>0.8111609569091276</v>
      </c>
    </row>
    <row r="459" spans="1:20" x14ac:dyDescent="0.15">
      <c r="A459" s="6">
        <v>37273</v>
      </c>
      <c r="B459" s="11">
        <v>1985.82</v>
      </c>
      <c r="C459" s="7">
        <f t="shared" si="50"/>
        <v>2.1281191499866292E-2</v>
      </c>
      <c r="E459">
        <v>457</v>
      </c>
      <c r="F459" s="2">
        <f t="shared" si="51"/>
        <v>953.37634830888658</v>
      </c>
      <c r="G459" s="10">
        <f t="shared" si="53"/>
        <v>4.2146750203749068</v>
      </c>
      <c r="H459" s="9">
        <f>H458*(1+C459)</f>
        <v>4.2146750203749015</v>
      </c>
      <c r="I459" s="9">
        <f t="shared" si="52"/>
        <v>-8.7824300461830873E-2</v>
      </c>
      <c r="J459">
        <f t="shared" si="54"/>
        <v>2.6833604288648768E-5</v>
      </c>
      <c r="O459">
        <v>457</v>
      </c>
      <c r="P459">
        <v>653</v>
      </c>
      <c r="Q459" s="9">
        <v>3.2472493887531151E-2</v>
      </c>
      <c r="R459">
        <v>7.1672934289200937E-5</v>
      </c>
      <c r="S459">
        <f t="shared" si="55"/>
        <v>0.18891071602516163</v>
      </c>
      <c r="T459" s="20">
        <f t="shared" si="49"/>
        <v>0.81108928397483837</v>
      </c>
    </row>
    <row r="460" spans="1:20" x14ac:dyDescent="0.15">
      <c r="A460" s="6">
        <v>37274</v>
      </c>
      <c r="B460" s="11">
        <v>1930.34</v>
      </c>
      <c r="C460" s="7">
        <f t="shared" si="50"/>
        <v>-2.7938080994249215E-2</v>
      </c>
      <c r="E460">
        <v>458</v>
      </c>
      <c r="F460" s="2">
        <f t="shared" si="51"/>
        <v>926.74084267183139</v>
      </c>
      <c r="G460" s="10">
        <f t="shared" si="53"/>
        <v>4.0969250882912336</v>
      </c>
      <c r="H460" s="9">
        <f>H459*(1+C460)</f>
        <v>4.0969250882912283</v>
      </c>
      <c r="I460" s="9">
        <f t="shared" si="52"/>
        <v>0.11774993208367324</v>
      </c>
      <c r="J460">
        <f t="shared" si="54"/>
        <v>2.6968446521255046E-5</v>
      </c>
      <c r="O460">
        <v>458</v>
      </c>
      <c r="P460">
        <v>654</v>
      </c>
      <c r="Q460" s="9">
        <v>3.2451270035316337E-2</v>
      </c>
      <c r="R460">
        <v>7.2033099788141651E-5</v>
      </c>
      <c r="S460">
        <f t="shared" si="55"/>
        <v>0.18898274912494978</v>
      </c>
      <c r="T460" s="20">
        <f t="shared" si="49"/>
        <v>0.81101725087505017</v>
      </c>
    </row>
    <row r="461" spans="1:20" x14ac:dyDescent="0.15">
      <c r="A461" s="6">
        <v>37278</v>
      </c>
      <c r="B461" s="11">
        <v>1882.53</v>
      </c>
      <c r="C461" s="7">
        <f t="shared" si="50"/>
        <v>-2.4767657511111985E-2</v>
      </c>
      <c r="E461">
        <v>459</v>
      </c>
      <c r="F461" s="2">
        <f t="shared" si="51"/>
        <v>903.78764287897616</v>
      </c>
      <c r="G461" s="10">
        <f t="shared" si="53"/>
        <v>3.9954538508557542</v>
      </c>
      <c r="H461" s="9">
        <f>H460*(1+C461)</f>
        <v>3.9954538508557489</v>
      </c>
      <c r="I461" s="9">
        <f t="shared" si="52"/>
        <v>0.10147123743547937</v>
      </c>
      <c r="J461">
        <f t="shared" si="54"/>
        <v>2.7103966353020144E-5</v>
      </c>
      <c r="O461">
        <v>459</v>
      </c>
      <c r="P461">
        <v>824</v>
      </c>
      <c r="Q461" s="9">
        <v>3.2408822330888487E-2</v>
      </c>
      <c r="R461">
        <v>1.6889172728570123E-4</v>
      </c>
      <c r="S461">
        <f t="shared" si="55"/>
        <v>0.18915164085223549</v>
      </c>
      <c r="T461" s="20">
        <f t="shared" si="49"/>
        <v>0.81084835914776454</v>
      </c>
    </row>
    <row r="462" spans="1:20" x14ac:dyDescent="0.15">
      <c r="A462" s="6">
        <v>37279</v>
      </c>
      <c r="B462" s="11">
        <v>1922.38</v>
      </c>
      <c r="C462" s="7">
        <f t="shared" si="50"/>
        <v>2.1168321354772646E-2</v>
      </c>
      <c r="E462">
        <v>460</v>
      </c>
      <c r="F462" s="2">
        <f t="shared" si="51"/>
        <v>922.91931013991086</v>
      </c>
      <c r="G462" s="10">
        <f t="shared" si="53"/>
        <v>4.0800309019288328</v>
      </c>
      <c r="H462" s="9">
        <f>H461*(1+C462)</f>
        <v>4.0800309019288274</v>
      </c>
      <c r="I462" s="9">
        <f t="shared" si="52"/>
        <v>-8.4577051073078557E-2</v>
      </c>
      <c r="J462">
        <f t="shared" si="54"/>
        <v>2.724016718896497E-5</v>
      </c>
      <c r="O462">
        <v>460</v>
      </c>
      <c r="P462">
        <v>870</v>
      </c>
      <c r="Q462" s="9">
        <v>3.2239031513175309E-2</v>
      </c>
      <c r="R462">
        <v>2.1268980007497706E-4</v>
      </c>
      <c r="S462">
        <f t="shared" si="55"/>
        <v>0.18936433065231045</v>
      </c>
      <c r="T462" s="20">
        <f t="shared" si="49"/>
        <v>0.81063566934768949</v>
      </c>
    </row>
    <row r="463" spans="1:20" x14ac:dyDescent="0.15">
      <c r="A463" s="6">
        <v>37280</v>
      </c>
      <c r="B463" s="11">
        <v>1942.58</v>
      </c>
      <c r="C463" s="7">
        <f t="shared" si="50"/>
        <v>1.0507808029629917E-2</v>
      </c>
      <c r="E463">
        <v>461</v>
      </c>
      <c r="F463" s="2">
        <f t="shared" si="51"/>
        <v>932.61716907769949</v>
      </c>
      <c r="G463" s="10">
        <f t="shared" si="53"/>
        <v>4.1229030834012583</v>
      </c>
      <c r="H463" s="9">
        <f>H462*(1+C463)</f>
        <v>4.122903083401253</v>
      </c>
      <c r="I463" s="9">
        <f t="shared" si="52"/>
        <v>-4.2872181472425552E-2</v>
      </c>
      <c r="J463">
        <f t="shared" si="54"/>
        <v>2.7377052451221076E-5</v>
      </c>
      <c r="O463">
        <v>461</v>
      </c>
      <c r="P463">
        <v>640</v>
      </c>
      <c r="Q463" s="9">
        <v>3.2069240695463463E-2</v>
      </c>
      <c r="R463">
        <v>6.7151425217361059E-5</v>
      </c>
      <c r="S463">
        <f t="shared" si="55"/>
        <v>0.1894314820775278</v>
      </c>
      <c r="T463" s="20">
        <f t="shared" si="49"/>
        <v>0.8105685179224722</v>
      </c>
    </row>
    <row r="464" spans="1:20" x14ac:dyDescent="0.15">
      <c r="A464" s="6">
        <v>37281</v>
      </c>
      <c r="B464" s="11">
        <v>1937.7</v>
      </c>
      <c r="C464" s="7">
        <f t="shared" si="50"/>
        <v>-2.5121230528472038E-3</v>
      </c>
      <c r="E464">
        <v>462</v>
      </c>
      <c r="F464" s="2">
        <f t="shared" si="51"/>
        <v>930.27431998777831</v>
      </c>
      <c r="G464" s="10">
        <f t="shared" si="53"/>
        <v>4.1125458435207918</v>
      </c>
      <c r="H464" s="9">
        <f>H463*(1+C464)</f>
        <v>4.1125458435207856</v>
      </c>
      <c r="I464" s="9">
        <f t="shared" si="52"/>
        <v>1.0357239880467439E-2</v>
      </c>
      <c r="J464">
        <f t="shared" si="54"/>
        <v>2.7514625579116657E-5</v>
      </c>
      <c r="O464">
        <v>462</v>
      </c>
      <c r="P464">
        <v>1381</v>
      </c>
      <c r="Q464" s="9">
        <v>3.2026792991033837E-2</v>
      </c>
      <c r="R464">
        <v>2.7551953826758912E-3</v>
      </c>
      <c r="S464">
        <f t="shared" si="55"/>
        <v>0.19218667746020368</v>
      </c>
      <c r="T464" s="20">
        <f t="shared" si="49"/>
        <v>0.80781332253979632</v>
      </c>
    </row>
    <row r="465" spans="1:20" x14ac:dyDescent="0.15">
      <c r="A465" s="6">
        <v>37284</v>
      </c>
      <c r="B465" s="11">
        <v>1943.91</v>
      </c>
      <c r="C465" s="7">
        <f t="shared" si="50"/>
        <v>3.204830469112796E-3</v>
      </c>
      <c r="E465">
        <v>463</v>
      </c>
      <c r="F465" s="2">
        <f t="shared" si="51"/>
        <v>933.2556914731083</v>
      </c>
      <c r="G465" s="10">
        <f t="shared" si="53"/>
        <v>4.1257258557457304</v>
      </c>
      <c r="H465" s="9">
        <f>H464*(1+C465)</f>
        <v>4.1257258557457241</v>
      </c>
      <c r="I465" s="9">
        <f t="shared" si="52"/>
        <v>-1.3180012224938586E-2</v>
      </c>
      <c r="J465">
        <f t="shared" si="54"/>
        <v>2.7652890029262976E-5</v>
      </c>
      <c r="O465">
        <v>463</v>
      </c>
      <c r="P465">
        <v>708</v>
      </c>
      <c r="Q465" s="9">
        <v>3.194189758217858E-2</v>
      </c>
      <c r="R465">
        <v>9.4424728295299112E-5</v>
      </c>
      <c r="S465">
        <f t="shared" si="55"/>
        <v>0.19228110218849898</v>
      </c>
      <c r="T465" s="20">
        <f t="shared" si="49"/>
        <v>0.80771889781150108</v>
      </c>
    </row>
    <row r="466" spans="1:20" x14ac:dyDescent="0.15">
      <c r="A466" s="6">
        <v>37285</v>
      </c>
      <c r="B466" s="11">
        <v>1892.99</v>
      </c>
      <c r="C466" s="7">
        <f t="shared" si="50"/>
        <v>-2.6194628352135707E-2</v>
      </c>
      <c r="E466">
        <v>464</v>
      </c>
      <c r="F466" s="2">
        <f t="shared" si="51"/>
        <v>908.80940547745479</v>
      </c>
      <c r="G466" s="10">
        <f t="shared" si="53"/>
        <v>4.0176540002716736</v>
      </c>
      <c r="H466" s="9">
        <f>H465*(1+C466)</f>
        <v>4.0176540002716674</v>
      </c>
      <c r="I466" s="9">
        <f t="shared" si="52"/>
        <v>0.10807185547405673</v>
      </c>
      <c r="J466">
        <f t="shared" si="54"/>
        <v>2.7791849275641182E-5</v>
      </c>
      <c r="O466">
        <v>464</v>
      </c>
      <c r="P466">
        <v>484</v>
      </c>
      <c r="Q466" s="9">
        <v>3.1793330616679771E-2</v>
      </c>
      <c r="R466">
        <v>3.0722448923214163E-5</v>
      </c>
      <c r="S466">
        <f t="shared" si="55"/>
        <v>0.19231182463742219</v>
      </c>
      <c r="T466" s="20">
        <f t="shared" si="49"/>
        <v>0.80768817536257775</v>
      </c>
    </row>
    <row r="467" spans="1:20" x14ac:dyDescent="0.15">
      <c r="A467" s="6">
        <v>37286</v>
      </c>
      <c r="B467" s="11">
        <v>1913.44</v>
      </c>
      <c r="C467" s="7">
        <f t="shared" si="50"/>
        <v>1.0803015335527411E-2</v>
      </c>
      <c r="E467">
        <v>465</v>
      </c>
      <c r="F467" s="2">
        <f t="shared" si="51"/>
        <v>918.62728742189927</v>
      </c>
      <c r="G467" s="10">
        <f t="shared" si="53"/>
        <v>4.0610567780494513</v>
      </c>
      <c r="H467" s="9">
        <f>H466*(1+C467)</f>
        <v>4.0610567780494451</v>
      </c>
      <c r="I467" s="9">
        <f t="shared" si="52"/>
        <v>-4.3402777777777679E-2</v>
      </c>
      <c r="J467">
        <f t="shared" si="54"/>
        <v>2.7931506809689624E-5</v>
      </c>
      <c r="O467">
        <v>465</v>
      </c>
      <c r="P467">
        <v>1461</v>
      </c>
      <c r="Q467" s="9">
        <v>3.1135391198044537E-2</v>
      </c>
      <c r="R467">
        <v>4.1143946093034423E-3</v>
      </c>
      <c r="S467">
        <f t="shared" si="55"/>
        <v>0.19642621924672563</v>
      </c>
      <c r="T467" s="20">
        <f t="shared" si="49"/>
        <v>0.80357378075327435</v>
      </c>
    </row>
    <row r="468" spans="1:20" x14ac:dyDescent="0.15">
      <c r="A468" s="6">
        <v>37287</v>
      </c>
      <c r="B468" s="11">
        <v>1934.03</v>
      </c>
      <c r="C468" s="7">
        <f t="shared" si="50"/>
        <v>1.0760724140814304E-2</v>
      </c>
      <c r="E468">
        <v>466</v>
      </c>
      <c r="F468" s="2">
        <f t="shared" si="51"/>
        <v>928.51238225007091</v>
      </c>
      <c r="G468" s="10">
        <f t="shared" si="53"/>
        <v>4.1047566897582257</v>
      </c>
      <c r="H468" s="9">
        <f>H467*(1+C468)</f>
        <v>4.1047566897582195</v>
      </c>
      <c r="I468" s="9">
        <f t="shared" si="52"/>
        <v>-4.3699911708774408E-2</v>
      </c>
      <c r="J468">
        <f t="shared" si="54"/>
        <v>2.8071866140391583E-5</v>
      </c>
      <c r="O468">
        <v>466</v>
      </c>
      <c r="P468">
        <v>757</v>
      </c>
      <c r="Q468" s="9">
        <v>3.1092943493616243E-2</v>
      </c>
      <c r="R468">
        <v>1.2071320679660651E-4</v>
      </c>
      <c r="S468">
        <f t="shared" si="55"/>
        <v>0.19654693245352223</v>
      </c>
      <c r="T468" s="20">
        <f t="shared" si="49"/>
        <v>0.80345306754647772</v>
      </c>
    </row>
    <row r="469" spans="1:20" x14ac:dyDescent="0.15">
      <c r="A469" s="6">
        <v>37288</v>
      </c>
      <c r="B469" s="11">
        <v>1911.24</v>
      </c>
      <c r="C469" s="7">
        <f t="shared" si="50"/>
        <v>-1.1783684844599129E-2</v>
      </c>
      <c r="E469">
        <v>467</v>
      </c>
      <c r="F469" s="2">
        <f t="shared" si="51"/>
        <v>917.57108496332808</v>
      </c>
      <c r="G469" s="10">
        <f t="shared" si="53"/>
        <v>4.0563875305623549</v>
      </c>
      <c r="H469" s="9">
        <f>H468*(1+C469)</f>
        <v>4.0563875305623487</v>
      </c>
      <c r="I469" s="9">
        <f t="shared" si="52"/>
        <v>4.8369159195870814E-2</v>
      </c>
      <c r="J469">
        <f t="shared" si="54"/>
        <v>2.8212930794363403E-5</v>
      </c>
      <c r="O469">
        <v>467</v>
      </c>
      <c r="P469">
        <v>1064</v>
      </c>
      <c r="Q469" s="9">
        <v>3.090192882368914E-2</v>
      </c>
      <c r="R469">
        <v>5.6243067402784368E-4</v>
      </c>
      <c r="S469">
        <f t="shared" si="55"/>
        <v>0.19710936312755006</v>
      </c>
      <c r="T469" s="20">
        <f t="shared" si="49"/>
        <v>0.80289063687244999</v>
      </c>
    </row>
    <row r="470" spans="1:20" x14ac:dyDescent="0.15">
      <c r="A470" s="6">
        <v>37291</v>
      </c>
      <c r="B470" s="11">
        <v>1855.53</v>
      </c>
      <c r="C470" s="7">
        <f t="shared" si="50"/>
        <v>-2.914861555848558E-2</v>
      </c>
      <c r="E470">
        <v>468</v>
      </c>
      <c r="F470" s="2">
        <f t="shared" si="51"/>
        <v>890.8251581601495</v>
      </c>
      <c r="G470" s="10">
        <f t="shared" si="53"/>
        <v>3.9381494498777578</v>
      </c>
      <c r="H470" s="9">
        <f>H469*(1+C470)</f>
        <v>3.9381494498777521</v>
      </c>
      <c r="I470" s="9">
        <f t="shared" si="52"/>
        <v>0.11823808068459662</v>
      </c>
      <c r="J470">
        <f t="shared" si="54"/>
        <v>2.8354704315943119E-5</v>
      </c>
      <c r="O470">
        <v>468</v>
      </c>
      <c r="P470">
        <v>150</v>
      </c>
      <c r="Q470" s="9">
        <v>3.0668466449333742E-2</v>
      </c>
      <c r="R470">
        <v>5.7592350011720858E-6</v>
      </c>
      <c r="S470">
        <f t="shared" si="55"/>
        <v>0.19711512236255124</v>
      </c>
      <c r="T470" s="20">
        <f t="shared" si="49"/>
        <v>0.80288487763744876</v>
      </c>
    </row>
    <row r="471" spans="1:20" x14ac:dyDescent="0.15">
      <c r="A471" s="6">
        <v>37292</v>
      </c>
      <c r="B471" s="11">
        <v>1838.52</v>
      </c>
      <c r="C471" s="7">
        <f t="shared" si="50"/>
        <v>-9.1671921230053188E-3</v>
      </c>
      <c r="E471">
        <v>469</v>
      </c>
      <c r="F471" s="2">
        <f t="shared" si="51"/>
        <v>882.6587927872888</v>
      </c>
      <c r="G471" s="10">
        <f t="shared" si="53"/>
        <v>3.9020476772616206</v>
      </c>
      <c r="H471" s="9">
        <f>H470*(1+C471)</f>
        <v>3.9020476772616148</v>
      </c>
      <c r="I471" s="9">
        <f t="shared" si="52"/>
        <v>3.6101772616137229E-2</v>
      </c>
      <c r="J471">
        <f t="shared" si="54"/>
        <v>2.8497190267279513E-5</v>
      </c>
      <c r="O471">
        <v>469</v>
      </c>
      <c r="P471">
        <v>97</v>
      </c>
      <c r="Q471" s="9">
        <v>3.0647242597119373E-2</v>
      </c>
      <c r="R471">
        <v>4.4155832727720739E-6</v>
      </c>
      <c r="S471">
        <f t="shared" si="55"/>
        <v>0.19711953794582401</v>
      </c>
      <c r="T471" s="20">
        <f t="shared" si="49"/>
        <v>0.80288046205417596</v>
      </c>
    </row>
    <row r="472" spans="1:20" x14ac:dyDescent="0.15">
      <c r="A472" s="6">
        <v>37293</v>
      </c>
      <c r="B472" s="11">
        <v>1812.71</v>
      </c>
      <c r="C472" s="7">
        <f t="shared" si="50"/>
        <v>-1.4038465722428839E-2</v>
      </c>
      <c r="E472">
        <v>470</v>
      </c>
      <c r="F472" s="2">
        <f t="shared" si="51"/>
        <v>870.26761758014402</v>
      </c>
      <c r="G472" s="10">
        <f t="shared" si="53"/>
        <v>3.8472689146971</v>
      </c>
      <c r="H472" s="9">
        <f>H471*(1+C472)</f>
        <v>3.8472689146970946</v>
      </c>
      <c r="I472" s="9">
        <f t="shared" si="52"/>
        <v>5.4778762564520189E-2</v>
      </c>
      <c r="J472">
        <f t="shared" si="54"/>
        <v>2.864039222842162E-5</v>
      </c>
      <c r="O472">
        <v>470</v>
      </c>
      <c r="P472">
        <v>1263</v>
      </c>
      <c r="Q472" s="9">
        <v>3.0604794892692411E-2</v>
      </c>
      <c r="R472">
        <v>1.5250213717349355E-3</v>
      </c>
      <c r="S472">
        <f t="shared" si="55"/>
        <v>0.19864455931755895</v>
      </c>
      <c r="T472" s="20">
        <f t="shared" si="49"/>
        <v>0.80135544068244102</v>
      </c>
    </row>
    <row r="473" spans="1:20" x14ac:dyDescent="0.15">
      <c r="A473" s="6">
        <v>37294</v>
      </c>
      <c r="B473" s="11">
        <v>1782.11</v>
      </c>
      <c r="C473" s="7">
        <f t="shared" si="50"/>
        <v>-1.6880802775954273E-2</v>
      </c>
      <c r="E473">
        <v>471</v>
      </c>
      <c r="F473" s="2">
        <f t="shared" si="51"/>
        <v>855.57680156547406</v>
      </c>
      <c r="G473" s="10">
        <f t="shared" si="53"/>
        <v>3.7823239269220386</v>
      </c>
      <c r="H473" s="9">
        <f>H472*(1+C473)</f>
        <v>3.7823239269220332</v>
      </c>
      <c r="I473" s="9">
        <f t="shared" si="52"/>
        <v>6.4944987775061414E-2</v>
      </c>
      <c r="J473">
        <f t="shared" si="54"/>
        <v>2.8784313797408665E-5</v>
      </c>
      <c r="O473">
        <v>471</v>
      </c>
      <c r="P473">
        <v>1463</v>
      </c>
      <c r="Q473" s="9">
        <v>3.0456227927193602E-2</v>
      </c>
      <c r="R473">
        <v>4.1558492051245602E-3</v>
      </c>
      <c r="S473">
        <f t="shared" si="55"/>
        <v>0.20280040852268352</v>
      </c>
      <c r="T473" s="20">
        <f t="shared" si="49"/>
        <v>0.79719959147731645</v>
      </c>
    </row>
    <row r="474" spans="1:20" x14ac:dyDescent="0.15">
      <c r="A474" s="6">
        <v>37295</v>
      </c>
      <c r="B474" s="11">
        <v>1818.88</v>
      </c>
      <c r="C474" s="7">
        <f t="shared" si="50"/>
        <v>2.0632845335024408E-2</v>
      </c>
      <c r="E474">
        <v>472</v>
      </c>
      <c r="F474" s="2">
        <f t="shared" si="51"/>
        <v>873.2297853844093</v>
      </c>
      <c r="G474" s="10">
        <f t="shared" si="53"/>
        <v>3.8603640315131829</v>
      </c>
      <c r="H474" s="9">
        <f>H473*(1+C474)</f>
        <v>3.8603640315131775</v>
      </c>
      <c r="I474" s="9">
        <f t="shared" si="52"/>
        <v>-7.8040104591144299E-2</v>
      </c>
      <c r="J474">
        <f t="shared" si="54"/>
        <v>2.8928958590360469E-5</v>
      </c>
      <c r="O474">
        <v>472</v>
      </c>
      <c r="P474">
        <v>1002</v>
      </c>
      <c r="Q474" s="9">
        <v>3.0392556370551382E-2</v>
      </c>
      <c r="R474">
        <v>4.1219242333665113E-4</v>
      </c>
      <c r="S474">
        <f t="shared" si="55"/>
        <v>0.20321260094602017</v>
      </c>
      <c r="T474" s="20">
        <f t="shared" si="49"/>
        <v>0.79678739905397977</v>
      </c>
    </row>
    <row r="475" spans="1:20" x14ac:dyDescent="0.15">
      <c r="A475" s="6">
        <v>37298</v>
      </c>
      <c r="B475" s="11">
        <v>1846.66</v>
      </c>
      <c r="C475" s="7">
        <f t="shared" si="50"/>
        <v>1.5273135116115499E-2</v>
      </c>
      <c r="E475">
        <v>473</v>
      </c>
      <c r="F475" s="2">
        <f t="shared" si="51"/>
        <v>886.56674188400189</v>
      </c>
      <c r="G475" s="10">
        <f t="shared" si="53"/>
        <v>3.9193238929638756</v>
      </c>
      <c r="H475" s="9">
        <f>H474*(1+C475)</f>
        <v>3.9193238929638707</v>
      </c>
      <c r="I475" s="9">
        <f t="shared" si="52"/>
        <v>-5.8959861450693207E-2</v>
      </c>
      <c r="J475">
        <f t="shared" si="54"/>
        <v>2.907433024156831E-5</v>
      </c>
      <c r="O475">
        <v>473</v>
      </c>
      <c r="P475">
        <v>1402</v>
      </c>
      <c r="Q475" s="9">
        <v>3.0350108666123532E-2</v>
      </c>
      <c r="R475">
        <v>3.061030848065454E-3</v>
      </c>
      <c r="S475">
        <f t="shared" si="55"/>
        <v>0.20627363179408562</v>
      </c>
      <c r="T475" s="20">
        <f t="shared" si="49"/>
        <v>0.79372636820591436</v>
      </c>
    </row>
    <row r="476" spans="1:20" x14ac:dyDescent="0.15">
      <c r="A476" s="6">
        <v>37299</v>
      </c>
      <c r="B476" s="11">
        <v>1834.21</v>
      </c>
      <c r="C476" s="7">
        <f t="shared" si="50"/>
        <v>-6.7419015953126271E-3</v>
      </c>
      <c r="E476">
        <v>474</v>
      </c>
      <c r="F476" s="2">
        <f t="shared" si="51"/>
        <v>880.58959615254298</v>
      </c>
      <c r="G476" s="10">
        <f t="shared" si="53"/>
        <v>3.8929001969573553</v>
      </c>
      <c r="H476" s="9">
        <f>H475*(1+C476)</f>
        <v>3.8929001969573509</v>
      </c>
      <c r="I476" s="9">
        <f t="shared" si="52"/>
        <v>2.6423696006519837E-2</v>
      </c>
      <c r="J476">
        <f t="shared" si="54"/>
        <v>2.9220432403586239E-5</v>
      </c>
      <c r="O476">
        <v>474</v>
      </c>
      <c r="P476">
        <v>1422</v>
      </c>
      <c r="Q476" s="9">
        <v>3.0159093996196873E-2</v>
      </c>
      <c r="R476">
        <v>3.3838109493670686E-3</v>
      </c>
      <c r="S476">
        <f t="shared" si="55"/>
        <v>0.20965744274345269</v>
      </c>
      <c r="T476" s="20">
        <f t="shared" si="49"/>
        <v>0.79034255725654734</v>
      </c>
    </row>
    <row r="477" spans="1:20" x14ac:dyDescent="0.15">
      <c r="A477" s="6">
        <v>37300</v>
      </c>
      <c r="B477" s="11">
        <v>1859.16</v>
      </c>
      <c r="C477" s="7">
        <f t="shared" si="50"/>
        <v>1.360258639959433E-2</v>
      </c>
      <c r="E477">
        <v>475</v>
      </c>
      <c r="F477" s="2">
        <f t="shared" si="51"/>
        <v>892.56789221679185</v>
      </c>
      <c r="G477" s="10">
        <f t="shared" si="53"/>
        <v>3.9458537082314655</v>
      </c>
      <c r="H477" s="9">
        <f>H476*(1+C477)</f>
        <v>3.9458537082314611</v>
      </c>
      <c r="I477" s="9">
        <f t="shared" si="52"/>
        <v>-5.2953511274110188E-2</v>
      </c>
      <c r="J477">
        <f t="shared" si="54"/>
        <v>2.9367268747322853E-5</v>
      </c>
      <c r="O477">
        <v>475</v>
      </c>
      <c r="P477">
        <v>206</v>
      </c>
      <c r="Q477" s="9">
        <v>2.9861960065200144E-2</v>
      </c>
      <c r="R477">
        <v>7.6255694045310429E-6</v>
      </c>
      <c r="S477">
        <f t="shared" si="55"/>
        <v>0.20966506831285722</v>
      </c>
      <c r="T477" s="20">
        <f t="shared" si="49"/>
        <v>0.79033493168714275</v>
      </c>
    </row>
    <row r="478" spans="1:20" x14ac:dyDescent="0.15">
      <c r="A478" s="6">
        <v>37301</v>
      </c>
      <c r="B478" s="11">
        <v>1843.37</v>
      </c>
      <c r="C478" s="7">
        <f t="shared" si="50"/>
        <v>-8.4930828976528261E-3</v>
      </c>
      <c r="E478">
        <v>476</v>
      </c>
      <c r="F478" s="2">
        <f t="shared" si="51"/>
        <v>884.98723911641139</v>
      </c>
      <c r="G478" s="10">
        <f t="shared" si="53"/>
        <v>3.9123412455854449</v>
      </c>
      <c r="H478" s="9">
        <f>H477*(1+C478)</f>
        <v>3.9123412455854405</v>
      </c>
      <c r="I478" s="9">
        <f t="shared" si="52"/>
        <v>3.3512462646020591E-2</v>
      </c>
      <c r="J478">
        <f t="shared" si="54"/>
        <v>2.9514842962133523E-5</v>
      </c>
      <c r="O478">
        <v>476</v>
      </c>
      <c r="P478">
        <v>891</v>
      </c>
      <c r="Q478" s="9">
        <v>2.9861960065199256E-2</v>
      </c>
      <c r="R478">
        <v>2.36299045502199E-4</v>
      </c>
      <c r="S478">
        <f t="shared" si="55"/>
        <v>0.20990136735835943</v>
      </c>
      <c r="T478" s="20">
        <f t="shared" si="49"/>
        <v>0.7900986326416406</v>
      </c>
    </row>
    <row r="479" spans="1:20" x14ac:dyDescent="0.15">
      <c r="A479" s="6">
        <v>37302</v>
      </c>
      <c r="B479" s="11">
        <v>1805.2</v>
      </c>
      <c r="C479" s="7">
        <f t="shared" si="50"/>
        <v>-2.070664055507021E-2</v>
      </c>
      <c r="E479">
        <v>477</v>
      </c>
      <c r="F479" s="2">
        <f t="shared" si="51"/>
        <v>866.66212646020392</v>
      </c>
      <c r="G479" s="10">
        <f t="shared" si="53"/>
        <v>3.8313298016843316</v>
      </c>
      <c r="H479" s="9">
        <f>H478*(1+C479)</f>
        <v>3.8313298016843271</v>
      </c>
      <c r="I479" s="9">
        <f t="shared" si="52"/>
        <v>8.1011443901113367E-2</v>
      </c>
      <c r="J479">
        <f t="shared" si="54"/>
        <v>2.9663158755913086E-5</v>
      </c>
      <c r="O479">
        <v>477</v>
      </c>
      <c r="P479">
        <v>1382</v>
      </c>
      <c r="Q479" s="9">
        <v>2.9564826134203415E-2</v>
      </c>
      <c r="R479">
        <v>2.7690405856039108E-3</v>
      </c>
      <c r="S479">
        <f t="shared" si="55"/>
        <v>0.21267040794396333</v>
      </c>
      <c r="T479" s="20">
        <f t="shared" si="49"/>
        <v>0.7873295920560367</v>
      </c>
    </row>
    <row r="480" spans="1:20" x14ac:dyDescent="0.15">
      <c r="A480" s="6">
        <v>37306</v>
      </c>
      <c r="B480" s="11">
        <v>1750.61</v>
      </c>
      <c r="C480" s="7">
        <f t="shared" si="50"/>
        <v>-3.0240416574340845E-2</v>
      </c>
      <c r="E480">
        <v>478</v>
      </c>
      <c r="F480" s="2">
        <f t="shared" si="51"/>
        <v>840.45390272684324</v>
      </c>
      <c r="G480" s="10">
        <f t="shared" si="53"/>
        <v>3.7154687924477106</v>
      </c>
      <c r="H480" s="9">
        <f>H479*(1+C480)</f>
        <v>3.7154687924477066</v>
      </c>
      <c r="I480" s="9">
        <f t="shared" si="52"/>
        <v>0.11586100923662057</v>
      </c>
      <c r="J480">
        <f t="shared" si="54"/>
        <v>2.9812219855189025E-5</v>
      </c>
      <c r="O480">
        <v>478</v>
      </c>
      <c r="P480">
        <v>1312</v>
      </c>
      <c r="Q480" s="9">
        <v>2.9522378429773788E-2</v>
      </c>
      <c r="R480">
        <v>1.9495975634663126E-3</v>
      </c>
      <c r="S480">
        <f t="shared" si="55"/>
        <v>0.21462000550742966</v>
      </c>
      <c r="T480" s="20">
        <f t="shared" si="49"/>
        <v>0.78537999449257034</v>
      </c>
    </row>
    <row r="481" spans="1:20" x14ac:dyDescent="0.15">
      <c r="A481" s="6">
        <v>37307</v>
      </c>
      <c r="B481" s="11">
        <v>1775.57</v>
      </c>
      <c r="C481" s="7">
        <f t="shared" si="50"/>
        <v>1.4257887250729739E-2</v>
      </c>
      <c r="E481">
        <v>479</v>
      </c>
      <c r="F481" s="2">
        <f t="shared" si="51"/>
        <v>852.43699971135834</v>
      </c>
      <c r="G481" s="10">
        <f t="shared" si="53"/>
        <v>3.7684435275740351</v>
      </c>
      <c r="H481" s="9">
        <f>H480*(1+C481)</f>
        <v>3.7684435275740311</v>
      </c>
      <c r="I481" s="9">
        <f t="shared" si="52"/>
        <v>-5.2974735126324557E-2</v>
      </c>
      <c r="J481">
        <f t="shared" si="54"/>
        <v>2.9962030005215105E-5</v>
      </c>
      <c r="O481">
        <v>479</v>
      </c>
      <c r="P481">
        <v>1478</v>
      </c>
      <c r="Q481" s="9">
        <v>2.9373811464275867E-2</v>
      </c>
      <c r="R481">
        <v>4.4803667919366512E-3</v>
      </c>
      <c r="S481">
        <f t="shared" si="55"/>
        <v>0.2191003722993663</v>
      </c>
      <c r="T481" s="20">
        <f t="shared" si="49"/>
        <v>0.7808996277006337</v>
      </c>
    </row>
    <row r="482" spans="1:20" x14ac:dyDescent="0.15">
      <c r="A482" s="6">
        <v>37308</v>
      </c>
      <c r="B482" s="11">
        <v>1716.24</v>
      </c>
      <c r="C482" s="7">
        <f t="shared" si="50"/>
        <v>-3.3414621783427245E-2</v>
      </c>
      <c r="E482">
        <v>480</v>
      </c>
      <c r="F482" s="2">
        <f t="shared" si="51"/>
        <v>823.95313977180388</v>
      </c>
      <c r="G482" s="10">
        <f t="shared" si="53"/>
        <v>3.6425224123879443</v>
      </c>
      <c r="H482" s="9">
        <f>H481*(1+C482)</f>
        <v>3.6425224123879403</v>
      </c>
      <c r="I482" s="9">
        <f t="shared" si="52"/>
        <v>0.12592111518609084</v>
      </c>
      <c r="J482">
        <f t="shared" si="54"/>
        <v>3.0112592970065427E-5</v>
      </c>
      <c r="O482">
        <v>480</v>
      </c>
      <c r="P482">
        <v>55</v>
      </c>
      <c r="Q482" s="9">
        <v>2.9076677533279138E-2</v>
      </c>
      <c r="R482">
        <v>3.5773173657948911E-6</v>
      </c>
      <c r="S482">
        <f t="shared" si="55"/>
        <v>0.2191039496167321</v>
      </c>
      <c r="T482" s="20">
        <f t="shared" si="49"/>
        <v>0.78089605038326793</v>
      </c>
    </row>
    <row r="483" spans="1:20" x14ac:dyDescent="0.15">
      <c r="A483" s="6">
        <v>37309</v>
      </c>
      <c r="B483" s="11">
        <v>1724.54</v>
      </c>
      <c r="C483" s="7">
        <f t="shared" si="50"/>
        <v>4.8361534517316063E-3</v>
      </c>
      <c r="E483">
        <v>481</v>
      </c>
      <c r="F483" s="2">
        <f t="shared" si="51"/>
        <v>827.93790359277637</v>
      </c>
      <c r="G483" s="10">
        <f t="shared" si="53"/>
        <v>3.6601382097256239</v>
      </c>
      <c r="H483" s="9">
        <f>H482*(1+C483)</f>
        <v>3.6601382097256199</v>
      </c>
      <c r="I483" s="9">
        <f t="shared" si="52"/>
        <v>-1.7615797337679595E-2</v>
      </c>
      <c r="J483">
        <f t="shared" si="54"/>
        <v>3.0263912532729069E-5</v>
      </c>
      <c r="O483">
        <v>481</v>
      </c>
      <c r="P483">
        <v>1240</v>
      </c>
      <c r="Q483" s="9">
        <v>2.9034229828851288E-2</v>
      </c>
      <c r="R483">
        <v>1.3589603546113574E-3</v>
      </c>
      <c r="S483">
        <f t="shared" si="55"/>
        <v>0.22046290997134346</v>
      </c>
      <c r="T483" s="20">
        <f t="shared" si="49"/>
        <v>0.77953709002865657</v>
      </c>
    </row>
    <row r="484" spans="1:20" x14ac:dyDescent="0.15">
      <c r="A484" s="6">
        <v>37312</v>
      </c>
      <c r="B484" s="11">
        <v>1769.88</v>
      </c>
      <c r="C484" s="7">
        <f t="shared" si="50"/>
        <v>2.6291068922727368E-2</v>
      </c>
      <c r="E484">
        <v>482</v>
      </c>
      <c r="F484" s="2">
        <f t="shared" si="51"/>
        <v>849.70527607987242</v>
      </c>
      <c r="G484" s="10">
        <f t="shared" si="53"/>
        <v>3.7563671556642282</v>
      </c>
      <c r="H484" s="9">
        <f>H483*(1+C484)</f>
        <v>3.7563671556642242</v>
      </c>
      <c r="I484" s="9">
        <f t="shared" si="52"/>
        <v>-9.6228945938604316E-2</v>
      </c>
      <c r="J484">
        <f t="shared" si="54"/>
        <v>3.0415992495205093E-5</v>
      </c>
      <c r="O484">
        <v>482</v>
      </c>
      <c r="P484">
        <v>995</v>
      </c>
      <c r="Q484" s="9">
        <v>2.890688671556596E-2</v>
      </c>
      <c r="R484">
        <v>3.9798029518997227E-4</v>
      </c>
      <c r="S484">
        <f t="shared" si="55"/>
        <v>0.22086089026653344</v>
      </c>
      <c r="T484" s="20">
        <f t="shared" si="49"/>
        <v>0.77913910973346656</v>
      </c>
    </row>
    <row r="485" spans="1:20" x14ac:dyDescent="0.15">
      <c r="A485" s="6">
        <v>37313</v>
      </c>
      <c r="B485" s="11">
        <v>1766.86</v>
      </c>
      <c r="C485" s="7">
        <f t="shared" si="50"/>
        <v>-1.7063303726807533E-3</v>
      </c>
      <c r="E485">
        <v>483</v>
      </c>
      <c r="F485" s="2">
        <f t="shared" si="51"/>
        <v>848.25539815947025</v>
      </c>
      <c r="G485" s="10">
        <f t="shared" si="53"/>
        <v>3.7499575522955775</v>
      </c>
      <c r="H485" s="9">
        <f>H484*(1+C485)</f>
        <v>3.7499575522955739</v>
      </c>
      <c r="I485" s="9">
        <f t="shared" si="52"/>
        <v>6.4096033686502629E-3</v>
      </c>
      <c r="J485">
        <f t="shared" si="54"/>
        <v>3.0568836678598091E-5</v>
      </c>
      <c r="O485">
        <v>483</v>
      </c>
      <c r="P485">
        <v>1150</v>
      </c>
      <c r="Q485" s="9">
        <v>2.890688671556596E-2</v>
      </c>
      <c r="R485">
        <v>8.6553384389184869E-4</v>
      </c>
      <c r="S485">
        <f t="shared" si="55"/>
        <v>0.22172642411042529</v>
      </c>
      <c r="T485" s="20">
        <f t="shared" si="49"/>
        <v>0.77827357588957469</v>
      </c>
    </row>
    <row r="486" spans="1:20" x14ac:dyDescent="0.15">
      <c r="A486" s="6">
        <v>37314</v>
      </c>
      <c r="B486" s="11">
        <v>1751.88</v>
      </c>
      <c r="C486" s="7">
        <f t="shared" si="50"/>
        <v>-8.4783174671450023E-3</v>
      </c>
      <c r="E486">
        <v>484</v>
      </c>
      <c r="F486" s="2">
        <f t="shared" si="51"/>
        <v>841.06361960065476</v>
      </c>
      <c r="G486" s="10">
        <f t="shared" si="53"/>
        <v>3.7181642216788973</v>
      </c>
      <c r="H486" s="9">
        <f>H485*(1+C486)</f>
        <v>3.7181642216788942</v>
      </c>
      <c r="I486" s="9">
        <f t="shared" si="52"/>
        <v>3.1793330616679771E-2</v>
      </c>
      <c r="J486">
        <f t="shared" si="54"/>
        <v>3.0722448923214163E-5</v>
      </c>
      <c r="O486">
        <v>484</v>
      </c>
      <c r="P486">
        <v>1346</v>
      </c>
      <c r="Q486" s="9">
        <v>2.8885662863352479E-2</v>
      </c>
      <c r="R486">
        <v>2.3118530649489512E-3</v>
      </c>
      <c r="S486">
        <f t="shared" si="55"/>
        <v>0.22403827717537422</v>
      </c>
      <c r="T486" s="20">
        <f t="shared" si="49"/>
        <v>0.77596172282462583</v>
      </c>
    </row>
    <row r="487" spans="1:20" x14ac:dyDescent="0.15">
      <c r="A487" s="6">
        <v>37315</v>
      </c>
      <c r="B487" s="11">
        <v>1731.49</v>
      </c>
      <c r="C487" s="7">
        <f t="shared" si="50"/>
        <v>-1.1638925040527992E-2</v>
      </c>
      <c r="E487">
        <v>485</v>
      </c>
      <c r="F487" s="2">
        <f t="shared" si="51"/>
        <v>831.27454317780757</v>
      </c>
      <c r="G487" s="10">
        <f t="shared" si="53"/>
        <v>3.6748887870144036</v>
      </c>
      <c r="H487" s="9">
        <f>H486*(1+C487)</f>
        <v>3.6748887870144005</v>
      </c>
      <c r="I487" s="9">
        <f t="shared" si="52"/>
        <v>4.3275434664493684E-2</v>
      </c>
      <c r="J487">
        <f t="shared" si="54"/>
        <v>3.0876833088657447E-5</v>
      </c>
      <c r="O487">
        <v>485</v>
      </c>
      <c r="P487">
        <v>1366</v>
      </c>
      <c r="Q487" s="9">
        <v>2.886443901113811E-2</v>
      </c>
      <c r="R487">
        <v>2.5556337400016952E-3</v>
      </c>
      <c r="S487">
        <f t="shared" si="55"/>
        <v>0.22659391091537592</v>
      </c>
      <c r="T487" s="20">
        <f t="shared" si="49"/>
        <v>0.77340608908462405</v>
      </c>
    </row>
    <row r="488" spans="1:20" x14ac:dyDescent="0.15">
      <c r="A488" s="6">
        <v>37316</v>
      </c>
      <c r="B488" s="11">
        <v>1802.74</v>
      </c>
      <c r="C488" s="7">
        <f t="shared" si="50"/>
        <v>4.1149530173434368E-2</v>
      </c>
      <c r="E488">
        <v>486</v>
      </c>
      <c r="F488" s="2">
        <f t="shared" si="51"/>
        <v>865.48110007471064</v>
      </c>
      <c r="G488" s="10">
        <f t="shared" si="53"/>
        <v>3.8261087340396687</v>
      </c>
      <c r="H488" s="9">
        <f>H487*(1+C488)</f>
        <v>3.8261087340396651</v>
      </c>
      <c r="I488" s="9">
        <f t="shared" si="52"/>
        <v>-0.15121994702526464</v>
      </c>
      <c r="J488">
        <f t="shared" si="54"/>
        <v>3.1031993053927089E-5</v>
      </c>
      <c r="O488">
        <v>486</v>
      </c>
      <c r="P488">
        <v>1352</v>
      </c>
      <c r="Q488" s="9">
        <v>2.8694648193424932E-2</v>
      </c>
      <c r="R488">
        <v>2.3824387466238185E-3</v>
      </c>
      <c r="S488">
        <f t="shared" si="55"/>
        <v>0.22897634966199973</v>
      </c>
      <c r="T488" s="20">
        <f t="shared" si="49"/>
        <v>0.77102365033800024</v>
      </c>
    </row>
    <row r="489" spans="1:20" x14ac:dyDescent="0.15">
      <c r="A489" s="6">
        <v>37319</v>
      </c>
      <c r="B489" s="11">
        <v>1859.32</v>
      </c>
      <c r="C489" s="7">
        <f t="shared" si="50"/>
        <v>3.138555754018868E-2</v>
      </c>
      <c r="E489">
        <v>487</v>
      </c>
      <c r="F489" s="2">
        <f t="shared" si="51"/>
        <v>892.64470694105125</v>
      </c>
      <c r="G489" s="10">
        <f t="shared" si="53"/>
        <v>3.9461932898668892</v>
      </c>
      <c r="H489" s="9">
        <f>H488*(1+C489)</f>
        <v>3.9461932898668857</v>
      </c>
      <c r="I489" s="9">
        <f t="shared" si="52"/>
        <v>-0.12008455582722055</v>
      </c>
      <c r="J489">
        <f t="shared" si="54"/>
        <v>3.1187932717514651E-5</v>
      </c>
      <c r="O489">
        <v>487</v>
      </c>
      <c r="P489">
        <v>1351</v>
      </c>
      <c r="Q489" s="9">
        <v>2.8461185819071311E-2</v>
      </c>
      <c r="R489">
        <v>2.3705265528906993E-3</v>
      </c>
      <c r="S489">
        <f t="shared" si="55"/>
        <v>0.23134687621489042</v>
      </c>
      <c r="T489" s="20">
        <f t="shared" si="49"/>
        <v>0.76865312378510953</v>
      </c>
    </row>
    <row r="490" spans="1:20" x14ac:dyDescent="0.15">
      <c r="A490" s="6">
        <v>37320</v>
      </c>
      <c r="B490" s="11">
        <v>1866.29</v>
      </c>
      <c r="C490" s="7">
        <f t="shared" si="50"/>
        <v>3.7486823139643022E-3</v>
      </c>
      <c r="E490">
        <v>488</v>
      </c>
      <c r="F490" s="2">
        <f t="shared" si="51"/>
        <v>895.99094836661504</v>
      </c>
      <c r="G490" s="10">
        <f t="shared" si="53"/>
        <v>3.9609863148600977</v>
      </c>
      <c r="H490" s="9">
        <f>H489*(1+C490)</f>
        <v>3.9609863148600941</v>
      </c>
      <c r="I490" s="9">
        <f t="shared" si="52"/>
        <v>-1.4793024993208448E-2</v>
      </c>
      <c r="J490">
        <f t="shared" si="54"/>
        <v>3.1344655997502172E-5</v>
      </c>
      <c r="O490">
        <v>488</v>
      </c>
      <c r="P490">
        <v>955</v>
      </c>
      <c r="Q490" s="9">
        <v>2.8291395001358133E-2</v>
      </c>
      <c r="R490">
        <v>3.2567528332449791E-4</v>
      </c>
      <c r="S490">
        <f t="shared" si="55"/>
        <v>0.23167255149821492</v>
      </c>
      <c r="T490" s="20">
        <f t="shared" si="49"/>
        <v>0.76832744850178503</v>
      </c>
    </row>
    <row r="491" spans="1:20" x14ac:dyDescent="0.15">
      <c r="A491" s="6">
        <v>37321</v>
      </c>
      <c r="B491" s="11">
        <v>1890.4</v>
      </c>
      <c r="C491" s="7">
        <f t="shared" si="50"/>
        <v>1.2918678233286407E-2</v>
      </c>
      <c r="E491">
        <v>489</v>
      </c>
      <c r="F491" s="2">
        <f t="shared" si="51"/>
        <v>907.56596712850046</v>
      </c>
      <c r="G491" s="10">
        <f t="shared" si="53"/>
        <v>4.0121570225482257</v>
      </c>
      <c r="H491" s="9">
        <f>H490*(1+C491)</f>
        <v>4.0121570225482222</v>
      </c>
      <c r="I491" s="9">
        <f t="shared" si="52"/>
        <v>-5.1170707688128036E-2</v>
      </c>
      <c r="J491">
        <f t="shared" si="54"/>
        <v>3.1502166831660463E-5</v>
      </c>
      <c r="O491">
        <v>489</v>
      </c>
      <c r="P491">
        <v>762</v>
      </c>
      <c r="Q491" s="9">
        <v>2.7739574843792525E-2</v>
      </c>
      <c r="R491">
        <v>1.2377683786848293E-4</v>
      </c>
      <c r="S491">
        <f t="shared" si="55"/>
        <v>0.23179632833608341</v>
      </c>
      <c r="T491" s="20">
        <f t="shared" si="49"/>
        <v>0.76820367166391657</v>
      </c>
    </row>
    <row r="492" spans="1:20" x14ac:dyDescent="0.15">
      <c r="A492" s="6">
        <v>37322</v>
      </c>
      <c r="B492" s="11">
        <v>1881.63</v>
      </c>
      <c r="C492" s="7">
        <f t="shared" si="50"/>
        <v>-4.6392297926364234E-3</v>
      </c>
      <c r="E492">
        <v>490</v>
      </c>
      <c r="F492" s="2">
        <f t="shared" si="51"/>
        <v>903.35556005501508</v>
      </c>
      <c r="G492" s="10">
        <f t="shared" si="53"/>
        <v>3.9935437041564845</v>
      </c>
      <c r="H492" s="9">
        <f>H491*(1+C492)</f>
        <v>3.993543704156481</v>
      </c>
      <c r="I492" s="9">
        <f t="shared" si="52"/>
        <v>1.8613318391741185E-2</v>
      </c>
      <c r="J492">
        <f t="shared" si="54"/>
        <v>3.1660469177548204E-5</v>
      </c>
      <c r="O492">
        <v>490</v>
      </c>
      <c r="P492">
        <v>1028</v>
      </c>
      <c r="Q492" s="9">
        <v>2.7591007878293716E-2</v>
      </c>
      <c r="R492">
        <v>4.6956952683631283E-4</v>
      </c>
      <c r="S492">
        <f t="shared" si="55"/>
        <v>0.23226589786291971</v>
      </c>
      <c r="T492" s="20">
        <f t="shared" si="49"/>
        <v>0.76773410213708027</v>
      </c>
    </row>
    <row r="493" spans="1:20" x14ac:dyDescent="0.15">
      <c r="A493" s="6">
        <v>37323</v>
      </c>
      <c r="B493" s="11">
        <v>1929.67</v>
      </c>
      <c r="C493" s="7">
        <f t="shared" si="50"/>
        <v>2.5531055521011092E-2</v>
      </c>
      <c r="E493">
        <v>491</v>
      </c>
      <c r="F493" s="2">
        <f t="shared" si="51"/>
        <v>926.41918101399369</v>
      </c>
      <c r="G493" s="10">
        <f t="shared" si="53"/>
        <v>4.0955030901928877</v>
      </c>
      <c r="H493" s="9">
        <f>H492*(1+C493)</f>
        <v>4.0955030901928842</v>
      </c>
      <c r="I493" s="9">
        <f t="shared" si="52"/>
        <v>-0.1019593860364032</v>
      </c>
      <c r="J493">
        <f t="shared" si="54"/>
        <v>3.1819567012611263E-5</v>
      </c>
      <c r="O493">
        <v>491</v>
      </c>
      <c r="P493">
        <v>1342</v>
      </c>
      <c r="Q493" s="9">
        <v>2.7591007878293716E-2</v>
      </c>
      <c r="R493">
        <v>2.2659616271280903E-3</v>
      </c>
      <c r="S493">
        <f t="shared" si="55"/>
        <v>0.23453185949004779</v>
      </c>
      <c r="T493" s="20">
        <f t="shared" si="49"/>
        <v>0.76546814050995216</v>
      </c>
    </row>
    <row r="494" spans="1:20" x14ac:dyDescent="0.15">
      <c r="A494" s="6">
        <v>37326</v>
      </c>
      <c r="B494" s="11">
        <v>1929.49</v>
      </c>
      <c r="C494" s="7">
        <f t="shared" si="50"/>
        <v>-9.3280198168677053E-5</v>
      </c>
      <c r="E494">
        <v>492</v>
      </c>
      <c r="F494" s="2">
        <f t="shared" si="51"/>
        <v>926.33276444920148</v>
      </c>
      <c r="G494" s="10">
        <f t="shared" si="53"/>
        <v>4.0951210608530344</v>
      </c>
      <c r="H494" s="9">
        <f>H493*(1+C494)</f>
        <v>4.0951210608530308</v>
      </c>
      <c r="I494" s="9">
        <f t="shared" si="52"/>
        <v>3.8202933985331811E-4</v>
      </c>
      <c r="J494">
        <f t="shared" si="54"/>
        <v>3.197946433428268E-5</v>
      </c>
      <c r="O494">
        <v>492</v>
      </c>
      <c r="P494">
        <v>791</v>
      </c>
      <c r="Q494" s="9">
        <v>2.7272650095083062E-2</v>
      </c>
      <c r="R494">
        <v>1.4314297593620963E-4</v>
      </c>
      <c r="S494">
        <f t="shared" si="55"/>
        <v>0.234675002465984</v>
      </c>
      <c r="T494" s="20">
        <f t="shared" si="49"/>
        <v>0.76532499753401595</v>
      </c>
    </row>
    <row r="495" spans="1:20" x14ac:dyDescent="0.15">
      <c r="A495" s="6">
        <v>37327</v>
      </c>
      <c r="B495" s="11">
        <v>1897.12</v>
      </c>
      <c r="C495" s="7">
        <f t="shared" si="50"/>
        <v>-1.6776453881595765E-2</v>
      </c>
      <c r="E495">
        <v>493</v>
      </c>
      <c r="F495" s="2">
        <f t="shared" si="51"/>
        <v>910.79218554740828</v>
      </c>
      <c r="G495" s="10">
        <f t="shared" si="53"/>
        <v>4.026419451236082</v>
      </c>
      <c r="H495" s="9">
        <f>H494*(1+C495)</f>
        <v>4.0264194512360785</v>
      </c>
      <c r="I495" s="9">
        <f t="shared" si="52"/>
        <v>6.8701609616952375E-2</v>
      </c>
      <c r="J495">
        <f t="shared" si="54"/>
        <v>3.2140165160083093E-5</v>
      </c>
      <c r="O495">
        <v>493</v>
      </c>
      <c r="P495">
        <v>1453</v>
      </c>
      <c r="Q495" s="9">
        <v>2.7251426242868249E-2</v>
      </c>
      <c r="R495">
        <v>3.9526702796820945E-3</v>
      </c>
      <c r="S495">
        <f t="shared" si="55"/>
        <v>0.2386276727456661</v>
      </c>
      <c r="T495" s="20">
        <f t="shared" si="49"/>
        <v>0.7613723272543339</v>
      </c>
    </row>
    <row r="496" spans="1:20" x14ac:dyDescent="0.15">
      <c r="A496" s="6">
        <v>37328</v>
      </c>
      <c r="B496" s="11">
        <v>1862.03</v>
      </c>
      <c r="C496" s="7">
        <f t="shared" si="50"/>
        <v>-1.8496457788648057E-2</v>
      </c>
      <c r="E496">
        <v>494</v>
      </c>
      <c r="F496" s="2">
        <f t="shared" si="51"/>
        <v>893.94575633320017</v>
      </c>
      <c r="G496" s="10">
        <f t="shared" si="53"/>
        <v>3.9519449538169025</v>
      </c>
      <c r="H496" s="9">
        <f>H495*(1+C496)</f>
        <v>3.9519449538168989</v>
      </c>
      <c r="I496" s="9">
        <f t="shared" si="52"/>
        <v>7.4474497419179553E-2</v>
      </c>
      <c r="J496">
        <f t="shared" si="54"/>
        <v>3.2301673527721708E-5</v>
      </c>
      <c r="O496">
        <v>494</v>
      </c>
      <c r="P496">
        <v>902</v>
      </c>
      <c r="Q496" s="9">
        <v>2.665715838087479E-2</v>
      </c>
      <c r="R496">
        <v>2.4969398420281446E-4</v>
      </c>
      <c r="S496">
        <f t="shared" si="55"/>
        <v>0.23887736672986892</v>
      </c>
      <c r="T496" s="20">
        <f t="shared" si="49"/>
        <v>0.76112263327013108</v>
      </c>
    </row>
    <row r="497" spans="1:20" x14ac:dyDescent="0.15">
      <c r="A497" s="6">
        <v>37329</v>
      </c>
      <c r="B497" s="11">
        <v>1854.14</v>
      </c>
      <c r="C497" s="7">
        <f t="shared" si="50"/>
        <v>-4.2373108918759561E-3</v>
      </c>
      <c r="E497">
        <v>495</v>
      </c>
      <c r="F497" s="2">
        <f t="shared" si="51"/>
        <v>890.15783024314317</v>
      </c>
      <c r="G497" s="10">
        <f t="shared" si="53"/>
        <v>3.9351993344199996</v>
      </c>
      <c r="H497" s="9">
        <f>H496*(1+C497)</f>
        <v>3.9351993344199965</v>
      </c>
      <c r="I497" s="9">
        <f t="shared" si="52"/>
        <v>1.6745619396902445E-2</v>
      </c>
      <c r="J497">
        <f t="shared" si="54"/>
        <v>3.2463993495197701E-5</v>
      </c>
      <c r="O497">
        <v>495</v>
      </c>
      <c r="P497">
        <v>739</v>
      </c>
      <c r="Q497" s="9">
        <v>2.6572262972018201E-2</v>
      </c>
      <c r="R497">
        <v>1.1029866112044389E-4</v>
      </c>
      <c r="S497">
        <f t="shared" si="55"/>
        <v>0.23898766539098937</v>
      </c>
      <c r="T497" s="20">
        <f t="shared" ref="T497:T560" si="56">1-S497</f>
        <v>0.76101233460901063</v>
      </c>
    </row>
    <row r="498" spans="1:20" x14ac:dyDescent="0.15">
      <c r="A498" s="6">
        <v>37330</v>
      </c>
      <c r="B498" s="11">
        <v>1868.3</v>
      </c>
      <c r="C498" s="7">
        <f t="shared" si="50"/>
        <v>7.6369637675686164E-3</v>
      </c>
      <c r="E498">
        <v>496</v>
      </c>
      <c r="F498" s="2">
        <f t="shared" si="51"/>
        <v>896.95593334012756</v>
      </c>
      <c r="G498" s="10">
        <f t="shared" si="53"/>
        <v>3.9652523091551255</v>
      </c>
      <c r="H498" s="9">
        <f>H497*(1+C498)</f>
        <v>3.9652523091551219</v>
      </c>
      <c r="I498" s="9">
        <f t="shared" si="52"/>
        <v>-3.0052974735125471E-2</v>
      </c>
      <c r="J498">
        <f t="shared" si="54"/>
        <v>3.2627129140902207E-5</v>
      </c>
      <c r="O498">
        <v>496</v>
      </c>
      <c r="P498">
        <v>211</v>
      </c>
      <c r="Q498" s="9">
        <v>2.6466143710949019E-2</v>
      </c>
      <c r="R498">
        <v>7.8191019266836096E-6</v>
      </c>
      <c r="S498">
        <f t="shared" si="55"/>
        <v>0.23899548449291605</v>
      </c>
      <c r="T498" s="20">
        <f t="shared" si="56"/>
        <v>0.76100451550708392</v>
      </c>
    </row>
    <row r="499" spans="1:20" x14ac:dyDescent="0.15">
      <c r="A499" s="6">
        <v>37333</v>
      </c>
      <c r="B499" s="11">
        <v>1877.06</v>
      </c>
      <c r="C499" s="7">
        <f t="shared" si="50"/>
        <v>4.6887544826847982E-3</v>
      </c>
      <c r="E499">
        <v>497</v>
      </c>
      <c r="F499" s="2">
        <f t="shared" si="51"/>
        <v>901.16153949334682</v>
      </c>
      <c r="G499" s="10">
        <f t="shared" si="53"/>
        <v>3.9838444036946528</v>
      </c>
      <c r="H499" s="9">
        <f>H498*(1+C499)</f>
        <v>3.9838444036946492</v>
      </c>
      <c r="I499" s="9">
        <f t="shared" si="52"/>
        <v>-1.859209453952726E-2</v>
      </c>
      <c r="J499">
        <f t="shared" si="54"/>
        <v>3.2791084563720804E-5</v>
      </c>
      <c r="O499">
        <v>497</v>
      </c>
      <c r="P499">
        <v>474</v>
      </c>
      <c r="Q499" s="9">
        <v>2.6423696006519837E-2</v>
      </c>
      <c r="R499">
        <v>2.9220432403586239E-5</v>
      </c>
      <c r="S499">
        <f t="shared" si="55"/>
        <v>0.23902470492531963</v>
      </c>
      <c r="T499" s="20">
        <f t="shared" si="56"/>
        <v>0.76097529507468042</v>
      </c>
    </row>
    <row r="500" spans="1:20" x14ac:dyDescent="0.15">
      <c r="A500" s="6">
        <v>37334</v>
      </c>
      <c r="B500" s="11">
        <v>1880.87</v>
      </c>
      <c r="C500" s="7">
        <f t="shared" si="50"/>
        <v>2.0297699594045149E-3</v>
      </c>
      <c r="E500">
        <v>498</v>
      </c>
      <c r="F500" s="2">
        <f t="shared" si="51"/>
        <v>902.99069011478116</v>
      </c>
      <c r="G500" s="10">
        <f t="shared" si="53"/>
        <v>3.9919306913882142</v>
      </c>
      <c r="H500" s="9">
        <f>H499*(1+C500)</f>
        <v>3.9919306913882102</v>
      </c>
      <c r="I500" s="9">
        <f t="shared" si="52"/>
        <v>-8.0862876935610117E-3</v>
      </c>
      <c r="J500">
        <f t="shared" si="54"/>
        <v>3.2955863883136486E-5</v>
      </c>
      <c r="O500">
        <v>498</v>
      </c>
      <c r="P500">
        <v>1066</v>
      </c>
      <c r="Q500" s="9">
        <v>2.6211457484379252E-2</v>
      </c>
      <c r="R500">
        <v>5.6809744605221442E-4</v>
      </c>
      <c r="S500">
        <f t="shared" si="55"/>
        <v>0.23959280237137184</v>
      </c>
      <c r="T500" s="20">
        <f t="shared" si="56"/>
        <v>0.76040719762862818</v>
      </c>
    </row>
    <row r="501" spans="1:20" x14ac:dyDescent="0.15">
      <c r="A501" s="6">
        <v>37335</v>
      </c>
      <c r="B501" s="11">
        <v>1832.87</v>
      </c>
      <c r="C501" s="7">
        <f t="shared" si="50"/>
        <v>-2.5520105057765807E-2</v>
      </c>
      <c r="E501">
        <v>499</v>
      </c>
      <c r="F501" s="2">
        <f t="shared" si="51"/>
        <v>879.94627283686748</v>
      </c>
      <c r="G501" s="10">
        <f t="shared" si="53"/>
        <v>3.8900562007606672</v>
      </c>
      <c r="H501" s="9">
        <f>H500*(1+C501)</f>
        <v>3.8900562007606636</v>
      </c>
      <c r="I501" s="9">
        <f t="shared" si="52"/>
        <v>0.10187449062754661</v>
      </c>
      <c r="J501">
        <f t="shared" si="54"/>
        <v>3.3121471239333149E-5</v>
      </c>
      <c r="O501">
        <v>499</v>
      </c>
      <c r="P501">
        <v>1486</v>
      </c>
      <c r="Q501" s="9">
        <v>2.6041666666666963E-2</v>
      </c>
      <c r="R501">
        <v>4.6636819345146404E-3</v>
      </c>
      <c r="S501">
        <f t="shared" si="55"/>
        <v>0.24425648430588648</v>
      </c>
      <c r="T501" s="20">
        <f t="shared" si="56"/>
        <v>0.75574351569411347</v>
      </c>
    </row>
    <row r="502" spans="1:20" x14ac:dyDescent="0.15">
      <c r="A502" s="6">
        <v>37336</v>
      </c>
      <c r="B502" s="11">
        <v>1868.83</v>
      </c>
      <c r="C502" s="7">
        <f t="shared" si="50"/>
        <v>1.9619503838242736E-2</v>
      </c>
      <c r="E502">
        <v>500</v>
      </c>
      <c r="F502" s="2">
        <f t="shared" si="51"/>
        <v>897.21038211423775</v>
      </c>
      <c r="G502" s="10">
        <f t="shared" si="53"/>
        <v>3.9663771733224711</v>
      </c>
      <c r="H502" s="9">
        <f>H501*(1+C502)</f>
        <v>3.9663771733224675</v>
      </c>
      <c r="I502" s="9">
        <f t="shared" si="52"/>
        <v>-7.6320972561803924E-2</v>
      </c>
      <c r="J502">
        <f t="shared" si="54"/>
        <v>3.3287910793299641E-5</v>
      </c>
      <c r="O502">
        <v>500</v>
      </c>
      <c r="P502">
        <v>1247</v>
      </c>
      <c r="Q502" s="9">
        <v>2.6020442814453482E-2</v>
      </c>
      <c r="R502">
        <v>1.4074896887000554E-3</v>
      </c>
      <c r="S502">
        <f t="shared" si="55"/>
        <v>0.24566397399458653</v>
      </c>
      <c r="T502" s="20">
        <f t="shared" si="56"/>
        <v>0.7543360260054135</v>
      </c>
    </row>
    <row r="503" spans="1:20" x14ac:dyDescent="0.15">
      <c r="A503" s="6">
        <v>37337</v>
      </c>
      <c r="B503" s="11">
        <v>1851.39</v>
      </c>
      <c r="C503" s="7">
        <f t="shared" si="50"/>
        <v>-9.3320419727850323E-3</v>
      </c>
      <c r="E503">
        <v>501</v>
      </c>
      <c r="F503" s="2">
        <f t="shared" si="51"/>
        <v>888.8375771699292</v>
      </c>
      <c r="G503" s="10">
        <f t="shared" si="53"/>
        <v>3.9293627750611293</v>
      </c>
      <c r="H503" s="9">
        <f>H502*(1+C503)</f>
        <v>3.9293627750611257</v>
      </c>
      <c r="I503" s="9">
        <f t="shared" si="52"/>
        <v>3.7014398261341785E-2</v>
      </c>
      <c r="J503">
        <f t="shared" si="54"/>
        <v>3.345518672693432E-5</v>
      </c>
      <c r="O503">
        <v>501</v>
      </c>
      <c r="P503">
        <v>859</v>
      </c>
      <c r="Q503" s="9">
        <v>2.5956771257810374E-2</v>
      </c>
      <c r="R503">
        <v>2.0127996638056014E-4</v>
      </c>
      <c r="S503">
        <f t="shared" si="55"/>
        <v>0.24586525396096709</v>
      </c>
      <c r="T503" s="20">
        <f t="shared" si="56"/>
        <v>0.75413474603903285</v>
      </c>
    </row>
    <row r="504" spans="1:20" x14ac:dyDescent="0.15">
      <c r="A504" s="6">
        <v>37340</v>
      </c>
      <c r="B504" s="11">
        <v>1812.49</v>
      </c>
      <c r="C504" s="7">
        <f t="shared" si="50"/>
        <v>-2.1011240203306802E-2</v>
      </c>
      <c r="E504">
        <v>502</v>
      </c>
      <c r="F504" s="2">
        <f t="shared" si="51"/>
        <v>870.16199733428653</v>
      </c>
      <c r="G504" s="10">
        <f t="shared" si="53"/>
        <v>3.8468019899483878</v>
      </c>
      <c r="H504" s="9">
        <f>H503*(1+C504)</f>
        <v>3.8468019899483843</v>
      </c>
      <c r="I504" s="9">
        <f t="shared" si="52"/>
        <v>8.2560785112741453E-2</v>
      </c>
      <c r="J504">
        <f t="shared" si="54"/>
        <v>3.3623303243150073E-5</v>
      </c>
      <c r="O504">
        <v>502</v>
      </c>
      <c r="P504">
        <v>730</v>
      </c>
      <c r="Q504" s="9">
        <v>2.5935547405596449E-2</v>
      </c>
      <c r="R504">
        <v>1.0543334067182447E-4</v>
      </c>
      <c r="S504">
        <f t="shared" si="55"/>
        <v>0.2459706873016389</v>
      </c>
      <c r="T504" s="20">
        <f t="shared" si="56"/>
        <v>0.75402931269836104</v>
      </c>
    </row>
    <row r="505" spans="1:20" x14ac:dyDescent="0.15">
      <c r="A505" s="6">
        <v>37341</v>
      </c>
      <c r="B505" s="11">
        <v>1824.17</v>
      </c>
      <c r="C505" s="7">
        <f t="shared" si="50"/>
        <v>6.4441734850950727E-3</v>
      </c>
      <c r="E505">
        <v>503</v>
      </c>
      <c r="F505" s="2">
        <f t="shared" si="51"/>
        <v>875.76947220524551</v>
      </c>
      <c r="G505" s="10">
        <f t="shared" si="53"/>
        <v>3.8715914493344243</v>
      </c>
      <c r="H505" s="9">
        <f>H504*(1+C505)</f>
        <v>3.8715914493344208</v>
      </c>
      <c r="I505" s="9">
        <f t="shared" si="52"/>
        <v>-2.4789459386036494E-2</v>
      </c>
      <c r="J505">
        <f t="shared" si="54"/>
        <v>3.3792264565979968E-5</v>
      </c>
      <c r="O505">
        <v>503</v>
      </c>
      <c r="P505">
        <v>710</v>
      </c>
      <c r="Q505" s="9">
        <v>2.5341279543602546E-2</v>
      </c>
      <c r="R505">
        <v>9.5376104942096533E-5</v>
      </c>
      <c r="S505">
        <f t="shared" si="55"/>
        <v>0.24606606340658099</v>
      </c>
      <c r="T505" s="20">
        <f t="shared" si="56"/>
        <v>0.75393393659341901</v>
      </c>
    </row>
    <row r="506" spans="1:20" x14ac:dyDescent="0.15">
      <c r="A506" s="6">
        <v>37342</v>
      </c>
      <c r="B506" s="11">
        <v>1826.75</v>
      </c>
      <c r="C506" s="7">
        <f t="shared" si="50"/>
        <v>1.4143418650673922E-3</v>
      </c>
      <c r="E506">
        <v>504</v>
      </c>
      <c r="F506" s="2">
        <f t="shared" si="51"/>
        <v>877.00810963393337</v>
      </c>
      <c r="G506" s="10">
        <f t="shared" si="53"/>
        <v>3.8770672032056552</v>
      </c>
      <c r="H506" s="9">
        <f>H505*(1+C506)</f>
        <v>3.8770672032056512</v>
      </c>
      <c r="I506" s="9">
        <f t="shared" si="52"/>
        <v>-5.4757538712304488E-3</v>
      </c>
      <c r="J506">
        <f t="shared" si="54"/>
        <v>3.396207494068339E-5</v>
      </c>
      <c r="O506">
        <v>504</v>
      </c>
      <c r="P506">
        <v>1326</v>
      </c>
      <c r="Q506" s="9">
        <v>2.5320055691388177E-2</v>
      </c>
      <c r="R506">
        <v>2.0913265114078181E-3</v>
      </c>
      <c r="S506">
        <f t="shared" si="55"/>
        <v>0.2481573899179888</v>
      </c>
      <c r="T506" s="20">
        <f t="shared" si="56"/>
        <v>0.75184261008201125</v>
      </c>
    </row>
    <row r="507" spans="1:20" x14ac:dyDescent="0.15">
      <c r="A507" s="6">
        <v>37343</v>
      </c>
      <c r="B507" s="11">
        <v>1845.35</v>
      </c>
      <c r="C507" s="7">
        <f t="shared" si="50"/>
        <v>1.0182017243738795E-2</v>
      </c>
      <c r="E507">
        <v>505</v>
      </c>
      <c r="F507" s="2">
        <f t="shared" si="51"/>
        <v>885.93782132912486</v>
      </c>
      <c r="G507" s="10">
        <f t="shared" si="53"/>
        <v>3.9165435683238297</v>
      </c>
      <c r="H507" s="9">
        <f>H506*(1+C507)</f>
        <v>3.9165435683238252</v>
      </c>
      <c r="I507" s="9">
        <f t="shared" si="52"/>
        <v>-3.9476365118173984E-2</v>
      </c>
      <c r="J507">
        <f t="shared" si="54"/>
        <v>3.4132738633852654E-5</v>
      </c>
      <c r="O507">
        <v>505</v>
      </c>
      <c r="P507">
        <v>1337</v>
      </c>
      <c r="Q507" s="9">
        <v>2.5277607986961215E-2</v>
      </c>
      <c r="R507">
        <v>2.2098762514786855E-3</v>
      </c>
      <c r="S507">
        <f t="shared" si="55"/>
        <v>0.25036726616946747</v>
      </c>
      <c r="T507" s="20">
        <f t="shared" si="56"/>
        <v>0.74963273383053253</v>
      </c>
    </row>
    <row r="508" spans="1:20" x14ac:dyDescent="0.15">
      <c r="A508" s="6">
        <v>37347</v>
      </c>
      <c r="B508" s="11">
        <v>1862.62</v>
      </c>
      <c r="C508" s="7">
        <f t="shared" si="50"/>
        <v>9.3586582491125281E-3</v>
      </c>
      <c r="E508">
        <v>506</v>
      </c>
      <c r="F508" s="2">
        <f t="shared" si="51"/>
        <v>894.22901062890742</v>
      </c>
      <c r="G508" s="10">
        <f t="shared" si="53"/>
        <v>3.9531971610975316</v>
      </c>
      <c r="H508" s="9">
        <f>H507*(1+C508)</f>
        <v>3.9531971610975276</v>
      </c>
      <c r="I508" s="9">
        <f t="shared" si="52"/>
        <v>-3.6653592773702393E-2</v>
      </c>
      <c r="J508">
        <f t="shared" si="54"/>
        <v>3.430425993352024E-5</v>
      </c>
      <c r="O508">
        <v>506</v>
      </c>
      <c r="P508">
        <v>323</v>
      </c>
      <c r="Q508" s="9">
        <v>2.5086593317033667E-2</v>
      </c>
      <c r="R508">
        <v>1.3707928513675788E-5</v>
      </c>
      <c r="S508">
        <f t="shared" si="55"/>
        <v>0.25038097409798116</v>
      </c>
      <c r="T508" s="20">
        <f t="shared" si="56"/>
        <v>0.74961902590201879</v>
      </c>
    </row>
    <row r="509" spans="1:20" x14ac:dyDescent="0.15">
      <c r="A509" s="6">
        <v>37348</v>
      </c>
      <c r="B509" s="11">
        <v>1804.4</v>
      </c>
      <c r="C509" s="7">
        <f t="shared" si="50"/>
        <v>-3.1257046525861365E-2</v>
      </c>
      <c r="E509">
        <v>507</v>
      </c>
      <c r="F509" s="2">
        <f t="shared" si="51"/>
        <v>866.27805283890473</v>
      </c>
      <c r="G509" s="10">
        <f t="shared" si="53"/>
        <v>3.8296318935072029</v>
      </c>
      <c r="H509" s="9">
        <f>H508*(1+C509)</f>
        <v>3.8296318935071993</v>
      </c>
      <c r="I509" s="9">
        <f t="shared" si="52"/>
        <v>0.12356526759032826</v>
      </c>
      <c r="J509">
        <f t="shared" si="54"/>
        <v>3.4476643149266584E-5</v>
      </c>
      <c r="O509">
        <v>507</v>
      </c>
      <c r="P509">
        <v>368</v>
      </c>
      <c r="Q509" s="9">
        <v>2.4980474055962709E-2</v>
      </c>
      <c r="R509">
        <v>1.7176441610034412E-5</v>
      </c>
      <c r="S509">
        <f t="shared" si="55"/>
        <v>0.25039815053959119</v>
      </c>
      <c r="T509" s="20">
        <f t="shared" si="56"/>
        <v>0.74960184946040886</v>
      </c>
    </row>
    <row r="510" spans="1:20" x14ac:dyDescent="0.15">
      <c r="A510" s="6">
        <v>37349</v>
      </c>
      <c r="B510" s="11">
        <v>1784.35</v>
      </c>
      <c r="C510" s="7">
        <f t="shared" si="50"/>
        <v>-1.111172688982498E-2</v>
      </c>
      <c r="E510">
        <v>508</v>
      </c>
      <c r="F510" s="2">
        <f t="shared" si="51"/>
        <v>856.65220770510939</v>
      </c>
      <c r="G510" s="10">
        <f t="shared" si="53"/>
        <v>3.7870780698179876</v>
      </c>
      <c r="H510" s="9">
        <f>H509*(1+C510)</f>
        <v>3.787078069817984</v>
      </c>
      <c r="I510" s="9">
        <f t="shared" si="52"/>
        <v>4.2553823689215342E-2</v>
      </c>
      <c r="J510">
        <f t="shared" si="54"/>
        <v>3.4649892612328222E-5</v>
      </c>
      <c r="O510">
        <v>508</v>
      </c>
      <c r="P510">
        <v>202</v>
      </c>
      <c r="Q510" s="9">
        <v>2.4895578647107008E-2</v>
      </c>
      <c r="R510">
        <v>7.4741980438323794E-6</v>
      </c>
      <c r="S510">
        <f t="shared" si="55"/>
        <v>0.250405624737635</v>
      </c>
      <c r="T510" s="20">
        <f t="shared" si="56"/>
        <v>0.74959437526236505</v>
      </c>
    </row>
    <row r="511" spans="1:20" x14ac:dyDescent="0.15">
      <c r="A511" s="6">
        <v>37350</v>
      </c>
      <c r="B511" s="11">
        <v>1789.75</v>
      </c>
      <c r="C511" s="7">
        <f t="shared" si="50"/>
        <v>3.0263121024463047E-3</v>
      </c>
      <c r="E511">
        <v>509</v>
      </c>
      <c r="F511" s="2">
        <f t="shared" si="51"/>
        <v>859.24470464887474</v>
      </c>
      <c r="G511" s="10">
        <f t="shared" si="53"/>
        <v>3.7985389500135871</v>
      </c>
      <c r="H511" s="9">
        <f>H510*(1+C511)</f>
        <v>3.7985389500135831</v>
      </c>
      <c r="I511" s="9">
        <f t="shared" si="52"/>
        <v>-1.1460880195599099E-2</v>
      </c>
      <c r="J511">
        <f t="shared" si="54"/>
        <v>3.4824012675706754E-5</v>
      </c>
      <c r="O511">
        <v>509</v>
      </c>
      <c r="P511">
        <v>1215</v>
      </c>
      <c r="Q511" s="9">
        <v>2.464089242053813E-2</v>
      </c>
      <c r="R511">
        <v>1.1989023342030211E-3</v>
      </c>
      <c r="S511">
        <f t="shared" si="55"/>
        <v>0.251604527071838</v>
      </c>
      <c r="T511" s="20">
        <f t="shared" si="56"/>
        <v>0.748395472928162</v>
      </c>
    </row>
    <row r="512" spans="1:20" x14ac:dyDescent="0.15">
      <c r="A512" s="6">
        <v>37351</v>
      </c>
      <c r="B512" s="11">
        <v>1770.03</v>
      </c>
      <c r="C512" s="7">
        <f t="shared" si="50"/>
        <v>-1.1018298645062208E-2</v>
      </c>
      <c r="E512">
        <v>510</v>
      </c>
      <c r="F512" s="2">
        <f t="shared" si="51"/>
        <v>849.77728988386514</v>
      </c>
      <c r="G512" s="10">
        <f t="shared" si="53"/>
        <v>3.7566855134474362</v>
      </c>
      <c r="H512" s="9">
        <f>H511*(1+C512)</f>
        <v>3.7566855134474326</v>
      </c>
      <c r="I512" s="9">
        <f t="shared" si="52"/>
        <v>4.1853436566150481E-2</v>
      </c>
      <c r="J512">
        <f t="shared" si="54"/>
        <v>3.4999007714278152E-5</v>
      </c>
      <c r="O512">
        <v>510</v>
      </c>
      <c r="P512">
        <v>741</v>
      </c>
      <c r="Q512" s="9">
        <v>2.4428653898397101E-2</v>
      </c>
      <c r="R512">
        <v>1.1140997562732648E-4</v>
      </c>
      <c r="S512">
        <f t="shared" si="55"/>
        <v>0.25171593704746531</v>
      </c>
      <c r="T512" s="20">
        <f t="shared" si="56"/>
        <v>0.74828406295253469</v>
      </c>
    </row>
    <row r="513" spans="1:20" x14ac:dyDescent="0.15">
      <c r="A513" s="6">
        <v>37354</v>
      </c>
      <c r="B513" s="11">
        <v>1785.87</v>
      </c>
      <c r="C513" s="7">
        <f t="shared" si="50"/>
        <v>8.9490008643919872E-3</v>
      </c>
      <c r="E513">
        <v>511</v>
      </c>
      <c r="F513" s="2">
        <f t="shared" si="51"/>
        <v>857.38194758557654</v>
      </c>
      <c r="G513" s="10">
        <f t="shared" si="53"/>
        <v>3.7903040953545259</v>
      </c>
      <c r="H513" s="9">
        <f>H512*(1+C513)</f>
        <v>3.7903040953545224</v>
      </c>
      <c r="I513" s="9">
        <f t="shared" si="52"/>
        <v>-3.3618581907089773E-2</v>
      </c>
      <c r="J513">
        <f t="shared" si="54"/>
        <v>3.5174882124902677E-5</v>
      </c>
      <c r="O513">
        <v>511</v>
      </c>
      <c r="P513">
        <v>1301</v>
      </c>
      <c r="Q513" s="9">
        <v>2.440743004618362E-2</v>
      </c>
      <c r="R513">
        <v>1.8450105829794746E-3</v>
      </c>
      <c r="S513">
        <f t="shared" si="55"/>
        <v>0.25356094763044479</v>
      </c>
      <c r="T513" s="20">
        <f t="shared" si="56"/>
        <v>0.74643905236955521</v>
      </c>
    </row>
    <row r="514" spans="1:20" x14ac:dyDescent="0.15">
      <c r="A514" s="6">
        <v>37355</v>
      </c>
      <c r="B514" s="11">
        <v>1742.57</v>
      </c>
      <c r="C514" s="7">
        <f t="shared" si="50"/>
        <v>-2.4245885758761854E-2</v>
      </c>
      <c r="E514">
        <v>512</v>
      </c>
      <c r="F514" s="2">
        <f t="shared" si="51"/>
        <v>836.59396283279193</v>
      </c>
      <c r="G514" s="10">
        <f t="shared" si="53"/>
        <v>3.698404815267593</v>
      </c>
      <c r="H514" s="9">
        <f>H513*(1+C514)</f>
        <v>3.6984048152675895</v>
      </c>
      <c r="I514" s="9">
        <f t="shared" si="52"/>
        <v>9.1899280086932933E-2</v>
      </c>
      <c r="J514">
        <f t="shared" si="54"/>
        <v>3.535164032653534E-5</v>
      </c>
      <c r="O514">
        <v>512</v>
      </c>
      <c r="P514">
        <v>1108</v>
      </c>
      <c r="Q514" s="9">
        <v>2.4364982341754438E-2</v>
      </c>
      <c r="R514">
        <v>7.0121862937796758E-4</v>
      </c>
      <c r="S514">
        <f t="shared" si="55"/>
        <v>0.25426216625982273</v>
      </c>
      <c r="T514" s="20">
        <f t="shared" si="56"/>
        <v>0.74573783374017721</v>
      </c>
    </row>
    <row r="515" spans="1:20" x14ac:dyDescent="0.15">
      <c r="A515" s="6">
        <v>37356</v>
      </c>
      <c r="B515" s="11">
        <v>1767.07</v>
      </c>
      <c r="C515" s="7">
        <f t="shared" si="50"/>
        <v>1.4059693441296428E-2</v>
      </c>
      <c r="E515">
        <v>513</v>
      </c>
      <c r="F515" s="2">
        <f t="shared" si="51"/>
        <v>848.35621748506037</v>
      </c>
      <c r="G515" s="10">
        <f t="shared" si="53"/>
        <v>3.7504032531920704</v>
      </c>
      <c r="H515" s="9">
        <f>H514*(1+C515)</f>
        <v>3.7504032531920664</v>
      </c>
      <c r="I515" s="9">
        <f t="shared" si="52"/>
        <v>-5.1998437924476892E-2</v>
      </c>
      <c r="J515">
        <f t="shared" si="54"/>
        <v>3.5529286760337025E-5</v>
      </c>
      <c r="O515">
        <v>513</v>
      </c>
      <c r="P515">
        <v>1396</v>
      </c>
      <c r="Q515" s="9">
        <v>2.4258863080684812E-2</v>
      </c>
      <c r="R515">
        <v>2.9703401852542123E-3</v>
      </c>
      <c r="S515">
        <f t="shared" si="55"/>
        <v>0.25723250644507695</v>
      </c>
      <c r="T515" s="20">
        <f t="shared" si="56"/>
        <v>0.74276749355492311</v>
      </c>
    </row>
    <row r="516" spans="1:20" x14ac:dyDescent="0.15">
      <c r="A516" s="6">
        <v>37357</v>
      </c>
      <c r="B516" s="11">
        <v>1725.24</v>
      </c>
      <c r="C516" s="7">
        <f t="shared" ref="C516:C579" si="57">B516/B515-1</f>
        <v>-2.36719541387721E-2</v>
      </c>
      <c r="E516">
        <v>514</v>
      </c>
      <c r="F516" s="2">
        <f t="shared" ref="F516:F579" si="58">F515*(1+C516)</f>
        <v>828.27396801141185</v>
      </c>
      <c r="G516" s="10">
        <f t="shared" si="53"/>
        <v>3.6616238793806057</v>
      </c>
      <c r="H516" s="9">
        <f>H515*(1+C516)</f>
        <v>3.6616238793806022</v>
      </c>
      <c r="I516" s="9">
        <f t="shared" ref="I516:I579" si="59">-(H516-H515)</f>
        <v>8.8779373811464168E-2</v>
      </c>
      <c r="J516">
        <f t="shared" si="54"/>
        <v>3.5707825889785952E-5</v>
      </c>
      <c r="O516">
        <v>514</v>
      </c>
      <c r="P516">
        <v>1220</v>
      </c>
      <c r="Q516" s="9">
        <v>2.4025400706330302E-2</v>
      </c>
      <c r="R516">
        <v>1.2293297790591446E-3</v>
      </c>
      <c r="S516">
        <f t="shared" si="55"/>
        <v>0.2584618362241361</v>
      </c>
      <c r="T516" s="20">
        <f t="shared" si="56"/>
        <v>0.7415381637758639</v>
      </c>
    </row>
    <row r="517" spans="1:20" x14ac:dyDescent="0.15">
      <c r="A517" s="6">
        <v>37358</v>
      </c>
      <c r="B517" s="11">
        <v>1756.19</v>
      </c>
      <c r="C517" s="7">
        <f t="shared" si="57"/>
        <v>1.7939533050474132E-2</v>
      </c>
      <c r="E517">
        <v>515</v>
      </c>
      <c r="F517" s="2">
        <f t="shared" si="58"/>
        <v>843.1328162353999</v>
      </c>
      <c r="G517" s="10">
        <f t="shared" ref="G517:G580" si="60">G516*F517/F516</f>
        <v>3.7273117019831594</v>
      </c>
      <c r="H517" s="9">
        <f>H516*(1+C517)</f>
        <v>3.7273117019831559</v>
      </c>
      <c r="I517" s="9">
        <f t="shared" si="59"/>
        <v>-6.568782260255368E-2</v>
      </c>
      <c r="J517">
        <f t="shared" ref="J517:J580" si="61">$M$2^($M$3-E517)*(1-$M$2)/(1-$M$2^$M$3)</f>
        <v>3.5887262200789906E-5</v>
      </c>
      <c r="O517">
        <v>515</v>
      </c>
      <c r="P517">
        <v>342</v>
      </c>
      <c r="Q517" s="9">
        <v>2.3834386036403643E-2</v>
      </c>
      <c r="R517">
        <v>1.507763746774946E-5</v>
      </c>
      <c r="S517">
        <f t="shared" ref="S517:S580" si="62">S516+R517</f>
        <v>0.25847691386160387</v>
      </c>
      <c r="T517" s="20">
        <f t="shared" si="56"/>
        <v>0.74152308613839613</v>
      </c>
    </row>
    <row r="518" spans="1:20" x14ac:dyDescent="0.15">
      <c r="A518" s="6">
        <v>37361</v>
      </c>
      <c r="B518" s="11">
        <v>1753.78</v>
      </c>
      <c r="C518" s="7">
        <f t="shared" si="57"/>
        <v>-1.3722888753495699E-3</v>
      </c>
      <c r="E518">
        <v>516</v>
      </c>
      <c r="F518" s="2">
        <f t="shared" si="58"/>
        <v>841.9757944512379</v>
      </c>
      <c r="G518" s="10">
        <f t="shared" si="60"/>
        <v>3.7221967535995679</v>
      </c>
      <c r="H518" s="9">
        <f>H517*(1+C518)</f>
        <v>3.7221967535995639</v>
      </c>
      <c r="I518" s="9">
        <f t="shared" si="59"/>
        <v>5.114948383591944E-3</v>
      </c>
      <c r="J518">
        <f t="shared" si="61"/>
        <v>3.6067600201798891E-5</v>
      </c>
      <c r="O518">
        <v>516</v>
      </c>
      <c r="P518">
        <v>1480</v>
      </c>
      <c r="Q518" s="9">
        <v>2.3579699809833876E-2</v>
      </c>
      <c r="R518">
        <v>4.5255087416344545E-3</v>
      </c>
      <c r="S518">
        <f t="shared" si="62"/>
        <v>0.26300242260323831</v>
      </c>
      <c r="T518" s="20">
        <f t="shared" si="56"/>
        <v>0.73699757739676164</v>
      </c>
    </row>
    <row r="519" spans="1:20" x14ac:dyDescent="0.15">
      <c r="A519" s="6">
        <v>37362</v>
      </c>
      <c r="B519" s="11">
        <v>1816.79</v>
      </c>
      <c r="C519" s="7">
        <f t="shared" si="57"/>
        <v>3.592810956904513E-2</v>
      </c>
      <c r="E519">
        <v>517</v>
      </c>
      <c r="F519" s="2">
        <f t="shared" si="58"/>
        <v>872.22639304876577</v>
      </c>
      <c r="G519" s="10">
        <f t="shared" si="60"/>
        <v>3.855928246400437</v>
      </c>
      <c r="H519" s="9">
        <f>H518*(1+C519)</f>
        <v>3.855928246400433</v>
      </c>
      <c r="I519" s="9">
        <f t="shared" si="59"/>
        <v>-0.13373149280086905</v>
      </c>
      <c r="J519">
        <f t="shared" si="61"/>
        <v>3.6248844423918487E-5</v>
      </c>
      <c r="O519">
        <v>517</v>
      </c>
      <c r="P519">
        <v>1377</v>
      </c>
      <c r="Q519" s="9">
        <v>2.3516028253191656E-2</v>
      </c>
      <c r="R519">
        <v>2.7005033784540801E-3</v>
      </c>
      <c r="S519">
        <f t="shared" si="62"/>
        <v>0.26570292598169237</v>
      </c>
      <c r="T519" s="20">
        <f t="shared" si="56"/>
        <v>0.73429707401830768</v>
      </c>
    </row>
    <row r="520" spans="1:20" x14ac:dyDescent="0.15">
      <c r="A520" s="6">
        <v>37363</v>
      </c>
      <c r="B520" s="11">
        <v>1810.67</v>
      </c>
      <c r="C520" s="7">
        <f t="shared" si="57"/>
        <v>-3.3685786469541679E-3</v>
      </c>
      <c r="E520">
        <v>518</v>
      </c>
      <c r="F520" s="2">
        <f t="shared" si="58"/>
        <v>869.28822984583189</v>
      </c>
      <c r="G520" s="10">
        <f t="shared" si="60"/>
        <v>3.8429392488454255</v>
      </c>
      <c r="H520" s="9">
        <f>H519*(1+C520)</f>
        <v>3.842939248845421</v>
      </c>
      <c r="I520" s="9">
        <f t="shared" si="59"/>
        <v>1.2988997555011927E-2</v>
      </c>
      <c r="J520">
        <f t="shared" si="61"/>
        <v>3.643099942102361E-5</v>
      </c>
      <c r="O520">
        <v>518</v>
      </c>
      <c r="P520">
        <v>1192</v>
      </c>
      <c r="Q520" s="9">
        <v>2.3240118174410185E-2</v>
      </c>
      <c r="R520">
        <v>1.0683527270043429E-3</v>
      </c>
      <c r="S520">
        <f t="shared" si="62"/>
        <v>0.26677127870869671</v>
      </c>
      <c r="T520" s="20">
        <f t="shared" si="56"/>
        <v>0.73322872129130334</v>
      </c>
    </row>
    <row r="521" spans="1:20" x14ac:dyDescent="0.15">
      <c r="A521" s="6">
        <v>37364</v>
      </c>
      <c r="B521" s="11">
        <v>1802.43</v>
      </c>
      <c r="C521" s="7">
        <f t="shared" si="57"/>
        <v>-4.5508016369630866E-3</v>
      </c>
      <c r="E521">
        <v>519</v>
      </c>
      <c r="F521" s="2">
        <f t="shared" si="58"/>
        <v>865.3322715464567</v>
      </c>
      <c r="G521" s="10">
        <f t="shared" si="60"/>
        <v>3.8254507946210299</v>
      </c>
      <c r="H521" s="9">
        <f>H520*(1+C521)</f>
        <v>3.8254507946210254</v>
      </c>
      <c r="I521" s="9">
        <f t="shared" si="59"/>
        <v>1.74884542243956E-2</v>
      </c>
      <c r="J521">
        <f t="shared" si="61"/>
        <v>3.661406976987297E-5</v>
      </c>
      <c r="O521">
        <v>519</v>
      </c>
      <c r="P521">
        <v>915</v>
      </c>
      <c r="Q521" s="9">
        <v>2.3112775061124857E-2</v>
      </c>
      <c r="R521">
        <v>2.6650663726419694E-4</v>
      </c>
      <c r="S521">
        <f t="shared" si="62"/>
        <v>0.2670377853459609</v>
      </c>
      <c r="T521" s="20">
        <f t="shared" si="56"/>
        <v>0.7329622146540391</v>
      </c>
    </row>
    <row r="522" spans="1:20" x14ac:dyDescent="0.15">
      <c r="A522" s="6">
        <v>37365</v>
      </c>
      <c r="B522" s="11">
        <v>1796.83</v>
      </c>
      <c r="C522" s="7">
        <f t="shared" si="57"/>
        <v>-3.1069167734669723E-3</v>
      </c>
      <c r="E522">
        <v>520</v>
      </c>
      <c r="F522" s="2">
        <f t="shared" si="58"/>
        <v>862.64375619736677</v>
      </c>
      <c r="G522" s="10">
        <f t="shared" si="60"/>
        <v>3.8135654373811492</v>
      </c>
      <c r="H522" s="9">
        <f>H521*(1+C522)</f>
        <v>3.8135654373811447</v>
      </c>
      <c r="I522" s="9">
        <f t="shared" si="59"/>
        <v>1.1885357239880712E-2</v>
      </c>
      <c r="J522">
        <f t="shared" si="61"/>
        <v>3.6798060070224086E-5</v>
      </c>
      <c r="O522">
        <v>520</v>
      </c>
      <c r="P522">
        <v>451</v>
      </c>
      <c r="Q522" s="9">
        <v>2.3027879652268268E-2</v>
      </c>
      <c r="R522">
        <v>2.603859192864916E-5</v>
      </c>
      <c r="S522">
        <f t="shared" si="62"/>
        <v>0.26706382393788952</v>
      </c>
      <c r="T522" s="20">
        <f t="shared" si="56"/>
        <v>0.73293617606211048</v>
      </c>
    </row>
    <row r="523" spans="1:20" x14ac:dyDescent="0.15">
      <c r="A523" s="6">
        <v>37368</v>
      </c>
      <c r="B523" s="11">
        <v>1758.68</v>
      </c>
      <c r="C523" s="7">
        <f t="shared" si="57"/>
        <v>-2.1231836066850973E-2</v>
      </c>
      <c r="E523">
        <v>521</v>
      </c>
      <c r="F523" s="2">
        <f t="shared" si="58"/>
        <v>844.32824538169177</v>
      </c>
      <c r="G523" s="10">
        <f t="shared" si="60"/>
        <v>3.7325964411844641</v>
      </c>
      <c r="H523" s="9">
        <f>H522*(1+C523)</f>
        <v>3.7325964411844592</v>
      </c>
      <c r="I523" s="9">
        <f t="shared" si="59"/>
        <v>8.0968996196685517E-2</v>
      </c>
      <c r="J523">
        <f t="shared" si="61"/>
        <v>3.6982974944948835E-5</v>
      </c>
      <c r="O523">
        <v>521</v>
      </c>
      <c r="P523">
        <v>1092</v>
      </c>
      <c r="Q523" s="9">
        <v>2.3006655800053899E-2</v>
      </c>
      <c r="R523">
        <v>6.4717649776348111E-4</v>
      </c>
      <c r="S523">
        <f t="shared" si="62"/>
        <v>0.26771100043565299</v>
      </c>
      <c r="T523" s="20">
        <f t="shared" si="56"/>
        <v>0.73228899956434701</v>
      </c>
    </row>
    <row r="524" spans="1:20" x14ac:dyDescent="0.15">
      <c r="A524" s="6">
        <v>37369</v>
      </c>
      <c r="B524" s="11">
        <v>1730.29</v>
      </c>
      <c r="C524" s="7">
        <f t="shared" si="57"/>
        <v>-1.6142788909864314E-2</v>
      </c>
      <c r="E524">
        <v>522</v>
      </c>
      <c r="F524" s="2">
        <f t="shared" si="58"/>
        <v>830.69843274585901</v>
      </c>
      <c r="G524" s="10">
        <f t="shared" si="60"/>
        <v>3.6723419247487126</v>
      </c>
      <c r="H524" s="9">
        <f>H523*(1+C524)</f>
        <v>3.6723419247487077</v>
      </c>
      <c r="I524" s="9">
        <f t="shared" si="59"/>
        <v>6.0254516435751526E-2</v>
      </c>
      <c r="J524">
        <f t="shared" si="61"/>
        <v>3.7168819040149586E-5</v>
      </c>
      <c r="O524">
        <v>522</v>
      </c>
      <c r="P524">
        <v>1452</v>
      </c>
      <c r="Q524" s="9">
        <v>2.2879312686770348E-2</v>
      </c>
      <c r="R524">
        <v>3.9329069282836851E-3</v>
      </c>
      <c r="S524">
        <f t="shared" si="62"/>
        <v>0.27164390736393668</v>
      </c>
      <c r="T524" s="20">
        <f t="shared" si="56"/>
        <v>0.72835609263606327</v>
      </c>
    </row>
    <row r="525" spans="1:20" x14ac:dyDescent="0.15">
      <c r="A525" s="6">
        <v>37370</v>
      </c>
      <c r="B525" s="11">
        <v>1713.34</v>
      </c>
      <c r="C525" s="7">
        <f t="shared" si="57"/>
        <v>-9.7960457495565034E-3</v>
      </c>
      <c r="E525">
        <v>523</v>
      </c>
      <c r="F525" s="2">
        <f t="shared" si="58"/>
        <v>822.56087289459572</v>
      </c>
      <c r="G525" s="10">
        <f t="shared" si="60"/>
        <v>3.6363674952458598</v>
      </c>
      <c r="H525" s="9">
        <f>H524*(1+C525)</f>
        <v>3.6363674952458549</v>
      </c>
      <c r="I525" s="9">
        <f t="shared" si="59"/>
        <v>3.5974429502852789E-2</v>
      </c>
      <c r="J525">
        <f t="shared" si="61"/>
        <v>3.7355597025275962E-5</v>
      </c>
      <c r="O525">
        <v>523</v>
      </c>
      <c r="P525">
        <v>868</v>
      </c>
      <c r="Q525" s="9">
        <v>2.2773193425699834E-2</v>
      </c>
      <c r="R525">
        <v>2.1056821931922918E-4</v>
      </c>
      <c r="S525">
        <f t="shared" si="62"/>
        <v>0.27185447558325593</v>
      </c>
      <c r="T525" s="20">
        <f t="shared" si="56"/>
        <v>0.72814552441674407</v>
      </c>
    </row>
    <row r="526" spans="1:20" x14ac:dyDescent="0.15">
      <c r="A526" s="6">
        <v>37371</v>
      </c>
      <c r="B526" s="11">
        <v>1713.7</v>
      </c>
      <c r="C526" s="7">
        <f t="shared" si="57"/>
        <v>2.1011591394604068E-4</v>
      </c>
      <c r="E526">
        <v>524</v>
      </c>
      <c r="F526" s="2">
        <f t="shared" si="58"/>
        <v>822.73370602418026</v>
      </c>
      <c r="G526" s="10">
        <f t="shared" si="60"/>
        <v>3.6371315539255669</v>
      </c>
      <c r="H526" s="9">
        <f>H525*(1+C526)</f>
        <v>3.637131553925562</v>
      </c>
      <c r="I526" s="9">
        <f t="shared" si="59"/>
        <v>-7.640586797070803E-4</v>
      </c>
      <c r="J526">
        <f t="shared" si="61"/>
        <v>3.754331359324217E-5</v>
      </c>
      <c r="O526">
        <v>524</v>
      </c>
      <c r="P526">
        <v>528</v>
      </c>
      <c r="Q526" s="9">
        <v>2.270952186905717E-2</v>
      </c>
      <c r="R526">
        <v>3.8303660379669001E-5</v>
      </c>
      <c r="S526">
        <f t="shared" si="62"/>
        <v>0.27189277924363559</v>
      </c>
      <c r="T526" s="20">
        <f t="shared" si="56"/>
        <v>0.72810722075636436</v>
      </c>
    </row>
    <row r="527" spans="1:20" x14ac:dyDescent="0.15">
      <c r="A527" s="6">
        <v>37372</v>
      </c>
      <c r="B527" s="11">
        <v>1663.89</v>
      </c>
      <c r="C527" s="7">
        <f t="shared" si="57"/>
        <v>-2.9065764136079753E-2</v>
      </c>
      <c r="E527">
        <v>525</v>
      </c>
      <c r="F527" s="2">
        <f t="shared" si="58"/>
        <v>798.82032217807864</v>
      </c>
      <c r="G527" s="10">
        <f t="shared" si="60"/>
        <v>3.5314155460472731</v>
      </c>
      <c r="H527" s="9">
        <f>H526*(1+C527)</f>
        <v>3.5314155460472683</v>
      </c>
      <c r="I527" s="9">
        <f t="shared" si="59"/>
        <v>0.10571600787829372</v>
      </c>
      <c r="J527">
        <f t="shared" si="61"/>
        <v>3.7731973460544902E-5</v>
      </c>
      <c r="O527">
        <v>525</v>
      </c>
      <c r="P527">
        <v>110</v>
      </c>
      <c r="Q527" s="9">
        <v>2.249728334691703E-2</v>
      </c>
      <c r="R527">
        <v>4.7128978831571664E-6</v>
      </c>
      <c r="S527">
        <f t="shared" si="62"/>
        <v>0.27189749214151876</v>
      </c>
      <c r="T527" s="20">
        <f t="shared" si="56"/>
        <v>0.7281025078584813</v>
      </c>
    </row>
    <row r="528" spans="1:20" x14ac:dyDescent="0.15">
      <c r="A528" s="6">
        <v>37375</v>
      </c>
      <c r="B528" s="11">
        <v>1656.93</v>
      </c>
      <c r="C528" s="7">
        <f t="shared" si="57"/>
        <v>-4.1829688260642817E-3</v>
      </c>
      <c r="E528">
        <v>526</v>
      </c>
      <c r="F528" s="2">
        <f t="shared" si="58"/>
        <v>795.47888167278109</v>
      </c>
      <c r="G528" s="10">
        <f t="shared" si="60"/>
        <v>3.5166437449062782</v>
      </c>
      <c r="H528" s="9">
        <f>H527*(1+C528)</f>
        <v>3.5166437449062737</v>
      </c>
      <c r="I528" s="9">
        <f t="shared" si="59"/>
        <v>1.4771801140994523E-2</v>
      </c>
      <c r="J528">
        <f t="shared" si="61"/>
        <v>3.7921581367381805E-5</v>
      </c>
      <c r="O528">
        <v>526</v>
      </c>
      <c r="P528">
        <v>105</v>
      </c>
      <c r="Q528" s="9">
        <v>2.2348716381417333E-2</v>
      </c>
      <c r="R528">
        <v>4.5962477841397493E-6</v>
      </c>
      <c r="S528">
        <f t="shared" si="62"/>
        <v>0.27190208838930291</v>
      </c>
      <c r="T528" s="20">
        <f t="shared" si="56"/>
        <v>0.72809791161069715</v>
      </c>
    </row>
    <row r="529" spans="1:20" x14ac:dyDescent="0.15">
      <c r="A529" s="6">
        <v>37376</v>
      </c>
      <c r="B529" s="11">
        <v>1688.23</v>
      </c>
      <c r="C529" s="7">
        <f t="shared" si="57"/>
        <v>1.8890357468329899E-2</v>
      </c>
      <c r="E529">
        <v>527</v>
      </c>
      <c r="F529" s="2">
        <f t="shared" si="58"/>
        <v>810.50576210608722</v>
      </c>
      <c r="G529" s="10">
        <f t="shared" si="60"/>
        <v>3.5830744023363241</v>
      </c>
      <c r="H529" s="9">
        <f>H528*(1+C529)</f>
        <v>3.5830744023363197</v>
      </c>
      <c r="I529" s="9">
        <f t="shared" si="59"/>
        <v>-6.6430657430045947E-2</v>
      </c>
      <c r="J529">
        <f t="shared" si="61"/>
        <v>3.8112142077770654E-5</v>
      </c>
      <c r="O529">
        <v>527</v>
      </c>
      <c r="P529">
        <v>842</v>
      </c>
      <c r="Q529" s="9">
        <v>2.2200149415918968E-2</v>
      </c>
      <c r="R529">
        <v>1.8483870787708135E-4</v>
      </c>
      <c r="S529">
        <f t="shared" si="62"/>
        <v>0.27208692709717996</v>
      </c>
      <c r="T529" s="20">
        <f t="shared" si="56"/>
        <v>0.72791307290282004</v>
      </c>
    </row>
    <row r="530" spans="1:20" x14ac:dyDescent="0.15">
      <c r="A530" s="6">
        <v>37377</v>
      </c>
      <c r="B530" s="11">
        <v>1677.53</v>
      </c>
      <c r="C530" s="7">
        <f t="shared" si="57"/>
        <v>-6.3379989693347349E-3</v>
      </c>
      <c r="E530">
        <v>528</v>
      </c>
      <c r="F530" s="2">
        <f t="shared" si="58"/>
        <v>805.36877742121897</v>
      </c>
      <c r="G530" s="10">
        <f t="shared" si="60"/>
        <v>3.560364880467267</v>
      </c>
      <c r="H530" s="9">
        <f>H529*(1+C530)</f>
        <v>3.5603648804672625</v>
      </c>
      <c r="I530" s="9">
        <f t="shared" si="59"/>
        <v>2.270952186905717E-2</v>
      </c>
      <c r="J530">
        <f t="shared" si="61"/>
        <v>3.8303660379669001E-5</v>
      </c>
      <c r="O530">
        <v>528</v>
      </c>
      <c r="P530">
        <v>598</v>
      </c>
      <c r="Q530" s="9">
        <v>2.2072806302635417E-2</v>
      </c>
      <c r="R530">
        <v>5.4403222570669103E-5</v>
      </c>
      <c r="S530">
        <f t="shared" si="62"/>
        <v>0.27214133031975063</v>
      </c>
      <c r="T530" s="20">
        <f t="shared" si="56"/>
        <v>0.72785866968024937</v>
      </c>
    </row>
    <row r="531" spans="1:20" x14ac:dyDescent="0.15">
      <c r="A531" s="6">
        <v>37378</v>
      </c>
      <c r="B531" s="11">
        <v>1644.82</v>
      </c>
      <c r="C531" s="7">
        <f t="shared" si="57"/>
        <v>-1.9498906129845728E-2</v>
      </c>
      <c r="E531">
        <v>529</v>
      </c>
      <c r="F531" s="2">
        <f t="shared" si="58"/>
        <v>789.66496723037403</v>
      </c>
      <c r="G531" s="10">
        <f t="shared" si="60"/>
        <v>3.4909416598750362</v>
      </c>
      <c r="H531" s="9">
        <f>H530*(1+C531)</f>
        <v>3.4909416598750318</v>
      </c>
      <c r="I531" s="9">
        <f t="shared" si="59"/>
        <v>6.9423220592230717E-2</v>
      </c>
      <c r="J531">
        <f t="shared" si="61"/>
        <v>3.8496141085094479E-5</v>
      </c>
      <c r="O531">
        <v>529</v>
      </c>
      <c r="P531">
        <v>561</v>
      </c>
      <c r="Q531" s="9">
        <v>2.1924239337136608E-2</v>
      </c>
      <c r="R531">
        <v>4.5193774410349702E-5</v>
      </c>
      <c r="S531">
        <f t="shared" si="62"/>
        <v>0.272186524094161</v>
      </c>
      <c r="T531" s="20">
        <f t="shared" si="56"/>
        <v>0.727813475905839</v>
      </c>
    </row>
    <row r="532" spans="1:20" x14ac:dyDescent="0.15">
      <c r="A532" s="6">
        <v>37379</v>
      </c>
      <c r="B532" s="11">
        <v>1613.03</v>
      </c>
      <c r="C532" s="7">
        <f t="shared" si="57"/>
        <v>-1.932734280954751E-2</v>
      </c>
      <c r="E532">
        <v>530</v>
      </c>
      <c r="F532" s="2">
        <f t="shared" si="58"/>
        <v>774.40284170402253</v>
      </c>
      <c r="G532" s="10">
        <f t="shared" si="60"/>
        <v>3.4234710336865004</v>
      </c>
      <c r="H532" s="9">
        <f>H531*(1+C532)</f>
        <v>3.4234710336864964</v>
      </c>
      <c r="I532" s="9">
        <f t="shared" si="59"/>
        <v>6.7470626188535388E-2</v>
      </c>
      <c r="J532">
        <f t="shared" si="61"/>
        <v>3.8689589030245703E-5</v>
      </c>
      <c r="O532">
        <v>530</v>
      </c>
      <c r="P532">
        <v>255</v>
      </c>
      <c r="Q532" s="9">
        <v>2.1627105406139435E-2</v>
      </c>
      <c r="R532">
        <v>9.748579139060739E-6</v>
      </c>
      <c r="S532">
        <f t="shared" si="62"/>
        <v>0.27219627267330004</v>
      </c>
      <c r="T532" s="20">
        <f t="shared" si="56"/>
        <v>0.72780372732669996</v>
      </c>
    </row>
    <row r="533" spans="1:20" x14ac:dyDescent="0.15">
      <c r="A533" s="6">
        <v>37382</v>
      </c>
      <c r="B533" s="11">
        <v>1578.48</v>
      </c>
      <c r="C533" s="7">
        <f t="shared" si="57"/>
        <v>-2.1419316441727676E-2</v>
      </c>
      <c r="E533">
        <v>531</v>
      </c>
      <c r="F533" s="2">
        <f t="shared" si="58"/>
        <v>757.81566218419096</v>
      </c>
      <c r="G533" s="10">
        <f t="shared" si="60"/>
        <v>3.3501426242868808</v>
      </c>
      <c r="H533" s="9">
        <f>H532*(1+C533)</f>
        <v>3.3501426242868768</v>
      </c>
      <c r="I533" s="9">
        <f t="shared" si="59"/>
        <v>7.3328409399619598E-2</v>
      </c>
      <c r="J533">
        <f t="shared" si="61"/>
        <v>3.888400907562382E-5</v>
      </c>
      <c r="O533">
        <v>531</v>
      </c>
      <c r="P533">
        <v>1329</v>
      </c>
      <c r="Q533" s="9">
        <v>2.1436090736212776E-2</v>
      </c>
      <c r="R533">
        <v>2.1230127419581356E-3</v>
      </c>
      <c r="S533">
        <f t="shared" si="62"/>
        <v>0.27431928541525818</v>
      </c>
      <c r="T533" s="20">
        <f t="shared" si="56"/>
        <v>0.72568071458474182</v>
      </c>
    </row>
    <row r="534" spans="1:20" x14ac:dyDescent="0.15">
      <c r="A534" s="6">
        <v>37383</v>
      </c>
      <c r="B534" s="11">
        <v>1573.82</v>
      </c>
      <c r="C534" s="7">
        <f t="shared" si="57"/>
        <v>-2.9522071866606714E-3</v>
      </c>
      <c r="E534">
        <v>532</v>
      </c>
      <c r="F534" s="2">
        <f t="shared" si="58"/>
        <v>755.57843334012682</v>
      </c>
      <c r="G534" s="10">
        <f t="shared" si="60"/>
        <v>3.3402523091551233</v>
      </c>
      <c r="H534" s="9">
        <f>H533*(1+C534)</f>
        <v>3.3402523091551188</v>
      </c>
      <c r="I534" s="9">
        <f t="shared" si="59"/>
        <v>9.8903151317579763E-3</v>
      </c>
      <c r="J534">
        <f t="shared" si="61"/>
        <v>3.9079406106154594E-5</v>
      </c>
      <c r="O534">
        <v>532</v>
      </c>
      <c r="P534">
        <v>1090</v>
      </c>
      <c r="Q534" s="9">
        <v>2.1372419179570556E-2</v>
      </c>
      <c r="R534">
        <v>6.4072091219829043E-4</v>
      </c>
      <c r="S534">
        <f t="shared" si="62"/>
        <v>0.27496000632745649</v>
      </c>
      <c r="T534" s="20">
        <f t="shared" si="56"/>
        <v>0.72503999367254357</v>
      </c>
    </row>
    <row r="535" spans="1:20" x14ac:dyDescent="0.15">
      <c r="A535" s="6">
        <v>37384</v>
      </c>
      <c r="B535" s="11">
        <v>1696.29</v>
      </c>
      <c r="C535" s="7">
        <f t="shared" si="57"/>
        <v>7.7817031172561002E-2</v>
      </c>
      <c r="E535">
        <v>533</v>
      </c>
      <c r="F535" s="2">
        <f t="shared" si="58"/>
        <v>814.37530384067031</v>
      </c>
      <c r="G535" s="10">
        <f t="shared" si="60"/>
        <v>3.6001808272208669</v>
      </c>
      <c r="H535" s="9">
        <f>H534*(1+C535)</f>
        <v>3.6001808272208615</v>
      </c>
      <c r="I535" s="9">
        <f t="shared" si="59"/>
        <v>-0.25992851806574269</v>
      </c>
      <c r="J535">
        <f t="shared" si="61"/>
        <v>3.9275785031311142E-5</v>
      </c>
      <c r="O535">
        <v>533</v>
      </c>
      <c r="P535">
        <v>1179</v>
      </c>
      <c r="Q535" s="9">
        <v>2.1351195327357075E-2</v>
      </c>
      <c r="R535">
        <v>1.0009553671085749E-3</v>
      </c>
      <c r="S535">
        <f t="shared" si="62"/>
        <v>0.27596096169456508</v>
      </c>
      <c r="T535" s="20">
        <f t="shared" si="56"/>
        <v>0.72403903830543492</v>
      </c>
    </row>
    <row r="536" spans="1:20" x14ac:dyDescent="0.15">
      <c r="A536" s="6">
        <v>37385</v>
      </c>
      <c r="B536" s="11">
        <v>1650.49</v>
      </c>
      <c r="C536" s="7">
        <f t="shared" si="57"/>
        <v>-2.7000100218712575E-2</v>
      </c>
      <c r="E536">
        <v>534</v>
      </c>
      <c r="F536" s="2">
        <f t="shared" si="58"/>
        <v>792.38708902132771</v>
      </c>
      <c r="G536" s="10">
        <f t="shared" si="60"/>
        <v>3.5029755840804158</v>
      </c>
      <c r="H536" s="9">
        <f>H535*(1+C536)</f>
        <v>3.5029755840804109</v>
      </c>
      <c r="I536" s="9">
        <f t="shared" si="59"/>
        <v>9.7205243140450648E-2</v>
      </c>
      <c r="J536">
        <f t="shared" si="61"/>
        <v>3.9473150785237343E-5</v>
      </c>
      <c r="O536">
        <v>534</v>
      </c>
      <c r="P536">
        <v>1340</v>
      </c>
      <c r="Q536" s="9">
        <v>2.1160180657430416E-2</v>
      </c>
      <c r="R536">
        <v>2.2433586598974878E-3</v>
      </c>
      <c r="S536">
        <f t="shared" si="62"/>
        <v>0.27820432035446258</v>
      </c>
      <c r="T536" s="20">
        <f t="shared" si="56"/>
        <v>0.72179567964553737</v>
      </c>
    </row>
    <row r="537" spans="1:20" x14ac:dyDescent="0.15">
      <c r="A537" s="6">
        <v>37386</v>
      </c>
      <c r="B537" s="11">
        <v>1600.85</v>
      </c>
      <c r="C537" s="7">
        <f t="shared" si="57"/>
        <v>-3.0075916848935846E-2</v>
      </c>
      <c r="E537">
        <v>535</v>
      </c>
      <c r="F537" s="2">
        <f t="shared" si="58"/>
        <v>768.55532081975196</v>
      </c>
      <c r="G537" s="10">
        <f t="shared" si="60"/>
        <v>3.397620381689761</v>
      </c>
      <c r="H537" s="9">
        <f>H536*(1+C537)</f>
        <v>3.3976203816897561</v>
      </c>
      <c r="I537" s="9">
        <f t="shared" si="59"/>
        <v>0.10535520239065477</v>
      </c>
      <c r="J537">
        <f t="shared" si="61"/>
        <v>3.9671508326871698E-5</v>
      </c>
      <c r="O537">
        <v>535</v>
      </c>
      <c r="P537">
        <v>410</v>
      </c>
      <c r="Q537" s="9">
        <v>2.0714479760934434E-2</v>
      </c>
      <c r="R537">
        <v>2.1201364179820658E-5</v>
      </c>
      <c r="S537">
        <f t="shared" si="62"/>
        <v>0.2782255217186424</v>
      </c>
      <c r="T537" s="20">
        <f t="shared" si="56"/>
        <v>0.72177447828135755</v>
      </c>
    </row>
    <row r="538" spans="1:20" x14ac:dyDescent="0.15">
      <c r="A538" s="6">
        <v>37389</v>
      </c>
      <c r="B538" s="11">
        <v>1652.54</v>
      </c>
      <c r="C538" s="7">
        <f t="shared" si="57"/>
        <v>3.2289096417528196E-2</v>
      </c>
      <c r="E538">
        <v>536</v>
      </c>
      <c r="F538" s="2">
        <f t="shared" si="58"/>
        <v>793.37127767590528</v>
      </c>
      <c r="G538" s="10">
        <f t="shared" si="60"/>
        <v>3.5073264737843006</v>
      </c>
      <c r="H538" s="9">
        <f>H537*(1+C538)</f>
        <v>3.5073264737842957</v>
      </c>
      <c r="I538" s="9">
        <f t="shared" si="59"/>
        <v>-0.10970609209453963</v>
      </c>
      <c r="J538">
        <f t="shared" si="61"/>
        <v>3.9870862640072055E-5</v>
      </c>
      <c r="O538">
        <v>536</v>
      </c>
      <c r="P538">
        <v>929</v>
      </c>
      <c r="Q538" s="9">
        <v>2.0693255908720509E-2</v>
      </c>
      <c r="R538">
        <v>2.8588074093907352E-4</v>
      </c>
      <c r="S538">
        <f t="shared" si="62"/>
        <v>0.27851140245958145</v>
      </c>
      <c r="T538" s="20">
        <f t="shared" si="56"/>
        <v>0.72148859754041861</v>
      </c>
    </row>
    <row r="539" spans="1:20" x14ac:dyDescent="0.15">
      <c r="A539" s="6">
        <v>37390</v>
      </c>
      <c r="B539" s="11">
        <v>1719.05</v>
      </c>
      <c r="C539" s="7">
        <f t="shared" si="57"/>
        <v>4.0247134713834454E-2</v>
      </c>
      <c r="E539">
        <v>537</v>
      </c>
      <c r="F539" s="2">
        <f t="shared" si="58"/>
        <v>825.30219836661445</v>
      </c>
      <c r="G539" s="10">
        <f t="shared" si="60"/>
        <v>3.6484863148600954</v>
      </c>
      <c r="H539" s="9">
        <f>H538*(1+C539)</f>
        <v>3.6484863148600901</v>
      </c>
      <c r="I539" s="9">
        <f t="shared" si="59"/>
        <v>-0.14115984107579438</v>
      </c>
      <c r="J539">
        <f t="shared" si="61"/>
        <v>4.0071218733740752E-5</v>
      </c>
      <c r="O539">
        <v>537</v>
      </c>
      <c r="P539">
        <v>910</v>
      </c>
      <c r="Q539" s="9">
        <v>2.0650808204291771E-2</v>
      </c>
      <c r="R539">
        <v>2.5991026569061195E-4</v>
      </c>
      <c r="S539">
        <f t="shared" si="62"/>
        <v>0.27877131272527206</v>
      </c>
      <c r="T539" s="20">
        <f t="shared" si="56"/>
        <v>0.721228687274728</v>
      </c>
    </row>
    <row r="540" spans="1:20" x14ac:dyDescent="0.15">
      <c r="A540" s="6">
        <v>37391</v>
      </c>
      <c r="B540" s="11">
        <v>1725.56</v>
      </c>
      <c r="C540" s="7">
        <f t="shared" si="57"/>
        <v>3.7869753643000603E-3</v>
      </c>
      <c r="E540">
        <v>538</v>
      </c>
      <c r="F540" s="2">
        <f t="shared" si="58"/>
        <v>828.42759745993146</v>
      </c>
      <c r="G540" s="10">
        <f t="shared" si="60"/>
        <v>3.6623030426514562</v>
      </c>
      <c r="H540" s="9">
        <f>H539*(1+C540)</f>
        <v>3.6623030426514513</v>
      </c>
      <c r="I540" s="9">
        <f t="shared" si="59"/>
        <v>-1.3816727791361227E-2</v>
      </c>
      <c r="J540">
        <f t="shared" si="61"/>
        <v>4.0272581641950508E-5</v>
      </c>
      <c r="O540">
        <v>538</v>
      </c>
      <c r="P540">
        <v>1016</v>
      </c>
      <c r="Q540" s="9">
        <v>2.0502241238794738E-2</v>
      </c>
      <c r="R540">
        <v>4.4215737590106422E-4</v>
      </c>
      <c r="S540">
        <f t="shared" si="62"/>
        <v>0.27921347010117314</v>
      </c>
      <c r="T540" s="20">
        <f t="shared" si="56"/>
        <v>0.72078652989882686</v>
      </c>
    </row>
    <row r="541" spans="1:20" x14ac:dyDescent="0.15">
      <c r="A541" s="6">
        <v>37392</v>
      </c>
      <c r="B541" s="11">
        <v>1730.44</v>
      </c>
      <c r="C541" s="7">
        <f t="shared" si="57"/>
        <v>2.8280674100003012E-3</v>
      </c>
      <c r="E541">
        <v>539</v>
      </c>
      <c r="F541" s="2">
        <f t="shared" si="58"/>
        <v>830.77044654985275</v>
      </c>
      <c r="G541" s="10">
        <f t="shared" si="60"/>
        <v>3.6726602825319241</v>
      </c>
      <c r="H541" s="9">
        <f>H540*(1+C541)</f>
        <v>3.6726602825319188</v>
      </c>
      <c r="I541" s="9">
        <f t="shared" si="59"/>
        <v>-1.0357239880467439E-2</v>
      </c>
      <c r="J541">
        <f t="shared" si="61"/>
        <v>4.0474956424070861E-5</v>
      </c>
      <c r="O541">
        <v>539</v>
      </c>
      <c r="P541">
        <v>1080</v>
      </c>
      <c r="Q541" s="9">
        <v>1.9971644933441723E-2</v>
      </c>
      <c r="R541">
        <v>6.0939615039306433E-4</v>
      </c>
      <c r="S541">
        <f t="shared" si="62"/>
        <v>0.27982286625156622</v>
      </c>
      <c r="T541" s="20">
        <f t="shared" si="56"/>
        <v>0.72017713374843373</v>
      </c>
    </row>
    <row r="542" spans="1:20" x14ac:dyDescent="0.15">
      <c r="A542" s="6">
        <v>37393</v>
      </c>
      <c r="B542" s="11">
        <v>1741.39</v>
      </c>
      <c r="C542" s="7">
        <f t="shared" si="57"/>
        <v>6.3278703682301263E-3</v>
      </c>
      <c r="E542">
        <v>540</v>
      </c>
      <c r="F542" s="2">
        <f t="shared" si="58"/>
        <v>836.02745424137686</v>
      </c>
      <c r="G542" s="10">
        <f t="shared" si="60"/>
        <v>3.6959004007063334</v>
      </c>
      <c r="H542" s="9">
        <f>H541*(1+C542)</f>
        <v>3.6959004007063281</v>
      </c>
      <c r="I542" s="9">
        <f t="shared" si="59"/>
        <v>-2.3240118174409297E-2</v>
      </c>
      <c r="J542">
        <f t="shared" si="61"/>
        <v>4.0678348164895337E-5</v>
      </c>
      <c r="O542">
        <v>540</v>
      </c>
      <c r="P542">
        <v>1408</v>
      </c>
      <c r="Q542" s="9">
        <v>1.9950421081226466E-2</v>
      </c>
      <c r="R542">
        <v>3.1544904854076176E-3</v>
      </c>
      <c r="S542">
        <f t="shared" si="62"/>
        <v>0.28297735673697383</v>
      </c>
      <c r="T542" s="20">
        <f t="shared" si="56"/>
        <v>0.71702264326302623</v>
      </c>
    </row>
    <row r="543" spans="1:20" x14ac:dyDescent="0.15">
      <c r="A543" s="6">
        <v>37396</v>
      </c>
      <c r="B543" s="11">
        <v>1701.59</v>
      </c>
      <c r="C543" s="7">
        <f t="shared" si="57"/>
        <v>-2.2855305244660951E-2</v>
      </c>
      <c r="E543">
        <v>541</v>
      </c>
      <c r="F543" s="2">
        <f t="shared" si="58"/>
        <v>816.91979158177332</v>
      </c>
      <c r="G543" s="10">
        <f t="shared" si="60"/>
        <v>3.6114294688943254</v>
      </c>
      <c r="H543" s="9">
        <f>H542*(1+C543)</f>
        <v>3.61142946889432</v>
      </c>
      <c r="I543" s="9">
        <f t="shared" si="59"/>
        <v>8.4470931812008043E-2</v>
      </c>
      <c r="J543">
        <f t="shared" si="61"/>
        <v>4.0882761974769183E-5</v>
      </c>
      <c r="O543">
        <v>541</v>
      </c>
      <c r="P543">
        <v>874</v>
      </c>
      <c r="Q543" s="9">
        <v>1.9801854115729434E-2</v>
      </c>
      <c r="R543">
        <v>2.1699730494108678E-4</v>
      </c>
      <c r="S543">
        <f t="shared" si="62"/>
        <v>0.2831943540419149</v>
      </c>
      <c r="T543" s="20">
        <f t="shared" si="56"/>
        <v>0.71680564595808516</v>
      </c>
    </row>
    <row r="544" spans="1:20" x14ac:dyDescent="0.15">
      <c r="A544" s="6">
        <v>37397</v>
      </c>
      <c r="B544" s="11">
        <v>1664.18</v>
      </c>
      <c r="C544" s="7">
        <f t="shared" si="57"/>
        <v>-2.1985319612832566E-2</v>
      </c>
      <c r="E544">
        <v>542</v>
      </c>
      <c r="F544" s="2">
        <f t="shared" si="58"/>
        <v>798.95954886579943</v>
      </c>
      <c r="G544" s="10">
        <f t="shared" si="60"/>
        <v>3.532031037761481</v>
      </c>
      <c r="H544" s="9">
        <f>H543*(1+C544)</f>
        <v>3.5320310377614761</v>
      </c>
      <c r="I544" s="9">
        <f t="shared" si="59"/>
        <v>7.939843113284395E-2</v>
      </c>
      <c r="J544">
        <f t="shared" si="61"/>
        <v>4.1088202989717778E-5</v>
      </c>
      <c r="O544">
        <v>542</v>
      </c>
      <c r="P544">
        <v>546</v>
      </c>
      <c r="Q544" s="9">
        <v>1.9780630263515064E-2</v>
      </c>
      <c r="R544">
        <v>4.1920342726816232E-5</v>
      </c>
      <c r="S544">
        <f t="shared" si="62"/>
        <v>0.28323627438464172</v>
      </c>
      <c r="T544" s="20">
        <f t="shared" si="56"/>
        <v>0.71676372561535828</v>
      </c>
    </row>
    <row r="545" spans="1:20" x14ac:dyDescent="0.15">
      <c r="A545" s="6">
        <v>37398</v>
      </c>
      <c r="B545" s="11">
        <v>1673.45</v>
      </c>
      <c r="C545" s="7">
        <f t="shared" si="57"/>
        <v>5.5703109038685028E-3</v>
      </c>
      <c r="E545">
        <v>543</v>
      </c>
      <c r="F545" s="2">
        <f t="shared" si="58"/>
        <v>803.41000195259642</v>
      </c>
      <c r="G545" s="10">
        <f t="shared" si="60"/>
        <v>3.5517055487639255</v>
      </c>
      <c r="H545" s="9">
        <f>H544*(1+C545)</f>
        <v>3.5517055487639206</v>
      </c>
      <c r="I545" s="9">
        <f t="shared" si="59"/>
        <v>-1.967451100244455E-2</v>
      </c>
      <c r="J545">
        <f t="shared" si="61"/>
        <v>4.1294676371575665E-5</v>
      </c>
      <c r="O545">
        <v>543</v>
      </c>
      <c r="P545">
        <v>693</v>
      </c>
      <c r="Q545" s="9">
        <v>1.9568391741374924E-2</v>
      </c>
      <c r="R545">
        <v>8.7585447855821407E-5</v>
      </c>
      <c r="S545">
        <f t="shared" si="62"/>
        <v>0.28332385983249753</v>
      </c>
      <c r="T545" s="20">
        <f t="shared" si="56"/>
        <v>0.71667614016750247</v>
      </c>
    </row>
    <row r="546" spans="1:20" x14ac:dyDescent="0.15">
      <c r="A546" s="6">
        <v>37399</v>
      </c>
      <c r="B546" s="11">
        <v>1697.63</v>
      </c>
      <c r="C546" s="7">
        <f t="shared" si="57"/>
        <v>1.4449191789417171E-2</v>
      </c>
      <c r="E546">
        <v>544</v>
      </c>
      <c r="F546" s="2">
        <f t="shared" si="58"/>
        <v>815.01862715634547</v>
      </c>
      <c r="G546" s="10">
        <f t="shared" si="60"/>
        <v>3.6030248234175528</v>
      </c>
      <c r="H546" s="9">
        <f>H545*(1+C546)</f>
        <v>3.6030248234175475</v>
      </c>
      <c r="I546" s="9">
        <f t="shared" si="59"/>
        <v>-5.1319274653626845E-2</v>
      </c>
      <c r="J546">
        <f t="shared" si="61"/>
        <v>4.1502187308116239E-5</v>
      </c>
      <c r="O546">
        <v>544</v>
      </c>
      <c r="P546">
        <v>676</v>
      </c>
      <c r="Q546" s="9">
        <v>1.9441048628090485E-2</v>
      </c>
      <c r="R546">
        <v>8.0431159154193313E-5</v>
      </c>
      <c r="S546">
        <f t="shared" si="62"/>
        <v>0.28340429099165171</v>
      </c>
      <c r="T546" s="20">
        <f t="shared" si="56"/>
        <v>0.71659570900834835</v>
      </c>
    </row>
    <row r="547" spans="1:20" x14ac:dyDescent="0.15">
      <c r="A547" s="6">
        <v>37400</v>
      </c>
      <c r="B547" s="11">
        <v>1661.49</v>
      </c>
      <c r="C547" s="7">
        <f t="shared" si="57"/>
        <v>-2.1288502206016635E-2</v>
      </c>
      <c r="E547">
        <v>545</v>
      </c>
      <c r="F547" s="2">
        <f t="shared" si="58"/>
        <v>797.66810131418299</v>
      </c>
      <c r="G547" s="10">
        <f t="shared" si="60"/>
        <v>3.526321821515896</v>
      </c>
      <c r="H547" s="9">
        <f>H546*(1+C547)</f>
        <v>3.5263218215158902</v>
      </c>
      <c r="I547" s="9">
        <f t="shared" si="59"/>
        <v>7.6703001901657242E-2</v>
      </c>
      <c r="J547">
        <f t="shared" si="61"/>
        <v>4.1710741013182136E-5</v>
      </c>
      <c r="O547">
        <v>545</v>
      </c>
      <c r="P547">
        <v>968</v>
      </c>
      <c r="Q547" s="9">
        <v>1.9398600923661746E-2</v>
      </c>
      <c r="R547">
        <v>3.4760398764103757E-4</v>
      </c>
      <c r="S547">
        <f t="shared" si="62"/>
        <v>0.28375189497929276</v>
      </c>
      <c r="T547" s="20">
        <f t="shared" si="56"/>
        <v>0.71624810502070724</v>
      </c>
    </row>
    <row r="548" spans="1:20" x14ac:dyDescent="0.15">
      <c r="A548" s="6">
        <v>37404</v>
      </c>
      <c r="B548" s="11">
        <v>1652.17</v>
      </c>
      <c r="C548" s="7">
        <f t="shared" si="57"/>
        <v>-5.6094228674261615E-3</v>
      </c>
      <c r="E548">
        <v>546</v>
      </c>
      <c r="F548" s="2">
        <f t="shared" si="58"/>
        <v>793.19364362605484</v>
      </c>
      <c r="G548" s="10">
        <f t="shared" si="60"/>
        <v>3.5065411912523814</v>
      </c>
      <c r="H548" s="9">
        <f>H547*(1+C548)</f>
        <v>3.5065411912523752</v>
      </c>
      <c r="I548" s="9">
        <f t="shared" si="59"/>
        <v>1.9780630263515064E-2</v>
      </c>
      <c r="J548">
        <f t="shared" si="61"/>
        <v>4.1920342726816232E-5</v>
      </c>
      <c r="O548">
        <v>546</v>
      </c>
      <c r="P548">
        <v>1243</v>
      </c>
      <c r="Q548" s="9">
        <v>1.9313705514805157E-2</v>
      </c>
      <c r="R548">
        <v>1.3795503155141959E-3</v>
      </c>
      <c r="S548">
        <f t="shared" si="62"/>
        <v>0.28513144529480694</v>
      </c>
      <c r="T548" s="20">
        <f t="shared" si="56"/>
        <v>0.71486855470519306</v>
      </c>
    </row>
    <row r="549" spans="1:20" x14ac:dyDescent="0.15">
      <c r="A549" s="6">
        <v>37405</v>
      </c>
      <c r="B549" s="11">
        <v>1624.39</v>
      </c>
      <c r="C549" s="7">
        <f t="shared" si="57"/>
        <v>-1.6814250349540316E-2</v>
      </c>
      <c r="E549">
        <v>547</v>
      </c>
      <c r="F549" s="2">
        <f t="shared" si="58"/>
        <v>779.85668712646225</v>
      </c>
      <c r="G549" s="10">
        <f t="shared" si="60"/>
        <v>3.4475813298016886</v>
      </c>
      <c r="H549" s="9">
        <f>H548*(1+C549)</f>
        <v>3.4475813298016824</v>
      </c>
      <c r="I549" s="9">
        <f t="shared" si="59"/>
        <v>5.8959861450692763E-2</v>
      </c>
      <c r="J549">
        <f t="shared" si="61"/>
        <v>4.2130997715393191E-5</v>
      </c>
      <c r="O549">
        <v>547</v>
      </c>
      <c r="P549">
        <v>1360</v>
      </c>
      <c r="Q549" s="9">
        <v>1.9250033958163826E-2</v>
      </c>
      <c r="R549">
        <v>2.4799167252809833E-3</v>
      </c>
      <c r="S549">
        <f t="shared" si="62"/>
        <v>0.28761136202008791</v>
      </c>
      <c r="T549" s="20">
        <f t="shared" si="56"/>
        <v>0.71238863797991203</v>
      </c>
    </row>
    <row r="550" spans="1:20" x14ac:dyDescent="0.15">
      <c r="A550" s="6">
        <v>37406</v>
      </c>
      <c r="B550" s="11">
        <v>1631.92</v>
      </c>
      <c r="C550" s="7">
        <f t="shared" si="57"/>
        <v>4.6355862816196414E-3</v>
      </c>
      <c r="E550">
        <v>548</v>
      </c>
      <c r="F550" s="2">
        <f t="shared" si="58"/>
        <v>783.47178008693504</v>
      </c>
      <c r="G550" s="10">
        <f t="shared" si="60"/>
        <v>3.4635628905188853</v>
      </c>
      <c r="H550" s="9">
        <f>H549*(1+C550)</f>
        <v>3.4635628905188791</v>
      </c>
      <c r="I550" s="9">
        <f t="shared" si="59"/>
        <v>-1.5981560717196697E-2</v>
      </c>
      <c r="J550">
        <f t="shared" si="61"/>
        <v>4.2342711271751955E-5</v>
      </c>
      <c r="O550">
        <v>548</v>
      </c>
      <c r="P550">
        <v>775</v>
      </c>
      <c r="Q550" s="9">
        <v>1.8952900027166653E-2</v>
      </c>
      <c r="R550">
        <v>1.3211110766982303E-4</v>
      </c>
      <c r="S550">
        <f t="shared" si="62"/>
        <v>0.28774347312775772</v>
      </c>
      <c r="T550" s="20">
        <f t="shared" si="56"/>
        <v>0.71225652687224228</v>
      </c>
    </row>
    <row r="551" spans="1:20" x14ac:dyDescent="0.15">
      <c r="A551" s="6">
        <v>37407</v>
      </c>
      <c r="B551" s="11">
        <v>1615.73</v>
      </c>
      <c r="C551" s="7">
        <f t="shared" si="57"/>
        <v>-9.9208294524241181E-3</v>
      </c>
      <c r="E551">
        <v>549</v>
      </c>
      <c r="F551" s="2">
        <f t="shared" si="58"/>
        <v>775.69909017590544</v>
      </c>
      <c r="G551" s="10">
        <f t="shared" si="60"/>
        <v>3.4292014737843024</v>
      </c>
      <c r="H551" s="9">
        <f>H550*(1+C551)</f>
        <v>3.4292014737842962</v>
      </c>
      <c r="I551" s="9">
        <f t="shared" si="59"/>
        <v>3.4361416734582928E-2</v>
      </c>
      <c r="J551">
        <f t="shared" si="61"/>
        <v>4.255548871532859E-5</v>
      </c>
      <c r="O551">
        <v>549</v>
      </c>
      <c r="P551">
        <v>1075</v>
      </c>
      <c r="Q551" s="9">
        <v>1.8868004618310508E-2</v>
      </c>
      <c r="R551">
        <v>5.9431283582810654E-4</v>
      </c>
      <c r="S551">
        <f t="shared" si="62"/>
        <v>0.28833778596358584</v>
      </c>
      <c r="T551" s="20">
        <f t="shared" si="56"/>
        <v>0.71166221403641416</v>
      </c>
    </row>
    <row r="552" spans="1:20" x14ac:dyDescent="0.15">
      <c r="A552" s="6">
        <v>37410</v>
      </c>
      <c r="B552" s="11">
        <v>1562.56</v>
      </c>
      <c r="C552" s="7">
        <f t="shared" si="57"/>
        <v>-3.2907725919553488E-2</v>
      </c>
      <c r="E552">
        <v>550</v>
      </c>
      <c r="F552" s="2">
        <f t="shared" si="58"/>
        <v>750.17259712034979</v>
      </c>
      <c r="G552" s="10">
        <f t="shared" si="60"/>
        <v>3.3163542515620801</v>
      </c>
      <c r="H552" s="9">
        <f>H551*(1+C552)</f>
        <v>3.3163542515620739</v>
      </c>
      <c r="I552" s="9">
        <f t="shared" si="59"/>
        <v>0.11284722222222232</v>
      </c>
      <c r="J552">
        <f t="shared" si="61"/>
        <v>4.2769335392290048E-5</v>
      </c>
      <c r="O552">
        <v>550</v>
      </c>
      <c r="P552">
        <v>1166</v>
      </c>
      <c r="Q552" s="9">
        <v>1.8613318391741629E-2</v>
      </c>
      <c r="R552">
        <v>9.3780979036092206E-4</v>
      </c>
      <c r="S552">
        <f t="shared" si="62"/>
        <v>0.28927559575394673</v>
      </c>
      <c r="T552" s="20">
        <f t="shared" si="56"/>
        <v>0.71072440424605321</v>
      </c>
    </row>
    <row r="553" spans="1:20" x14ac:dyDescent="0.15">
      <c r="A553" s="6">
        <v>37411</v>
      </c>
      <c r="B553" s="11">
        <v>1578.12</v>
      </c>
      <c r="C553" s="7">
        <f t="shared" si="57"/>
        <v>9.9580176121236708E-3</v>
      </c>
      <c r="E553">
        <v>551</v>
      </c>
      <c r="F553" s="2">
        <f t="shared" si="58"/>
        <v>757.64282905460675</v>
      </c>
      <c r="G553" s="10">
        <f t="shared" si="60"/>
        <v>3.3493785656071764</v>
      </c>
      <c r="H553" s="9">
        <f>H552*(1+C553)</f>
        <v>3.3493785656071702</v>
      </c>
      <c r="I553" s="9">
        <f t="shared" si="59"/>
        <v>-3.3024314045096315E-2</v>
      </c>
      <c r="J553">
        <f t="shared" si="61"/>
        <v>4.2984256675668384E-5</v>
      </c>
      <c r="O553">
        <v>551</v>
      </c>
      <c r="P553">
        <v>490</v>
      </c>
      <c r="Q553" s="9">
        <v>1.8613318391741185E-2</v>
      </c>
      <c r="R553">
        <v>3.1660469177548204E-5</v>
      </c>
      <c r="S553">
        <f t="shared" si="62"/>
        <v>0.28930725622312431</v>
      </c>
      <c r="T553" s="20">
        <f t="shared" si="56"/>
        <v>0.71069274377687575</v>
      </c>
    </row>
    <row r="554" spans="1:20" x14ac:dyDescent="0.15">
      <c r="A554" s="6">
        <v>37412</v>
      </c>
      <c r="B554" s="11">
        <v>1595.26</v>
      </c>
      <c r="C554" s="7">
        <f t="shared" si="57"/>
        <v>1.0861024510176787E-2</v>
      </c>
      <c r="E554">
        <v>552</v>
      </c>
      <c r="F554" s="2">
        <f t="shared" si="58"/>
        <v>765.87160639092849</v>
      </c>
      <c r="G554" s="10">
        <f t="shared" si="60"/>
        <v>3.3857562483020964</v>
      </c>
      <c r="H554" s="9">
        <f>H553*(1+C554)</f>
        <v>3.3857562483020902</v>
      </c>
      <c r="I554" s="9">
        <f t="shared" si="59"/>
        <v>-3.6377682694920033E-2</v>
      </c>
      <c r="J554">
        <f t="shared" si="61"/>
        <v>4.3200257965495861E-5</v>
      </c>
      <c r="O554">
        <v>552</v>
      </c>
      <c r="P554">
        <v>696</v>
      </c>
      <c r="Q554" s="9">
        <v>1.8613318391741185E-2</v>
      </c>
      <c r="R554">
        <v>8.8912477699546862E-5</v>
      </c>
      <c r="S554">
        <f t="shared" si="62"/>
        <v>0.28939616870082385</v>
      </c>
      <c r="T554" s="20">
        <f t="shared" si="56"/>
        <v>0.71060383129917615</v>
      </c>
    </row>
    <row r="555" spans="1:20" x14ac:dyDescent="0.15">
      <c r="A555" s="6">
        <v>37413</v>
      </c>
      <c r="B555" s="11">
        <v>1554.88</v>
      </c>
      <c r="C555" s="7">
        <f t="shared" si="57"/>
        <v>-2.5312488246429954E-2</v>
      </c>
      <c r="E555">
        <v>553</v>
      </c>
      <c r="F555" s="2">
        <f t="shared" si="58"/>
        <v>746.48549035588371</v>
      </c>
      <c r="G555" s="10">
        <f t="shared" si="60"/>
        <v>3.3000543330616732</v>
      </c>
      <c r="H555" s="9">
        <f>H554*(1+C555)</f>
        <v>3.300054333061667</v>
      </c>
      <c r="I555" s="9">
        <f t="shared" si="59"/>
        <v>8.5701915240423254E-2</v>
      </c>
      <c r="J555">
        <f t="shared" si="61"/>
        <v>4.3417344688940559E-5</v>
      </c>
      <c r="O555">
        <v>553</v>
      </c>
      <c r="P555">
        <v>820</v>
      </c>
      <c r="Q555" s="9">
        <v>1.8570870687313334E-2</v>
      </c>
      <c r="R555">
        <v>1.6553914215877374E-4</v>
      </c>
      <c r="S555">
        <f t="shared" si="62"/>
        <v>0.28956170784298263</v>
      </c>
      <c r="T555" s="20">
        <f t="shared" si="56"/>
        <v>0.71043829215701737</v>
      </c>
    </row>
    <row r="556" spans="1:20" x14ac:dyDescent="0.15">
      <c r="A556" s="6">
        <v>37414</v>
      </c>
      <c r="B556" s="11">
        <v>1535.48</v>
      </c>
      <c r="C556" s="7">
        <f t="shared" si="57"/>
        <v>-1.2476847087878218E-2</v>
      </c>
      <c r="E556">
        <v>554</v>
      </c>
      <c r="F556" s="2">
        <f t="shared" si="58"/>
        <v>737.1717050393936</v>
      </c>
      <c r="G556" s="10">
        <f t="shared" si="60"/>
        <v>3.2588800597663727</v>
      </c>
      <c r="H556" s="9">
        <f>H555*(1+C556)</f>
        <v>3.2588800597663665</v>
      </c>
      <c r="I556" s="9">
        <f t="shared" si="59"/>
        <v>4.1174273295300434E-2</v>
      </c>
      <c r="J556">
        <f t="shared" si="61"/>
        <v>4.3635522300442776E-5</v>
      </c>
      <c r="O556">
        <v>554</v>
      </c>
      <c r="P556">
        <v>1437</v>
      </c>
      <c r="Q556" s="9">
        <v>1.857087068731289E-2</v>
      </c>
      <c r="R556">
        <v>3.6480424239265547E-3</v>
      </c>
      <c r="S556">
        <f t="shared" si="62"/>
        <v>0.29320975026690921</v>
      </c>
      <c r="T556" s="20">
        <f t="shared" si="56"/>
        <v>0.70679024973309079</v>
      </c>
    </row>
    <row r="557" spans="1:20" x14ac:dyDescent="0.15">
      <c r="A557" s="6">
        <v>37417</v>
      </c>
      <c r="B557" s="11">
        <v>1530.69</v>
      </c>
      <c r="C557" s="7">
        <f t="shared" si="57"/>
        <v>-3.1195456795268806E-3</v>
      </c>
      <c r="E557">
        <v>555</v>
      </c>
      <c r="F557" s="2">
        <f t="shared" si="58"/>
        <v>734.87206423186853</v>
      </c>
      <c r="G557" s="10">
        <f t="shared" si="60"/>
        <v>3.248713834555832</v>
      </c>
      <c r="H557" s="9">
        <f>H556*(1+C557)</f>
        <v>3.2487138345558262</v>
      </c>
      <c r="I557" s="9">
        <f t="shared" si="59"/>
        <v>1.0166225210540336E-2</v>
      </c>
      <c r="J557">
        <f t="shared" si="61"/>
        <v>4.3854796281852037E-5</v>
      </c>
      <c r="O557">
        <v>555</v>
      </c>
      <c r="P557">
        <v>1254</v>
      </c>
      <c r="Q557" s="9">
        <v>1.83161844607449E-2</v>
      </c>
      <c r="R557">
        <v>1.4577520360139747E-3</v>
      </c>
      <c r="S557">
        <f t="shared" si="62"/>
        <v>0.29466750230292316</v>
      </c>
      <c r="T557" s="20">
        <f t="shared" si="56"/>
        <v>0.70533249769707684</v>
      </c>
    </row>
    <row r="558" spans="1:20" x14ac:dyDescent="0.15">
      <c r="A558" s="6">
        <v>37418</v>
      </c>
      <c r="B558" s="11">
        <v>1497.18</v>
      </c>
      <c r="C558" s="7">
        <f t="shared" si="57"/>
        <v>-2.189208788193564E-2</v>
      </c>
      <c r="E558">
        <v>556</v>
      </c>
      <c r="F558" s="2">
        <f t="shared" si="58"/>
        <v>718.78418041972498</v>
      </c>
      <c r="G558" s="10">
        <f t="shared" si="60"/>
        <v>3.1775927057864757</v>
      </c>
      <c r="H558" s="9">
        <f>H557*(1+C558)</f>
        <v>3.1775927057864699</v>
      </c>
      <c r="I558" s="9">
        <f t="shared" si="59"/>
        <v>7.1121128769356279E-2</v>
      </c>
      <c r="J558">
        <f t="shared" si="61"/>
        <v>4.4075172142564859E-5</v>
      </c>
      <c r="O558">
        <v>556</v>
      </c>
      <c r="P558">
        <v>1309</v>
      </c>
      <c r="Q558" s="9">
        <v>1.825251290410268E-2</v>
      </c>
      <c r="R558">
        <v>1.9204995761318824E-3</v>
      </c>
      <c r="S558">
        <f t="shared" si="62"/>
        <v>0.29658800187905504</v>
      </c>
      <c r="T558" s="20">
        <f t="shared" si="56"/>
        <v>0.70341199812094501</v>
      </c>
    </row>
    <row r="559" spans="1:20" x14ac:dyDescent="0.15">
      <c r="A559" s="6">
        <v>37419</v>
      </c>
      <c r="B559" s="11">
        <v>1519.12</v>
      </c>
      <c r="C559" s="7">
        <f t="shared" si="57"/>
        <v>1.4654216593863012E-2</v>
      </c>
      <c r="E559">
        <v>557</v>
      </c>
      <c r="F559" s="2">
        <f t="shared" si="58"/>
        <v>729.3173994838379</v>
      </c>
      <c r="G559" s="10">
        <f t="shared" si="60"/>
        <v>3.2241578375441495</v>
      </c>
      <c r="H559" s="9">
        <f>H558*(1+C559)</f>
        <v>3.2241578375441442</v>
      </c>
      <c r="I559" s="9">
        <f t="shared" si="59"/>
        <v>-4.6565131757674294E-2</v>
      </c>
      <c r="J559">
        <f t="shared" si="61"/>
        <v>4.4296655419663174E-5</v>
      </c>
      <c r="O559">
        <v>557</v>
      </c>
      <c r="P559">
        <v>1495</v>
      </c>
      <c r="Q559" s="9">
        <v>1.8061498234176021E-2</v>
      </c>
      <c r="R559">
        <v>4.8788919139885678E-3</v>
      </c>
      <c r="S559">
        <f t="shared" si="62"/>
        <v>0.30146689379304359</v>
      </c>
      <c r="T559" s="20">
        <f t="shared" si="56"/>
        <v>0.69853310620695641</v>
      </c>
    </row>
    <row r="560" spans="1:20" x14ac:dyDescent="0.15">
      <c r="A560" s="6">
        <v>37420</v>
      </c>
      <c r="B560" s="11">
        <v>1496.88</v>
      </c>
      <c r="C560" s="7">
        <f t="shared" si="57"/>
        <v>-1.4640054768550126E-2</v>
      </c>
      <c r="E560">
        <v>558</v>
      </c>
      <c r="F560" s="2">
        <f t="shared" si="58"/>
        <v>718.64015281173795</v>
      </c>
      <c r="G560" s="10">
        <f t="shared" si="60"/>
        <v>3.176955990220053</v>
      </c>
      <c r="H560" s="9">
        <f>H559*(1+C560)</f>
        <v>3.1769559902200477</v>
      </c>
      <c r="I560" s="9">
        <f t="shared" si="59"/>
        <v>4.7201847324096491E-2</v>
      </c>
      <c r="J560">
        <f t="shared" si="61"/>
        <v>4.4519251678053451E-5</v>
      </c>
      <c r="O560">
        <v>558</v>
      </c>
      <c r="P560">
        <v>1364</v>
      </c>
      <c r="Q560" s="9">
        <v>1.7700692746536184E-2</v>
      </c>
      <c r="R560">
        <v>2.5301412934451784E-3</v>
      </c>
      <c r="S560">
        <f t="shared" si="62"/>
        <v>0.30399703508648879</v>
      </c>
      <c r="T560" s="20">
        <f t="shared" si="56"/>
        <v>0.69600296491351121</v>
      </c>
    </row>
    <row r="561" spans="1:20" x14ac:dyDescent="0.15">
      <c r="A561" s="6">
        <v>37421</v>
      </c>
      <c r="B561" s="11">
        <v>1504.74</v>
      </c>
      <c r="C561" s="7">
        <f t="shared" si="57"/>
        <v>5.2509219175884692E-3</v>
      </c>
      <c r="E561">
        <v>559</v>
      </c>
      <c r="F561" s="2">
        <f t="shared" si="58"/>
        <v>722.41367614099624</v>
      </c>
      <c r="G561" s="10">
        <f t="shared" si="60"/>
        <v>3.1936379380603137</v>
      </c>
      <c r="H561" s="9">
        <f>H560*(1+C561)</f>
        <v>3.1936379380603079</v>
      </c>
      <c r="I561" s="9">
        <f t="shared" si="59"/>
        <v>-1.6681947840260225E-2</v>
      </c>
      <c r="J561">
        <f t="shared" si="61"/>
        <v>4.4742966510606472E-5</v>
      </c>
      <c r="O561">
        <v>559</v>
      </c>
      <c r="P561">
        <v>688</v>
      </c>
      <c r="Q561" s="9">
        <v>1.7573349633251745E-2</v>
      </c>
      <c r="R561">
        <v>8.5417598813010827E-5</v>
      </c>
      <c r="S561">
        <f t="shared" si="62"/>
        <v>0.30408245268530182</v>
      </c>
      <c r="T561" s="20">
        <f t="shared" ref="T561:T624" si="63">1-S561</f>
        <v>0.69591754731469813</v>
      </c>
    </row>
    <row r="562" spans="1:20" x14ac:dyDescent="0.15">
      <c r="A562" s="6">
        <v>37424</v>
      </c>
      <c r="B562" s="11">
        <v>1553.29</v>
      </c>
      <c r="C562" s="7">
        <f t="shared" si="57"/>
        <v>3.2264710182489997E-2</v>
      </c>
      <c r="E562">
        <v>560</v>
      </c>
      <c r="F562" s="2">
        <f t="shared" si="58"/>
        <v>745.72214403355269</v>
      </c>
      <c r="G562" s="10">
        <f t="shared" si="60"/>
        <v>3.2966797405596346</v>
      </c>
      <c r="H562" s="9">
        <f>H561*(1+C562)</f>
        <v>3.2966797405596289</v>
      </c>
      <c r="I562" s="9">
        <f t="shared" si="59"/>
        <v>-0.10304180249932093</v>
      </c>
      <c r="J562">
        <f t="shared" si="61"/>
        <v>4.496780553829797E-5</v>
      </c>
      <c r="O562">
        <v>560</v>
      </c>
      <c r="P562">
        <v>519</v>
      </c>
      <c r="Q562" s="9">
        <v>1.74884542243956E-2</v>
      </c>
      <c r="R562">
        <v>3.661406976987297E-5</v>
      </c>
      <c r="S562">
        <f t="shared" si="62"/>
        <v>0.30411906675507167</v>
      </c>
      <c r="T562" s="20">
        <f t="shared" si="63"/>
        <v>0.69588093324492828</v>
      </c>
    </row>
    <row r="563" spans="1:20" x14ac:dyDescent="0.15">
      <c r="A563" s="6">
        <v>37425</v>
      </c>
      <c r="B563" s="11">
        <v>1542.96</v>
      </c>
      <c r="C563" s="7">
        <f t="shared" si="57"/>
        <v>-6.6504001184581885E-3</v>
      </c>
      <c r="E563">
        <v>561</v>
      </c>
      <c r="F563" s="2">
        <f t="shared" si="58"/>
        <v>740.76279339853511</v>
      </c>
      <c r="G563" s="10">
        <f t="shared" si="60"/>
        <v>3.2747555012224985</v>
      </c>
      <c r="H563" s="9">
        <f>H562*(1+C563)</f>
        <v>3.2747555012224923</v>
      </c>
      <c r="I563" s="9">
        <f t="shared" si="59"/>
        <v>2.1924239337136608E-2</v>
      </c>
      <c r="J563">
        <f t="shared" si="61"/>
        <v>4.5193774410349702E-5</v>
      </c>
      <c r="O563">
        <v>561</v>
      </c>
      <c r="P563">
        <v>1444</v>
      </c>
      <c r="Q563" s="9">
        <v>1.7297439554469385E-2</v>
      </c>
      <c r="R563">
        <v>3.7783163270317752E-3</v>
      </c>
      <c r="S563">
        <f t="shared" si="62"/>
        <v>0.30789738308210346</v>
      </c>
      <c r="T563" s="20">
        <f t="shared" si="63"/>
        <v>0.69210261691789654</v>
      </c>
    </row>
    <row r="564" spans="1:20" x14ac:dyDescent="0.15">
      <c r="A564" s="6">
        <v>37426</v>
      </c>
      <c r="B564" s="11">
        <v>1496.83</v>
      </c>
      <c r="C564" s="7">
        <f t="shared" si="57"/>
        <v>-2.9897080935345155E-2</v>
      </c>
      <c r="E564">
        <v>562</v>
      </c>
      <c r="F564" s="2">
        <f t="shared" si="58"/>
        <v>718.61614821040678</v>
      </c>
      <c r="G564" s="10">
        <f t="shared" si="60"/>
        <v>3.1768498709589825</v>
      </c>
      <c r="H564" s="9">
        <f>H563*(1+C564)</f>
        <v>3.1768498709589768</v>
      </c>
      <c r="I564" s="9">
        <f t="shared" si="59"/>
        <v>9.7905630263515508E-2</v>
      </c>
      <c r="J564">
        <f t="shared" si="61"/>
        <v>4.5420878804371574E-5</v>
      </c>
      <c r="O564">
        <v>562</v>
      </c>
      <c r="P564">
        <v>849</v>
      </c>
      <c r="Q564" s="9">
        <v>1.7297439554468941E-2</v>
      </c>
      <c r="R564">
        <v>1.9143941508436077E-4</v>
      </c>
      <c r="S564">
        <f t="shared" si="62"/>
        <v>0.30808882249718783</v>
      </c>
      <c r="T564" s="20">
        <f t="shared" si="63"/>
        <v>0.69191117750281217</v>
      </c>
    </row>
    <row r="565" spans="1:20" x14ac:dyDescent="0.15">
      <c r="A565" s="6">
        <v>37427</v>
      </c>
      <c r="B565" s="11">
        <v>1464.75</v>
      </c>
      <c r="C565" s="7">
        <f t="shared" si="57"/>
        <v>-2.1431959541163614E-2</v>
      </c>
      <c r="E565">
        <v>563</v>
      </c>
      <c r="F565" s="2">
        <f t="shared" si="58"/>
        <v>703.21479599633449</v>
      </c>
      <c r="G565" s="10">
        <f t="shared" si="60"/>
        <v>3.1087637530562389</v>
      </c>
      <c r="H565" s="9">
        <f>H564*(1+C565)</f>
        <v>3.1087637530562331</v>
      </c>
      <c r="I565" s="9">
        <f t="shared" si="59"/>
        <v>6.8086117902743659E-2</v>
      </c>
      <c r="J565">
        <f t="shared" si="61"/>
        <v>4.5649124426504083E-5</v>
      </c>
      <c r="O565">
        <v>563</v>
      </c>
      <c r="P565">
        <v>1005</v>
      </c>
      <c r="Q565" s="9">
        <v>1.7191320293399315E-2</v>
      </c>
      <c r="R565">
        <v>4.1843765768226625E-4</v>
      </c>
      <c r="S565">
        <f t="shared" si="62"/>
        <v>0.30850726015487012</v>
      </c>
      <c r="T565" s="20">
        <f t="shared" si="63"/>
        <v>0.69149273984512982</v>
      </c>
    </row>
    <row r="566" spans="1:20" x14ac:dyDescent="0.15">
      <c r="A566" s="6">
        <v>37428</v>
      </c>
      <c r="B566" s="11">
        <v>1440.96</v>
      </c>
      <c r="C566" s="7">
        <f t="shared" si="57"/>
        <v>-1.6241679467485892E-2</v>
      </c>
      <c r="E566">
        <v>564</v>
      </c>
      <c r="F566" s="2">
        <f t="shared" si="58"/>
        <v>691.79340668296857</v>
      </c>
      <c r="G566" s="10">
        <f t="shared" si="60"/>
        <v>3.0582722086389609</v>
      </c>
      <c r="H566" s="9">
        <f>H565*(1+C566)</f>
        <v>3.0582722086389551</v>
      </c>
      <c r="I566" s="9">
        <f t="shared" si="59"/>
        <v>5.0491544417277989E-2</v>
      </c>
      <c r="J566">
        <f t="shared" si="61"/>
        <v>4.5878517011561903E-5</v>
      </c>
      <c r="O566">
        <v>564</v>
      </c>
      <c r="P566">
        <v>1323</v>
      </c>
      <c r="Q566" s="9">
        <v>1.7127648736756207E-2</v>
      </c>
      <c r="R566">
        <v>2.0601132018092422E-3</v>
      </c>
      <c r="S566">
        <f t="shared" si="62"/>
        <v>0.31056737335667939</v>
      </c>
      <c r="T566" s="20">
        <f t="shared" si="63"/>
        <v>0.68943262664332061</v>
      </c>
    </row>
    <row r="567" spans="1:20" x14ac:dyDescent="0.15">
      <c r="A567" s="6">
        <v>37431</v>
      </c>
      <c r="B567" s="11">
        <v>1460.34</v>
      </c>
      <c r="C567" s="7">
        <f t="shared" si="57"/>
        <v>1.3449367088607556E-2</v>
      </c>
      <c r="E567">
        <v>565</v>
      </c>
      <c r="F567" s="2">
        <f t="shared" si="58"/>
        <v>701.09759015892621</v>
      </c>
      <c r="G567" s="10">
        <f t="shared" si="60"/>
        <v>3.099404034229833</v>
      </c>
      <c r="H567" s="9">
        <f>H566*(1+C567)</f>
        <v>3.0994040342298268</v>
      </c>
      <c r="I567" s="9">
        <f t="shared" si="59"/>
        <v>-4.1131825590871696E-2</v>
      </c>
      <c r="J567">
        <f t="shared" si="61"/>
        <v>4.6109062323177789E-5</v>
      </c>
      <c r="O567">
        <v>565</v>
      </c>
      <c r="P567">
        <v>983</v>
      </c>
      <c r="Q567" s="9">
        <v>1.7042753327899618E-2</v>
      </c>
      <c r="R567">
        <v>3.7474732265339362E-4</v>
      </c>
      <c r="S567">
        <f t="shared" si="62"/>
        <v>0.3109421206793328</v>
      </c>
      <c r="T567" s="20">
        <f t="shared" si="63"/>
        <v>0.6890578793206672</v>
      </c>
    </row>
    <row r="568" spans="1:20" x14ac:dyDescent="0.15">
      <c r="A568" s="6">
        <v>37432</v>
      </c>
      <c r="B568" s="11">
        <v>1423.99</v>
      </c>
      <c r="C568" s="7">
        <f t="shared" si="57"/>
        <v>-2.4891463631756983E-2</v>
      </c>
      <c r="E568">
        <v>566</v>
      </c>
      <c r="F568" s="2">
        <f t="shared" si="58"/>
        <v>683.64624499117281</v>
      </c>
      <c r="G568" s="10">
        <f t="shared" si="60"/>
        <v>3.0222553314316798</v>
      </c>
      <c r="H568" s="9">
        <f>H567*(1+C568)</f>
        <v>3.022255331431674</v>
      </c>
      <c r="I568" s="9">
        <f t="shared" si="59"/>
        <v>7.714870279815278E-2</v>
      </c>
      <c r="J568">
        <f t="shared" si="61"/>
        <v>4.6340766153947529E-5</v>
      </c>
      <c r="O568">
        <v>566</v>
      </c>
      <c r="P568">
        <v>207</v>
      </c>
      <c r="Q568" s="9">
        <v>1.687296251018644E-2</v>
      </c>
      <c r="R568">
        <v>7.6638888487749164E-6</v>
      </c>
      <c r="S568">
        <f t="shared" si="62"/>
        <v>0.31094978456818156</v>
      </c>
      <c r="T568" s="20">
        <f t="shared" si="63"/>
        <v>0.68905021543181844</v>
      </c>
    </row>
    <row r="569" spans="1:20" x14ac:dyDescent="0.15">
      <c r="A569" s="6">
        <v>37433</v>
      </c>
      <c r="B569" s="11">
        <v>1429.33</v>
      </c>
      <c r="C569" s="7">
        <f t="shared" si="57"/>
        <v>3.750026334454537E-3</v>
      </c>
      <c r="E569">
        <v>567</v>
      </c>
      <c r="F569" s="2">
        <f t="shared" si="58"/>
        <v>686.20993641334064</v>
      </c>
      <c r="G569" s="10">
        <f t="shared" si="60"/>
        <v>3.0335888685139945</v>
      </c>
      <c r="H569" s="9">
        <f>H568*(1+C569)</f>
        <v>3.0335888685139882</v>
      </c>
      <c r="I569" s="9">
        <f t="shared" si="59"/>
        <v>-1.1333537082314216E-2</v>
      </c>
      <c r="J569">
        <f t="shared" si="61"/>
        <v>4.6573634325575413E-5</v>
      </c>
      <c r="O569">
        <v>567</v>
      </c>
      <c r="P569">
        <v>1121</v>
      </c>
      <c r="Q569" s="9">
        <v>1.6809290953544664E-2</v>
      </c>
      <c r="R569">
        <v>7.4843380588111472E-4</v>
      </c>
      <c r="S569">
        <f t="shared" si="62"/>
        <v>0.3116982183740627</v>
      </c>
      <c r="T569" s="20">
        <f t="shared" si="63"/>
        <v>0.68830178162593736</v>
      </c>
    </row>
    <row r="570" spans="1:20" x14ac:dyDescent="0.15">
      <c r="A570" s="6">
        <v>37434</v>
      </c>
      <c r="B570" s="11">
        <v>1459.2</v>
      </c>
      <c r="C570" s="7">
        <f t="shared" si="57"/>
        <v>2.0897903213393798E-2</v>
      </c>
      <c r="E570">
        <v>568</v>
      </c>
      <c r="F570" s="2">
        <f t="shared" si="58"/>
        <v>700.55028524857573</v>
      </c>
      <c r="G570" s="10">
        <f t="shared" si="60"/>
        <v>3.0969845150774291</v>
      </c>
      <c r="H570" s="9">
        <f>H569*(1+C570)</f>
        <v>3.0969845150774225</v>
      </c>
      <c r="I570" s="9">
        <f t="shared" si="59"/>
        <v>-6.3395646563434216E-2</v>
      </c>
      <c r="J570">
        <f t="shared" si="61"/>
        <v>4.6807672689020509E-5</v>
      </c>
      <c r="O570">
        <v>568</v>
      </c>
      <c r="P570">
        <v>324</v>
      </c>
      <c r="Q570" s="9">
        <v>1.680929095354422E-2</v>
      </c>
      <c r="R570">
        <v>1.3776812576558581E-5</v>
      </c>
      <c r="S570">
        <f t="shared" si="62"/>
        <v>0.31171199518663928</v>
      </c>
      <c r="T570" s="20">
        <f t="shared" si="63"/>
        <v>0.68828800481336072</v>
      </c>
    </row>
    <row r="571" spans="1:20" x14ac:dyDescent="0.15">
      <c r="A571" s="6">
        <v>37435</v>
      </c>
      <c r="B571" s="11">
        <v>1463.21</v>
      </c>
      <c r="C571" s="7">
        <f t="shared" si="57"/>
        <v>2.7480811403508554E-3</v>
      </c>
      <c r="E571">
        <v>569</v>
      </c>
      <c r="F571" s="2">
        <f t="shared" si="58"/>
        <v>702.47545427533476</v>
      </c>
      <c r="G571" s="10">
        <f t="shared" si="60"/>
        <v>3.1054952798152717</v>
      </c>
      <c r="H571" s="9">
        <f>H570*(1+C571)</f>
        <v>3.1054952798152655</v>
      </c>
      <c r="I571" s="9">
        <f t="shared" si="59"/>
        <v>-8.5107647378430684E-3</v>
      </c>
      <c r="J571">
        <f t="shared" si="61"/>
        <v>4.7042887124643725E-5</v>
      </c>
      <c r="O571">
        <v>569</v>
      </c>
      <c r="P571">
        <v>1368</v>
      </c>
      <c r="Q571" s="9">
        <v>1.6745619396902889E-2</v>
      </c>
      <c r="R571">
        <v>2.5813830357836374E-3</v>
      </c>
      <c r="S571">
        <f t="shared" si="62"/>
        <v>0.31429337822242293</v>
      </c>
      <c r="T571" s="20">
        <f t="shared" si="63"/>
        <v>0.68570662177757713</v>
      </c>
    </row>
    <row r="572" spans="1:20" x14ac:dyDescent="0.15">
      <c r="A572" s="6">
        <v>37438</v>
      </c>
      <c r="B572" s="11">
        <v>1403.8</v>
      </c>
      <c r="C572" s="7">
        <f t="shared" si="57"/>
        <v>-4.0602510917776669E-2</v>
      </c>
      <c r="E572">
        <v>570</v>
      </c>
      <c r="F572" s="2">
        <f t="shared" si="58"/>
        <v>673.9531869736503</v>
      </c>
      <c r="G572" s="10">
        <f t="shared" si="60"/>
        <v>2.9794043738114677</v>
      </c>
      <c r="H572" s="9">
        <f>H571*(1+C572)</f>
        <v>2.9794043738114624</v>
      </c>
      <c r="I572" s="9">
        <f t="shared" si="59"/>
        <v>0.12609090600380313</v>
      </c>
      <c r="J572">
        <f t="shared" si="61"/>
        <v>4.7279283542355501E-5</v>
      </c>
      <c r="O572">
        <v>570</v>
      </c>
      <c r="P572">
        <v>495</v>
      </c>
      <c r="Q572" s="9">
        <v>1.6745619396902445E-2</v>
      </c>
      <c r="R572">
        <v>3.2463993495197701E-5</v>
      </c>
      <c r="S572">
        <f t="shared" si="62"/>
        <v>0.31432584221591814</v>
      </c>
      <c r="T572" s="20">
        <f t="shared" si="63"/>
        <v>0.68567415778408192</v>
      </c>
    </row>
    <row r="573" spans="1:20" x14ac:dyDescent="0.15">
      <c r="A573" s="6">
        <v>37439</v>
      </c>
      <c r="B573" s="11">
        <v>1357.82</v>
      </c>
      <c r="C573" s="7">
        <f t="shared" si="57"/>
        <v>-3.2753953554637394E-2</v>
      </c>
      <c r="E573">
        <v>571</v>
      </c>
      <c r="F573" s="2">
        <f t="shared" si="58"/>
        <v>651.87855558951549</v>
      </c>
      <c r="G573" s="10">
        <f t="shared" si="60"/>
        <v>2.8818171013311633</v>
      </c>
      <c r="H573" s="9">
        <f>H572*(1+C573)</f>
        <v>2.8818171013311584</v>
      </c>
      <c r="I573" s="9">
        <f t="shared" si="59"/>
        <v>9.7587272480303966E-2</v>
      </c>
      <c r="J573">
        <f t="shared" si="61"/>
        <v>4.7516867881764322E-5</v>
      </c>
      <c r="O573">
        <v>571</v>
      </c>
      <c r="P573">
        <v>625</v>
      </c>
      <c r="Q573" s="9">
        <v>1.6575828579190155E-2</v>
      </c>
      <c r="R573">
        <v>6.228757824354866E-5</v>
      </c>
      <c r="S573">
        <f t="shared" si="62"/>
        <v>0.3143881297941617</v>
      </c>
      <c r="T573" s="20">
        <f t="shared" si="63"/>
        <v>0.68561187020583825</v>
      </c>
    </row>
    <row r="574" spans="1:20" x14ac:dyDescent="0.15">
      <c r="A574" s="6">
        <v>37440</v>
      </c>
      <c r="B574" s="11">
        <v>1380.17</v>
      </c>
      <c r="C574" s="7">
        <f t="shared" si="57"/>
        <v>1.6460208275029142E-2</v>
      </c>
      <c r="E574">
        <v>572</v>
      </c>
      <c r="F574" s="2">
        <f t="shared" si="58"/>
        <v>662.60861238454402</v>
      </c>
      <c r="G574" s="10">
        <f t="shared" si="60"/>
        <v>2.9292524110296148</v>
      </c>
      <c r="H574" s="9">
        <f>H573*(1+C574)</f>
        <v>2.9292524110296099</v>
      </c>
      <c r="I574" s="9">
        <f t="shared" si="59"/>
        <v>-4.7435309698451444E-2</v>
      </c>
      <c r="J574">
        <f t="shared" si="61"/>
        <v>4.7755646112325954E-5</v>
      </c>
      <c r="O574">
        <v>572</v>
      </c>
      <c r="P574">
        <v>1113</v>
      </c>
      <c r="Q574" s="9">
        <v>1.655460472697623E-2</v>
      </c>
      <c r="R574">
        <v>7.1901515088667592E-4</v>
      </c>
      <c r="S574">
        <f t="shared" si="62"/>
        <v>0.31510714494504838</v>
      </c>
      <c r="T574" s="20">
        <f t="shared" si="63"/>
        <v>0.68489285505495157</v>
      </c>
    </row>
    <row r="575" spans="1:20" x14ac:dyDescent="0.15">
      <c r="A575" s="6">
        <v>37442</v>
      </c>
      <c r="B575" s="11">
        <v>1448.36</v>
      </c>
      <c r="C575" s="7">
        <f t="shared" si="57"/>
        <v>4.9406957113978578E-2</v>
      </c>
      <c r="E575">
        <v>573</v>
      </c>
      <c r="F575" s="2">
        <f t="shared" si="58"/>
        <v>695.34608767998009</v>
      </c>
      <c r="G575" s="10">
        <f t="shared" si="60"/>
        <v>3.0739778592773734</v>
      </c>
      <c r="H575" s="9">
        <f>H574*(1+C575)</f>
        <v>3.0739778592773681</v>
      </c>
      <c r="I575" s="9">
        <f t="shared" si="59"/>
        <v>-0.14472544824775824</v>
      </c>
      <c r="J575">
        <f t="shared" si="61"/>
        <v>4.7995624233493418E-5</v>
      </c>
      <c r="O575">
        <v>573</v>
      </c>
      <c r="P575">
        <v>1292</v>
      </c>
      <c r="Q575" s="9">
        <v>1.6278694648192982E-2</v>
      </c>
      <c r="R575">
        <v>1.7636263882294851E-3</v>
      </c>
      <c r="S575">
        <f t="shared" si="62"/>
        <v>0.31687077133327785</v>
      </c>
      <c r="T575" s="20">
        <f t="shared" si="63"/>
        <v>0.6831292286667221</v>
      </c>
    </row>
    <row r="576" spans="1:20" x14ac:dyDescent="0.15">
      <c r="A576" s="6">
        <v>37445</v>
      </c>
      <c r="B576" s="11">
        <v>1405.61</v>
      </c>
      <c r="C576" s="7">
        <f t="shared" si="57"/>
        <v>-2.9516142395537015E-2</v>
      </c>
      <c r="E576">
        <v>574</v>
      </c>
      <c r="F576" s="2">
        <f t="shared" si="58"/>
        <v>674.82215354183825</v>
      </c>
      <c r="G576" s="10">
        <f t="shared" si="60"/>
        <v>2.9832458910622144</v>
      </c>
      <c r="H576" s="9">
        <f>H575*(1+C576)</f>
        <v>2.9832458910622091</v>
      </c>
      <c r="I576" s="9">
        <f t="shared" si="59"/>
        <v>9.0731968215159053E-2</v>
      </c>
      <c r="J576">
        <f t="shared" si="61"/>
        <v>4.8236808274867762E-5</v>
      </c>
      <c r="O576">
        <v>574</v>
      </c>
      <c r="P576">
        <v>1304</v>
      </c>
      <c r="Q576" s="9">
        <v>1.5939113012768402E-2</v>
      </c>
      <c r="R576">
        <v>1.8729648169937079E-3</v>
      </c>
      <c r="S576">
        <f t="shared" si="62"/>
        <v>0.31874373615027157</v>
      </c>
      <c r="T576" s="20">
        <f t="shared" si="63"/>
        <v>0.68125626384972837</v>
      </c>
    </row>
    <row r="577" spans="1:20" x14ac:dyDescent="0.15">
      <c r="A577" s="6">
        <v>37446</v>
      </c>
      <c r="B577" s="11">
        <v>1381.12</v>
      </c>
      <c r="C577" s="7">
        <f t="shared" si="57"/>
        <v>-1.7423040530445855E-2</v>
      </c>
      <c r="E577">
        <v>575</v>
      </c>
      <c r="F577" s="2">
        <f t="shared" si="58"/>
        <v>663.06469980983604</v>
      </c>
      <c r="G577" s="10">
        <f t="shared" si="60"/>
        <v>2.9312686769899514</v>
      </c>
      <c r="H577" s="9">
        <f>H576*(1+C577)</f>
        <v>2.9312686769899461</v>
      </c>
      <c r="I577" s="9">
        <f t="shared" si="59"/>
        <v>5.1977214072262967E-2</v>
      </c>
      <c r="J577">
        <f t="shared" si="61"/>
        <v>4.8479204296349512E-5</v>
      </c>
      <c r="O577">
        <v>575</v>
      </c>
      <c r="P577">
        <v>993</v>
      </c>
      <c r="Q577" s="9">
        <v>1.5875441456126183E-2</v>
      </c>
      <c r="R577">
        <v>3.9401044174545221E-4</v>
      </c>
      <c r="S577">
        <f t="shared" si="62"/>
        <v>0.31913774659201705</v>
      </c>
      <c r="T577" s="20">
        <f t="shared" si="63"/>
        <v>0.6808622534079829</v>
      </c>
    </row>
    <row r="578" spans="1:20" x14ac:dyDescent="0.15">
      <c r="A578" s="6">
        <v>37447</v>
      </c>
      <c r="B578" s="11">
        <v>1346.01</v>
      </c>
      <c r="C578" s="7">
        <f t="shared" si="57"/>
        <v>-2.5421397126969336E-2</v>
      </c>
      <c r="E578">
        <v>576</v>
      </c>
      <c r="F578" s="2">
        <f t="shared" si="58"/>
        <v>646.20866875509546</v>
      </c>
      <c r="G578" s="10">
        <f t="shared" si="60"/>
        <v>2.8567517318663436</v>
      </c>
      <c r="H578" s="9">
        <f>H577*(1+C578)</f>
        <v>2.8567517318663387</v>
      </c>
      <c r="I578" s="9">
        <f t="shared" si="59"/>
        <v>7.4516945123607403E-2</v>
      </c>
      <c r="J578">
        <f t="shared" si="61"/>
        <v>4.8722818388290958E-5</v>
      </c>
      <c r="O578">
        <v>576</v>
      </c>
      <c r="P578">
        <v>690</v>
      </c>
      <c r="Q578" s="9">
        <v>1.5726874490627818E-2</v>
      </c>
      <c r="R578">
        <v>8.6278224098392298E-5</v>
      </c>
      <c r="S578">
        <f t="shared" si="62"/>
        <v>0.31922402481611545</v>
      </c>
      <c r="T578" s="20">
        <f t="shared" si="63"/>
        <v>0.68077597518388455</v>
      </c>
    </row>
    <row r="579" spans="1:20" x14ac:dyDescent="0.15">
      <c r="A579" s="6">
        <v>37448</v>
      </c>
      <c r="B579" s="11">
        <v>1374.43</v>
      </c>
      <c r="C579" s="7">
        <f t="shared" si="57"/>
        <v>2.1114256209092019E-2</v>
      </c>
      <c r="E579">
        <v>577</v>
      </c>
      <c r="F579" s="2">
        <f t="shared" si="58"/>
        <v>659.85288415172681</v>
      </c>
      <c r="G579" s="10">
        <f t="shared" si="60"/>
        <v>2.9170699198587369</v>
      </c>
      <c r="H579" s="9">
        <f>H578*(1+C579)</f>
        <v>2.917069919858732</v>
      </c>
      <c r="I579" s="9">
        <f t="shared" si="59"/>
        <v>-6.0318187992393302E-2</v>
      </c>
      <c r="J579">
        <f t="shared" si="61"/>
        <v>4.8967656671649194E-5</v>
      </c>
      <c r="O579">
        <v>577</v>
      </c>
      <c r="P579">
        <v>580</v>
      </c>
      <c r="Q579" s="9">
        <v>1.562075522955686E-2</v>
      </c>
      <c r="R579">
        <v>4.970957834210238E-5</v>
      </c>
      <c r="S579">
        <f t="shared" si="62"/>
        <v>0.31927373439445755</v>
      </c>
      <c r="T579" s="20">
        <f t="shared" si="63"/>
        <v>0.68072626560554239</v>
      </c>
    </row>
    <row r="580" spans="1:20" x14ac:dyDescent="0.15">
      <c r="A580" s="6">
        <v>37449</v>
      </c>
      <c r="B580" s="11">
        <v>1373.5</v>
      </c>
      <c r="C580" s="7">
        <f t="shared" ref="C580:C643" si="64">B580/B579-1</f>
        <v>-6.7664413611467911E-4</v>
      </c>
      <c r="E580">
        <v>578</v>
      </c>
      <c r="F580" s="2">
        <f t="shared" ref="F580:F643" si="65">F579*(1+C580)</f>
        <v>659.40639856696714</v>
      </c>
      <c r="G580" s="10">
        <f t="shared" si="60"/>
        <v>2.9150961016028276</v>
      </c>
      <c r="H580" s="9">
        <f>H579*(1+C580)</f>
        <v>2.9150961016028232</v>
      </c>
      <c r="I580" s="9">
        <f t="shared" ref="I580:I643" si="66">-(H580-H579)</f>
        <v>1.9738182559088102E-3</v>
      </c>
      <c r="J580">
        <f t="shared" si="61"/>
        <v>4.9213725298139905E-5</v>
      </c>
      <c r="O580">
        <v>578</v>
      </c>
      <c r="P580">
        <v>1193</v>
      </c>
      <c r="Q580" s="9">
        <v>1.5599531377342934E-2</v>
      </c>
      <c r="R580">
        <v>1.0737213336727064E-3</v>
      </c>
      <c r="S580">
        <f t="shared" si="62"/>
        <v>0.32034745572813028</v>
      </c>
      <c r="T580" s="20">
        <f t="shared" si="63"/>
        <v>0.67965254427186972</v>
      </c>
    </row>
    <row r="581" spans="1:20" x14ac:dyDescent="0.15">
      <c r="A581" s="6">
        <v>37452</v>
      </c>
      <c r="B581" s="11">
        <v>1382.62</v>
      </c>
      <c r="C581" s="7">
        <f t="shared" si="64"/>
        <v>6.6399708773206001E-3</v>
      </c>
      <c r="E581">
        <v>579</v>
      </c>
      <c r="F581" s="2">
        <f t="shared" si="65"/>
        <v>663.78483784977061</v>
      </c>
      <c r="G581" s="10">
        <f t="shared" ref="G581:G644" si="67">G580*F581/F580</f>
        <v>2.9344522548220611</v>
      </c>
      <c r="H581" s="9">
        <f>H580*(1+C581)</f>
        <v>2.9344522548220566</v>
      </c>
      <c r="I581" s="9">
        <f t="shared" si="66"/>
        <v>-1.9356153219233452E-2</v>
      </c>
      <c r="J581">
        <f t="shared" ref="J581:J644" si="68">$M$2^($M$3-E581)*(1-$M$2)/(1-$M$2^$M$3)</f>
        <v>4.9461030450391862E-5</v>
      </c>
      <c r="O581">
        <v>579</v>
      </c>
      <c r="P581">
        <v>1269</v>
      </c>
      <c r="Q581" s="9">
        <v>1.5344845150774056E-2</v>
      </c>
      <c r="R581">
        <v>1.5715834455642373E-3</v>
      </c>
      <c r="S581">
        <f t="shared" ref="S581:S644" si="69">S580+R581</f>
        <v>0.32191903917369452</v>
      </c>
      <c r="T581" s="20">
        <f t="shared" si="63"/>
        <v>0.67808096082630542</v>
      </c>
    </row>
    <row r="582" spans="1:20" x14ac:dyDescent="0.15">
      <c r="A582" s="6">
        <v>37453</v>
      </c>
      <c r="B582" s="11">
        <v>1375.26</v>
      </c>
      <c r="C582" s="7">
        <f t="shared" si="64"/>
        <v>-5.3232269170125912E-3</v>
      </c>
      <c r="E582">
        <v>580</v>
      </c>
      <c r="F582" s="2">
        <f t="shared" si="65"/>
        <v>660.25136053382391</v>
      </c>
      <c r="G582" s="10">
        <f t="shared" si="67"/>
        <v>2.9188314995925042</v>
      </c>
      <c r="H582" s="9">
        <f>H581*(1+C582)</f>
        <v>2.9188314995924998</v>
      </c>
      <c r="I582" s="9">
        <f t="shared" si="66"/>
        <v>1.562075522955686E-2</v>
      </c>
      <c r="J582">
        <f t="shared" si="68"/>
        <v>4.970957834210238E-5</v>
      </c>
      <c r="O582">
        <v>580</v>
      </c>
      <c r="P582">
        <v>1008</v>
      </c>
      <c r="Q582" s="9">
        <v>1.5175054333061766E-2</v>
      </c>
      <c r="R582">
        <v>4.2477751519372198E-4</v>
      </c>
      <c r="S582">
        <f t="shared" si="69"/>
        <v>0.32234381668888823</v>
      </c>
      <c r="T582" s="20">
        <f t="shared" si="63"/>
        <v>0.67765618331111177</v>
      </c>
    </row>
    <row r="583" spans="1:20" x14ac:dyDescent="0.15">
      <c r="A583" s="6">
        <v>37454</v>
      </c>
      <c r="B583" s="11">
        <v>1397.25</v>
      </c>
      <c r="C583" s="7">
        <f t="shared" si="64"/>
        <v>1.5989703765106222E-2</v>
      </c>
      <c r="E583">
        <v>581</v>
      </c>
      <c r="F583" s="2">
        <f t="shared" si="65"/>
        <v>670.80858419926813</v>
      </c>
      <c r="G583" s="10">
        <f t="shared" si="67"/>
        <v>2.965502750611249</v>
      </c>
      <c r="H583" s="9">
        <f>H582*(1+C583)</f>
        <v>2.9655027506112446</v>
      </c>
      <c r="I583" s="9">
        <f t="shared" si="66"/>
        <v>-4.6671251018744808E-2</v>
      </c>
      <c r="J583">
        <f t="shared" si="68"/>
        <v>4.9959375218193336E-5</v>
      </c>
      <c r="O583">
        <v>581</v>
      </c>
      <c r="P583">
        <v>392</v>
      </c>
      <c r="Q583" s="9">
        <v>1.5047711219777327E-2</v>
      </c>
      <c r="R583">
        <v>1.937221406851811E-5</v>
      </c>
      <c r="S583">
        <f t="shared" si="69"/>
        <v>0.32236318890295673</v>
      </c>
      <c r="T583" s="20">
        <f t="shared" si="63"/>
        <v>0.67763681109704321</v>
      </c>
    </row>
    <row r="584" spans="1:20" x14ac:dyDescent="0.15">
      <c r="A584" s="6">
        <v>37455</v>
      </c>
      <c r="B584" s="11">
        <v>1356.95</v>
      </c>
      <c r="C584" s="7">
        <f t="shared" si="64"/>
        <v>-2.8842368938987284E-2</v>
      </c>
      <c r="E584">
        <v>582</v>
      </c>
      <c r="F584" s="2">
        <f t="shared" si="65"/>
        <v>651.46087552635311</v>
      </c>
      <c r="G584" s="10">
        <f t="shared" si="67"/>
        <v>2.8799706261885376</v>
      </c>
      <c r="H584" s="9">
        <f>H583*(1+C584)</f>
        <v>2.8799706261885336</v>
      </c>
      <c r="I584" s="9">
        <f t="shared" si="66"/>
        <v>8.5532124422710964E-2</v>
      </c>
      <c r="J584">
        <f t="shared" si="68"/>
        <v>5.0210427354968174E-5</v>
      </c>
      <c r="O584">
        <v>582</v>
      </c>
      <c r="P584">
        <v>779</v>
      </c>
      <c r="Q584" s="9">
        <v>1.4835472697636298E-2</v>
      </c>
      <c r="R584">
        <v>1.347866907911307E-4</v>
      </c>
      <c r="S584">
        <f t="shared" si="69"/>
        <v>0.32249797559374788</v>
      </c>
      <c r="T584" s="20">
        <f t="shared" si="63"/>
        <v>0.67750202440625218</v>
      </c>
    </row>
    <row r="585" spans="1:20" x14ac:dyDescent="0.15">
      <c r="A585" s="6">
        <v>37456</v>
      </c>
      <c r="B585" s="11">
        <v>1319.15</v>
      </c>
      <c r="C585" s="7">
        <f t="shared" si="64"/>
        <v>-2.785659014702091E-2</v>
      </c>
      <c r="E585">
        <v>583</v>
      </c>
      <c r="F585" s="2">
        <f t="shared" si="65"/>
        <v>633.31339691999608</v>
      </c>
      <c r="G585" s="10">
        <f t="shared" si="67"/>
        <v>2.7997444648193444</v>
      </c>
      <c r="H585" s="9">
        <f>H584*(1+C585)</f>
        <v>2.7997444648193404</v>
      </c>
      <c r="I585" s="9">
        <f t="shared" si="66"/>
        <v>8.022616136919325E-2</v>
      </c>
      <c r="J585">
        <f t="shared" si="68"/>
        <v>5.0462741060269531E-5</v>
      </c>
      <c r="O585">
        <v>583</v>
      </c>
      <c r="P585">
        <v>1310</v>
      </c>
      <c r="Q585" s="9">
        <v>1.4814248845422817E-2</v>
      </c>
      <c r="R585">
        <v>1.930150327770736E-3</v>
      </c>
      <c r="S585">
        <f t="shared" si="69"/>
        <v>0.3244281259215186</v>
      </c>
      <c r="T585" s="20">
        <f t="shared" si="63"/>
        <v>0.6755718740784814</v>
      </c>
    </row>
    <row r="586" spans="1:20" x14ac:dyDescent="0.15">
      <c r="A586" s="6">
        <v>37459</v>
      </c>
      <c r="B586" s="11">
        <v>1282.6500000000001</v>
      </c>
      <c r="C586" s="7">
        <f t="shared" si="64"/>
        <v>-2.7669332524731804E-2</v>
      </c>
      <c r="E586">
        <v>584</v>
      </c>
      <c r="F586" s="2">
        <f t="shared" si="65"/>
        <v>615.79003794824928</v>
      </c>
      <c r="G586" s="10">
        <f t="shared" si="67"/>
        <v>2.7222774042379809</v>
      </c>
      <c r="H586" s="9">
        <f>H585*(1+C586)</f>
        <v>2.7222774042379769</v>
      </c>
      <c r="I586" s="9">
        <f t="shared" si="66"/>
        <v>7.7467060581363434E-2</v>
      </c>
      <c r="J586">
        <f t="shared" si="68"/>
        <v>5.0716322673637708E-5</v>
      </c>
      <c r="O586">
        <v>584</v>
      </c>
      <c r="P586">
        <v>526</v>
      </c>
      <c r="Q586" s="9">
        <v>1.4771801140994523E-2</v>
      </c>
      <c r="R586">
        <v>3.7921581367381805E-5</v>
      </c>
      <c r="S586">
        <f t="shared" si="69"/>
        <v>0.32446604750288599</v>
      </c>
      <c r="T586" s="20">
        <f t="shared" si="63"/>
        <v>0.67553395249711401</v>
      </c>
    </row>
    <row r="587" spans="1:20" x14ac:dyDescent="0.15">
      <c r="A587" s="6">
        <v>37460</v>
      </c>
      <c r="B587" s="11">
        <v>1229.05</v>
      </c>
      <c r="C587" s="7">
        <f t="shared" si="64"/>
        <v>-4.1788484777608992E-2</v>
      </c>
      <c r="E587">
        <v>585</v>
      </c>
      <c r="F587" s="2">
        <f t="shared" si="65"/>
        <v>590.05710532124556</v>
      </c>
      <c r="G587" s="10">
        <f t="shared" si="67"/>
        <v>2.6085175563705532</v>
      </c>
      <c r="H587" s="9">
        <f>H586*(1+C587)</f>
        <v>2.6085175563705492</v>
      </c>
      <c r="I587" s="9">
        <f t="shared" si="66"/>
        <v>0.11375984786742777</v>
      </c>
      <c r="J587">
        <f t="shared" si="68"/>
        <v>5.0971178566470059E-5</v>
      </c>
      <c r="O587">
        <v>585</v>
      </c>
      <c r="P587">
        <v>1133</v>
      </c>
      <c r="Q587" s="9">
        <v>1.4750577288780153E-2</v>
      </c>
      <c r="R587">
        <v>7.9483398276394097E-4</v>
      </c>
      <c r="S587">
        <f t="shared" si="69"/>
        <v>0.32526088148564991</v>
      </c>
      <c r="T587" s="20">
        <f t="shared" si="63"/>
        <v>0.67473911851435009</v>
      </c>
    </row>
    <row r="588" spans="1:20" x14ac:dyDescent="0.15">
      <c r="A588" s="6">
        <v>37461</v>
      </c>
      <c r="B588" s="11">
        <v>1290.23</v>
      </c>
      <c r="C588" s="7">
        <f t="shared" si="64"/>
        <v>4.9778284040519205E-2</v>
      </c>
      <c r="E588">
        <v>586</v>
      </c>
      <c r="F588" s="2">
        <f t="shared" si="65"/>
        <v>619.42913551005313</v>
      </c>
      <c r="G588" s="10">
        <f t="shared" si="67"/>
        <v>2.7383650842162477</v>
      </c>
      <c r="H588" s="9">
        <f>H587*(1+C588)</f>
        <v>2.7383650842162433</v>
      </c>
      <c r="I588" s="9">
        <f t="shared" si="66"/>
        <v>-0.12984752784569409</v>
      </c>
      <c r="J588">
        <f t="shared" si="68"/>
        <v>5.1227315142180976E-5</v>
      </c>
      <c r="O588">
        <v>586</v>
      </c>
      <c r="P588">
        <v>744</v>
      </c>
      <c r="Q588" s="9">
        <v>1.4644458027709639E-2</v>
      </c>
      <c r="R588">
        <v>1.1309797707237886E-4</v>
      </c>
      <c r="S588">
        <f t="shared" si="69"/>
        <v>0.32537397946272228</v>
      </c>
      <c r="T588" s="20">
        <f t="shared" si="63"/>
        <v>0.67462602053727772</v>
      </c>
    </row>
    <row r="589" spans="1:20" x14ac:dyDescent="0.15">
      <c r="A589" s="6">
        <v>37462</v>
      </c>
      <c r="B589" s="11">
        <v>1240.08</v>
      </c>
      <c r="C589" s="7">
        <f t="shared" si="64"/>
        <v>-3.8869038853537763E-2</v>
      </c>
      <c r="E589">
        <v>587</v>
      </c>
      <c r="F589" s="2">
        <f t="shared" si="65"/>
        <v>595.35252037489954</v>
      </c>
      <c r="G589" s="10">
        <f t="shared" si="67"/>
        <v>2.6319274653626752</v>
      </c>
      <c r="H589" s="9">
        <f>H588*(1+C589)</f>
        <v>2.6319274653626707</v>
      </c>
      <c r="I589" s="9">
        <f t="shared" si="66"/>
        <v>0.1064376188535725</v>
      </c>
      <c r="J589">
        <f t="shared" si="68"/>
        <v>5.1484738836362788E-5</v>
      </c>
      <c r="O589">
        <v>587</v>
      </c>
      <c r="P589">
        <v>351</v>
      </c>
      <c r="Q589" s="9">
        <v>1.4538338766639569E-2</v>
      </c>
      <c r="R589">
        <v>1.5773409198221768E-5</v>
      </c>
      <c r="S589">
        <f t="shared" si="69"/>
        <v>0.32538975287192051</v>
      </c>
      <c r="T589" s="20">
        <f t="shared" si="63"/>
        <v>0.67461024712807949</v>
      </c>
    </row>
    <row r="590" spans="1:20" x14ac:dyDescent="0.15">
      <c r="A590" s="6">
        <v>37463</v>
      </c>
      <c r="B590" s="11">
        <v>1262.1199999999999</v>
      </c>
      <c r="C590" s="7">
        <f t="shared" si="64"/>
        <v>1.7773046900199985E-2</v>
      </c>
      <c r="E590">
        <v>588</v>
      </c>
      <c r="F590" s="2">
        <f t="shared" si="65"/>
        <v>605.93374864167492</v>
      </c>
      <c r="G590" s="10">
        <f t="shared" si="67"/>
        <v>2.678704835642491</v>
      </c>
      <c r="H590" s="9">
        <f>H589*(1+C590)</f>
        <v>2.6787048356424861</v>
      </c>
      <c r="I590" s="9">
        <f t="shared" si="66"/>
        <v>-4.6777370279815322E-2</v>
      </c>
      <c r="J590">
        <f t="shared" si="68"/>
        <v>5.1743456116947518E-5</v>
      </c>
      <c r="O590">
        <v>588</v>
      </c>
      <c r="P590">
        <v>1371</v>
      </c>
      <c r="Q590" s="9">
        <v>1.4495891062211719E-2</v>
      </c>
      <c r="R590">
        <v>2.6204942398755596E-3</v>
      </c>
      <c r="S590">
        <f t="shared" si="69"/>
        <v>0.32801024711179605</v>
      </c>
      <c r="T590" s="20">
        <f t="shared" si="63"/>
        <v>0.67198975288820395</v>
      </c>
    </row>
    <row r="591" spans="1:20" x14ac:dyDescent="0.15">
      <c r="A591" s="6">
        <v>37466</v>
      </c>
      <c r="B591" s="11">
        <v>1335.25</v>
      </c>
      <c r="C591" s="7">
        <f t="shared" si="64"/>
        <v>5.7942192501505563E-2</v>
      </c>
      <c r="E591">
        <v>589</v>
      </c>
      <c r="F591" s="2">
        <f t="shared" si="65"/>
        <v>641.04287854862969</v>
      </c>
      <c r="G591" s="10">
        <f t="shared" si="67"/>
        <v>2.833914866884002</v>
      </c>
      <c r="H591" s="9">
        <f>H590*(1+C591)</f>
        <v>2.8339148668839966</v>
      </c>
      <c r="I591" s="9">
        <f t="shared" si="66"/>
        <v>-0.15521003124151056</v>
      </c>
      <c r="J591">
        <f t="shared" si="68"/>
        <v>5.2003473484369371E-5</v>
      </c>
      <c r="O591">
        <v>589</v>
      </c>
      <c r="P591">
        <v>767</v>
      </c>
      <c r="Q591" s="9">
        <v>1.434732409671291E-2</v>
      </c>
      <c r="R591">
        <v>1.2691822211744456E-4</v>
      </c>
      <c r="S591">
        <f t="shared" si="69"/>
        <v>0.32813716533391352</v>
      </c>
      <c r="T591" s="20">
        <f t="shared" si="63"/>
        <v>0.67186283466608643</v>
      </c>
    </row>
    <row r="592" spans="1:20" x14ac:dyDescent="0.15">
      <c r="A592" s="6">
        <v>37467</v>
      </c>
      <c r="B592" s="11">
        <v>1344.19</v>
      </c>
      <c r="C592" s="7">
        <f t="shared" si="64"/>
        <v>6.6953753978655772E-3</v>
      </c>
      <c r="E592">
        <v>590</v>
      </c>
      <c r="F592" s="2">
        <f t="shared" si="65"/>
        <v>645.33490126664117</v>
      </c>
      <c r="G592" s="10">
        <f t="shared" si="67"/>
        <v>2.852888990763383</v>
      </c>
      <c r="H592" s="9">
        <f>H591*(1+C592)</f>
        <v>2.8528889907633772</v>
      </c>
      <c r="I592" s="9">
        <f t="shared" si="66"/>
        <v>-1.8974123879380578E-2</v>
      </c>
      <c r="J592">
        <f t="shared" si="68"/>
        <v>5.226479747172801E-5</v>
      </c>
      <c r="O592">
        <v>590</v>
      </c>
      <c r="P592">
        <v>1431</v>
      </c>
      <c r="Q592" s="9">
        <v>1.4135085574571882E-2</v>
      </c>
      <c r="R592">
        <v>3.539960081143725E-3</v>
      </c>
      <c r="S592">
        <f t="shared" si="69"/>
        <v>0.33167712541505723</v>
      </c>
      <c r="T592" s="20">
        <f t="shared" si="63"/>
        <v>0.66832287458494277</v>
      </c>
    </row>
    <row r="593" spans="1:20" x14ac:dyDescent="0.15">
      <c r="A593" s="6">
        <v>37468</v>
      </c>
      <c r="B593" s="11">
        <v>1328.26</v>
      </c>
      <c r="C593" s="7">
        <f t="shared" si="64"/>
        <v>-1.1851003206391986E-2</v>
      </c>
      <c r="E593">
        <v>591</v>
      </c>
      <c r="F593" s="2">
        <f t="shared" si="65"/>
        <v>637.68703528253354</v>
      </c>
      <c r="G593" s="10">
        <f t="shared" si="67"/>
        <v>2.8190793941863657</v>
      </c>
      <c r="H593" s="9">
        <f>H592*(1+C593)</f>
        <v>2.8190793941863599</v>
      </c>
      <c r="I593" s="9">
        <f t="shared" si="66"/>
        <v>3.380959657701732E-2</v>
      </c>
      <c r="J593">
        <f t="shared" si="68"/>
        <v>5.2527434644952768E-5</v>
      </c>
      <c r="O593">
        <v>591</v>
      </c>
      <c r="P593">
        <v>764</v>
      </c>
      <c r="Q593" s="9">
        <v>1.3944070904645223E-2</v>
      </c>
      <c r="R593">
        <v>1.2502395178756392E-4</v>
      </c>
      <c r="S593">
        <f t="shared" si="69"/>
        <v>0.33180214936684477</v>
      </c>
      <c r="T593" s="20">
        <f t="shared" si="63"/>
        <v>0.66819785063315518</v>
      </c>
    </row>
    <row r="594" spans="1:20" x14ac:dyDescent="0.15">
      <c r="A594" s="6">
        <v>37469</v>
      </c>
      <c r="B594" s="11">
        <v>1280</v>
      </c>
      <c r="C594" s="7">
        <f t="shared" si="64"/>
        <v>-3.6333248008672991E-2</v>
      </c>
      <c r="E594">
        <v>592</v>
      </c>
      <c r="F594" s="2">
        <f t="shared" si="65"/>
        <v>614.51779407769789</v>
      </c>
      <c r="G594" s="10">
        <f t="shared" si="67"/>
        <v>2.716653083401253</v>
      </c>
      <c r="H594" s="9">
        <f>H593*(1+C594)</f>
        <v>2.7166530834012472</v>
      </c>
      <c r="I594" s="9">
        <f t="shared" si="66"/>
        <v>0.10242631078511266</v>
      </c>
      <c r="J594">
        <f t="shared" si="68"/>
        <v>5.2791391602967613E-5</v>
      </c>
      <c r="O594">
        <v>592</v>
      </c>
      <c r="P594">
        <v>949</v>
      </c>
      <c r="Q594" s="9">
        <v>1.3816727791361672E-2</v>
      </c>
      <c r="R594">
        <v>3.160263419149058E-4</v>
      </c>
      <c r="S594">
        <f t="shared" si="69"/>
        <v>0.33211817570875968</v>
      </c>
      <c r="T594" s="20">
        <f t="shared" si="63"/>
        <v>0.66788182429124032</v>
      </c>
    </row>
    <row r="595" spans="1:20" x14ac:dyDescent="0.15">
      <c r="A595" s="6">
        <v>37470</v>
      </c>
      <c r="B595" s="11">
        <v>1247.92</v>
      </c>
      <c r="C595" s="7">
        <f t="shared" si="64"/>
        <v>-2.5062499999999988E-2</v>
      </c>
      <c r="E595">
        <v>593</v>
      </c>
      <c r="F595" s="2">
        <f t="shared" si="65"/>
        <v>599.1164418636256</v>
      </c>
      <c r="G595" s="10">
        <f t="shared" si="67"/>
        <v>2.6485669654985093</v>
      </c>
      <c r="H595" s="9">
        <f>H594*(1+C595)</f>
        <v>2.6485669654985036</v>
      </c>
      <c r="I595" s="9">
        <f t="shared" si="66"/>
        <v>6.8086117902743659E-2</v>
      </c>
      <c r="J595">
        <f t="shared" si="68"/>
        <v>5.3056674977856893E-5</v>
      </c>
      <c r="O595">
        <v>593</v>
      </c>
      <c r="P595">
        <v>401</v>
      </c>
      <c r="Q595" s="9">
        <v>1.3816727791360783E-2</v>
      </c>
      <c r="R595">
        <v>2.0266163066453839E-5</v>
      </c>
      <c r="S595">
        <f t="shared" si="69"/>
        <v>0.33213844187182612</v>
      </c>
      <c r="T595" s="20">
        <f t="shared" si="63"/>
        <v>0.66786155812817394</v>
      </c>
    </row>
    <row r="596" spans="1:20" x14ac:dyDescent="0.15">
      <c r="A596" s="6">
        <v>37473</v>
      </c>
      <c r="B596" s="11">
        <v>1206.01</v>
      </c>
      <c r="C596" s="7">
        <f t="shared" si="64"/>
        <v>-3.3583883582280927E-2</v>
      </c>
      <c r="E596">
        <v>594</v>
      </c>
      <c r="F596" s="2">
        <f t="shared" si="65"/>
        <v>578.99578502784721</v>
      </c>
      <c r="G596" s="10">
        <f t="shared" si="67"/>
        <v>2.559617800869332</v>
      </c>
      <c r="H596" s="9">
        <f>H595*(1+C596)</f>
        <v>2.5596178008693267</v>
      </c>
      <c r="I596" s="9">
        <f t="shared" si="66"/>
        <v>8.8949164629176902E-2</v>
      </c>
      <c r="J596">
        <f t="shared" si="68"/>
        <v>5.3323291435032063E-5</v>
      </c>
      <c r="O596">
        <v>594</v>
      </c>
      <c r="P596">
        <v>348</v>
      </c>
      <c r="Q596" s="9">
        <v>1.3731832382505083E-2</v>
      </c>
      <c r="R596">
        <v>1.5537989094262156E-5</v>
      </c>
      <c r="S596">
        <f t="shared" si="69"/>
        <v>0.33215397986092038</v>
      </c>
      <c r="T596" s="20">
        <f t="shared" si="63"/>
        <v>0.66784602013907968</v>
      </c>
    </row>
    <row r="597" spans="1:20" x14ac:dyDescent="0.15">
      <c r="A597" s="6">
        <v>37474</v>
      </c>
      <c r="B597" s="11">
        <v>1259.55</v>
      </c>
      <c r="C597" s="7">
        <f t="shared" si="64"/>
        <v>4.4394325088515041E-2</v>
      </c>
      <c r="E597">
        <v>595</v>
      </c>
      <c r="F597" s="2">
        <f t="shared" si="65"/>
        <v>604.69991213325341</v>
      </c>
      <c r="G597" s="10">
        <f t="shared" si="67"/>
        <v>2.6732503056234749</v>
      </c>
      <c r="H597" s="9">
        <f>H596*(1+C597)</f>
        <v>2.6732503056234695</v>
      </c>
      <c r="I597" s="9">
        <f t="shared" si="66"/>
        <v>-0.11363250475414288</v>
      </c>
      <c r="J597">
        <f t="shared" si="68"/>
        <v>5.3591247673399045E-5</v>
      </c>
      <c r="O597">
        <v>595</v>
      </c>
      <c r="P597">
        <v>1262</v>
      </c>
      <c r="Q597" s="9">
        <v>1.3668160825862863E-2</v>
      </c>
      <c r="R597">
        <v>1.5173962648762605E-3</v>
      </c>
      <c r="S597">
        <f t="shared" si="69"/>
        <v>0.33367137612579661</v>
      </c>
      <c r="T597" s="20">
        <f t="shared" si="63"/>
        <v>0.66632862387420344</v>
      </c>
    </row>
    <row r="598" spans="1:20" x14ac:dyDescent="0.15">
      <c r="A598" s="6">
        <v>37475</v>
      </c>
      <c r="B598" s="11">
        <v>1280.9000000000001</v>
      </c>
      <c r="C598" s="7">
        <f t="shared" si="64"/>
        <v>1.6950498193799568E-2</v>
      </c>
      <c r="E598">
        <v>596</v>
      </c>
      <c r="F598" s="2">
        <f t="shared" si="65"/>
        <v>614.94987690165885</v>
      </c>
      <c r="G598" s="10">
        <f t="shared" si="67"/>
        <v>2.7185632301005196</v>
      </c>
      <c r="H598" s="9">
        <f>H597*(1+C598)</f>
        <v>2.7185632301005143</v>
      </c>
      <c r="I598" s="9">
        <f t="shared" si="66"/>
        <v>-4.5312924477044714E-2</v>
      </c>
      <c r="J598">
        <f t="shared" si="68"/>
        <v>5.386055042552668E-5</v>
      </c>
      <c r="O598">
        <v>596</v>
      </c>
      <c r="P598">
        <v>1022</v>
      </c>
      <c r="Q598" s="9">
        <v>1.3646936973648494E-2</v>
      </c>
      <c r="R598">
        <v>4.5565736007338717E-4</v>
      </c>
      <c r="S598">
        <f t="shared" si="69"/>
        <v>0.33412703348587003</v>
      </c>
      <c r="T598" s="20">
        <f t="shared" si="63"/>
        <v>0.66587296651412997</v>
      </c>
    </row>
    <row r="599" spans="1:20" x14ac:dyDescent="0.15">
      <c r="A599" s="6">
        <v>37476</v>
      </c>
      <c r="B599" s="11">
        <v>1316.52</v>
      </c>
      <c r="C599" s="7">
        <f t="shared" si="64"/>
        <v>2.7808572097743678E-2</v>
      </c>
      <c r="E599">
        <v>597</v>
      </c>
      <c r="F599" s="2">
        <f t="shared" si="65"/>
        <v>632.05075488997727</v>
      </c>
      <c r="G599" s="10">
        <f t="shared" si="67"/>
        <v>2.7941625916870452</v>
      </c>
      <c r="H599" s="9">
        <f>H598*(1+C599)</f>
        <v>2.7941625916870394</v>
      </c>
      <c r="I599" s="9">
        <f t="shared" si="66"/>
        <v>-7.5599361586525138E-2</v>
      </c>
      <c r="J599">
        <f t="shared" si="68"/>
        <v>5.4131206457815756E-5</v>
      </c>
      <c r="O599">
        <v>597</v>
      </c>
      <c r="P599">
        <v>1011</v>
      </c>
      <c r="Q599" s="9">
        <v>1.3604489269220643E-2</v>
      </c>
      <c r="R599">
        <v>4.3121342953115306E-4</v>
      </c>
      <c r="S599">
        <f t="shared" si="69"/>
        <v>0.3345582469154012</v>
      </c>
      <c r="T599" s="20">
        <f t="shared" si="63"/>
        <v>0.66544175308459885</v>
      </c>
    </row>
    <row r="600" spans="1:20" x14ac:dyDescent="0.15">
      <c r="A600" s="6">
        <v>37477</v>
      </c>
      <c r="B600" s="11">
        <v>1306.1199999999999</v>
      </c>
      <c r="C600" s="7">
        <f t="shared" si="64"/>
        <v>-7.8996141342327908E-3</v>
      </c>
      <c r="E600">
        <v>598</v>
      </c>
      <c r="F600" s="2">
        <f t="shared" si="65"/>
        <v>627.05779781309593</v>
      </c>
      <c r="G600" s="10">
        <f t="shared" si="67"/>
        <v>2.7720897853844098</v>
      </c>
      <c r="H600" s="9">
        <f>H599*(1+C600)</f>
        <v>2.772089785384404</v>
      </c>
      <c r="I600" s="9">
        <f t="shared" si="66"/>
        <v>2.2072806302635417E-2</v>
      </c>
      <c r="J600">
        <f t="shared" si="68"/>
        <v>5.4403222570669103E-5</v>
      </c>
      <c r="O600">
        <v>598</v>
      </c>
      <c r="P600">
        <v>1197</v>
      </c>
      <c r="Q600" s="9">
        <v>1.3583265417006274E-2</v>
      </c>
      <c r="R600">
        <v>1.0954668986598876E-3</v>
      </c>
      <c r="S600">
        <f t="shared" si="69"/>
        <v>0.33565371381406112</v>
      </c>
      <c r="T600" s="20">
        <f t="shared" si="63"/>
        <v>0.66434628618593883</v>
      </c>
    </row>
    <row r="601" spans="1:20" x14ac:dyDescent="0.15">
      <c r="A601" s="6">
        <v>37480</v>
      </c>
      <c r="B601" s="11">
        <v>1306.8399999999999</v>
      </c>
      <c r="C601" s="7">
        <f t="shared" si="64"/>
        <v>5.5125103359565664E-4</v>
      </c>
      <c r="E601">
        <v>599</v>
      </c>
      <c r="F601" s="2">
        <f t="shared" si="65"/>
        <v>627.40346407226457</v>
      </c>
      <c r="G601" s="10">
        <f t="shared" si="67"/>
        <v>2.7736179027438226</v>
      </c>
      <c r="H601" s="9">
        <f>H600*(1+C601)</f>
        <v>2.7736179027438173</v>
      </c>
      <c r="I601" s="9">
        <f t="shared" si="66"/>
        <v>-1.5281173594132724E-3</v>
      </c>
      <c r="J601">
        <f t="shared" si="68"/>
        <v>5.4676605598662421E-5</v>
      </c>
      <c r="O601">
        <v>599</v>
      </c>
      <c r="P601">
        <v>1407</v>
      </c>
      <c r="Q601" s="9">
        <v>1.3540817712578423E-2</v>
      </c>
      <c r="R601">
        <v>3.1387180329805796E-3</v>
      </c>
      <c r="S601">
        <f t="shared" si="69"/>
        <v>0.33879243184704172</v>
      </c>
      <c r="T601" s="20">
        <f t="shared" si="63"/>
        <v>0.66120756815295834</v>
      </c>
    </row>
    <row r="602" spans="1:20" x14ac:dyDescent="0.15">
      <c r="A602" s="6">
        <v>37481</v>
      </c>
      <c r="B602" s="11">
        <v>1269.28</v>
      </c>
      <c r="C602" s="7">
        <f t="shared" si="64"/>
        <v>-2.8741085366226882E-2</v>
      </c>
      <c r="E602">
        <v>600</v>
      </c>
      <c r="F602" s="2">
        <f t="shared" si="65"/>
        <v>609.37120755229716</v>
      </c>
      <c r="G602" s="10">
        <f t="shared" si="67"/>
        <v>2.6939011138277675</v>
      </c>
      <c r="H602" s="9">
        <f>H601*(1+C602)</f>
        <v>2.6939011138277622</v>
      </c>
      <c r="I602" s="9">
        <f t="shared" si="66"/>
        <v>7.9716788916055048E-2</v>
      </c>
      <c r="J602">
        <f t="shared" si="68"/>
        <v>5.4951362410716003E-5</v>
      </c>
      <c r="O602">
        <v>600</v>
      </c>
      <c r="P602">
        <v>991</v>
      </c>
      <c r="Q602" s="9">
        <v>1.3349803042651764E-2</v>
      </c>
      <c r="R602">
        <v>3.9008018758904142E-4</v>
      </c>
      <c r="S602">
        <f t="shared" si="69"/>
        <v>0.33918251203463073</v>
      </c>
      <c r="T602" s="20">
        <f t="shared" si="63"/>
        <v>0.66081748796536921</v>
      </c>
    </row>
    <row r="603" spans="1:20" x14ac:dyDescent="0.15">
      <c r="A603" s="6">
        <v>37482</v>
      </c>
      <c r="B603" s="11">
        <v>1334.3</v>
      </c>
      <c r="C603" s="7">
        <f t="shared" si="64"/>
        <v>5.1225891844195015E-2</v>
      </c>
      <c r="E603">
        <v>601</v>
      </c>
      <c r="F603" s="2">
        <f t="shared" si="65"/>
        <v>640.58679112333766</v>
      </c>
      <c r="G603" s="10">
        <f t="shared" si="67"/>
        <v>2.8318986009236653</v>
      </c>
      <c r="H603" s="9">
        <f>H602*(1+C603)</f>
        <v>2.8318986009236595</v>
      </c>
      <c r="I603" s="9">
        <f t="shared" si="66"/>
        <v>-0.13799748709589732</v>
      </c>
      <c r="J603">
        <f t="shared" si="68"/>
        <v>5.5227499910267321E-5</v>
      </c>
      <c r="O603">
        <v>601</v>
      </c>
      <c r="P603">
        <v>1412</v>
      </c>
      <c r="Q603" s="9">
        <v>1.3264907633795175E-2</v>
      </c>
      <c r="R603">
        <v>3.2183768735240203E-3</v>
      </c>
      <c r="S603">
        <f t="shared" si="69"/>
        <v>0.34240088890815473</v>
      </c>
      <c r="T603" s="20">
        <f t="shared" si="63"/>
        <v>0.65759911109184532</v>
      </c>
    </row>
    <row r="604" spans="1:20" x14ac:dyDescent="0.15">
      <c r="A604" s="6">
        <v>37483</v>
      </c>
      <c r="B604" s="11">
        <v>1345.01</v>
      </c>
      <c r="C604" s="7">
        <f t="shared" si="64"/>
        <v>8.0266806565241211E-3</v>
      </c>
      <c r="E604">
        <v>602</v>
      </c>
      <c r="F604" s="2">
        <f t="shared" si="65"/>
        <v>645.72857672847226</v>
      </c>
      <c r="G604" s="10">
        <f t="shared" si="67"/>
        <v>2.8546293466449373</v>
      </c>
      <c r="H604" s="9">
        <f>H603*(1+C604)</f>
        <v>2.8546293466449311</v>
      </c>
      <c r="I604" s="9">
        <f t="shared" si="66"/>
        <v>-2.2730745721271539E-2</v>
      </c>
      <c r="J604">
        <f t="shared" si="68"/>
        <v>5.5505025035444547E-5</v>
      </c>
      <c r="O604">
        <v>602</v>
      </c>
      <c r="P604">
        <v>1417</v>
      </c>
      <c r="Q604" s="9">
        <v>1.3095116816081109E-2</v>
      </c>
      <c r="R604">
        <v>3.3000574091703815E-3</v>
      </c>
      <c r="S604">
        <f t="shared" si="69"/>
        <v>0.34570094631732512</v>
      </c>
      <c r="T604" s="20">
        <f t="shared" si="63"/>
        <v>0.65429905368267494</v>
      </c>
    </row>
    <row r="605" spans="1:20" x14ac:dyDescent="0.15">
      <c r="A605" s="6">
        <v>37484</v>
      </c>
      <c r="B605" s="11">
        <v>1361.01</v>
      </c>
      <c r="C605" s="7">
        <f t="shared" si="64"/>
        <v>1.1895822335893369E-2</v>
      </c>
      <c r="E605">
        <v>603</v>
      </c>
      <c r="F605" s="2">
        <f t="shared" si="65"/>
        <v>653.41004915444341</v>
      </c>
      <c r="G605" s="10">
        <f t="shared" si="67"/>
        <v>2.8885875101874525</v>
      </c>
      <c r="H605" s="9">
        <f>H604*(1+C605)</f>
        <v>2.8885875101874467</v>
      </c>
      <c r="I605" s="9">
        <f t="shared" si="66"/>
        <v>-3.3958163542515685E-2</v>
      </c>
      <c r="J605">
        <f t="shared" si="68"/>
        <v>5.5783944759240754E-5</v>
      </c>
      <c r="O605">
        <v>603</v>
      </c>
      <c r="P605">
        <v>518</v>
      </c>
      <c r="Q605" s="9">
        <v>1.2988997555011927E-2</v>
      </c>
      <c r="R605">
        <v>3.643099942102361E-5</v>
      </c>
      <c r="S605">
        <f t="shared" si="69"/>
        <v>0.34573737731674614</v>
      </c>
      <c r="T605" s="20">
        <f t="shared" si="63"/>
        <v>0.65426262268325386</v>
      </c>
    </row>
    <row r="606" spans="1:20" x14ac:dyDescent="0.15">
      <c r="A606" s="6">
        <v>37487</v>
      </c>
      <c r="B606" s="11">
        <v>1394.54</v>
      </c>
      <c r="C606" s="7">
        <f t="shared" si="64"/>
        <v>2.4636115825747096E-2</v>
      </c>
      <c r="E606">
        <v>604</v>
      </c>
      <c r="F606" s="2">
        <f t="shared" si="65"/>
        <v>669.50753480711944</v>
      </c>
      <c r="G606" s="10">
        <f t="shared" si="67"/>
        <v>2.9597510866612371</v>
      </c>
      <c r="H606" s="9">
        <f>H605*(1+C606)</f>
        <v>2.9597510866612313</v>
      </c>
      <c r="I606" s="9">
        <f t="shared" si="66"/>
        <v>-7.1163576473784573E-2</v>
      </c>
      <c r="J606">
        <f t="shared" si="68"/>
        <v>5.60642660896892E-5</v>
      </c>
      <c r="O606">
        <v>604</v>
      </c>
      <c r="P606">
        <v>1374</v>
      </c>
      <c r="Q606" s="9">
        <v>1.2734311328443937E-2</v>
      </c>
      <c r="R606">
        <v>2.6601980279677313E-3</v>
      </c>
      <c r="S606">
        <f t="shared" si="69"/>
        <v>0.34839757534471388</v>
      </c>
      <c r="T606" s="20">
        <f t="shared" si="63"/>
        <v>0.65160242465528606</v>
      </c>
    </row>
    <row r="607" spans="1:20" x14ac:dyDescent="0.15">
      <c r="A607" s="6">
        <v>37488</v>
      </c>
      <c r="B607" s="11">
        <v>1376.59</v>
      </c>
      <c r="C607" s="7">
        <f t="shared" si="64"/>
        <v>-1.2871627920317819E-2</v>
      </c>
      <c r="E607">
        <v>605</v>
      </c>
      <c r="F607" s="2">
        <f t="shared" si="65"/>
        <v>660.88988292923295</v>
      </c>
      <c r="G607" s="10">
        <f t="shared" si="67"/>
        <v>2.9216542719369771</v>
      </c>
      <c r="H607" s="9">
        <f>H606*(1+C607)</f>
        <v>2.9216542719369718</v>
      </c>
      <c r="I607" s="9">
        <f t="shared" si="66"/>
        <v>3.809681472425952E-2</v>
      </c>
      <c r="J607">
        <f t="shared" si="68"/>
        <v>5.6345996070039394E-5</v>
      </c>
      <c r="O607">
        <v>605</v>
      </c>
      <c r="P607">
        <v>1040</v>
      </c>
      <c r="Q607" s="9">
        <v>1.2224938875306179E-2</v>
      </c>
      <c r="R607">
        <v>4.986811315404045E-4</v>
      </c>
      <c r="S607">
        <f t="shared" si="69"/>
        <v>0.34889625647625427</v>
      </c>
      <c r="T607" s="20">
        <f t="shared" si="63"/>
        <v>0.65110374352374567</v>
      </c>
    </row>
    <row r="608" spans="1:20" x14ac:dyDescent="0.15">
      <c r="A608" s="6">
        <v>37489</v>
      </c>
      <c r="B608" s="11">
        <v>1409.25</v>
      </c>
      <c r="C608" s="7">
        <f t="shared" si="64"/>
        <v>2.372529220755637E-2</v>
      </c>
      <c r="E608">
        <v>606</v>
      </c>
      <c r="F608" s="2">
        <f t="shared" si="65"/>
        <v>676.56968851874672</v>
      </c>
      <c r="G608" s="10">
        <f t="shared" si="67"/>
        <v>2.9909713732681373</v>
      </c>
      <c r="H608" s="9">
        <f>H607*(1+C608)</f>
        <v>2.990971373268132</v>
      </c>
      <c r="I608" s="9">
        <f t="shared" si="66"/>
        <v>-6.9317101331160202E-2</v>
      </c>
      <c r="J608">
        <f t="shared" si="68"/>
        <v>5.6629141778934055E-5</v>
      </c>
      <c r="O608">
        <v>606</v>
      </c>
      <c r="P608">
        <v>917</v>
      </c>
      <c r="Q608" s="9">
        <v>1.2224938875305291E-2</v>
      </c>
      <c r="R608">
        <v>2.6919182572581195E-4</v>
      </c>
      <c r="S608">
        <f t="shared" si="69"/>
        <v>0.3491654483019801</v>
      </c>
      <c r="T608" s="20">
        <f t="shared" si="63"/>
        <v>0.65083455169801985</v>
      </c>
    </row>
    <row r="609" spans="1:20" x14ac:dyDescent="0.15">
      <c r="A609" s="6">
        <v>37490</v>
      </c>
      <c r="B609" s="11">
        <v>1422.95</v>
      </c>
      <c r="C609" s="7">
        <f t="shared" si="64"/>
        <v>9.7214830583645107E-3</v>
      </c>
      <c r="E609">
        <v>607</v>
      </c>
      <c r="F609" s="2">
        <f t="shared" si="65"/>
        <v>683.14694928348467</v>
      </c>
      <c r="G609" s="10">
        <f t="shared" si="67"/>
        <v>3.0200480508014169</v>
      </c>
      <c r="H609" s="9">
        <f>H608*(1+C609)</f>
        <v>3.0200480508014116</v>
      </c>
      <c r="I609" s="9">
        <f t="shared" si="66"/>
        <v>-2.9076677533279582E-2</v>
      </c>
      <c r="J609">
        <f t="shared" si="68"/>
        <v>5.6913710330587003E-5</v>
      </c>
      <c r="O609">
        <v>607</v>
      </c>
      <c r="P609">
        <v>1071</v>
      </c>
      <c r="Q609" s="9">
        <v>1.1991476500950782E-2</v>
      </c>
      <c r="R609">
        <v>5.825154292519463E-4</v>
      </c>
      <c r="S609">
        <f t="shared" si="69"/>
        <v>0.34974796373123207</v>
      </c>
      <c r="T609" s="20">
        <f t="shared" si="63"/>
        <v>0.65025203626876793</v>
      </c>
    </row>
    <row r="610" spans="1:20" x14ac:dyDescent="0.15">
      <c r="A610" s="6">
        <v>37491</v>
      </c>
      <c r="B610" s="11">
        <v>1380.62</v>
      </c>
      <c r="C610" s="7">
        <f t="shared" si="64"/>
        <v>-2.9748058610632899E-2</v>
      </c>
      <c r="E610">
        <v>608</v>
      </c>
      <c r="F610" s="2">
        <f t="shared" si="65"/>
        <v>662.82465379652456</v>
      </c>
      <c r="G610" s="10">
        <f t="shared" si="67"/>
        <v>2.9302074843792489</v>
      </c>
      <c r="H610" s="9">
        <f>H609*(1+C610)</f>
        <v>2.9302074843792436</v>
      </c>
      <c r="I610" s="9">
        <f t="shared" si="66"/>
        <v>8.9840566422167978E-2</v>
      </c>
      <c r="J610">
        <f t="shared" si="68"/>
        <v>5.7199708874961815E-5</v>
      </c>
      <c r="O610">
        <v>608</v>
      </c>
      <c r="P610">
        <v>913</v>
      </c>
      <c r="Q610" s="9">
        <v>1.1949028796522043E-2</v>
      </c>
      <c r="R610">
        <v>2.6384823355748657E-4</v>
      </c>
      <c r="S610">
        <f t="shared" si="69"/>
        <v>0.35001181196478953</v>
      </c>
      <c r="T610" s="20">
        <f t="shared" si="63"/>
        <v>0.64998818803521052</v>
      </c>
    </row>
    <row r="611" spans="1:20" x14ac:dyDescent="0.15">
      <c r="A611" s="6">
        <v>37494</v>
      </c>
      <c r="B611" s="11">
        <v>1391.74</v>
      </c>
      <c r="C611" s="7">
        <f t="shared" si="64"/>
        <v>8.0543523924034854E-3</v>
      </c>
      <c r="E611">
        <v>609</v>
      </c>
      <c r="F611" s="2">
        <f t="shared" si="65"/>
        <v>668.16327713257465</v>
      </c>
      <c r="G611" s="10">
        <f t="shared" si="67"/>
        <v>2.9538084080412976</v>
      </c>
      <c r="H611" s="9">
        <f>H610*(1+C611)</f>
        <v>2.9538084080412923</v>
      </c>
      <c r="I611" s="9">
        <f t="shared" si="66"/>
        <v>-2.360092366204869E-2</v>
      </c>
      <c r="J611">
        <f t="shared" si="68"/>
        <v>5.748714459795156E-5</v>
      </c>
      <c r="O611">
        <v>609</v>
      </c>
      <c r="P611">
        <v>520</v>
      </c>
      <c r="Q611" s="9">
        <v>1.1885357239880712E-2</v>
      </c>
      <c r="R611">
        <v>3.6798060070224086E-5</v>
      </c>
      <c r="S611">
        <f t="shared" si="69"/>
        <v>0.35004861002485976</v>
      </c>
      <c r="T611" s="20">
        <f t="shared" si="63"/>
        <v>0.64995138997514024</v>
      </c>
    </row>
    <row r="612" spans="1:20" x14ac:dyDescent="0.15">
      <c r="A612" s="6">
        <v>37495</v>
      </c>
      <c r="B612" s="11">
        <v>1347.78</v>
      </c>
      <c r="C612" s="7">
        <f t="shared" si="64"/>
        <v>-3.1586359521174945E-2</v>
      </c>
      <c r="E612">
        <v>610</v>
      </c>
      <c r="F612" s="2">
        <f t="shared" si="65"/>
        <v>647.05843164221869</v>
      </c>
      <c r="G612" s="10">
        <f t="shared" si="67"/>
        <v>2.8605083537082359</v>
      </c>
      <c r="H612" s="9">
        <f>H611*(1+C612)</f>
        <v>2.8605083537082305</v>
      </c>
      <c r="I612" s="9">
        <f t="shared" si="66"/>
        <v>9.3300054333061766E-2</v>
      </c>
      <c r="J612">
        <f t="shared" si="68"/>
        <v>5.7776024721559358E-5</v>
      </c>
      <c r="O612">
        <v>610</v>
      </c>
      <c r="P612">
        <v>1438</v>
      </c>
      <c r="Q612" s="9">
        <v>1.1779237978810642E-2</v>
      </c>
      <c r="R612">
        <v>3.6663742954035727E-3</v>
      </c>
      <c r="S612">
        <f t="shared" si="69"/>
        <v>0.35371498432026333</v>
      </c>
      <c r="T612" s="20">
        <f t="shared" si="63"/>
        <v>0.64628501567973662</v>
      </c>
    </row>
    <row r="613" spans="1:20" x14ac:dyDescent="0.15">
      <c r="A613" s="6">
        <v>37496</v>
      </c>
      <c r="B613" s="11">
        <v>1314.38</v>
      </c>
      <c r="C613" s="7">
        <f t="shared" si="64"/>
        <v>-2.4781492528454074E-2</v>
      </c>
      <c r="E613">
        <v>611</v>
      </c>
      <c r="F613" s="2">
        <f t="shared" si="65"/>
        <v>631.02335795300382</v>
      </c>
      <c r="G613" s="10">
        <f t="shared" si="67"/>
        <v>2.7896206873132345</v>
      </c>
      <c r="H613" s="9">
        <f>H612*(1+C613)</f>
        <v>2.7896206873132297</v>
      </c>
      <c r="I613" s="9">
        <f t="shared" si="66"/>
        <v>7.0887666395000881E-2</v>
      </c>
      <c r="J613">
        <f t="shared" si="68"/>
        <v>5.8066356504079766E-5</v>
      </c>
      <c r="O613">
        <v>611</v>
      </c>
      <c r="P613">
        <v>945</v>
      </c>
      <c r="Q613" s="9">
        <v>1.1779237978809753E-2</v>
      </c>
      <c r="R613">
        <v>3.0975306121224042E-4</v>
      </c>
      <c r="S613">
        <f t="shared" si="69"/>
        <v>0.35402473738147555</v>
      </c>
      <c r="T613" s="20">
        <f t="shared" si="63"/>
        <v>0.64597526261852445</v>
      </c>
    </row>
    <row r="614" spans="1:20" x14ac:dyDescent="0.15">
      <c r="A614" s="6">
        <v>37497</v>
      </c>
      <c r="B614" s="11">
        <v>1335.77</v>
      </c>
      <c r="C614" s="7">
        <f t="shared" si="64"/>
        <v>1.6273832529405396E-2</v>
      </c>
      <c r="E614">
        <v>612</v>
      </c>
      <c r="F614" s="2">
        <f t="shared" si="65"/>
        <v>641.2925264024741</v>
      </c>
      <c r="G614" s="10">
        <f t="shared" si="67"/>
        <v>2.835018507199135</v>
      </c>
      <c r="H614" s="9">
        <f>H613*(1+C614)</f>
        <v>2.8350185071991301</v>
      </c>
      <c r="I614" s="9">
        <f t="shared" si="66"/>
        <v>-4.5397819885900415E-2</v>
      </c>
      <c r="J614">
        <f t="shared" si="68"/>
        <v>5.8358147240281158E-5</v>
      </c>
      <c r="O614">
        <v>612</v>
      </c>
      <c r="P614">
        <v>962</v>
      </c>
      <c r="Q614" s="9">
        <v>1.1736790274381903E-2</v>
      </c>
      <c r="R614">
        <v>3.3730535374947799E-4</v>
      </c>
      <c r="S614">
        <f t="shared" si="69"/>
        <v>0.35436204273522504</v>
      </c>
      <c r="T614" s="20">
        <f t="shared" si="63"/>
        <v>0.64563795726477502</v>
      </c>
    </row>
    <row r="615" spans="1:20" x14ac:dyDescent="0.15">
      <c r="A615" s="6">
        <v>37498</v>
      </c>
      <c r="B615" s="11">
        <v>1314.85</v>
      </c>
      <c r="C615" s="7">
        <f t="shared" si="64"/>
        <v>-1.5661378830187922E-2</v>
      </c>
      <c r="E615">
        <v>613</v>
      </c>
      <c r="F615" s="2">
        <f t="shared" si="65"/>
        <v>631.24900120551661</v>
      </c>
      <c r="G615" s="10">
        <f t="shared" si="67"/>
        <v>2.7906182083672952</v>
      </c>
      <c r="H615" s="9">
        <f>H614*(1+C615)</f>
        <v>2.7906182083672908</v>
      </c>
      <c r="I615" s="9">
        <f t="shared" si="66"/>
        <v>4.4400298831839269E-2</v>
      </c>
      <c r="J615">
        <f t="shared" si="68"/>
        <v>5.86514042615891E-5</v>
      </c>
      <c r="O615">
        <v>613</v>
      </c>
      <c r="P615">
        <v>419</v>
      </c>
      <c r="Q615" s="9">
        <v>1.1588223308883538E-2</v>
      </c>
      <c r="R615">
        <v>2.2179721026197948E-5</v>
      </c>
      <c r="S615">
        <f t="shared" si="69"/>
        <v>0.35438422245625123</v>
      </c>
      <c r="T615" s="20">
        <f t="shared" si="63"/>
        <v>0.64561577754374877</v>
      </c>
    </row>
    <row r="616" spans="1:20" x14ac:dyDescent="0.15">
      <c r="A616" s="6">
        <v>37502</v>
      </c>
      <c r="B616" s="11">
        <v>1263.8399999999999</v>
      </c>
      <c r="C616" s="7">
        <f t="shared" si="64"/>
        <v>-3.8795299844088693E-2</v>
      </c>
      <c r="E616">
        <v>614</v>
      </c>
      <c r="F616" s="2">
        <f t="shared" si="65"/>
        <v>606.7595069274671</v>
      </c>
      <c r="G616" s="10">
        <f t="shared" si="67"/>
        <v>2.6823553382233127</v>
      </c>
      <c r="H616" s="9">
        <f>H615*(1+C616)</f>
        <v>2.6823553382233083</v>
      </c>
      <c r="I616" s="9">
        <f t="shared" si="66"/>
        <v>0.1082628701439825</v>
      </c>
      <c r="J616">
        <f t="shared" si="68"/>
        <v>5.8946134936270458E-5</v>
      </c>
      <c r="O616">
        <v>614</v>
      </c>
      <c r="P616">
        <v>140</v>
      </c>
      <c r="Q616" s="9">
        <v>1.1566999456670501E-2</v>
      </c>
      <c r="R616">
        <v>5.4776667533478231E-6</v>
      </c>
      <c r="S616">
        <f t="shared" si="69"/>
        <v>0.35438970012300458</v>
      </c>
      <c r="T616" s="20">
        <f t="shared" si="63"/>
        <v>0.64561029987699547</v>
      </c>
    </row>
    <row r="617" spans="1:20" x14ac:dyDescent="0.15">
      <c r="A617" s="6">
        <v>37503</v>
      </c>
      <c r="B617" s="11">
        <v>1292.31</v>
      </c>
      <c r="C617" s="7">
        <f t="shared" si="64"/>
        <v>2.2526585643752428E-2</v>
      </c>
      <c r="E617">
        <v>615</v>
      </c>
      <c r="F617" s="2">
        <f t="shared" si="65"/>
        <v>620.42772692542974</v>
      </c>
      <c r="G617" s="10">
        <f t="shared" si="67"/>
        <v>2.742779645476777</v>
      </c>
      <c r="H617" s="9">
        <f>H616*(1+C617)</f>
        <v>2.7427796454767721</v>
      </c>
      <c r="I617" s="9">
        <f t="shared" si="66"/>
        <v>-6.0424307253463816E-2</v>
      </c>
      <c r="J617">
        <f t="shared" si="68"/>
        <v>5.9242346669618548E-5</v>
      </c>
      <c r="O617">
        <v>615</v>
      </c>
      <c r="P617">
        <v>1069</v>
      </c>
      <c r="Q617" s="9">
        <v>1.1482104047813024E-2</v>
      </c>
      <c r="R617">
        <v>5.7670483784515831E-4</v>
      </c>
      <c r="S617">
        <f t="shared" si="69"/>
        <v>0.35496640496084975</v>
      </c>
      <c r="T617" s="20">
        <f t="shared" si="63"/>
        <v>0.64503359503915025</v>
      </c>
    </row>
    <row r="618" spans="1:20" x14ac:dyDescent="0.15">
      <c r="A618" s="6">
        <v>37504</v>
      </c>
      <c r="B618" s="11">
        <v>1251</v>
      </c>
      <c r="C618" s="7">
        <f t="shared" si="64"/>
        <v>-3.1966014346402893E-2</v>
      </c>
      <c r="E618">
        <v>616</v>
      </c>
      <c r="F618" s="2">
        <f t="shared" si="65"/>
        <v>600.59512530562529</v>
      </c>
      <c r="G618" s="10">
        <f t="shared" si="67"/>
        <v>2.655103911980444</v>
      </c>
      <c r="H618" s="9">
        <f>H617*(1+C618)</f>
        <v>2.6551039119804396</v>
      </c>
      <c r="I618" s="9">
        <f t="shared" si="66"/>
        <v>8.7675733496332509E-2</v>
      </c>
      <c r="J618">
        <f t="shared" si="68"/>
        <v>5.9540046904139246E-5</v>
      </c>
      <c r="O618">
        <v>616</v>
      </c>
      <c r="P618">
        <v>422</v>
      </c>
      <c r="Q618" s="9">
        <v>1.1163746264601926E-2</v>
      </c>
      <c r="R618">
        <v>2.2515771733796324E-5</v>
      </c>
      <c r="S618">
        <f t="shared" si="69"/>
        <v>0.35498892073258353</v>
      </c>
      <c r="T618" s="20">
        <f t="shared" si="63"/>
        <v>0.64501107926741641</v>
      </c>
    </row>
    <row r="619" spans="1:20" x14ac:dyDescent="0.15">
      <c r="A619" s="6">
        <v>37505</v>
      </c>
      <c r="B619" s="11">
        <v>1295.3</v>
      </c>
      <c r="C619" s="7">
        <f t="shared" si="64"/>
        <v>3.5411670663469286E-2</v>
      </c>
      <c r="E619">
        <v>617</v>
      </c>
      <c r="F619" s="2">
        <f t="shared" si="65"/>
        <v>621.86320208503321</v>
      </c>
      <c r="G619" s="10">
        <f t="shared" si="67"/>
        <v>2.7491255772887846</v>
      </c>
      <c r="H619" s="9">
        <f>H618*(1+C619)</f>
        <v>2.7491255772887797</v>
      </c>
      <c r="I619" s="9">
        <f t="shared" si="66"/>
        <v>-9.4021665308340108E-2</v>
      </c>
      <c r="J619">
        <f t="shared" si="68"/>
        <v>5.9839243119737932E-5</v>
      </c>
      <c r="O619">
        <v>617</v>
      </c>
      <c r="P619">
        <v>1081</v>
      </c>
      <c r="Q619" s="9">
        <v>1.1163746264601926E-2</v>
      </c>
      <c r="R619">
        <v>6.1245844260609486E-4</v>
      </c>
      <c r="S619">
        <f t="shared" si="69"/>
        <v>0.35560137917518964</v>
      </c>
      <c r="T619" s="20">
        <f t="shared" si="63"/>
        <v>0.64439862082481036</v>
      </c>
    </row>
    <row r="620" spans="1:20" x14ac:dyDescent="0.15">
      <c r="A620" s="6">
        <v>37508</v>
      </c>
      <c r="B620" s="11">
        <v>1304.5999999999999</v>
      </c>
      <c r="C620" s="7">
        <f t="shared" si="64"/>
        <v>7.1798039064308039E-3</v>
      </c>
      <c r="E620">
        <v>618</v>
      </c>
      <c r="F620" s="2">
        <f t="shared" si="65"/>
        <v>626.32805793262889</v>
      </c>
      <c r="G620" s="10">
        <f t="shared" si="67"/>
        <v>2.7688637598478714</v>
      </c>
      <c r="H620" s="9">
        <f>H619*(1+C620)</f>
        <v>2.7688637598478665</v>
      </c>
      <c r="I620" s="9">
        <f t="shared" si="66"/>
        <v>-1.973818255908677E-2</v>
      </c>
      <c r="J620">
        <f t="shared" si="68"/>
        <v>6.0139942833907472E-5</v>
      </c>
      <c r="O620">
        <v>618</v>
      </c>
      <c r="P620">
        <v>832</v>
      </c>
      <c r="Q620" s="9">
        <v>1.1121298560173631E-2</v>
      </c>
      <c r="R620">
        <v>1.7580196756409561E-4</v>
      </c>
      <c r="S620">
        <f t="shared" si="69"/>
        <v>0.35577718114275375</v>
      </c>
      <c r="T620" s="20">
        <f t="shared" si="63"/>
        <v>0.6442228188572463</v>
      </c>
    </row>
    <row r="621" spans="1:20" x14ac:dyDescent="0.15">
      <c r="A621" s="6">
        <v>37509</v>
      </c>
      <c r="B621" s="11">
        <v>1320.09</v>
      </c>
      <c r="C621" s="7">
        <f t="shared" si="64"/>
        <v>1.1873371148244605E-2</v>
      </c>
      <c r="E621">
        <v>619</v>
      </c>
      <c r="F621" s="2">
        <f t="shared" si="65"/>
        <v>633.76468342502221</v>
      </c>
      <c r="G621" s="10">
        <f t="shared" si="67"/>
        <v>2.8017395069274689</v>
      </c>
      <c r="H621" s="9">
        <f>H620*(1+C621)</f>
        <v>2.8017395069274644</v>
      </c>
      <c r="I621" s="9">
        <f t="shared" si="66"/>
        <v>-3.287574707959795E-2</v>
      </c>
      <c r="J621">
        <f t="shared" si="68"/>
        <v>6.0442153601917062E-5</v>
      </c>
      <c r="O621">
        <v>619</v>
      </c>
      <c r="P621">
        <v>1020</v>
      </c>
      <c r="Q621" s="9">
        <v>1.1100074707959706E-2</v>
      </c>
      <c r="R621">
        <v>4.5111217790665511E-4</v>
      </c>
      <c r="S621">
        <f t="shared" si="69"/>
        <v>0.35622829332066042</v>
      </c>
      <c r="T621" s="20">
        <f t="shared" si="63"/>
        <v>0.64377170667933958</v>
      </c>
    </row>
    <row r="622" spans="1:20" x14ac:dyDescent="0.15">
      <c r="A622" s="6">
        <v>37510</v>
      </c>
      <c r="B622" s="11">
        <v>1315.45</v>
      </c>
      <c r="C622" s="7">
        <f t="shared" si="64"/>
        <v>-3.5149118620698694E-3</v>
      </c>
      <c r="E622">
        <v>620</v>
      </c>
      <c r="F622" s="2">
        <f t="shared" si="65"/>
        <v>631.53705642149066</v>
      </c>
      <c r="G622" s="10">
        <f t="shared" si="67"/>
        <v>2.7918916395001401</v>
      </c>
      <c r="H622" s="9">
        <f>H621*(1+C622)</f>
        <v>2.7918916395001352</v>
      </c>
      <c r="I622" s="9">
        <f t="shared" si="66"/>
        <v>9.8478674273292377E-3</v>
      </c>
      <c r="J622">
        <f t="shared" si="68"/>
        <v>6.0745883017002076E-5</v>
      </c>
      <c r="O622">
        <v>620</v>
      </c>
      <c r="P622">
        <v>801</v>
      </c>
      <c r="Q622" s="9">
        <v>1.0951507742461342E-2</v>
      </c>
      <c r="R622">
        <v>1.5050094763064978E-4</v>
      </c>
      <c r="S622">
        <f t="shared" si="69"/>
        <v>0.35637879426829105</v>
      </c>
      <c r="T622" s="20">
        <f t="shared" si="63"/>
        <v>0.643621205731709</v>
      </c>
    </row>
    <row r="623" spans="1:20" x14ac:dyDescent="0.15">
      <c r="A623" s="6">
        <v>37511</v>
      </c>
      <c r="B623" s="11">
        <v>1279.68</v>
      </c>
      <c r="C623" s="7">
        <f t="shared" si="64"/>
        <v>-2.7192215591622659E-2</v>
      </c>
      <c r="E623">
        <v>621</v>
      </c>
      <c r="F623" s="2">
        <f t="shared" si="65"/>
        <v>614.36416462917873</v>
      </c>
      <c r="G623" s="10">
        <f t="shared" si="67"/>
        <v>2.7159739201304034</v>
      </c>
      <c r="H623" s="9">
        <f>H622*(1+C623)</f>
        <v>2.7159739201303985</v>
      </c>
      <c r="I623" s="9">
        <f t="shared" si="66"/>
        <v>7.591771936973668E-2</v>
      </c>
      <c r="J623">
        <f t="shared" si="68"/>
        <v>6.1051138710554838E-5</v>
      </c>
      <c r="O623">
        <v>621</v>
      </c>
      <c r="P623">
        <v>942</v>
      </c>
      <c r="Q623" s="9">
        <v>1.0951507742460898E-2</v>
      </c>
      <c r="R623">
        <v>3.0512995805451513E-4</v>
      </c>
      <c r="S623">
        <f t="shared" si="69"/>
        <v>0.35668392422634559</v>
      </c>
      <c r="T623" s="20">
        <f t="shared" si="63"/>
        <v>0.64331607577365446</v>
      </c>
    </row>
    <row r="624" spans="1:20" x14ac:dyDescent="0.15">
      <c r="A624" s="6">
        <v>37512</v>
      </c>
      <c r="B624" s="11">
        <v>1291.4000000000001</v>
      </c>
      <c r="C624" s="7">
        <f t="shared" si="64"/>
        <v>9.1585396349087578E-3</v>
      </c>
      <c r="E624">
        <v>622</v>
      </c>
      <c r="F624" s="2">
        <f t="shared" si="65"/>
        <v>619.99084318120265</v>
      </c>
      <c r="G624" s="10">
        <f t="shared" si="67"/>
        <v>2.740848274925296</v>
      </c>
      <c r="H624" s="9">
        <f>H623*(1+C624)</f>
        <v>2.7408482749252912</v>
      </c>
      <c r="I624" s="9">
        <f t="shared" si="66"/>
        <v>-2.4874354794892639E-2</v>
      </c>
      <c r="J624">
        <f t="shared" si="68"/>
        <v>6.1357928352316423E-5</v>
      </c>
      <c r="O624">
        <v>622</v>
      </c>
      <c r="P624">
        <v>817</v>
      </c>
      <c r="Q624" s="9">
        <v>1.0909060038033491E-2</v>
      </c>
      <c r="R624">
        <v>1.6306844976966126E-4</v>
      </c>
      <c r="S624">
        <f t="shared" si="69"/>
        <v>0.35684699267611525</v>
      </c>
      <c r="T624" s="20">
        <f t="shared" si="63"/>
        <v>0.6431530073238847</v>
      </c>
    </row>
    <row r="625" spans="1:20" x14ac:dyDescent="0.15">
      <c r="A625" s="6">
        <v>37515</v>
      </c>
      <c r="B625" s="11">
        <v>1275.8800000000001</v>
      </c>
      <c r="C625" s="7">
        <f t="shared" si="64"/>
        <v>-1.2017964999225583E-2</v>
      </c>
      <c r="E625">
        <v>623</v>
      </c>
      <c r="F625" s="2">
        <f t="shared" si="65"/>
        <v>612.53981492801063</v>
      </c>
      <c r="G625" s="10">
        <f t="shared" si="67"/>
        <v>2.7079088562890563</v>
      </c>
      <c r="H625" s="9">
        <f>H624*(1+C625)</f>
        <v>2.707908856289051</v>
      </c>
      <c r="I625" s="9">
        <f t="shared" si="66"/>
        <v>3.293941863624017E-2</v>
      </c>
      <c r="J625">
        <f t="shared" si="68"/>
        <v>6.1666259650569277E-5</v>
      </c>
      <c r="O625">
        <v>623</v>
      </c>
      <c r="P625">
        <v>1387</v>
      </c>
      <c r="Q625" s="9">
        <v>1.0696821515892907E-2</v>
      </c>
      <c r="R625">
        <v>2.8393172272611652E-3</v>
      </c>
      <c r="S625">
        <f t="shared" si="69"/>
        <v>0.35968630990337641</v>
      </c>
      <c r="T625" s="20">
        <f t="shared" ref="T625:T688" si="70">1-S625</f>
        <v>0.64031369009662353</v>
      </c>
    </row>
    <row r="626" spans="1:20" x14ac:dyDescent="0.15">
      <c r="A626" s="6">
        <v>37516</v>
      </c>
      <c r="B626" s="11">
        <v>1259.94</v>
      </c>
      <c r="C626" s="7">
        <f t="shared" si="64"/>
        <v>-1.2493337931466897E-2</v>
      </c>
      <c r="E626">
        <v>624</v>
      </c>
      <c r="F626" s="2">
        <f t="shared" si="65"/>
        <v>604.88714802363677</v>
      </c>
      <c r="G626" s="10">
        <f t="shared" si="67"/>
        <v>2.6740780358598251</v>
      </c>
      <c r="H626" s="9">
        <f>H625*(1+C626)</f>
        <v>2.6740780358598197</v>
      </c>
      <c r="I626" s="9">
        <f t="shared" si="66"/>
        <v>3.3830820429231245E-2</v>
      </c>
      <c r="J626">
        <f t="shared" si="68"/>
        <v>6.1976140352330931E-5</v>
      </c>
      <c r="O626">
        <v>624</v>
      </c>
      <c r="P626">
        <v>462</v>
      </c>
      <c r="Q626" s="9">
        <v>1.0357239880467439E-2</v>
      </c>
      <c r="R626">
        <v>2.7514625579116657E-5</v>
      </c>
      <c r="S626">
        <f t="shared" si="69"/>
        <v>0.35971382452895551</v>
      </c>
      <c r="T626" s="20">
        <f t="shared" si="70"/>
        <v>0.64028617547104449</v>
      </c>
    </row>
    <row r="627" spans="1:20" x14ac:dyDescent="0.15">
      <c r="A627" s="6">
        <v>37517</v>
      </c>
      <c r="B627" s="11">
        <v>1252.1300000000001</v>
      </c>
      <c r="C627" s="7">
        <f t="shared" si="64"/>
        <v>-6.1987078749781155E-3</v>
      </c>
      <c r="E627">
        <v>625</v>
      </c>
      <c r="F627" s="2">
        <f t="shared" si="65"/>
        <v>601.13762929570964</v>
      </c>
      <c r="G627" s="10">
        <f t="shared" si="67"/>
        <v>2.6575022072806349</v>
      </c>
      <c r="H627" s="9">
        <f>H626*(1+C627)</f>
        <v>2.6575022072806296</v>
      </c>
      <c r="I627" s="9">
        <f t="shared" si="66"/>
        <v>1.6575828579190155E-2</v>
      </c>
      <c r="J627">
        <f t="shared" si="68"/>
        <v>6.228757824354866E-5</v>
      </c>
      <c r="O627">
        <v>625</v>
      </c>
      <c r="P627">
        <v>555</v>
      </c>
      <c r="Q627" s="9">
        <v>1.0166225210540336E-2</v>
      </c>
      <c r="R627">
        <v>4.3854796281852037E-5</v>
      </c>
      <c r="S627">
        <f t="shared" si="69"/>
        <v>0.35975767932523733</v>
      </c>
      <c r="T627" s="20">
        <f t="shared" si="70"/>
        <v>0.64024232067476272</v>
      </c>
    </row>
    <row r="628" spans="1:20" x14ac:dyDescent="0.15">
      <c r="A628" s="6">
        <v>37518</v>
      </c>
      <c r="B628" s="11">
        <v>1216.45</v>
      </c>
      <c r="C628" s="7">
        <f t="shared" si="64"/>
        <v>-2.8495443763826511E-2</v>
      </c>
      <c r="E628">
        <v>626</v>
      </c>
      <c r="F628" s="2">
        <f t="shared" si="65"/>
        <v>584.00794578579371</v>
      </c>
      <c r="G628" s="10">
        <f t="shared" si="67"/>
        <v>2.5817755025808244</v>
      </c>
      <c r="H628" s="9">
        <f>H627*(1+C628)</f>
        <v>2.5817755025808196</v>
      </c>
      <c r="I628" s="9">
        <f t="shared" si="66"/>
        <v>7.5726704699810021E-2</v>
      </c>
      <c r="J628">
        <f t="shared" si="68"/>
        <v>6.260058114929514E-5</v>
      </c>
      <c r="O628">
        <v>626</v>
      </c>
      <c r="P628">
        <v>789</v>
      </c>
      <c r="Q628" s="9">
        <v>1.0145001358326411E-2</v>
      </c>
      <c r="R628">
        <v>1.4171512475124595E-4</v>
      </c>
      <c r="S628">
        <f t="shared" si="69"/>
        <v>0.35989939444998859</v>
      </c>
      <c r="T628" s="20">
        <f t="shared" si="70"/>
        <v>0.64010060555001136</v>
      </c>
    </row>
    <row r="629" spans="1:20" x14ac:dyDescent="0.15">
      <c r="A629" s="6">
        <v>37519</v>
      </c>
      <c r="B629" s="11">
        <v>1221.0899999999999</v>
      </c>
      <c r="C629" s="7">
        <f t="shared" si="64"/>
        <v>3.8143779029140568E-3</v>
      </c>
      <c r="E629">
        <v>627</v>
      </c>
      <c r="F629" s="2">
        <f t="shared" si="65"/>
        <v>586.23557278932526</v>
      </c>
      <c r="G629" s="10">
        <f t="shared" si="67"/>
        <v>2.5916233700081537</v>
      </c>
      <c r="H629" s="9">
        <f>H628*(1+C629)</f>
        <v>2.5916233700081488</v>
      </c>
      <c r="I629" s="9">
        <f t="shared" si="66"/>
        <v>-9.8478674273292377E-3</v>
      </c>
      <c r="J629">
        <f t="shared" si="68"/>
        <v>6.2915156933964972E-5</v>
      </c>
      <c r="O629">
        <v>627</v>
      </c>
      <c r="P629">
        <v>711</v>
      </c>
      <c r="Q629" s="9">
        <v>1.0123777506112486E-2</v>
      </c>
      <c r="R629">
        <v>9.5855381851353295E-5</v>
      </c>
      <c r="S629">
        <f t="shared" si="69"/>
        <v>0.35999524983183995</v>
      </c>
      <c r="T629" s="20">
        <f t="shared" si="70"/>
        <v>0.64000475016816005</v>
      </c>
    </row>
    <row r="630" spans="1:20" x14ac:dyDescent="0.15">
      <c r="A630" s="6">
        <v>37522</v>
      </c>
      <c r="B630" s="11">
        <v>1184.93</v>
      </c>
      <c r="C630" s="7">
        <f t="shared" si="64"/>
        <v>-2.9612886846997255E-2</v>
      </c>
      <c r="E630">
        <v>628</v>
      </c>
      <c r="F630" s="2">
        <f t="shared" si="65"/>
        <v>568.87544510663031</v>
      </c>
      <c r="G630" s="10">
        <f t="shared" si="67"/>
        <v>2.5148779204020686</v>
      </c>
      <c r="H630" s="9">
        <f>H629*(1+C630)</f>
        <v>2.5148779204020637</v>
      </c>
      <c r="I630" s="9">
        <f t="shared" si="66"/>
        <v>7.6745449606085092E-2</v>
      </c>
      <c r="J630">
        <f t="shared" si="68"/>
        <v>6.3231313501472332E-5</v>
      </c>
      <c r="O630">
        <v>628</v>
      </c>
      <c r="P630">
        <v>169</v>
      </c>
      <c r="Q630" s="9">
        <v>9.9539866883997519E-3</v>
      </c>
      <c r="R630">
        <v>6.3347031137939107E-6</v>
      </c>
      <c r="S630">
        <f t="shared" si="69"/>
        <v>0.36000158453495373</v>
      </c>
      <c r="T630" s="20">
        <f t="shared" si="70"/>
        <v>0.63999841546504621</v>
      </c>
    </row>
    <row r="631" spans="1:20" x14ac:dyDescent="0.15">
      <c r="A631" s="6">
        <v>37523</v>
      </c>
      <c r="B631" s="11">
        <v>1182.17</v>
      </c>
      <c r="C631" s="7">
        <f t="shared" si="64"/>
        <v>-2.3292515169672789E-3</v>
      </c>
      <c r="E631">
        <v>629</v>
      </c>
      <c r="F631" s="2">
        <f t="shared" si="65"/>
        <v>567.55039111315023</v>
      </c>
      <c r="G631" s="10">
        <f t="shared" si="67"/>
        <v>2.5090201371909844</v>
      </c>
      <c r="H631" s="9">
        <f>H630*(1+C631)</f>
        <v>2.5090201371909795</v>
      </c>
      <c r="I631" s="9">
        <f t="shared" si="66"/>
        <v>5.857783211084211E-3</v>
      </c>
      <c r="J631">
        <f t="shared" si="68"/>
        <v>6.3549058795449586E-5</v>
      </c>
      <c r="O631">
        <v>629</v>
      </c>
      <c r="P631">
        <v>532</v>
      </c>
      <c r="Q631" s="9">
        <v>9.8903151317579763E-3</v>
      </c>
      <c r="R631">
        <v>3.9079406106154594E-5</v>
      </c>
      <c r="S631">
        <f t="shared" si="69"/>
        <v>0.36004066394105988</v>
      </c>
      <c r="T631" s="20">
        <f t="shared" si="70"/>
        <v>0.63995933605894018</v>
      </c>
    </row>
    <row r="632" spans="1:20" x14ac:dyDescent="0.15">
      <c r="A632" s="6">
        <v>37524</v>
      </c>
      <c r="B632" s="11">
        <v>1222.29</v>
      </c>
      <c r="C632" s="7">
        <f t="shared" si="64"/>
        <v>3.393758934840152E-2</v>
      </c>
      <c r="E632">
        <v>630</v>
      </c>
      <c r="F632" s="2">
        <f t="shared" si="65"/>
        <v>586.81168322127303</v>
      </c>
      <c r="G632" s="10">
        <f t="shared" si="67"/>
        <v>2.594170232273842</v>
      </c>
      <c r="H632" s="9">
        <f>H631*(1+C632)</f>
        <v>2.5941702322738371</v>
      </c>
      <c r="I632" s="9">
        <f t="shared" si="66"/>
        <v>-8.5150095082857646E-2</v>
      </c>
      <c r="J632">
        <f t="shared" si="68"/>
        <v>6.3868400799446819E-5</v>
      </c>
      <c r="O632">
        <v>630</v>
      </c>
      <c r="P632">
        <v>721</v>
      </c>
      <c r="Q632" s="9">
        <v>9.869091279543607E-3</v>
      </c>
      <c r="R632">
        <v>1.0078263155961926E-4</v>
      </c>
      <c r="S632">
        <f t="shared" si="69"/>
        <v>0.36014144657261948</v>
      </c>
      <c r="T632" s="20">
        <f t="shared" si="70"/>
        <v>0.63985855342738052</v>
      </c>
    </row>
    <row r="633" spans="1:20" x14ac:dyDescent="0.15">
      <c r="A633" s="6">
        <v>37525</v>
      </c>
      <c r="B633" s="11">
        <v>1221.6099999999999</v>
      </c>
      <c r="C633" s="7">
        <f t="shared" si="64"/>
        <v>-5.5633278518196772E-4</v>
      </c>
      <c r="E633">
        <v>631</v>
      </c>
      <c r="F633" s="2">
        <f t="shared" si="65"/>
        <v>586.48522064316921</v>
      </c>
      <c r="G633" s="10">
        <f t="shared" si="67"/>
        <v>2.5927270103232849</v>
      </c>
      <c r="H633" s="9">
        <f>H632*(1+C633)</f>
        <v>2.59272701032328</v>
      </c>
      <c r="I633" s="9">
        <f t="shared" si="66"/>
        <v>1.4432219505571275E-3</v>
      </c>
      <c r="J633">
        <f t="shared" si="68"/>
        <v>6.4189347537132473E-5</v>
      </c>
      <c r="O633">
        <v>631</v>
      </c>
      <c r="P633">
        <v>1146</v>
      </c>
      <c r="Q633" s="9">
        <v>9.8478674273296818E-3</v>
      </c>
      <c r="R633">
        <v>8.483525648646322E-4</v>
      </c>
      <c r="S633">
        <f t="shared" si="69"/>
        <v>0.36098979913748414</v>
      </c>
      <c r="T633" s="20">
        <f t="shared" si="70"/>
        <v>0.63901020086251581</v>
      </c>
    </row>
    <row r="634" spans="1:20" x14ac:dyDescent="0.15">
      <c r="A634" s="6">
        <v>37526</v>
      </c>
      <c r="B634" s="11">
        <v>1199.1600000000001</v>
      </c>
      <c r="C634" s="7">
        <f t="shared" si="64"/>
        <v>-1.8377387218506569E-2</v>
      </c>
      <c r="E634">
        <v>632</v>
      </c>
      <c r="F634" s="2">
        <f t="shared" si="65"/>
        <v>575.70715464547845</v>
      </c>
      <c r="G634" s="10">
        <f t="shared" si="67"/>
        <v>2.5450794621026933</v>
      </c>
      <c r="H634" s="9">
        <f>H633*(1+C634)</f>
        <v>2.5450794621026884</v>
      </c>
      <c r="I634" s="9">
        <f t="shared" si="66"/>
        <v>4.7647548220591585E-2</v>
      </c>
      <c r="J634">
        <f t="shared" si="68"/>
        <v>6.4511907072494948E-5</v>
      </c>
      <c r="O634">
        <v>632</v>
      </c>
      <c r="P634">
        <v>620</v>
      </c>
      <c r="Q634" s="9">
        <v>9.8478674273292377E-3</v>
      </c>
      <c r="R634">
        <v>6.0745883017002076E-5</v>
      </c>
      <c r="S634">
        <f t="shared" si="69"/>
        <v>0.36105054502050116</v>
      </c>
      <c r="T634" s="20">
        <f t="shared" si="70"/>
        <v>0.63894945497949884</v>
      </c>
    </row>
    <row r="635" spans="1:20" x14ac:dyDescent="0.15">
      <c r="A635" s="6">
        <v>37529</v>
      </c>
      <c r="B635" s="11">
        <v>1172.06</v>
      </c>
      <c r="C635" s="7">
        <f t="shared" si="64"/>
        <v>-2.2599152740251593E-2</v>
      </c>
      <c r="E635">
        <v>633</v>
      </c>
      <c r="F635" s="2">
        <f t="shared" si="65"/>
        <v>562.69666072398968</v>
      </c>
      <c r="G635" s="10">
        <f t="shared" si="67"/>
        <v>2.4875628226025572</v>
      </c>
      <c r="H635" s="9">
        <f>H634*(1+C635)</f>
        <v>2.4875628226025523</v>
      </c>
      <c r="I635" s="9">
        <f t="shared" si="66"/>
        <v>5.751663950013608E-2</v>
      </c>
      <c r="J635">
        <f t="shared" si="68"/>
        <v>6.4836087510045177E-5</v>
      </c>
      <c r="O635">
        <v>633</v>
      </c>
      <c r="P635">
        <v>1226</v>
      </c>
      <c r="Q635" s="9">
        <v>9.8266435751144243E-3</v>
      </c>
      <c r="R635">
        <v>1.2668637736601466E-3</v>
      </c>
      <c r="S635">
        <f t="shared" si="69"/>
        <v>0.3623174087941613</v>
      </c>
      <c r="T635" s="20">
        <f t="shared" si="70"/>
        <v>0.6376825912058387</v>
      </c>
    </row>
    <row r="636" spans="1:20" x14ac:dyDescent="0.15">
      <c r="A636" s="6">
        <v>37530</v>
      </c>
      <c r="B636" s="11">
        <v>1213.72</v>
      </c>
      <c r="C636" s="7">
        <f t="shared" si="64"/>
        <v>3.5544255413545445E-2</v>
      </c>
      <c r="E636">
        <v>634</v>
      </c>
      <c r="F636" s="2">
        <f t="shared" si="65"/>
        <v>582.69729455311233</v>
      </c>
      <c r="G636" s="10">
        <f t="shared" si="67"/>
        <v>2.5759813909263825</v>
      </c>
      <c r="H636" s="9">
        <f>H635*(1+C636)</f>
        <v>2.5759813909263776</v>
      </c>
      <c r="I636" s="9">
        <f t="shared" si="66"/>
        <v>-8.841856832382522E-2</v>
      </c>
      <c r="J636">
        <f t="shared" si="68"/>
        <v>6.5161896995020275E-5</v>
      </c>
      <c r="O636">
        <v>634</v>
      </c>
      <c r="P636">
        <v>1469</v>
      </c>
      <c r="Q636" s="9">
        <v>9.7629720184730928E-3</v>
      </c>
      <c r="R636">
        <v>4.2827359236315378E-3</v>
      </c>
      <c r="S636">
        <f t="shared" si="69"/>
        <v>0.36660014471779284</v>
      </c>
      <c r="T636" s="20">
        <f t="shared" si="70"/>
        <v>0.6333998552822071</v>
      </c>
    </row>
    <row r="637" spans="1:20" x14ac:dyDescent="0.15">
      <c r="A637" s="6">
        <v>37531</v>
      </c>
      <c r="B637" s="11">
        <v>1187.3</v>
      </c>
      <c r="C637" s="7">
        <f t="shared" si="64"/>
        <v>-2.1767788287249124E-2</v>
      </c>
      <c r="E637">
        <v>635</v>
      </c>
      <c r="F637" s="2">
        <f t="shared" si="65"/>
        <v>570.01326320972737</v>
      </c>
      <c r="G637" s="10">
        <f t="shared" si="67"/>
        <v>2.5199079733768035</v>
      </c>
      <c r="H637" s="9">
        <f>H636*(1+C637)</f>
        <v>2.5199079733767986</v>
      </c>
      <c r="I637" s="9">
        <f t="shared" si="66"/>
        <v>5.6073417549578952E-2</v>
      </c>
      <c r="J637">
        <f t="shared" si="68"/>
        <v>6.5489343713588227E-5</v>
      </c>
      <c r="O637">
        <v>635</v>
      </c>
      <c r="P637">
        <v>694</v>
      </c>
      <c r="Q637" s="9">
        <v>9.7205243140447983E-3</v>
      </c>
      <c r="R637">
        <v>8.8025575734493878E-5</v>
      </c>
      <c r="S637">
        <f t="shared" si="69"/>
        <v>0.36668817029352735</v>
      </c>
      <c r="T637" s="20">
        <f t="shared" si="70"/>
        <v>0.6333118297064726</v>
      </c>
    </row>
    <row r="638" spans="1:20" x14ac:dyDescent="0.15">
      <c r="A638" s="6">
        <v>37532</v>
      </c>
      <c r="B638" s="11">
        <v>1165.56</v>
      </c>
      <c r="C638" s="7">
        <f t="shared" si="64"/>
        <v>-1.8310452286700918E-2</v>
      </c>
      <c r="E638">
        <v>636</v>
      </c>
      <c r="F638" s="2">
        <f t="shared" si="65"/>
        <v>559.57606255093901</v>
      </c>
      <c r="G638" s="10">
        <f t="shared" si="67"/>
        <v>2.4737673186634104</v>
      </c>
      <c r="H638" s="9">
        <f>H637*(1+C638)</f>
        <v>2.4737673186634055</v>
      </c>
      <c r="I638" s="9">
        <f t="shared" si="66"/>
        <v>4.6140654713393126E-2</v>
      </c>
      <c r="J638">
        <f t="shared" si="68"/>
        <v>6.5818435893053476E-5</v>
      </c>
      <c r="O638">
        <v>636</v>
      </c>
      <c r="P638">
        <v>4</v>
      </c>
      <c r="Q638" s="9">
        <v>9.4870619396889566E-3</v>
      </c>
      <c r="R638">
        <v>2.7703496712857917E-6</v>
      </c>
      <c r="S638">
        <f t="shared" si="69"/>
        <v>0.36669094064319863</v>
      </c>
      <c r="T638" s="20">
        <f t="shared" si="70"/>
        <v>0.63330905935680137</v>
      </c>
    </row>
    <row r="639" spans="1:20" x14ac:dyDescent="0.15">
      <c r="A639" s="6">
        <v>37533</v>
      </c>
      <c r="B639" s="11">
        <v>1139.9000000000001</v>
      </c>
      <c r="C639" s="7">
        <f t="shared" si="64"/>
        <v>-2.2015168674285213E-2</v>
      </c>
      <c r="E639">
        <v>637</v>
      </c>
      <c r="F639" s="2">
        <f t="shared" si="65"/>
        <v>547.25690114778774</v>
      </c>
      <c r="G639" s="10">
        <f t="shared" si="67"/>
        <v>2.4193069138821013</v>
      </c>
      <c r="H639" s="9">
        <f>H638*(1+C639)</f>
        <v>2.4193069138820964</v>
      </c>
      <c r="I639" s="9">
        <f t="shared" si="66"/>
        <v>5.4460404781309091E-2</v>
      </c>
      <c r="J639">
        <f t="shared" si="68"/>
        <v>6.6149181802063793E-5</v>
      </c>
      <c r="O639">
        <v>637</v>
      </c>
      <c r="P639">
        <v>362</v>
      </c>
      <c r="Q639" s="9">
        <v>9.317271121977555E-3</v>
      </c>
      <c r="R639">
        <v>1.6667546746940465E-5</v>
      </c>
      <c r="S639">
        <f t="shared" si="69"/>
        <v>0.36670760818994558</v>
      </c>
      <c r="T639" s="20">
        <f t="shared" si="70"/>
        <v>0.63329239181005437</v>
      </c>
    </row>
    <row r="640" spans="1:20" x14ac:dyDescent="0.15">
      <c r="A640" s="6">
        <v>37536</v>
      </c>
      <c r="B640" s="11">
        <v>1119.4000000000001</v>
      </c>
      <c r="C640" s="7">
        <f t="shared" si="64"/>
        <v>-1.7984033687165502E-2</v>
      </c>
      <c r="E640">
        <v>638</v>
      </c>
      <c r="F640" s="2">
        <f t="shared" si="65"/>
        <v>537.41501460201209</v>
      </c>
      <c r="G640" s="10">
        <f t="shared" si="67"/>
        <v>2.3757980168432531</v>
      </c>
      <c r="H640" s="9">
        <f>H639*(1+C640)</f>
        <v>2.3757980168432482</v>
      </c>
      <c r="I640" s="9">
        <f t="shared" si="66"/>
        <v>4.3508897038848193E-2</v>
      </c>
      <c r="J640">
        <f t="shared" si="68"/>
        <v>6.6481589750817886E-5</v>
      </c>
      <c r="O640">
        <v>638</v>
      </c>
      <c r="P640">
        <v>1097</v>
      </c>
      <c r="Q640" s="9">
        <v>9.2535995653357794E-3</v>
      </c>
      <c r="R640">
        <v>6.636014613623448E-4</v>
      </c>
      <c r="S640">
        <f t="shared" si="69"/>
        <v>0.36737120965130793</v>
      </c>
      <c r="T640" s="20">
        <f t="shared" si="70"/>
        <v>0.63262879034869202</v>
      </c>
    </row>
    <row r="641" spans="1:20" x14ac:dyDescent="0.15">
      <c r="A641" s="6">
        <v>37537</v>
      </c>
      <c r="B641" s="11">
        <v>1129.22</v>
      </c>
      <c r="C641" s="7">
        <f t="shared" si="64"/>
        <v>8.7725567268179816E-3</v>
      </c>
      <c r="E641">
        <v>639</v>
      </c>
      <c r="F641" s="2">
        <f t="shared" si="65"/>
        <v>542.12951830345196</v>
      </c>
      <c r="G641" s="10">
        <f t="shared" si="67"/>
        <v>2.396639839717472</v>
      </c>
      <c r="H641" s="9">
        <f>H640*(1+C641)</f>
        <v>2.3966398397174671</v>
      </c>
      <c r="I641" s="9">
        <f t="shared" si="66"/>
        <v>-2.0841822874218874E-2</v>
      </c>
      <c r="J641">
        <f t="shared" si="68"/>
        <v>6.6815668091274268E-5</v>
      </c>
      <c r="O641">
        <v>639</v>
      </c>
      <c r="P641">
        <v>1029</v>
      </c>
      <c r="Q641" s="9">
        <v>8.9989133387664566E-3</v>
      </c>
      <c r="R641">
        <v>4.7192917269981181E-4</v>
      </c>
      <c r="S641">
        <f t="shared" si="69"/>
        <v>0.36784313882400776</v>
      </c>
      <c r="T641" s="20">
        <f t="shared" si="70"/>
        <v>0.63215686117599224</v>
      </c>
    </row>
    <row r="642" spans="1:20" x14ac:dyDescent="0.15">
      <c r="A642" s="6">
        <v>37538</v>
      </c>
      <c r="B642" s="11">
        <v>1114.1099999999999</v>
      </c>
      <c r="C642" s="7">
        <f t="shared" si="64"/>
        <v>-1.3380917801668502E-2</v>
      </c>
      <c r="E642">
        <v>640</v>
      </c>
      <c r="F642" s="2">
        <f t="shared" si="65"/>
        <v>534.87532778117532</v>
      </c>
      <c r="G642" s="10">
        <f t="shared" si="67"/>
        <v>2.3645705990220081</v>
      </c>
      <c r="H642" s="9">
        <f>H641*(1+C642)</f>
        <v>2.3645705990220036</v>
      </c>
      <c r="I642" s="9">
        <f t="shared" si="66"/>
        <v>3.2069240695463463E-2</v>
      </c>
      <c r="J642">
        <f t="shared" si="68"/>
        <v>6.7151425217361059E-5</v>
      </c>
      <c r="O642">
        <v>640</v>
      </c>
      <c r="P642">
        <v>171</v>
      </c>
      <c r="Q642" s="9">
        <v>8.8927940776963865E-3</v>
      </c>
      <c r="R642">
        <v>6.3985284349323608E-6</v>
      </c>
      <c r="S642">
        <f t="shared" si="69"/>
        <v>0.36784953735244269</v>
      </c>
      <c r="T642" s="20">
        <f t="shared" si="70"/>
        <v>0.63215046264755737</v>
      </c>
    </row>
    <row r="643" spans="1:20" x14ac:dyDescent="0.15">
      <c r="A643" s="6">
        <v>37539</v>
      </c>
      <c r="B643" s="11">
        <v>1163.3699999999999</v>
      </c>
      <c r="C643" s="7">
        <f t="shared" si="64"/>
        <v>4.4214664620190192E-2</v>
      </c>
      <c r="E643">
        <v>641</v>
      </c>
      <c r="F643" s="2">
        <f t="shared" si="65"/>
        <v>558.52466101263428</v>
      </c>
      <c r="G643" s="10">
        <f t="shared" si="67"/>
        <v>2.4691192950285283</v>
      </c>
      <c r="H643" s="9">
        <f>H642*(1+C643)</f>
        <v>2.4691192950285239</v>
      </c>
      <c r="I643" s="9">
        <f t="shared" si="66"/>
        <v>-0.10454869600652028</v>
      </c>
      <c r="J643">
        <f t="shared" si="68"/>
        <v>6.7488869565186988E-5</v>
      </c>
      <c r="O643">
        <v>641</v>
      </c>
      <c r="P643">
        <v>1370</v>
      </c>
      <c r="Q643" s="9">
        <v>8.8927940776963865E-3</v>
      </c>
      <c r="R643">
        <v>2.6073917686761814E-3</v>
      </c>
      <c r="S643">
        <f t="shared" si="69"/>
        <v>0.37045692912111888</v>
      </c>
      <c r="T643" s="20">
        <f t="shared" si="70"/>
        <v>0.62954307087888117</v>
      </c>
    </row>
    <row r="644" spans="1:20" x14ac:dyDescent="0.15">
      <c r="A644" s="6">
        <v>37540</v>
      </c>
      <c r="B644" s="11">
        <v>1210.47</v>
      </c>
      <c r="C644" s="7">
        <f t="shared" ref="C644:C707" si="71">B644/B643-1</f>
        <v>4.048582995951433E-2</v>
      </c>
      <c r="E644">
        <v>642</v>
      </c>
      <c r="F644" s="2">
        <f t="shared" ref="F644:F707" si="72">F643*(1+C644)</f>
        <v>581.13699546658722</v>
      </c>
      <c r="G644" s="10">
        <f t="shared" si="67"/>
        <v>2.5690836389568092</v>
      </c>
      <c r="H644" s="9">
        <f>H643*(1+C644)</f>
        <v>2.5690836389568048</v>
      </c>
      <c r="I644" s="9">
        <f t="shared" ref="I644:I707" si="73">-(H644-H643)</f>
        <v>-9.9964343928280908E-2</v>
      </c>
      <c r="J644">
        <f t="shared" si="68"/>
        <v>6.782800961325327E-5</v>
      </c>
      <c r="O644">
        <v>642</v>
      </c>
      <c r="P644">
        <v>1363</v>
      </c>
      <c r="Q644" s="9">
        <v>8.8291225210532787E-3</v>
      </c>
      <c r="R644">
        <v>2.5174905869779522E-3</v>
      </c>
      <c r="S644">
        <f t="shared" si="69"/>
        <v>0.37297441970809686</v>
      </c>
      <c r="T644" s="20">
        <f t="shared" si="70"/>
        <v>0.62702558029190314</v>
      </c>
    </row>
    <row r="645" spans="1:20" x14ac:dyDescent="0.15">
      <c r="A645" s="6">
        <v>37543</v>
      </c>
      <c r="B645" s="11">
        <v>1220.53</v>
      </c>
      <c r="C645" s="7">
        <f t="shared" si="71"/>
        <v>8.3108214164746563E-3</v>
      </c>
      <c r="E645">
        <v>643</v>
      </c>
      <c r="F645" s="2">
        <f t="shared" si="72"/>
        <v>585.96672125441671</v>
      </c>
      <c r="G645" s="10">
        <f t="shared" ref="G645:G708" si="74">G644*F645/F644</f>
        <v>2.5904348342841663</v>
      </c>
      <c r="H645" s="9">
        <f>H644*(1+C645)</f>
        <v>2.5904348342841619</v>
      </c>
      <c r="I645" s="9">
        <f t="shared" si="73"/>
        <v>-2.1351195327357075E-2</v>
      </c>
      <c r="J645">
        <f t="shared" ref="J645:J708" si="75">$M$2^($M$3-E645)*(1-$M$2)/(1-$M$2^$M$3)</f>
        <v>6.8168853882666589E-5</v>
      </c>
      <c r="O645">
        <v>643</v>
      </c>
      <c r="P645">
        <v>876</v>
      </c>
      <c r="Q645" s="9">
        <v>8.8078986688402416E-3</v>
      </c>
      <c r="R645">
        <v>2.1918366196922986E-4</v>
      </c>
      <c r="S645">
        <f t="shared" ref="S645:S708" si="76">S644+R645</f>
        <v>0.37319360337006607</v>
      </c>
      <c r="T645" s="20">
        <f t="shared" si="70"/>
        <v>0.62680639662993398</v>
      </c>
    </row>
    <row r="646" spans="1:20" x14ac:dyDescent="0.15">
      <c r="A646" s="6">
        <v>37544</v>
      </c>
      <c r="B646" s="11">
        <v>1282.44</v>
      </c>
      <c r="C646" s="7">
        <f t="shared" si="71"/>
        <v>5.0723865861552087E-2</v>
      </c>
      <c r="E646">
        <v>644</v>
      </c>
      <c r="F646" s="2">
        <f t="shared" si="72"/>
        <v>615.68921862265927</v>
      </c>
      <c r="G646" s="10">
        <f t="shared" si="74"/>
        <v>2.7218317033414885</v>
      </c>
      <c r="H646" s="9">
        <f>H645*(1+C646)</f>
        <v>2.7218317033414836</v>
      </c>
      <c r="I646" s="9">
        <f t="shared" si="73"/>
        <v>-0.13139686905732173</v>
      </c>
      <c r="J646">
        <f t="shared" si="75"/>
        <v>6.8511410937353355E-5</v>
      </c>
      <c r="O646">
        <v>644</v>
      </c>
      <c r="P646">
        <v>925</v>
      </c>
      <c r="Q646" s="9">
        <v>8.7017794077697275E-3</v>
      </c>
      <c r="R646">
        <v>2.8020586546973787E-4</v>
      </c>
      <c r="S646">
        <f t="shared" si="76"/>
        <v>0.3734738092355358</v>
      </c>
      <c r="T646" s="20">
        <f t="shared" si="70"/>
        <v>0.62652619076446414</v>
      </c>
    </row>
    <row r="647" spans="1:20" x14ac:dyDescent="0.15">
      <c r="A647" s="6">
        <v>37545</v>
      </c>
      <c r="B647" s="11">
        <v>1232.42</v>
      </c>
      <c r="C647" s="7">
        <f t="shared" si="71"/>
        <v>-3.900377405570632E-2</v>
      </c>
      <c r="E647">
        <v>645</v>
      </c>
      <c r="F647" s="2">
        <f t="shared" si="72"/>
        <v>591.67501545096673</v>
      </c>
      <c r="G647" s="10">
        <f t="shared" si="74"/>
        <v>2.6156699945666988</v>
      </c>
      <c r="H647" s="9">
        <f>H646*(1+C647)</f>
        <v>2.6156699945666939</v>
      </c>
      <c r="I647" s="9">
        <f t="shared" si="73"/>
        <v>0.1061617087747897</v>
      </c>
      <c r="J647">
        <f t="shared" si="75"/>
        <v>6.885568938427474E-5</v>
      </c>
      <c r="O647">
        <v>645</v>
      </c>
      <c r="P647">
        <v>896</v>
      </c>
      <c r="Q647" s="9">
        <v>8.6805555555562464E-3</v>
      </c>
      <c r="R647">
        <v>2.4229617802204882E-4</v>
      </c>
      <c r="S647">
        <f t="shared" si="76"/>
        <v>0.37371610541355788</v>
      </c>
      <c r="T647" s="20">
        <f t="shared" si="70"/>
        <v>0.62628389458644218</v>
      </c>
    </row>
    <row r="648" spans="1:20" x14ac:dyDescent="0.15">
      <c r="A648" s="6">
        <v>37546</v>
      </c>
      <c r="B648" s="11">
        <v>1272.29</v>
      </c>
      <c r="C648" s="7">
        <f t="shared" si="71"/>
        <v>3.2350984242384806E-2</v>
      </c>
      <c r="E648">
        <v>646</v>
      </c>
      <c r="F648" s="2">
        <f t="shared" si="72"/>
        <v>610.81628455243379</v>
      </c>
      <c r="G648" s="10">
        <f t="shared" si="74"/>
        <v>2.7002894933442052</v>
      </c>
      <c r="H648" s="9">
        <f>H647*(1+C648)</f>
        <v>2.7002894933441999</v>
      </c>
      <c r="I648" s="9">
        <f t="shared" si="73"/>
        <v>-8.4619498777505964E-2</v>
      </c>
      <c r="J648">
        <f t="shared" si="75"/>
        <v>6.9201697873642965E-5</v>
      </c>
      <c r="O648">
        <v>646</v>
      </c>
      <c r="P648">
        <v>697</v>
      </c>
      <c r="Q648" s="9">
        <v>8.5532124422713629E-3</v>
      </c>
      <c r="R648">
        <v>8.9359274069896331E-5</v>
      </c>
      <c r="S648">
        <f t="shared" si="76"/>
        <v>0.37380546468762776</v>
      </c>
      <c r="T648" s="20">
        <f t="shared" si="70"/>
        <v>0.62619453531237224</v>
      </c>
    </row>
    <row r="649" spans="1:20" x14ac:dyDescent="0.15">
      <c r="A649" s="6">
        <v>37547</v>
      </c>
      <c r="B649" s="11">
        <v>1287.8599999999999</v>
      </c>
      <c r="C649" s="7">
        <f t="shared" si="71"/>
        <v>1.2237775978746868E-2</v>
      </c>
      <c r="E649">
        <v>647</v>
      </c>
      <c r="F649" s="2">
        <f t="shared" si="72"/>
        <v>618.29131740695698</v>
      </c>
      <c r="G649" s="10">
        <f t="shared" si="74"/>
        <v>2.7333350312415154</v>
      </c>
      <c r="H649" s="9">
        <f>H648*(1+C649)</f>
        <v>2.7333350312415101</v>
      </c>
      <c r="I649" s="9">
        <f t="shared" si="73"/>
        <v>-3.304553789731024E-2</v>
      </c>
      <c r="J649">
        <f t="shared" si="75"/>
        <v>6.9549445099138639E-5</v>
      </c>
      <c r="O649">
        <v>647</v>
      </c>
      <c r="P649">
        <v>841</v>
      </c>
      <c r="Q649" s="9">
        <v>8.4683170334147739E-3</v>
      </c>
      <c r="R649">
        <v>1.8391451433769594E-4</v>
      </c>
      <c r="S649">
        <f t="shared" si="76"/>
        <v>0.37398937920196546</v>
      </c>
      <c r="T649" s="20">
        <f t="shared" si="70"/>
        <v>0.62601062079803449</v>
      </c>
    </row>
    <row r="650" spans="1:20" x14ac:dyDescent="0.15">
      <c r="A650" s="6">
        <v>37550</v>
      </c>
      <c r="B650" s="11">
        <v>1309.67</v>
      </c>
      <c r="C650" s="7">
        <f t="shared" si="71"/>
        <v>1.6935070582206224E-2</v>
      </c>
      <c r="E650">
        <v>648</v>
      </c>
      <c r="F650" s="2">
        <f t="shared" si="72"/>
        <v>628.76212450760909</v>
      </c>
      <c r="G650" s="10">
        <f t="shared" si="74"/>
        <v>2.7796242529204074</v>
      </c>
      <c r="H650" s="9">
        <f>H649*(1+C650)</f>
        <v>2.779624252920402</v>
      </c>
      <c r="I650" s="9">
        <f t="shared" si="73"/>
        <v>-4.6289221678891934E-2</v>
      </c>
      <c r="J650">
        <f t="shared" si="75"/>
        <v>6.9898939798129279E-5</v>
      </c>
      <c r="O650">
        <v>648</v>
      </c>
      <c r="P650">
        <v>815</v>
      </c>
      <c r="Q650" s="9">
        <v>8.3197500679164094E-3</v>
      </c>
      <c r="R650">
        <v>1.6144184198320889E-4</v>
      </c>
      <c r="S650">
        <f t="shared" si="76"/>
        <v>0.37415082104394864</v>
      </c>
      <c r="T650" s="20">
        <f t="shared" si="70"/>
        <v>0.62584917895605141</v>
      </c>
    </row>
    <row r="651" spans="1:20" x14ac:dyDescent="0.15">
      <c r="A651" s="6">
        <v>37551</v>
      </c>
      <c r="B651" s="11">
        <v>1292.8</v>
      </c>
      <c r="C651" s="7">
        <f t="shared" si="71"/>
        <v>-1.2881107454549734E-2</v>
      </c>
      <c r="E651">
        <v>649</v>
      </c>
      <c r="F651" s="2">
        <f t="shared" si="72"/>
        <v>620.66297201847556</v>
      </c>
      <c r="G651" s="10">
        <f t="shared" si="74"/>
        <v>2.7438196142352669</v>
      </c>
      <c r="H651" s="9">
        <f>H650*(1+C651)</f>
        <v>2.743819614235262</v>
      </c>
      <c r="I651" s="9">
        <f t="shared" si="73"/>
        <v>3.5804638685140056E-2</v>
      </c>
      <c r="J651">
        <f t="shared" si="75"/>
        <v>7.0250190751888731E-5</v>
      </c>
      <c r="O651">
        <v>649</v>
      </c>
      <c r="P651">
        <v>981</v>
      </c>
      <c r="Q651" s="9">
        <v>8.2348546590607086E-3</v>
      </c>
      <c r="R651">
        <v>3.7100921810992601E-4</v>
      </c>
      <c r="S651">
        <f t="shared" si="76"/>
        <v>0.3745218302620586</v>
      </c>
      <c r="T651" s="20">
        <f t="shared" si="70"/>
        <v>0.62547816973794146</v>
      </c>
    </row>
    <row r="652" spans="1:20" x14ac:dyDescent="0.15">
      <c r="A652" s="6">
        <v>37552</v>
      </c>
      <c r="B652" s="11">
        <v>1320.23</v>
      </c>
      <c r="C652" s="7">
        <f t="shared" si="71"/>
        <v>2.1217512376237702E-2</v>
      </c>
      <c r="E652">
        <v>650</v>
      </c>
      <c r="F652" s="2">
        <f t="shared" si="72"/>
        <v>633.83189630875006</v>
      </c>
      <c r="G652" s="10">
        <f t="shared" si="74"/>
        <v>2.8020366408584678</v>
      </c>
      <c r="H652" s="9">
        <f>H651*(1+C652)</f>
        <v>2.8020366408584625</v>
      </c>
      <c r="I652" s="9">
        <f t="shared" si="73"/>
        <v>-5.8217026623200496E-2</v>
      </c>
      <c r="J652">
        <f t="shared" si="75"/>
        <v>7.0603206785817827E-5</v>
      </c>
      <c r="O652">
        <v>650</v>
      </c>
      <c r="P652">
        <v>907</v>
      </c>
      <c r="Q652" s="9">
        <v>8.2136308068454511E-3</v>
      </c>
      <c r="R652">
        <v>2.5603107248639632E-4</v>
      </c>
      <c r="S652">
        <f t="shared" si="76"/>
        <v>0.37477786133454499</v>
      </c>
      <c r="T652" s="20">
        <f t="shared" si="70"/>
        <v>0.62522213866545506</v>
      </c>
    </row>
    <row r="653" spans="1:20" x14ac:dyDescent="0.15">
      <c r="A653" s="6">
        <v>37553</v>
      </c>
      <c r="B653" s="11">
        <v>1298.71</v>
      </c>
      <c r="C653" s="7">
        <f t="shared" si="71"/>
        <v>-1.6300190118388458E-2</v>
      </c>
      <c r="E653">
        <v>651</v>
      </c>
      <c r="F653" s="2">
        <f t="shared" si="72"/>
        <v>623.50031589581874</v>
      </c>
      <c r="G653" s="10">
        <f t="shared" si="74"/>
        <v>2.7563629108937842</v>
      </c>
      <c r="H653" s="9">
        <f>H652*(1+C653)</f>
        <v>2.7563629108937788</v>
      </c>
      <c r="I653" s="9">
        <f t="shared" si="73"/>
        <v>4.5673729964683663E-2</v>
      </c>
      <c r="J653">
        <f t="shared" si="75"/>
        <v>7.0957996769666147E-5</v>
      </c>
      <c r="O653">
        <v>651</v>
      </c>
      <c r="P653">
        <v>878</v>
      </c>
      <c r="Q653" s="9">
        <v>8.1711831024176007E-3</v>
      </c>
      <c r="R653">
        <v>2.2139204764448357E-4</v>
      </c>
      <c r="S653">
        <f t="shared" si="76"/>
        <v>0.37499925338218948</v>
      </c>
      <c r="T653" s="20">
        <f t="shared" si="70"/>
        <v>0.62500074661781047</v>
      </c>
    </row>
    <row r="654" spans="1:20" x14ac:dyDescent="0.15">
      <c r="A654" s="6">
        <v>37554</v>
      </c>
      <c r="B654" s="11">
        <v>1331.13</v>
      </c>
      <c r="C654" s="7">
        <f t="shared" si="71"/>
        <v>2.4963232746340713E-2</v>
      </c>
      <c r="E654">
        <v>652</v>
      </c>
      <c r="F654" s="2">
        <f t="shared" si="72"/>
        <v>639.064899398943</v>
      </c>
      <c r="G654" s="10">
        <f t="shared" si="74"/>
        <v>2.8251706397718066</v>
      </c>
      <c r="H654" s="9">
        <f>H653*(1+C654)</f>
        <v>2.8251706397718013</v>
      </c>
      <c r="I654" s="9">
        <f t="shared" si="73"/>
        <v>-6.8807728878022445E-2</v>
      </c>
      <c r="J654">
        <f t="shared" si="75"/>
        <v>7.1314569617754917E-5</v>
      </c>
      <c r="O654">
        <v>652</v>
      </c>
      <c r="P654">
        <v>1489</v>
      </c>
      <c r="Q654" s="9">
        <v>8.1711831024176007E-3</v>
      </c>
      <c r="R654">
        <v>4.7343425894550801E-3</v>
      </c>
      <c r="S654">
        <f t="shared" si="76"/>
        <v>0.37973359597164458</v>
      </c>
      <c r="T654" s="20">
        <f t="shared" si="70"/>
        <v>0.62026640402835542</v>
      </c>
    </row>
    <row r="655" spans="1:20" x14ac:dyDescent="0.15">
      <c r="A655" s="6">
        <v>37557</v>
      </c>
      <c r="B655" s="11">
        <v>1315.83</v>
      </c>
      <c r="C655" s="7">
        <f t="shared" si="71"/>
        <v>-1.1493993824795656E-2</v>
      </c>
      <c r="E655">
        <v>653</v>
      </c>
      <c r="F655" s="2">
        <f t="shared" si="72"/>
        <v>631.7194913916079</v>
      </c>
      <c r="G655" s="10">
        <f t="shared" si="74"/>
        <v>2.7926981458842755</v>
      </c>
      <c r="H655" s="9">
        <f>H654*(1+C655)</f>
        <v>2.7926981458842701</v>
      </c>
      <c r="I655" s="9">
        <f t="shared" si="73"/>
        <v>3.2472493887531151E-2</v>
      </c>
      <c r="J655">
        <f t="shared" si="75"/>
        <v>7.1672934289200937E-5</v>
      </c>
      <c r="O655">
        <v>653</v>
      </c>
      <c r="P655">
        <v>1477</v>
      </c>
      <c r="Q655" s="9">
        <v>8.0226161369187921E-3</v>
      </c>
      <c r="R655">
        <v>4.4579649579769669E-3</v>
      </c>
      <c r="S655">
        <f t="shared" si="76"/>
        <v>0.38419156092962153</v>
      </c>
      <c r="T655" s="20">
        <f t="shared" si="70"/>
        <v>0.61580843907037841</v>
      </c>
    </row>
    <row r="656" spans="1:20" x14ac:dyDescent="0.15">
      <c r="A656" s="6">
        <v>37558</v>
      </c>
      <c r="B656" s="11">
        <v>1300.54</v>
      </c>
      <c r="C656" s="7">
        <f t="shared" si="71"/>
        <v>-1.1620042102703176E-2</v>
      </c>
      <c r="E656">
        <v>654</v>
      </c>
      <c r="F656" s="2">
        <f t="shared" si="72"/>
        <v>624.37888430453916</v>
      </c>
      <c r="G656" s="10">
        <f t="shared" si="74"/>
        <v>2.7602468758489587</v>
      </c>
      <c r="H656" s="9">
        <f>H655*(1+C656)</f>
        <v>2.7602468758489538</v>
      </c>
      <c r="I656" s="9">
        <f t="shared" si="73"/>
        <v>3.2451270035316337E-2</v>
      </c>
      <c r="J656">
        <f t="shared" si="75"/>
        <v>7.2033099788141651E-5</v>
      </c>
      <c r="O656">
        <v>654</v>
      </c>
      <c r="P656">
        <v>1242</v>
      </c>
      <c r="Q656" s="9">
        <v>7.9589445802774605E-3</v>
      </c>
      <c r="R656">
        <v>1.3726525639366249E-3</v>
      </c>
      <c r="S656">
        <f t="shared" si="76"/>
        <v>0.38556421349355818</v>
      </c>
      <c r="T656" s="20">
        <f t="shared" si="70"/>
        <v>0.61443578650644182</v>
      </c>
    </row>
    <row r="657" spans="1:20" x14ac:dyDescent="0.15">
      <c r="A657" s="6">
        <v>37559</v>
      </c>
      <c r="B657" s="11">
        <v>1326.73</v>
      </c>
      <c r="C657" s="7">
        <f t="shared" si="71"/>
        <v>2.0137788918449306E-2</v>
      </c>
      <c r="E657">
        <v>655</v>
      </c>
      <c r="F657" s="2">
        <f t="shared" si="72"/>
        <v>636.95249448180084</v>
      </c>
      <c r="G657" s="10">
        <f t="shared" si="74"/>
        <v>2.8158321447976142</v>
      </c>
      <c r="H657" s="9">
        <f>H656*(1+C657)</f>
        <v>2.8158321447976093</v>
      </c>
      <c r="I657" s="9">
        <f t="shared" si="73"/>
        <v>-5.5585268948655564E-2</v>
      </c>
      <c r="J657">
        <f t="shared" si="75"/>
        <v>7.2395075163961441E-5</v>
      </c>
      <c r="O657">
        <v>655</v>
      </c>
      <c r="P657">
        <v>935</v>
      </c>
      <c r="Q657" s="9">
        <v>7.7891537625642826E-3</v>
      </c>
      <c r="R657">
        <v>2.9460927446174628E-4</v>
      </c>
      <c r="S657">
        <f t="shared" si="76"/>
        <v>0.38585882276801992</v>
      </c>
      <c r="T657" s="20">
        <f t="shared" si="70"/>
        <v>0.61414117723198003</v>
      </c>
    </row>
    <row r="658" spans="1:20" x14ac:dyDescent="0.15">
      <c r="A658" s="6">
        <v>37560</v>
      </c>
      <c r="B658" s="11">
        <v>1329.75</v>
      </c>
      <c r="C658" s="7">
        <f t="shared" si="71"/>
        <v>2.2762732432370925E-3</v>
      </c>
      <c r="E658">
        <v>656</v>
      </c>
      <c r="F658" s="2">
        <f t="shared" si="72"/>
        <v>638.4023724022029</v>
      </c>
      <c r="G658" s="10">
        <f t="shared" si="74"/>
        <v>2.8222417481662641</v>
      </c>
      <c r="H658" s="9">
        <f>H657*(1+C658)</f>
        <v>2.8222417481662592</v>
      </c>
      <c r="I658" s="9">
        <f t="shared" si="73"/>
        <v>-6.4096033686498188E-3</v>
      </c>
      <c r="J658">
        <f t="shared" si="75"/>
        <v>7.2758869511519044E-5</v>
      </c>
      <c r="O658">
        <v>656</v>
      </c>
      <c r="P658">
        <v>398</v>
      </c>
      <c r="Q658" s="9">
        <v>7.7254822059220629E-3</v>
      </c>
      <c r="R658">
        <v>1.9963688049416631E-5</v>
      </c>
      <c r="S658">
        <f t="shared" si="76"/>
        <v>0.38587878645606932</v>
      </c>
      <c r="T658" s="20">
        <f t="shared" si="70"/>
        <v>0.61412121354393068</v>
      </c>
    </row>
    <row r="659" spans="1:20" x14ac:dyDescent="0.15">
      <c r="A659" s="6">
        <v>37561</v>
      </c>
      <c r="B659" s="11">
        <v>1360.7</v>
      </c>
      <c r="C659" s="7">
        <f t="shared" si="71"/>
        <v>2.3275051701447724E-2</v>
      </c>
      <c r="E659">
        <v>657</v>
      </c>
      <c r="F659" s="2">
        <f t="shared" si="72"/>
        <v>653.26122062619106</v>
      </c>
      <c r="G659" s="10">
        <f t="shared" si="74"/>
        <v>2.8879295707688182</v>
      </c>
      <c r="H659" s="9">
        <f>H658*(1+C659)</f>
        <v>2.8879295707688128</v>
      </c>
      <c r="I659" s="9">
        <f t="shared" si="73"/>
        <v>-6.568782260255368E-2</v>
      </c>
      <c r="J659">
        <f t="shared" si="75"/>
        <v>7.312449197137591E-5</v>
      </c>
      <c r="O659">
        <v>657</v>
      </c>
      <c r="P659">
        <v>1145</v>
      </c>
      <c r="Q659" s="9">
        <v>7.6193629448519928E-3</v>
      </c>
      <c r="R659">
        <v>8.4411080204030919E-4</v>
      </c>
      <c r="S659">
        <f t="shared" si="76"/>
        <v>0.38672289725810965</v>
      </c>
      <c r="T659" s="20">
        <f t="shared" si="70"/>
        <v>0.6132771027418904</v>
      </c>
    </row>
    <row r="660" spans="1:20" x14ac:dyDescent="0.15">
      <c r="A660" s="6">
        <v>37564</v>
      </c>
      <c r="B660" s="11">
        <v>1396.54</v>
      </c>
      <c r="C660" s="7">
        <f t="shared" si="71"/>
        <v>2.6339384140515953E-2</v>
      </c>
      <c r="E660">
        <v>658</v>
      </c>
      <c r="F660" s="2">
        <f t="shared" si="72"/>
        <v>670.46771886036663</v>
      </c>
      <c r="G660" s="10">
        <f t="shared" si="74"/>
        <v>2.9639958571040537</v>
      </c>
      <c r="H660" s="9">
        <f>H659*(1+C660)</f>
        <v>2.9639958571040479</v>
      </c>
      <c r="I660" s="9">
        <f t="shared" si="73"/>
        <v>-7.6066286335235045E-2</v>
      </c>
      <c r="J660">
        <f t="shared" si="75"/>
        <v>7.3491951730026052E-5</v>
      </c>
      <c r="O660">
        <v>658</v>
      </c>
      <c r="P660">
        <v>755</v>
      </c>
      <c r="Q660" s="9">
        <v>7.5556913882097732E-3</v>
      </c>
      <c r="R660">
        <v>1.1950909255881034E-4</v>
      </c>
      <c r="S660">
        <f t="shared" si="76"/>
        <v>0.38684240635066847</v>
      </c>
      <c r="T660" s="20">
        <f t="shared" si="70"/>
        <v>0.61315759364933153</v>
      </c>
    </row>
    <row r="661" spans="1:20" x14ac:dyDescent="0.15">
      <c r="A661" s="6">
        <v>37565</v>
      </c>
      <c r="B661" s="11">
        <v>1401.17</v>
      </c>
      <c r="C661" s="7">
        <f t="shared" si="71"/>
        <v>3.3153364744298308E-3</v>
      </c>
      <c r="E661">
        <v>659</v>
      </c>
      <c r="F661" s="2">
        <f t="shared" si="72"/>
        <v>672.69054494363218</v>
      </c>
      <c r="G661" s="10">
        <f t="shared" si="74"/>
        <v>2.9738225006791694</v>
      </c>
      <c r="H661" s="9">
        <f>H660*(1+C661)</f>
        <v>2.9738225006791636</v>
      </c>
      <c r="I661" s="9">
        <f t="shared" si="73"/>
        <v>-9.8266435751157566E-3</v>
      </c>
      <c r="J661">
        <f t="shared" si="75"/>
        <v>7.3861258020126671E-5</v>
      </c>
      <c r="O661">
        <v>659</v>
      </c>
      <c r="P661">
        <v>1494</v>
      </c>
      <c r="Q661" s="9">
        <v>7.4920198315675535E-3</v>
      </c>
      <c r="R661">
        <v>4.8544974544186253E-3</v>
      </c>
      <c r="S661">
        <f t="shared" si="76"/>
        <v>0.39169690380508709</v>
      </c>
      <c r="T661" s="20">
        <f t="shared" si="70"/>
        <v>0.60830309619491296</v>
      </c>
    </row>
    <row r="662" spans="1:20" x14ac:dyDescent="0.15">
      <c r="A662" s="6">
        <v>37566</v>
      </c>
      <c r="B662" s="11">
        <v>1418.99</v>
      </c>
      <c r="C662" s="7">
        <f t="shared" si="71"/>
        <v>1.2717942862036757E-2</v>
      </c>
      <c r="E662">
        <v>660</v>
      </c>
      <c r="F662" s="2">
        <f t="shared" si="72"/>
        <v>681.24578485805762</v>
      </c>
      <c r="G662" s="10">
        <f t="shared" si="74"/>
        <v>3.0116434053246461</v>
      </c>
      <c r="H662" s="9">
        <f>H661*(1+C662)</f>
        <v>3.0116434053246404</v>
      </c>
      <c r="I662" s="9">
        <f t="shared" si="73"/>
        <v>-3.7820904645476716E-2</v>
      </c>
      <c r="J662">
        <f t="shared" si="75"/>
        <v>7.4232420120730336E-5</v>
      </c>
      <c r="O662">
        <v>660</v>
      </c>
      <c r="P662">
        <v>750</v>
      </c>
      <c r="Q662" s="9">
        <v>7.3859005704970393E-3</v>
      </c>
      <c r="R662">
        <v>1.1655109350470658E-4</v>
      </c>
      <c r="S662">
        <f t="shared" si="76"/>
        <v>0.39181345489859182</v>
      </c>
      <c r="T662" s="20">
        <f t="shared" si="70"/>
        <v>0.60818654510140813</v>
      </c>
    </row>
    <row r="663" spans="1:20" x14ac:dyDescent="0.15">
      <c r="A663" s="6">
        <v>37567</v>
      </c>
      <c r="B663" s="11">
        <v>1376.71</v>
      </c>
      <c r="C663" s="7">
        <f t="shared" si="71"/>
        <v>-2.9795840703598975E-2</v>
      </c>
      <c r="E663">
        <v>661</v>
      </c>
      <c r="F663" s="2">
        <f t="shared" si="72"/>
        <v>660.94749397242867</v>
      </c>
      <c r="G663" s="10">
        <f t="shared" si="74"/>
        <v>2.9219089581635487</v>
      </c>
      <c r="H663" s="9">
        <f>H662*(1+C663)</f>
        <v>2.9219089581635429</v>
      </c>
      <c r="I663" s="9">
        <f t="shared" si="73"/>
        <v>8.9734447161097464E-2</v>
      </c>
      <c r="J663">
        <f t="shared" si="75"/>
        <v>7.4605447357517927E-5</v>
      </c>
      <c r="O663">
        <v>661</v>
      </c>
      <c r="P663">
        <v>975</v>
      </c>
      <c r="Q663" s="9">
        <v>7.3010051616408944E-3</v>
      </c>
      <c r="R663">
        <v>3.6001714597163497E-4</v>
      </c>
      <c r="S663">
        <f t="shared" si="76"/>
        <v>0.39217347204456343</v>
      </c>
      <c r="T663" s="20">
        <f t="shared" si="70"/>
        <v>0.60782652795543657</v>
      </c>
    </row>
    <row r="664" spans="1:20" x14ac:dyDescent="0.15">
      <c r="A664" s="6">
        <v>37568</v>
      </c>
      <c r="B664" s="11">
        <v>1359.28</v>
      </c>
      <c r="C664" s="7">
        <f t="shared" si="71"/>
        <v>-1.2660618430896942E-2</v>
      </c>
      <c r="E664">
        <v>662</v>
      </c>
      <c r="F664" s="2">
        <f t="shared" si="72"/>
        <v>652.57948994838625</v>
      </c>
      <c r="G664" s="10">
        <f t="shared" si="74"/>
        <v>2.8849157837544204</v>
      </c>
      <c r="H664" s="9">
        <f>H663*(1+C664)</f>
        <v>2.8849157837544146</v>
      </c>
      <c r="I664" s="9">
        <f t="shared" si="73"/>
        <v>3.6993174409128304E-2</v>
      </c>
      <c r="J664">
        <f t="shared" si="75"/>
        <v>7.4980349103033079E-5</v>
      </c>
      <c r="O664">
        <v>662</v>
      </c>
      <c r="P664">
        <v>380</v>
      </c>
      <c r="Q664" s="9">
        <v>7.0675427872859409E-3</v>
      </c>
      <c r="R664">
        <v>1.8241318587344186E-5</v>
      </c>
      <c r="S664">
        <f t="shared" si="76"/>
        <v>0.39219171336315078</v>
      </c>
      <c r="T664" s="20">
        <f t="shared" si="70"/>
        <v>0.60780828663684927</v>
      </c>
    </row>
    <row r="665" spans="1:20" x14ac:dyDescent="0.15">
      <c r="A665" s="6">
        <v>37571</v>
      </c>
      <c r="B665" s="11">
        <v>1319.19</v>
      </c>
      <c r="C665" s="7">
        <f t="shared" si="71"/>
        <v>-2.9493555411688521E-2</v>
      </c>
      <c r="E665">
        <v>663</v>
      </c>
      <c r="F665" s="2">
        <f t="shared" si="72"/>
        <v>633.33260060106204</v>
      </c>
      <c r="G665" s="10">
        <f t="shared" si="74"/>
        <v>2.7998293602282045</v>
      </c>
      <c r="H665" s="9">
        <f>H664*(1+C665)</f>
        <v>2.7998293602281992</v>
      </c>
      <c r="I665" s="9">
        <f t="shared" si="73"/>
        <v>8.5086423526215427E-2</v>
      </c>
      <c r="J665">
        <f t="shared" si="75"/>
        <v>7.5357134776917671E-5</v>
      </c>
      <c r="O665">
        <v>663</v>
      </c>
      <c r="P665">
        <v>756</v>
      </c>
      <c r="Q665" s="9">
        <v>6.7916327085031369E-3</v>
      </c>
      <c r="R665">
        <v>1.2010964076262346E-4</v>
      </c>
      <c r="S665">
        <f t="shared" si="76"/>
        <v>0.39231182300391343</v>
      </c>
      <c r="T665" s="20">
        <f t="shared" si="70"/>
        <v>0.60768817699608657</v>
      </c>
    </row>
    <row r="666" spans="1:20" x14ac:dyDescent="0.15">
      <c r="A666" s="6">
        <v>37572</v>
      </c>
      <c r="B666" s="11">
        <v>1349.56</v>
      </c>
      <c r="C666" s="7">
        <f t="shared" si="71"/>
        <v>2.3021702711512271E-2</v>
      </c>
      <c r="E666">
        <v>664</v>
      </c>
      <c r="F666" s="2">
        <f t="shared" si="72"/>
        <v>647.91299544960862</v>
      </c>
      <c r="G666" s="10">
        <f t="shared" si="74"/>
        <v>2.8642861994023421</v>
      </c>
      <c r="H666" s="9">
        <f>H665*(1+C666)</f>
        <v>2.8642861994023363</v>
      </c>
      <c r="I666" s="9">
        <f t="shared" si="73"/>
        <v>-6.4456839174137137E-2</v>
      </c>
      <c r="J666">
        <f t="shared" si="75"/>
        <v>7.5735813846148411E-5</v>
      </c>
      <c r="O666">
        <v>664</v>
      </c>
      <c r="P666">
        <v>1379</v>
      </c>
      <c r="Q666" s="9">
        <v>6.7491850040752865E-3</v>
      </c>
      <c r="R666">
        <v>2.727712308733699E-3</v>
      </c>
      <c r="S666">
        <f t="shared" si="76"/>
        <v>0.39503953531264713</v>
      </c>
      <c r="T666" s="20">
        <f t="shared" si="70"/>
        <v>0.60496046468735287</v>
      </c>
    </row>
    <row r="667" spans="1:20" x14ac:dyDescent="0.15">
      <c r="A667" s="6">
        <v>37573</v>
      </c>
      <c r="B667" s="11">
        <v>1361.33</v>
      </c>
      <c r="C667" s="7">
        <f t="shared" si="71"/>
        <v>8.7213610361895899E-3</v>
      </c>
      <c r="E667">
        <v>665</v>
      </c>
      <c r="F667" s="2">
        <f t="shared" si="72"/>
        <v>653.56367860296371</v>
      </c>
      <c r="G667" s="10">
        <f t="shared" si="74"/>
        <v>2.8892666734583052</v>
      </c>
      <c r="H667" s="9">
        <f>H666*(1+C667)</f>
        <v>2.8892666734582995</v>
      </c>
      <c r="I667" s="9">
        <f t="shared" si="73"/>
        <v>-2.4980474055963153E-2</v>
      </c>
      <c r="J667">
        <f t="shared" si="75"/>
        <v>7.6116395825274793E-5</v>
      </c>
      <c r="O667">
        <v>665</v>
      </c>
      <c r="P667">
        <v>731</v>
      </c>
      <c r="Q667" s="9">
        <v>6.5581703341481834E-3</v>
      </c>
      <c r="R667">
        <v>1.0596315645409493E-4</v>
      </c>
      <c r="S667">
        <f t="shared" si="76"/>
        <v>0.39514549846910124</v>
      </c>
      <c r="T667" s="20">
        <f t="shared" si="70"/>
        <v>0.60485450153089881</v>
      </c>
    </row>
    <row r="668" spans="1:20" x14ac:dyDescent="0.15">
      <c r="A668" s="6">
        <v>37574</v>
      </c>
      <c r="B668" s="11">
        <v>1411.52</v>
      </c>
      <c r="C668" s="7">
        <f t="shared" si="71"/>
        <v>3.6868356680599179E-2</v>
      </c>
      <c r="E668">
        <v>666</v>
      </c>
      <c r="F668" s="2">
        <f t="shared" si="72"/>
        <v>677.65949741918223</v>
      </c>
      <c r="G668" s="10">
        <f t="shared" si="74"/>
        <v>2.9957891877207343</v>
      </c>
      <c r="H668" s="9">
        <f>H667*(1+C668)</f>
        <v>2.9957891877207281</v>
      </c>
      <c r="I668" s="9">
        <f t="shared" si="73"/>
        <v>-0.10652251426242865</v>
      </c>
      <c r="J668">
        <f t="shared" si="75"/>
        <v>7.6498890276658084E-5</v>
      </c>
      <c r="O668">
        <v>666</v>
      </c>
      <c r="P668">
        <v>350</v>
      </c>
      <c r="Q668" s="9">
        <v>6.4520510730776692E-3</v>
      </c>
      <c r="R668">
        <v>1.5694542152230657E-5</v>
      </c>
      <c r="S668">
        <f t="shared" si="76"/>
        <v>0.39516119301125346</v>
      </c>
      <c r="T668" s="20">
        <f t="shared" si="70"/>
        <v>0.60483880698874648</v>
      </c>
    </row>
    <row r="669" spans="1:20" x14ac:dyDescent="0.15">
      <c r="A669" s="6">
        <v>37575</v>
      </c>
      <c r="B669" s="11">
        <v>1411.14</v>
      </c>
      <c r="C669" s="7">
        <f t="shared" si="71"/>
        <v>-2.6921333031049155E-4</v>
      </c>
      <c r="E669">
        <v>667</v>
      </c>
      <c r="F669" s="2">
        <f t="shared" si="72"/>
        <v>677.47706244906544</v>
      </c>
      <c r="G669" s="10">
        <f t="shared" si="74"/>
        <v>2.9949826813365998</v>
      </c>
      <c r="H669" s="9">
        <f>H668*(1+C669)</f>
        <v>2.9949826813365936</v>
      </c>
      <c r="I669" s="9">
        <f t="shared" si="73"/>
        <v>8.0650638413448661E-4</v>
      </c>
      <c r="J669">
        <f t="shared" si="75"/>
        <v>7.6883306810711632E-5</v>
      </c>
      <c r="O669">
        <v>667</v>
      </c>
      <c r="P669">
        <v>483</v>
      </c>
      <c r="Q669" s="9">
        <v>6.4096033686502629E-3</v>
      </c>
      <c r="R669">
        <v>3.0568836678598091E-5</v>
      </c>
      <c r="S669">
        <f t="shared" si="76"/>
        <v>0.39519176184793209</v>
      </c>
      <c r="T669" s="20">
        <f t="shared" si="70"/>
        <v>0.60480823815206786</v>
      </c>
    </row>
    <row r="670" spans="1:20" x14ac:dyDescent="0.15">
      <c r="A670" s="6">
        <v>37578</v>
      </c>
      <c r="B670" s="11">
        <v>1393.69</v>
      </c>
      <c r="C670" s="7">
        <f t="shared" si="71"/>
        <v>-1.2365888572359984E-2</v>
      </c>
      <c r="E670">
        <v>668</v>
      </c>
      <c r="F670" s="2">
        <f t="shared" si="72"/>
        <v>669.09945658449055</v>
      </c>
      <c r="G670" s="10">
        <f t="shared" si="74"/>
        <v>2.9579470592230437</v>
      </c>
      <c r="H670" s="9">
        <f>H669*(1+C670)</f>
        <v>2.9579470592230375</v>
      </c>
      <c r="I670" s="9">
        <f t="shared" si="73"/>
        <v>3.7035622113556155E-2</v>
      </c>
      <c r="J670">
        <f t="shared" si="75"/>
        <v>7.7269655086142336E-5</v>
      </c>
      <c r="O670">
        <v>668</v>
      </c>
      <c r="P670">
        <v>970</v>
      </c>
      <c r="Q670" s="9">
        <v>6.3671556642219684E-3</v>
      </c>
      <c r="R670">
        <v>3.5110627271133313E-4</v>
      </c>
      <c r="S670">
        <f t="shared" si="76"/>
        <v>0.39554286812064343</v>
      </c>
      <c r="T670" s="20">
        <f t="shared" si="70"/>
        <v>0.60445713187935657</v>
      </c>
    </row>
    <row r="671" spans="1:20" x14ac:dyDescent="0.15">
      <c r="A671" s="6">
        <v>37579</v>
      </c>
      <c r="B671" s="11">
        <v>1374.51</v>
      </c>
      <c r="C671" s="7">
        <f t="shared" si="71"/>
        <v>-1.3762027423602108E-2</v>
      </c>
      <c r="E671">
        <v>669</v>
      </c>
      <c r="F671" s="2">
        <f t="shared" si="72"/>
        <v>659.89129151385748</v>
      </c>
      <c r="G671" s="10">
        <f t="shared" si="74"/>
        <v>2.9172397106764527</v>
      </c>
      <c r="H671" s="9">
        <f>H670*(1+C671)</f>
        <v>2.9172397106764469</v>
      </c>
      <c r="I671" s="9">
        <f t="shared" si="73"/>
        <v>4.0707348546590527E-2</v>
      </c>
      <c r="J671">
        <f t="shared" si="75"/>
        <v>7.7657944810193317E-5</v>
      </c>
      <c r="O671">
        <v>669</v>
      </c>
      <c r="P671">
        <v>940</v>
      </c>
      <c r="Q671" s="9">
        <v>6.2822602553653795E-3</v>
      </c>
      <c r="R671">
        <v>3.0208628672292136E-4</v>
      </c>
      <c r="S671">
        <f t="shared" si="76"/>
        <v>0.39584495440736633</v>
      </c>
      <c r="T671" s="20">
        <f t="shared" si="70"/>
        <v>0.60415504559263367</v>
      </c>
    </row>
    <row r="672" spans="1:20" x14ac:dyDescent="0.15">
      <c r="A672" s="6">
        <v>37580</v>
      </c>
      <c r="B672" s="11">
        <v>1419.35</v>
      </c>
      <c r="C672" s="7">
        <f t="shared" si="71"/>
        <v>3.2622534575957873E-2</v>
      </c>
      <c r="E672">
        <v>670</v>
      </c>
      <c r="F672" s="2">
        <f t="shared" si="72"/>
        <v>681.41861798764182</v>
      </c>
      <c r="G672" s="10">
        <f t="shared" si="74"/>
        <v>3.0124074640043528</v>
      </c>
      <c r="H672" s="9">
        <f>H671*(1+C672)</f>
        <v>3.0124074640043466</v>
      </c>
      <c r="I672" s="9">
        <f t="shared" si="73"/>
        <v>-9.5167753327899618E-2</v>
      </c>
      <c r="J672">
        <f t="shared" si="75"/>
        <v>7.8048185738887753E-5</v>
      </c>
      <c r="O672">
        <v>670</v>
      </c>
      <c r="P672">
        <v>818</v>
      </c>
      <c r="Q672" s="9">
        <v>6.2610364031505661E-3</v>
      </c>
      <c r="R672">
        <v>1.6388788921573995E-4</v>
      </c>
      <c r="S672">
        <f t="shared" si="76"/>
        <v>0.39600884229658206</v>
      </c>
      <c r="T672" s="20">
        <f t="shared" si="70"/>
        <v>0.60399115770341794</v>
      </c>
    </row>
    <row r="673" spans="1:20" x14ac:dyDescent="0.15">
      <c r="A673" s="6">
        <v>37581</v>
      </c>
      <c r="B673" s="11">
        <v>1467.55</v>
      </c>
      <c r="C673" s="7">
        <f t="shared" si="71"/>
        <v>3.3959206679113674E-2</v>
      </c>
      <c r="E673">
        <v>671</v>
      </c>
      <c r="F673" s="2">
        <f t="shared" si="72"/>
        <v>704.55905367088019</v>
      </c>
      <c r="G673" s="10">
        <f t="shared" si="74"/>
        <v>3.1147064316761814</v>
      </c>
      <c r="H673" s="9">
        <f>H672*(1+C673)</f>
        <v>3.1147064316761748</v>
      </c>
      <c r="I673" s="9">
        <f t="shared" si="73"/>
        <v>-0.10229896767182822</v>
      </c>
      <c r="J673">
        <f t="shared" si="75"/>
        <v>7.8440387677274127E-5</v>
      </c>
      <c r="O673">
        <v>671</v>
      </c>
      <c r="P673">
        <v>1201</v>
      </c>
      <c r="Q673" s="9">
        <v>6.1549171420809401E-3</v>
      </c>
      <c r="R673">
        <v>1.1176528661814898E-3</v>
      </c>
      <c r="S673">
        <f t="shared" si="76"/>
        <v>0.39712649516276355</v>
      </c>
      <c r="T673" s="20">
        <f t="shared" si="70"/>
        <v>0.60287350483723645</v>
      </c>
    </row>
    <row r="674" spans="1:20" x14ac:dyDescent="0.15">
      <c r="A674" s="6">
        <v>37582</v>
      </c>
      <c r="B674" s="11">
        <v>1468.74</v>
      </c>
      <c r="C674" s="7">
        <f t="shared" si="71"/>
        <v>8.1087526830425638E-4</v>
      </c>
      <c r="E674">
        <v>672</v>
      </c>
      <c r="F674" s="2">
        <f t="shared" si="72"/>
        <v>705.13036318256172</v>
      </c>
      <c r="G674" s="10">
        <f t="shared" si="74"/>
        <v>3.1172320700896554</v>
      </c>
      <c r="H674" s="9">
        <f>H673*(1+C674)</f>
        <v>3.1172320700896492</v>
      </c>
      <c r="I674" s="9">
        <f t="shared" si="73"/>
        <v>-2.5256384134744181E-3</v>
      </c>
      <c r="J674">
        <f t="shared" si="75"/>
        <v>7.8834560479672477E-5</v>
      </c>
      <c r="O674">
        <v>672</v>
      </c>
      <c r="P674">
        <v>629</v>
      </c>
      <c r="Q674" s="9">
        <v>5.857783211084211E-3</v>
      </c>
      <c r="R674">
        <v>6.3549058795449586E-5</v>
      </c>
      <c r="S674">
        <f t="shared" si="76"/>
        <v>0.39719004422155901</v>
      </c>
      <c r="T674" s="20">
        <f t="shared" si="70"/>
        <v>0.60280995577844099</v>
      </c>
    </row>
    <row r="675" spans="1:20" x14ac:dyDescent="0.15">
      <c r="A675" s="6">
        <v>37585</v>
      </c>
      <c r="B675" s="11">
        <v>1481.9</v>
      </c>
      <c r="C675" s="7">
        <f t="shared" si="71"/>
        <v>8.9600610046707274E-3</v>
      </c>
      <c r="E675">
        <v>673</v>
      </c>
      <c r="F675" s="2">
        <f t="shared" si="72"/>
        <v>711.44837425292314</v>
      </c>
      <c r="G675" s="10">
        <f t="shared" si="74"/>
        <v>3.145162659603375</v>
      </c>
      <c r="H675" s="9">
        <f>H674*(1+C675)</f>
        <v>3.1451626596033684</v>
      </c>
      <c r="I675" s="9">
        <f t="shared" si="73"/>
        <v>-2.7930589513719184E-2</v>
      </c>
      <c r="J675">
        <f t="shared" si="75"/>
        <v>7.9230714049922081E-5</v>
      </c>
      <c r="O675">
        <v>673</v>
      </c>
      <c r="P675">
        <v>988</v>
      </c>
      <c r="Q675" s="9">
        <v>5.8365593588698417E-3</v>
      </c>
      <c r="R675">
        <v>3.8425819202925156E-4</v>
      </c>
      <c r="S675">
        <f t="shared" si="76"/>
        <v>0.39757430241358827</v>
      </c>
      <c r="T675" s="20">
        <f t="shared" si="70"/>
        <v>0.60242569758641173</v>
      </c>
    </row>
    <row r="676" spans="1:20" x14ac:dyDescent="0.15">
      <c r="A676" s="6">
        <v>37586</v>
      </c>
      <c r="B676" s="11">
        <v>1444.43</v>
      </c>
      <c r="C676" s="7">
        <f t="shared" si="71"/>
        <v>-2.5285106957284587E-2</v>
      </c>
      <c r="E676">
        <v>674</v>
      </c>
      <c r="F676" s="2">
        <f t="shared" si="72"/>
        <v>693.45932601535173</v>
      </c>
      <c r="G676" s="10">
        <f t="shared" si="74"/>
        <v>3.0656368853572458</v>
      </c>
      <c r="H676" s="9">
        <f>H675*(1+C676)</f>
        <v>3.0656368853572395</v>
      </c>
      <c r="I676" s="9">
        <f t="shared" si="73"/>
        <v>7.9525774246128833E-2</v>
      </c>
      <c r="J676">
        <f t="shared" si="75"/>
        <v>7.9628858341630239E-5</v>
      </c>
      <c r="O676">
        <v>674</v>
      </c>
      <c r="P676">
        <v>1235</v>
      </c>
      <c r="Q676" s="9">
        <v>5.7728878022285102E-3</v>
      </c>
      <c r="R676">
        <v>1.3253243913767872E-3</v>
      </c>
      <c r="S676">
        <f t="shared" si="76"/>
        <v>0.39889962680496505</v>
      </c>
      <c r="T676" s="20">
        <f t="shared" si="70"/>
        <v>0.60110037319503495</v>
      </c>
    </row>
    <row r="677" spans="1:20" x14ac:dyDescent="0.15">
      <c r="A677" s="6">
        <v>37587</v>
      </c>
      <c r="B677" s="11">
        <v>1487.94</v>
      </c>
      <c r="C677" s="7">
        <f t="shared" si="71"/>
        <v>3.0122608918396798E-2</v>
      </c>
      <c r="E677">
        <v>675</v>
      </c>
      <c r="F677" s="2">
        <f t="shared" si="72"/>
        <v>714.34813009372715</v>
      </c>
      <c r="G677" s="10">
        <f t="shared" si="74"/>
        <v>3.1579818663406738</v>
      </c>
      <c r="H677" s="9">
        <f>H676*(1+C677)</f>
        <v>3.1579818663406676</v>
      </c>
      <c r="I677" s="9">
        <f t="shared" si="73"/>
        <v>-9.2344980983428027E-2</v>
      </c>
      <c r="J677">
        <f t="shared" si="75"/>
        <v>8.0029003358422348E-5</v>
      </c>
      <c r="O677">
        <v>675</v>
      </c>
      <c r="P677">
        <v>425</v>
      </c>
      <c r="Q677" s="9">
        <v>5.6879923933719212E-3</v>
      </c>
      <c r="R677">
        <v>2.2856914032850875E-5</v>
      </c>
      <c r="S677">
        <f t="shared" si="76"/>
        <v>0.39892248371899791</v>
      </c>
      <c r="T677" s="20">
        <f t="shared" si="70"/>
        <v>0.60107751628100203</v>
      </c>
    </row>
    <row r="678" spans="1:20" x14ac:dyDescent="0.15">
      <c r="A678" s="6">
        <v>37589</v>
      </c>
      <c r="B678" s="11">
        <v>1478.78</v>
      </c>
      <c r="C678" s="7">
        <f t="shared" si="71"/>
        <v>-6.1561622108419201E-3</v>
      </c>
      <c r="E678">
        <v>676</v>
      </c>
      <c r="F678" s="2">
        <f t="shared" si="72"/>
        <v>709.95048712985852</v>
      </c>
      <c r="G678" s="10">
        <f t="shared" si="74"/>
        <v>3.1385408177125833</v>
      </c>
      <c r="H678" s="9">
        <f>H677*(1+C678)</f>
        <v>3.1385408177125771</v>
      </c>
      <c r="I678" s="9">
        <f t="shared" si="73"/>
        <v>1.9441048628090485E-2</v>
      </c>
      <c r="J678">
        <f t="shared" si="75"/>
        <v>8.0431159154193313E-5</v>
      </c>
      <c r="O678">
        <v>676</v>
      </c>
      <c r="P678">
        <v>415</v>
      </c>
      <c r="Q678" s="9">
        <v>5.5606492800874818E-3</v>
      </c>
      <c r="R678">
        <v>2.1739442487829736E-5</v>
      </c>
      <c r="S678">
        <f t="shared" si="76"/>
        <v>0.39894422316148576</v>
      </c>
      <c r="T678" s="20">
        <f t="shared" si="70"/>
        <v>0.6010557768385143</v>
      </c>
    </row>
    <row r="679" spans="1:20" x14ac:dyDescent="0.15">
      <c r="A679" s="6">
        <v>37592</v>
      </c>
      <c r="B679" s="11">
        <v>1484.78</v>
      </c>
      <c r="C679" s="7">
        <f t="shared" si="71"/>
        <v>4.0573986664682593E-3</v>
      </c>
      <c r="E679">
        <v>677</v>
      </c>
      <c r="F679" s="2">
        <f t="shared" si="72"/>
        <v>712.8310392895977</v>
      </c>
      <c r="G679" s="10">
        <f t="shared" si="74"/>
        <v>3.1512751290410264</v>
      </c>
      <c r="H679" s="9">
        <f>H678*(1+C679)</f>
        <v>3.1512751290410201</v>
      </c>
      <c r="I679" s="9">
        <f t="shared" si="73"/>
        <v>-1.2734311328443049E-2</v>
      </c>
      <c r="J679">
        <f t="shared" si="75"/>
        <v>8.0835335833360125E-5</v>
      </c>
      <c r="O679">
        <v>677</v>
      </c>
      <c r="P679">
        <v>821</v>
      </c>
      <c r="Q679" s="9">
        <v>5.22106764466157E-3</v>
      </c>
      <c r="R679">
        <v>1.6637099714449623E-4</v>
      </c>
      <c r="S679">
        <f t="shared" si="76"/>
        <v>0.39911059415863026</v>
      </c>
      <c r="T679" s="20">
        <f t="shared" si="70"/>
        <v>0.60088940584136974</v>
      </c>
    </row>
    <row r="680" spans="1:20" x14ac:dyDescent="0.15">
      <c r="A680" s="6">
        <v>37593</v>
      </c>
      <c r="B680" s="11">
        <v>1448.96</v>
      </c>
      <c r="C680" s="7">
        <f t="shared" si="71"/>
        <v>-2.4124786163606693E-2</v>
      </c>
      <c r="E680">
        <v>678</v>
      </c>
      <c r="F680" s="2">
        <f t="shared" si="72"/>
        <v>695.6341428959546</v>
      </c>
      <c r="G680" s="10">
        <f t="shared" si="74"/>
        <v>3.0752512904102192</v>
      </c>
      <c r="H680" s="9">
        <f>H679*(1+C680)</f>
        <v>3.0752512904102134</v>
      </c>
      <c r="I680" s="9">
        <f t="shared" si="73"/>
        <v>7.602383863080675E-2</v>
      </c>
      <c r="J680">
        <f t="shared" si="75"/>
        <v>8.1241543551115688E-5</v>
      </c>
      <c r="O680">
        <v>678</v>
      </c>
      <c r="P680">
        <v>516</v>
      </c>
      <c r="Q680" s="9">
        <v>5.114948383591944E-3</v>
      </c>
      <c r="R680">
        <v>3.6067600201798891E-5</v>
      </c>
      <c r="S680">
        <f t="shared" si="76"/>
        <v>0.39914666175883207</v>
      </c>
      <c r="T680" s="20">
        <f t="shared" si="70"/>
        <v>0.60085333824116793</v>
      </c>
    </row>
    <row r="681" spans="1:20" x14ac:dyDescent="0.15">
      <c r="A681" s="6">
        <v>37594</v>
      </c>
      <c r="B681" s="11">
        <v>1430.35</v>
      </c>
      <c r="C681" s="7">
        <f t="shared" si="71"/>
        <v>-1.2843694787985971E-2</v>
      </c>
      <c r="E681">
        <v>679</v>
      </c>
      <c r="F681" s="2">
        <f t="shared" si="72"/>
        <v>686.69963028049676</v>
      </c>
      <c r="G681" s="10">
        <f t="shared" si="74"/>
        <v>3.0357537014398308</v>
      </c>
      <c r="H681" s="9">
        <f>H680*(1+C681)</f>
        <v>3.0357537014398246</v>
      </c>
      <c r="I681" s="9">
        <f t="shared" si="73"/>
        <v>3.9497588970388797E-2</v>
      </c>
      <c r="J681">
        <f t="shared" si="75"/>
        <v>8.1649792513684104E-5</v>
      </c>
      <c r="O681">
        <v>679</v>
      </c>
      <c r="P681">
        <v>1442</v>
      </c>
      <c r="Q681" s="9">
        <v>5.1149483835910559E-3</v>
      </c>
      <c r="R681">
        <v>3.7406276216696331E-3</v>
      </c>
      <c r="S681">
        <f t="shared" si="76"/>
        <v>0.40288728938050172</v>
      </c>
      <c r="T681" s="20">
        <f t="shared" si="70"/>
        <v>0.59711271061949822</v>
      </c>
    </row>
    <row r="682" spans="1:20" x14ac:dyDescent="0.15">
      <c r="A682" s="6">
        <v>37595</v>
      </c>
      <c r="B682" s="11">
        <v>1410.75</v>
      </c>
      <c r="C682" s="7">
        <f t="shared" si="71"/>
        <v>-1.3702939839899231E-2</v>
      </c>
      <c r="E682">
        <v>680</v>
      </c>
      <c r="F682" s="2">
        <f t="shared" si="72"/>
        <v>677.28982655868208</v>
      </c>
      <c r="G682" s="10">
        <f t="shared" si="74"/>
        <v>2.9941549511002492</v>
      </c>
      <c r="H682" s="9">
        <f>H681*(1+C682)</f>
        <v>2.9941549511002434</v>
      </c>
      <c r="I682" s="9">
        <f t="shared" si="73"/>
        <v>4.1598750339581159E-2</v>
      </c>
      <c r="J682">
        <f t="shared" si="75"/>
        <v>8.2060092978576983E-5</v>
      </c>
      <c r="O682">
        <v>680</v>
      </c>
      <c r="P682">
        <v>1100</v>
      </c>
      <c r="Q682" s="9">
        <v>4.7753667481664763E-3</v>
      </c>
      <c r="R682">
        <v>6.7365585926891589E-4</v>
      </c>
      <c r="S682">
        <f t="shared" si="76"/>
        <v>0.40356094523977065</v>
      </c>
      <c r="T682" s="20">
        <f t="shared" si="70"/>
        <v>0.5964390547602294</v>
      </c>
    </row>
    <row r="683" spans="1:20" x14ac:dyDescent="0.15">
      <c r="A683" s="6">
        <v>37596</v>
      </c>
      <c r="B683" s="11">
        <v>1422.44</v>
      </c>
      <c r="C683" s="7">
        <f t="shared" si="71"/>
        <v>8.2863724968988972E-3</v>
      </c>
      <c r="E683">
        <v>681</v>
      </c>
      <c r="F683" s="2">
        <f t="shared" si="72"/>
        <v>682.90210234990741</v>
      </c>
      <c r="G683" s="10">
        <f t="shared" si="74"/>
        <v>3.0189656343385001</v>
      </c>
      <c r="H683" s="9">
        <f>H682*(1+C683)</f>
        <v>3.0189656343384943</v>
      </c>
      <c r="I683" s="9">
        <f t="shared" si="73"/>
        <v>-2.4810683238250864E-2</v>
      </c>
      <c r="J683">
        <f t="shared" si="75"/>
        <v>8.2472455254851252E-5</v>
      </c>
      <c r="O683">
        <v>681</v>
      </c>
      <c r="P683">
        <v>1083</v>
      </c>
      <c r="Q683" s="9">
        <v>4.6055759304541866E-3</v>
      </c>
      <c r="R683">
        <v>6.1862926957005604E-4</v>
      </c>
      <c r="S683">
        <f t="shared" si="76"/>
        <v>0.40417957450934072</v>
      </c>
      <c r="T683" s="20">
        <f t="shared" si="70"/>
        <v>0.59582042549065928</v>
      </c>
    </row>
    <row r="684" spans="1:20" x14ac:dyDescent="0.15">
      <c r="A684" s="6">
        <v>37599</v>
      </c>
      <c r="B684" s="11">
        <v>1367.14</v>
      </c>
      <c r="C684" s="7">
        <f t="shared" si="71"/>
        <v>-3.8876859480891923E-2</v>
      </c>
      <c r="E684">
        <v>682</v>
      </c>
      <c r="F684" s="2">
        <f t="shared" si="72"/>
        <v>656.35301327764444</v>
      </c>
      <c r="G684" s="10">
        <f t="shared" si="74"/>
        <v>2.9015977315946806</v>
      </c>
      <c r="H684" s="9">
        <f>H683*(1+C684)</f>
        <v>2.9015977315946748</v>
      </c>
      <c r="I684" s="9">
        <f t="shared" si="73"/>
        <v>0.11736790274381947</v>
      </c>
      <c r="J684">
        <f t="shared" si="75"/>
        <v>8.2886889703368086E-5</v>
      </c>
      <c r="O684">
        <v>682</v>
      </c>
      <c r="P684">
        <v>969</v>
      </c>
      <c r="Q684" s="9">
        <v>4.4145612605266393E-3</v>
      </c>
      <c r="R684">
        <v>3.4935074134777642E-4</v>
      </c>
      <c r="S684">
        <f t="shared" si="76"/>
        <v>0.40452892525068851</v>
      </c>
      <c r="T684" s="20">
        <f t="shared" si="70"/>
        <v>0.59547107474931149</v>
      </c>
    </row>
    <row r="685" spans="1:20" x14ac:dyDescent="0.15">
      <c r="A685" s="6">
        <v>37600</v>
      </c>
      <c r="B685" s="11">
        <v>1390.76</v>
      </c>
      <c r="C685" s="7">
        <f t="shared" si="71"/>
        <v>1.7276943107509046E-2</v>
      </c>
      <c r="E685">
        <v>683</v>
      </c>
      <c r="F685" s="2">
        <f t="shared" si="72"/>
        <v>667.69278694648438</v>
      </c>
      <c r="G685" s="10">
        <f t="shared" si="74"/>
        <v>2.9517284705243187</v>
      </c>
      <c r="H685" s="9">
        <f>H684*(1+C685)</f>
        <v>2.9517284705243134</v>
      </c>
      <c r="I685" s="9">
        <f t="shared" si="73"/>
        <v>-5.0130738929638596E-2</v>
      </c>
      <c r="J685">
        <f t="shared" si="75"/>
        <v>8.3303406737053352E-5</v>
      </c>
      <c r="O685">
        <v>683</v>
      </c>
      <c r="P685">
        <v>985</v>
      </c>
      <c r="Q685" s="9">
        <v>4.4145612605266393E-3</v>
      </c>
      <c r="R685">
        <v>3.7852309048094096E-4</v>
      </c>
      <c r="S685">
        <f t="shared" si="76"/>
        <v>0.40490744834116943</v>
      </c>
      <c r="T685" s="20">
        <f t="shared" si="70"/>
        <v>0.59509255165883057</v>
      </c>
    </row>
    <row r="686" spans="1:20" x14ac:dyDescent="0.15">
      <c r="A686" s="6">
        <v>37601</v>
      </c>
      <c r="B686" s="11">
        <v>1396.59</v>
      </c>
      <c r="C686" s="7">
        <f t="shared" si="71"/>
        <v>4.1919526014553288E-3</v>
      </c>
      <c r="E686">
        <v>684</v>
      </c>
      <c r="F686" s="2">
        <f t="shared" si="72"/>
        <v>670.49172346169769</v>
      </c>
      <c r="G686" s="10">
        <f t="shared" si="74"/>
        <v>2.9641019763651228</v>
      </c>
      <c r="H686" s="9">
        <f>H685*(1+C686)</f>
        <v>2.9641019763651175</v>
      </c>
      <c r="I686" s="9">
        <f t="shared" si="73"/>
        <v>-1.23735058408041E-2</v>
      </c>
      <c r="J686">
        <f t="shared" si="75"/>
        <v>8.3722016821159167E-5</v>
      </c>
      <c r="O686">
        <v>684</v>
      </c>
      <c r="P686">
        <v>959</v>
      </c>
      <c r="Q686" s="9">
        <v>4.3508897038853078E-3</v>
      </c>
      <c r="R686">
        <v>3.3227102918159787E-4</v>
      </c>
      <c r="S686">
        <f t="shared" si="76"/>
        <v>0.40523971937035103</v>
      </c>
      <c r="T686" s="20">
        <f t="shared" si="70"/>
        <v>0.59476028062964903</v>
      </c>
    </row>
    <row r="687" spans="1:20" x14ac:dyDescent="0.15">
      <c r="A687" s="6">
        <v>37602</v>
      </c>
      <c r="B687" s="11">
        <v>1399.55</v>
      </c>
      <c r="C687" s="7">
        <f t="shared" si="71"/>
        <v>2.1194480842623431E-3</v>
      </c>
      <c r="E687">
        <v>685</v>
      </c>
      <c r="F687" s="2">
        <f t="shared" si="72"/>
        <v>671.91279586050234</v>
      </c>
      <c r="G687" s="10">
        <f t="shared" si="74"/>
        <v>2.9703842366204882</v>
      </c>
      <c r="H687" s="9">
        <f>H686*(1+C687)</f>
        <v>2.9703842366204829</v>
      </c>
      <c r="I687" s="9">
        <f t="shared" si="73"/>
        <v>-6.2822602553653795E-3</v>
      </c>
      <c r="J687">
        <f t="shared" si="75"/>
        <v>8.4142730473526809E-5</v>
      </c>
      <c r="O687">
        <v>685</v>
      </c>
      <c r="P687">
        <v>1129</v>
      </c>
      <c r="Q687" s="9">
        <v>4.2872181472430881E-3</v>
      </c>
      <c r="R687">
        <v>7.790561312858564E-4</v>
      </c>
      <c r="S687">
        <f t="shared" si="76"/>
        <v>0.4060187755016369</v>
      </c>
      <c r="T687" s="20">
        <f t="shared" si="70"/>
        <v>0.5939812244983631</v>
      </c>
    </row>
    <row r="688" spans="1:20" x14ac:dyDescent="0.15">
      <c r="A688" s="6">
        <v>37603</v>
      </c>
      <c r="B688" s="11">
        <v>1362.42</v>
      </c>
      <c r="C688" s="7">
        <f t="shared" si="71"/>
        <v>-2.6529956057304016E-2</v>
      </c>
      <c r="E688">
        <v>686</v>
      </c>
      <c r="F688" s="2">
        <f t="shared" si="72"/>
        <v>654.0869789119829</v>
      </c>
      <c r="G688" s="10">
        <f t="shared" si="74"/>
        <v>2.8915800733496382</v>
      </c>
      <c r="H688" s="9">
        <f>H687*(1+C688)</f>
        <v>2.8915800733496329</v>
      </c>
      <c r="I688" s="9">
        <f t="shared" si="73"/>
        <v>7.8804163270850047E-2</v>
      </c>
      <c r="J688">
        <f t="shared" si="75"/>
        <v>8.4565558264851055E-5</v>
      </c>
      <c r="O688">
        <v>686</v>
      </c>
      <c r="P688">
        <v>416</v>
      </c>
      <c r="Q688" s="9">
        <v>4.2235465906008685E-3</v>
      </c>
      <c r="R688">
        <v>2.1848685917416817E-5</v>
      </c>
      <c r="S688">
        <f t="shared" si="76"/>
        <v>0.40604062418755432</v>
      </c>
      <c r="T688" s="20">
        <f t="shared" si="70"/>
        <v>0.59395937581244573</v>
      </c>
    </row>
    <row r="689" spans="1:20" x14ac:dyDescent="0.15">
      <c r="A689" s="6">
        <v>37606</v>
      </c>
      <c r="B689" s="11">
        <v>1400.33</v>
      </c>
      <c r="C689" s="7">
        <f t="shared" si="71"/>
        <v>2.7825487001071458E-2</v>
      </c>
      <c r="E689">
        <v>687</v>
      </c>
      <c r="F689" s="2">
        <f t="shared" si="72"/>
        <v>672.28726764126839</v>
      </c>
      <c r="G689" s="10">
        <f t="shared" si="74"/>
        <v>2.9720396970931859</v>
      </c>
      <c r="H689" s="9">
        <f>H688*(1+C689)</f>
        <v>2.9720396970931802</v>
      </c>
      <c r="I689" s="9">
        <f t="shared" si="73"/>
        <v>-8.0459623743547315E-2</v>
      </c>
      <c r="J689">
        <f t="shared" si="75"/>
        <v>8.4990510818945775E-5</v>
      </c>
      <c r="O689">
        <v>687</v>
      </c>
      <c r="P689">
        <v>1318</v>
      </c>
      <c r="Q689" s="9">
        <v>4.2023227383864992E-3</v>
      </c>
      <c r="R689">
        <v>2.0091228313543772E-3</v>
      </c>
      <c r="S689">
        <f t="shared" si="76"/>
        <v>0.40804974701890873</v>
      </c>
      <c r="T689" s="20">
        <f t="shared" ref="T689:T752" si="77">1-S689</f>
        <v>0.59195025298109127</v>
      </c>
    </row>
    <row r="690" spans="1:20" x14ac:dyDescent="0.15">
      <c r="A690" s="6">
        <v>37607</v>
      </c>
      <c r="B690" s="11">
        <v>1392.05</v>
      </c>
      <c r="C690" s="7">
        <f t="shared" si="71"/>
        <v>-5.9128919611806108E-3</v>
      </c>
      <c r="E690">
        <v>688</v>
      </c>
      <c r="F690" s="2">
        <f t="shared" si="72"/>
        <v>668.31210566082825</v>
      </c>
      <c r="G690" s="10">
        <f t="shared" si="74"/>
        <v>2.9544663474599342</v>
      </c>
      <c r="H690" s="9">
        <f>H689*(1+C690)</f>
        <v>2.9544663474599284</v>
      </c>
      <c r="I690" s="9">
        <f t="shared" si="73"/>
        <v>1.7573349633251745E-2</v>
      </c>
      <c r="J690">
        <f t="shared" si="75"/>
        <v>8.5417598813010827E-5</v>
      </c>
      <c r="O690">
        <v>688</v>
      </c>
      <c r="P690">
        <v>1443</v>
      </c>
      <c r="Q690" s="9">
        <v>4.1598750339586488E-3</v>
      </c>
      <c r="R690">
        <v>3.7594247453966168E-3</v>
      </c>
      <c r="S690">
        <f t="shared" si="76"/>
        <v>0.41180917176430532</v>
      </c>
      <c r="T690" s="20">
        <f t="shared" si="77"/>
        <v>0.58819082823569468</v>
      </c>
    </row>
    <row r="691" spans="1:20" x14ac:dyDescent="0.15">
      <c r="A691" s="6">
        <v>37608</v>
      </c>
      <c r="B691" s="11">
        <v>1361.51</v>
      </c>
      <c r="C691" s="7">
        <f t="shared" si="71"/>
        <v>-2.1938867138392992E-2</v>
      </c>
      <c r="E691">
        <v>689</v>
      </c>
      <c r="F691" s="2">
        <f t="shared" si="72"/>
        <v>653.65009516775569</v>
      </c>
      <c r="G691" s="10">
        <f t="shared" si="74"/>
        <v>2.8896487027981577</v>
      </c>
      <c r="H691" s="9">
        <f>H690*(1+C691)</f>
        <v>2.8896487027981519</v>
      </c>
      <c r="I691" s="9">
        <f t="shared" si="73"/>
        <v>6.481764466177653E-2</v>
      </c>
      <c r="J691">
        <f t="shared" si="75"/>
        <v>8.5846832977900324E-5</v>
      </c>
      <c r="O691">
        <v>689</v>
      </c>
      <c r="P691">
        <v>1111</v>
      </c>
      <c r="Q691" s="9">
        <v>3.8415172507471063E-3</v>
      </c>
      <c r="R691">
        <v>7.1184297475658141E-4</v>
      </c>
      <c r="S691">
        <f t="shared" si="76"/>
        <v>0.41252101473906189</v>
      </c>
      <c r="T691" s="20">
        <f t="shared" si="77"/>
        <v>0.58747898526093811</v>
      </c>
    </row>
    <row r="692" spans="1:20" x14ac:dyDescent="0.15">
      <c r="A692" s="6">
        <v>37609</v>
      </c>
      <c r="B692" s="11">
        <v>1354.1</v>
      </c>
      <c r="C692" s="7">
        <f t="shared" si="71"/>
        <v>-5.4424866508510084E-3</v>
      </c>
      <c r="E692">
        <v>690</v>
      </c>
      <c r="F692" s="2">
        <f t="shared" si="72"/>
        <v>650.09261325047771</v>
      </c>
      <c r="G692" s="10">
        <f t="shared" si="74"/>
        <v>2.8739218283075298</v>
      </c>
      <c r="H692" s="9">
        <f>H691*(1+C692)</f>
        <v>2.8739218283075241</v>
      </c>
      <c r="I692" s="9">
        <f t="shared" si="73"/>
        <v>1.5726874490627818E-2</v>
      </c>
      <c r="J692">
        <f t="shared" si="75"/>
        <v>8.6278224098392298E-5</v>
      </c>
      <c r="O692">
        <v>690</v>
      </c>
      <c r="P692">
        <v>1054</v>
      </c>
      <c r="Q692" s="9">
        <v>3.7990695463188118E-3</v>
      </c>
      <c r="R692">
        <v>5.3493351175257448E-4</v>
      </c>
      <c r="S692">
        <f t="shared" si="76"/>
        <v>0.41305594825081449</v>
      </c>
      <c r="T692" s="20">
        <f t="shared" si="77"/>
        <v>0.58694405174918551</v>
      </c>
    </row>
    <row r="693" spans="1:20" x14ac:dyDescent="0.15">
      <c r="A693" s="6">
        <v>37610</v>
      </c>
      <c r="B693" s="11">
        <v>1363.05</v>
      </c>
      <c r="C693" s="7">
        <f t="shared" si="71"/>
        <v>6.6095561627650401E-3</v>
      </c>
      <c r="E693">
        <v>691</v>
      </c>
      <c r="F693" s="2">
        <f t="shared" si="72"/>
        <v>654.38943688875543</v>
      </c>
      <c r="G693" s="10">
        <f t="shared" si="74"/>
        <v>2.8929171760391248</v>
      </c>
      <c r="H693" s="9">
        <f>H692*(1+C693)</f>
        <v>2.892917176039119</v>
      </c>
      <c r="I693" s="9">
        <f t="shared" si="73"/>
        <v>-1.8995347731594947E-2</v>
      </c>
      <c r="J693">
        <f t="shared" si="75"/>
        <v>8.6711783013459576E-5</v>
      </c>
      <c r="O693">
        <v>691</v>
      </c>
      <c r="P693">
        <v>1233</v>
      </c>
      <c r="Q693" s="9">
        <v>3.7778456941053307E-3</v>
      </c>
      <c r="R693">
        <v>1.3121042805728036E-3</v>
      </c>
      <c r="S693">
        <f t="shared" si="76"/>
        <v>0.41436805253138731</v>
      </c>
      <c r="T693" s="20">
        <f t="shared" si="77"/>
        <v>0.58563194746861269</v>
      </c>
    </row>
    <row r="694" spans="1:20" x14ac:dyDescent="0.15">
      <c r="A694" s="6">
        <v>37613</v>
      </c>
      <c r="B694" s="11">
        <v>1381.69</v>
      </c>
      <c r="C694" s="7">
        <f t="shared" si="71"/>
        <v>1.3675213675213849E-2</v>
      </c>
      <c r="E694">
        <v>692</v>
      </c>
      <c r="F694" s="2">
        <f t="shared" si="72"/>
        <v>663.33835226501208</v>
      </c>
      <c r="G694" s="10">
        <f t="shared" si="74"/>
        <v>2.9324784365661563</v>
      </c>
      <c r="H694" s="9">
        <f>H693*(1+C694)</f>
        <v>2.93247843656615</v>
      </c>
      <c r="I694" s="9">
        <f t="shared" si="73"/>
        <v>-3.9561260527031017E-2</v>
      </c>
      <c r="J694">
        <f t="shared" si="75"/>
        <v>8.7147520616542306E-5</v>
      </c>
      <c r="O694">
        <v>692</v>
      </c>
      <c r="P694">
        <v>788</v>
      </c>
      <c r="Q694" s="9">
        <v>3.6505025808204472E-3</v>
      </c>
      <c r="R694">
        <v>1.4100654912748976E-4</v>
      </c>
      <c r="S694">
        <f t="shared" si="76"/>
        <v>0.41450905908051477</v>
      </c>
      <c r="T694" s="20">
        <f t="shared" si="77"/>
        <v>0.58549094091948528</v>
      </c>
    </row>
    <row r="695" spans="1:20" x14ac:dyDescent="0.15">
      <c r="A695" s="6">
        <v>37614</v>
      </c>
      <c r="B695" s="11">
        <v>1372.47</v>
      </c>
      <c r="C695" s="7">
        <f t="shared" si="71"/>
        <v>-6.6729874284391366E-3</v>
      </c>
      <c r="E695">
        <v>693</v>
      </c>
      <c r="F695" s="2">
        <f t="shared" si="72"/>
        <v>658.91190377954615</v>
      </c>
      <c r="G695" s="10">
        <f t="shared" si="74"/>
        <v>2.9129100448247813</v>
      </c>
      <c r="H695" s="9">
        <f>H694*(1+C695)</f>
        <v>2.9129100448247751</v>
      </c>
      <c r="I695" s="9">
        <f t="shared" si="73"/>
        <v>1.9568391741374924E-2</v>
      </c>
      <c r="J695">
        <f t="shared" si="75"/>
        <v>8.7585447855821407E-5</v>
      </c>
      <c r="O695">
        <v>693</v>
      </c>
      <c r="P695">
        <v>705</v>
      </c>
      <c r="Q695" s="9">
        <v>3.5656071719643023E-3</v>
      </c>
      <c r="R695">
        <v>9.3015427422400739E-5</v>
      </c>
      <c r="S695">
        <f t="shared" si="76"/>
        <v>0.41460207450793718</v>
      </c>
      <c r="T695" s="20">
        <f t="shared" si="77"/>
        <v>0.58539792549206282</v>
      </c>
    </row>
    <row r="696" spans="1:20" x14ac:dyDescent="0.15">
      <c r="A696" s="6">
        <v>37616</v>
      </c>
      <c r="B696" s="11">
        <v>1367.89</v>
      </c>
      <c r="C696" s="7">
        <f t="shared" si="71"/>
        <v>-3.3370492615503178E-3</v>
      </c>
      <c r="E696">
        <v>694</v>
      </c>
      <c r="F696" s="2">
        <f t="shared" si="72"/>
        <v>656.71308229761189</v>
      </c>
      <c r="G696" s="10">
        <f t="shared" si="74"/>
        <v>2.9031895205107361</v>
      </c>
      <c r="H696" s="9">
        <f>H695*(1+C696)</f>
        <v>2.9031895205107303</v>
      </c>
      <c r="I696" s="9">
        <f t="shared" si="73"/>
        <v>9.7205243140447983E-3</v>
      </c>
      <c r="J696">
        <f t="shared" si="75"/>
        <v>8.8025575734493878E-5</v>
      </c>
      <c r="O696">
        <v>694</v>
      </c>
      <c r="P696">
        <v>793</v>
      </c>
      <c r="Q696" s="9">
        <v>3.5656071719643023E-3</v>
      </c>
      <c r="R696">
        <v>1.4458521344027638E-4</v>
      </c>
      <c r="S696">
        <f t="shared" si="76"/>
        <v>0.41474665972137748</v>
      </c>
      <c r="T696" s="20">
        <f t="shared" si="77"/>
        <v>0.58525334027862252</v>
      </c>
    </row>
    <row r="697" spans="1:20" x14ac:dyDescent="0.15">
      <c r="A697" s="6">
        <v>37617</v>
      </c>
      <c r="B697" s="11">
        <v>1348.31</v>
      </c>
      <c r="C697" s="7">
        <f t="shared" si="71"/>
        <v>-1.4314016477933289E-2</v>
      </c>
      <c r="E697">
        <v>695</v>
      </c>
      <c r="F697" s="2">
        <f t="shared" si="72"/>
        <v>647.31288041632956</v>
      </c>
      <c r="G697" s="10">
        <f t="shared" si="74"/>
        <v>2.8616332178755823</v>
      </c>
      <c r="H697" s="9">
        <f>H696*(1+C697)</f>
        <v>2.8616332178755766</v>
      </c>
      <c r="I697" s="9">
        <f t="shared" si="73"/>
        <v>4.1556302635153752E-2</v>
      </c>
      <c r="J697">
        <f t="shared" si="75"/>
        <v>8.8467915311049114E-5</v>
      </c>
      <c r="O697">
        <v>695</v>
      </c>
      <c r="P697">
        <v>831</v>
      </c>
      <c r="Q697" s="9">
        <v>3.4170402064654937E-3</v>
      </c>
      <c r="R697">
        <v>1.7492295772627512E-4</v>
      </c>
      <c r="S697">
        <f t="shared" si="76"/>
        <v>0.41492158267910373</v>
      </c>
      <c r="T697" s="20">
        <f t="shared" si="77"/>
        <v>0.58507841732089627</v>
      </c>
    </row>
    <row r="698" spans="1:20" x14ac:dyDescent="0.15">
      <c r="A698" s="6">
        <v>37620</v>
      </c>
      <c r="B698" s="11">
        <v>1339.54</v>
      </c>
      <c r="C698" s="7">
        <f t="shared" si="71"/>
        <v>-6.5044388901661643E-3</v>
      </c>
      <c r="E698">
        <v>696</v>
      </c>
      <c r="F698" s="2">
        <f t="shared" si="72"/>
        <v>643.10247334284406</v>
      </c>
      <c r="G698" s="10">
        <f t="shared" si="74"/>
        <v>2.8430198994838407</v>
      </c>
      <c r="H698" s="9">
        <f>H697*(1+C698)</f>
        <v>2.8430198994838354</v>
      </c>
      <c r="I698" s="9">
        <f t="shared" si="73"/>
        <v>1.8613318391741185E-2</v>
      </c>
      <c r="J698">
        <f t="shared" si="75"/>
        <v>8.8912477699546862E-5</v>
      </c>
      <c r="O698">
        <v>696</v>
      </c>
      <c r="P698">
        <v>1046</v>
      </c>
      <c r="Q698" s="9">
        <v>3.353368649823274E-3</v>
      </c>
      <c r="R698">
        <v>5.1390690351607756E-4</v>
      </c>
      <c r="S698">
        <f t="shared" si="76"/>
        <v>0.41543548958261983</v>
      </c>
      <c r="T698" s="20">
        <f t="shared" si="77"/>
        <v>0.58456451041738022</v>
      </c>
    </row>
    <row r="699" spans="1:20" x14ac:dyDescent="0.15">
      <c r="A699" s="6">
        <v>37621</v>
      </c>
      <c r="B699" s="11">
        <v>1335.51</v>
      </c>
      <c r="C699" s="7">
        <f t="shared" si="71"/>
        <v>-3.008495453663218E-3</v>
      </c>
      <c r="E699">
        <v>697</v>
      </c>
      <c r="F699" s="2">
        <f t="shared" si="72"/>
        <v>641.16770247555257</v>
      </c>
      <c r="G699" s="10">
        <f t="shared" si="74"/>
        <v>2.8344666870415698</v>
      </c>
      <c r="H699" s="9">
        <f>H698*(1+C699)</f>
        <v>2.834466687041564</v>
      </c>
      <c r="I699" s="9">
        <f t="shared" si="73"/>
        <v>8.5532124422713629E-3</v>
      </c>
      <c r="J699">
        <f t="shared" si="75"/>
        <v>8.9359274069896331E-5</v>
      </c>
      <c r="O699">
        <v>697</v>
      </c>
      <c r="P699">
        <v>1248</v>
      </c>
      <c r="Q699" s="9">
        <v>3.3321447976097929E-3</v>
      </c>
      <c r="R699">
        <v>1.4145625012060858E-3</v>
      </c>
      <c r="S699">
        <f t="shared" si="76"/>
        <v>0.41685005208382592</v>
      </c>
      <c r="T699" s="20">
        <f t="shared" si="77"/>
        <v>0.58314994791617414</v>
      </c>
    </row>
    <row r="700" spans="1:20" x14ac:dyDescent="0.15">
      <c r="A700" s="6">
        <v>37623</v>
      </c>
      <c r="B700" s="11">
        <v>1384.85</v>
      </c>
      <c r="C700" s="7">
        <f t="shared" si="71"/>
        <v>3.6944687797171083E-2</v>
      </c>
      <c r="E700">
        <v>698</v>
      </c>
      <c r="F700" s="2">
        <f t="shared" si="72"/>
        <v>664.8554430691413</v>
      </c>
      <c r="G700" s="10">
        <f t="shared" si="74"/>
        <v>2.9391851738658024</v>
      </c>
      <c r="H700" s="9">
        <f>H699*(1+C700)</f>
        <v>2.9391851738657966</v>
      </c>
      <c r="I700" s="9">
        <f t="shared" si="73"/>
        <v>-0.10471848682423257</v>
      </c>
      <c r="J700">
        <f t="shared" si="75"/>
        <v>8.9808315648137014E-5</v>
      </c>
      <c r="O700">
        <v>698</v>
      </c>
      <c r="P700">
        <v>845</v>
      </c>
      <c r="Q700" s="9">
        <v>3.3109209453954236E-3</v>
      </c>
      <c r="R700">
        <v>1.8763924709487833E-4</v>
      </c>
      <c r="S700">
        <f t="shared" si="76"/>
        <v>0.41703769133092078</v>
      </c>
      <c r="T700" s="20">
        <f t="shared" si="77"/>
        <v>0.58296230866907917</v>
      </c>
    </row>
    <row r="701" spans="1:20" x14ac:dyDescent="0.15">
      <c r="A701" s="6">
        <v>37624</v>
      </c>
      <c r="B701" s="11">
        <v>1387.08</v>
      </c>
      <c r="C701" s="7">
        <f t="shared" si="71"/>
        <v>1.6102827020976207E-3</v>
      </c>
      <c r="E701">
        <v>699</v>
      </c>
      <c r="F701" s="2">
        <f t="shared" si="72"/>
        <v>665.92604828851097</v>
      </c>
      <c r="G701" s="10">
        <f t="shared" si="74"/>
        <v>2.9439180929095401</v>
      </c>
      <c r="H701" s="9">
        <f>H700*(1+C701)</f>
        <v>2.9439180929095343</v>
      </c>
      <c r="I701" s="9">
        <f t="shared" si="73"/>
        <v>-4.7329190437377378E-3</v>
      </c>
      <c r="J701">
        <f t="shared" si="75"/>
        <v>9.0259613716720623E-5</v>
      </c>
      <c r="O701">
        <v>699</v>
      </c>
      <c r="P701">
        <v>727</v>
      </c>
      <c r="Q701" s="9">
        <v>3.2472493887532039E-3</v>
      </c>
      <c r="R701">
        <v>1.038597348831299E-4</v>
      </c>
      <c r="S701">
        <f t="shared" si="76"/>
        <v>0.41714155106580392</v>
      </c>
      <c r="T701" s="20">
        <f t="shared" si="77"/>
        <v>0.58285844893419614</v>
      </c>
    </row>
    <row r="702" spans="1:20" x14ac:dyDescent="0.15">
      <c r="A702" s="6">
        <v>37627</v>
      </c>
      <c r="B702" s="11">
        <v>1421.32</v>
      </c>
      <c r="C702" s="7">
        <f t="shared" si="71"/>
        <v>2.4684949678461132E-2</v>
      </c>
      <c r="E702">
        <v>700</v>
      </c>
      <c r="F702" s="2">
        <f t="shared" si="72"/>
        <v>682.36439928008929</v>
      </c>
      <c r="G702" s="10">
        <f t="shared" si="74"/>
        <v>3.0165885628905231</v>
      </c>
      <c r="H702" s="9">
        <f>H701*(1+C702)</f>
        <v>3.0165885628905174</v>
      </c>
      <c r="I702" s="9">
        <f t="shared" si="73"/>
        <v>-7.2670469980983032E-2</v>
      </c>
      <c r="J702">
        <f t="shared" si="75"/>
        <v>9.0713179614794592E-5</v>
      </c>
      <c r="O702">
        <v>700</v>
      </c>
      <c r="P702">
        <v>1421</v>
      </c>
      <c r="Q702" s="9">
        <v>3.2260255365388346E-3</v>
      </c>
      <c r="R702">
        <v>3.3668918946202328E-3</v>
      </c>
      <c r="S702">
        <f t="shared" si="76"/>
        <v>0.42050844296042417</v>
      </c>
      <c r="T702" s="20">
        <f t="shared" si="77"/>
        <v>0.57949155703957578</v>
      </c>
    </row>
    <row r="703" spans="1:20" x14ac:dyDescent="0.15">
      <c r="A703" s="6">
        <v>37628</v>
      </c>
      <c r="B703" s="11">
        <v>1431.57</v>
      </c>
      <c r="C703" s="7">
        <f t="shared" si="71"/>
        <v>7.211606112627722E-3</v>
      </c>
      <c r="E703">
        <v>701</v>
      </c>
      <c r="F703" s="2">
        <f t="shared" si="72"/>
        <v>687.28534255297711</v>
      </c>
      <c r="G703" s="10">
        <f t="shared" si="74"/>
        <v>3.038343011409947</v>
      </c>
      <c r="H703" s="9">
        <f>H702*(1+C703)</f>
        <v>3.0383430114099417</v>
      </c>
      <c r="I703" s="9">
        <f t="shared" si="73"/>
        <v>-2.1754448519424319E-2</v>
      </c>
      <c r="J703">
        <f t="shared" si="75"/>
        <v>9.1169024738487023E-5</v>
      </c>
      <c r="O703">
        <v>701</v>
      </c>
      <c r="P703">
        <v>718</v>
      </c>
      <c r="Q703" s="9">
        <v>3.0562347188261008E-3</v>
      </c>
      <c r="R703">
        <v>9.9278438185762991E-5</v>
      </c>
      <c r="S703">
        <f t="shared" si="76"/>
        <v>0.42060772139860991</v>
      </c>
      <c r="T703" s="20">
        <f t="shared" si="77"/>
        <v>0.57939227860139009</v>
      </c>
    </row>
    <row r="704" spans="1:20" x14ac:dyDescent="0.15">
      <c r="A704" s="6">
        <v>37629</v>
      </c>
      <c r="B704" s="11">
        <v>1401.07</v>
      </c>
      <c r="C704" s="7">
        <f t="shared" si="71"/>
        <v>-2.1305280216824873E-2</v>
      </c>
      <c r="E704">
        <v>702</v>
      </c>
      <c r="F704" s="2">
        <f t="shared" si="72"/>
        <v>672.64253574096949</v>
      </c>
      <c r="G704" s="10">
        <f t="shared" si="74"/>
        <v>2.9736102621570266</v>
      </c>
      <c r="H704" s="9">
        <f>H703*(1+C704)</f>
        <v>2.9736102621570213</v>
      </c>
      <c r="I704" s="9">
        <f t="shared" si="73"/>
        <v>6.4732749252920385E-2</v>
      </c>
      <c r="J704">
        <f t="shared" si="75"/>
        <v>9.1627160541192992E-5</v>
      </c>
      <c r="O704">
        <v>702</v>
      </c>
      <c r="P704">
        <v>1206</v>
      </c>
      <c r="Q704" s="9">
        <v>2.9501154577555866E-3</v>
      </c>
      <c r="R704">
        <v>1.14601824673322E-3</v>
      </c>
      <c r="S704">
        <f t="shared" si="76"/>
        <v>0.42175373964534313</v>
      </c>
      <c r="T704" s="20">
        <f t="shared" si="77"/>
        <v>0.57824626035465687</v>
      </c>
    </row>
    <row r="705" spans="1:20" x14ac:dyDescent="0.15">
      <c r="A705" s="6">
        <v>37630</v>
      </c>
      <c r="B705" s="11">
        <v>1438.46</v>
      </c>
      <c r="C705" s="7">
        <f t="shared" si="71"/>
        <v>2.6686746557987862E-2</v>
      </c>
      <c r="E705">
        <v>703</v>
      </c>
      <c r="F705" s="2">
        <f t="shared" si="72"/>
        <v>690.59317661641103</v>
      </c>
      <c r="G705" s="10">
        <f t="shared" si="74"/>
        <v>3.0529662455854432</v>
      </c>
      <c r="H705" s="9">
        <f>H704*(1+C705)</f>
        <v>3.0529662455854374</v>
      </c>
      <c r="I705" s="9">
        <f t="shared" si="73"/>
        <v>-7.9355983428416099E-2</v>
      </c>
      <c r="J705">
        <f t="shared" si="75"/>
        <v>9.2087598533862312E-5</v>
      </c>
      <c r="O705">
        <v>703</v>
      </c>
      <c r="P705">
        <v>441</v>
      </c>
      <c r="Q705" s="9">
        <v>2.8652200488998858E-3</v>
      </c>
      <c r="R705">
        <v>2.4765568566402497E-5</v>
      </c>
      <c r="S705">
        <f t="shared" si="76"/>
        <v>0.42177850521390953</v>
      </c>
      <c r="T705" s="20">
        <f t="shared" si="77"/>
        <v>0.57822149478609042</v>
      </c>
    </row>
    <row r="706" spans="1:20" x14ac:dyDescent="0.15">
      <c r="A706" s="6">
        <v>37631</v>
      </c>
      <c r="B706" s="11">
        <v>1447.72</v>
      </c>
      <c r="C706" s="7">
        <f t="shared" si="71"/>
        <v>6.4374400400428744E-3</v>
      </c>
      <c r="E706">
        <v>704</v>
      </c>
      <c r="F706" s="2">
        <f t="shared" si="72"/>
        <v>695.03882878294189</v>
      </c>
      <c r="G706" s="10">
        <f t="shared" si="74"/>
        <v>3.0726195327356742</v>
      </c>
      <c r="H706" s="9">
        <f>H705*(1+C706)</f>
        <v>3.0726195327356685</v>
      </c>
      <c r="I706" s="9">
        <f t="shared" si="73"/>
        <v>-1.9653287150231069E-2</v>
      </c>
      <c r="J706">
        <f t="shared" si="75"/>
        <v>9.2550350285288744E-5</v>
      </c>
      <c r="O706">
        <v>704</v>
      </c>
      <c r="P706">
        <v>1349</v>
      </c>
      <c r="Q706" s="9">
        <v>2.8439961966864047E-3</v>
      </c>
      <c r="R706">
        <v>2.3468805505256147E-3</v>
      </c>
      <c r="S706">
        <f t="shared" si="76"/>
        <v>0.42412538576443515</v>
      </c>
      <c r="T706" s="20">
        <f t="shared" si="77"/>
        <v>0.57587461423556485</v>
      </c>
    </row>
    <row r="707" spans="1:20" x14ac:dyDescent="0.15">
      <c r="A707" s="6">
        <v>37634</v>
      </c>
      <c r="B707" s="11">
        <v>1446.04</v>
      </c>
      <c r="C707" s="7">
        <f t="shared" si="71"/>
        <v>-1.1604453899926037E-3</v>
      </c>
      <c r="E707">
        <v>705</v>
      </c>
      <c r="F707" s="2">
        <f t="shared" si="72"/>
        <v>694.23227417821488</v>
      </c>
      <c r="G707" s="10">
        <f t="shared" si="74"/>
        <v>3.0690539255637099</v>
      </c>
      <c r="H707" s="9">
        <f>H706*(1+C707)</f>
        <v>3.0690539255637042</v>
      </c>
      <c r="I707" s="9">
        <f t="shared" si="73"/>
        <v>3.5656071719643023E-3</v>
      </c>
      <c r="J707">
        <f t="shared" si="75"/>
        <v>9.3015427422400739E-5</v>
      </c>
      <c r="O707">
        <v>705</v>
      </c>
      <c r="P707">
        <v>1205</v>
      </c>
      <c r="Q707" s="9">
        <v>2.6317576745444882E-3</v>
      </c>
      <c r="R707">
        <v>1.1402881554995541E-3</v>
      </c>
      <c r="S707">
        <f t="shared" si="76"/>
        <v>0.42526567391993469</v>
      </c>
      <c r="T707" s="20">
        <f t="shared" si="77"/>
        <v>0.57473432608006525</v>
      </c>
    </row>
    <row r="708" spans="1:20" x14ac:dyDescent="0.15">
      <c r="A708" s="6">
        <v>37635</v>
      </c>
      <c r="B708" s="11">
        <v>1460.99</v>
      </c>
      <c r="C708" s="7">
        <f t="shared" ref="C708:C771" si="78">B708/B707-1</f>
        <v>1.0338579845647455E-2</v>
      </c>
      <c r="E708">
        <v>706</v>
      </c>
      <c r="F708" s="2">
        <f t="shared" ref="F708:F771" si="79">F707*(1+C708)</f>
        <v>701.40964997623178</v>
      </c>
      <c r="G708" s="10">
        <f t="shared" si="74"/>
        <v>3.1007835846237484</v>
      </c>
      <c r="H708" s="9">
        <f>H707*(1+C708)</f>
        <v>3.1007835846237422</v>
      </c>
      <c r="I708" s="9">
        <f t="shared" ref="I708:I771" si="80">-(H708-H707)</f>
        <v>-3.1729659060037996E-2</v>
      </c>
      <c r="J708">
        <f t="shared" si="75"/>
        <v>9.3482841630553509E-5</v>
      </c>
      <c r="O708">
        <v>706</v>
      </c>
      <c r="P708">
        <v>725</v>
      </c>
      <c r="Q708" s="9">
        <v>2.5893099701166378E-3</v>
      </c>
      <c r="R708">
        <v>1.0282373402767069E-4</v>
      </c>
      <c r="S708">
        <f t="shared" si="76"/>
        <v>0.42536849765396234</v>
      </c>
      <c r="T708" s="20">
        <f t="shared" si="77"/>
        <v>0.57463150234603766</v>
      </c>
    </row>
    <row r="709" spans="1:20" x14ac:dyDescent="0.15">
      <c r="A709" s="6">
        <v>37636</v>
      </c>
      <c r="B709" s="11">
        <v>1438.8</v>
      </c>
      <c r="C709" s="7">
        <f t="shared" si="78"/>
        <v>-1.5188331200076677E-2</v>
      </c>
      <c r="E709">
        <v>707</v>
      </c>
      <c r="F709" s="2">
        <f t="shared" si="79"/>
        <v>690.75640790546288</v>
      </c>
      <c r="G709" s="10">
        <f t="shared" ref="G709:G772" si="81">G708*F709/F708</f>
        <v>3.0536878565607215</v>
      </c>
      <c r="H709" s="9">
        <f>H708*(1+C709)</f>
        <v>3.0536878565607157</v>
      </c>
      <c r="I709" s="9">
        <f t="shared" si="80"/>
        <v>4.7095728063026421E-2</v>
      </c>
      <c r="J709">
        <f t="shared" ref="J709:J772" si="82">$M$2^($M$3-E709)*(1-$M$2)/(1-$M$2^$M$3)</f>
        <v>9.3952604653822628E-5</v>
      </c>
      <c r="O709">
        <v>707</v>
      </c>
      <c r="P709">
        <v>794</v>
      </c>
      <c r="Q709" s="9">
        <v>2.5893099701166378E-3</v>
      </c>
      <c r="R709">
        <v>1.4531177230178531E-4</v>
      </c>
      <c r="S709">
        <f t="shared" ref="S709:S772" si="83">S708+R709</f>
        <v>0.4255138094262641</v>
      </c>
      <c r="T709" s="20">
        <f t="shared" si="77"/>
        <v>0.57448619057373596</v>
      </c>
    </row>
    <row r="710" spans="1:20" x14ac:dyDescent="0.15">
      <c r="A710" s="6">
        <v>37637</v>
      </c>
      <c r="B710" s="11">
        <v>1423.75</v>
      </c>
      <c r="C710" s="7">
        <f t="shared" si="78"/>
        <v>-1.0460105643591899E-2</v>
      </c>
      <c r="E710">
        <v>708</v>
      </c>
      <c r="F710" s="2">
        <f t="shared" si="79"/>
        <v>683.53102290478364</v>
      </c>
      <c r="G710" s="10">
        <f t="shared" si="81"/>
        <v>3.0217459589785425</v>
      </c>
      <c r="H710" s="9">
        <f>H709*(1+C710)</f>
        <v>3.0217459589785371</v>
      </c>
      <c r="I710" s="9">
        <f t="shared" si="80"/>
        <v>3.194189758217858E-2</v>
      </c>
      <c r="J710">
        <f t="shared" si="82"/>
        <v>9.4424728295299112E-5</v>
      </c>
      <c r="O710">
        <v>708</v>
      </c>
      <c r="P710">
        <v>772</v>
      </c>
      <c r="Q710" s="9">
        <v>2.3982953001904228E-3</v>
      </c>
      <c r="R710">
        <v>1.3013933287396248E-4</v>
      </c>
      <c r="S710">
        <f t="shared" si="83"/>
        <v>0.42564394875913808</v>
      </c>
      <c r="T710" s="20">
        <f t="shared" si="77"/>
        <v>0.57435605124086186</v>
      </c>
    </row>
    <row r="711" spans="1:20" x14ac:dyDescent="0.15">
      <c r="A711" s="6">
        <v>37638</v>
      </c>
      <c r="B711" s="11">
        <v>1376.19</v>
      </c>
      <c r="C711" s="7">
        <f t="shared" si="78"/>
        <v>-3.340474100087798E-2</v>
      </c>
      <c r="E711">
        <v>709</v>
      </c>
      <c r="F711" s="2">
        <f t="shared" si="79"/>
        <v>660.69784611858415</v>
      </c>
      <c r="G711" s="10">
        <f t="shared" si="81"/>
        <v>2.9208053178484144</v>
      </c>
      <c r="H711" s="9">
        <f>H710*(1+C711)</f>
        <v>2.9208053178484095</v>
      </c>
      <c r="I711" s="9">
        <f t="shared" si="80"/>
        <v>0.10094064113012768</v>
      </c>
      <c r="J711">
        <f t="shared" si="82"/>
        <v>9.4899224417386042E-5</v>
      </c>
      <c r="O711">
        <v>709</v>
      </c>
      <c r="P711">
        <v>1154</v>
      </c>
      <c r="Q711" s="9">
        <v>2.334623743547759E-3</v>
      </c>
      <c r="R711">
        <v>8.8306308715143376E-4</v>
      </c>
      <c r="S711">
        <f t="shared" si="83"/>
        <v>0.42652701184628949</v>
      </c>
      <c r="T711" s="20">
        <f t="shared" si="77"/>
        <v>0.57347298815371051</v>
      </c>
    </row>
    <row r="712" spans="1:20" x14ac:dyDescent="0.15">
      <c r="A712" s="6">
        <v>37642</v>
      </c>
      <c r="B712" s="11">
        <v>1364.25</v>
      </c>
      <c r="C712" s="7">
        <f t="shared" si="78"/>
        <v>-8.6761275695943496E-3</v>
      </c>
      <c r="E712">
        <v>710</v>
      </c>
      <c r="F712" s="2">
        <f t="shared" si="79"/>
        <v>654.96554732070308</v>
      </c>
      <c r="G712" s="10">
        <f t="shared" si="81"/>
        <v>2.8954640383048118</v>
      </c>
      <c r="H712" s="9">
        <f>H711*(1+C712)</f>
        <v>2.8954640383048069</v>
      </c>
      <c r="I712" s="9">
        <f t="shared" si="80"/>
        <v>2.5341279543602546E-2</v>
      </c>
      <c r="J712">
        <f t="shared" si="82"/>
        <v>9.5376104942096533E-5</v>
      </c>
      <c r="O712">
        <v>710</v>
      </c>
      <c r="P712">
        <v>1388</v>
      </c>
      <c r="Q712" s="9">
        <v>2.1648329258354693E-3</v>
      </c>
      <c r="R712">
        <v>2.8535851530262966E-3</v>
      </c>
      <c r="S712">
        <f t="shared" si="83"/>
        <v>0.4293805969993158</v>
      </c>
      <c r="T712" s="20">
        <f t="shared" si="77"/>
        <v>0.57061940300068414</v>
      </c>
    </row>
    <row r="713" spans="1:20" x14ac:dyDescent="0.15">
      <c r="A713" s="6">
        <v>37643</v>
      </c>
      <c r="B713" s="11">
        <v>1359.48</v>
      </c>
      <c r="C713" s="7">
        <f t="shared" si="78"/>
        <v>-3.4964266080264039E-3</v>
      </c>
      <c r="E713">
        <v>711</v>
      </c>
      <c r="F713" s="2">
        <f t="shared" si="79"/>
        <v>652.67550835371037</v>
      </c>
      <c r="G713" s="10">
        <f t="shared" si="81"/>
        <v>2.8853402607986993</v>
      </c>
      <c r="H713" s="9">
        <f>H712*(1+C713)</f>
        <v>2.8853402607986944</v>
      </c>
      <c r="I713" s="9">
        <f t="shared" si="80"/>
        <v>1.0123777506112486E-2</v>
      </c>
      <c r="J713">
        <f t="shared" si="82"/>
        <v>9.5855381851353295E-5</v>
      </c>
      <c r="O713">
        <v>711</v>
      </c>
      <c r="P713">
        <v>860</v>
      </c>
      <c r="Q713" s="9">
        <v>2.1436090736211E-3</v>
      </c>
      <c r="R713">
        <v>2.0229142349805041E-4</v>
      </c>
      <c r="S713">
        <f t="shared" si="83"/>
        <v>0.42958288842281384</v>
      </c>
      <c r="T713" s="20">
        <f t="shared" si="77"/>
        <v>0.57041711157718611</v>
      </c>
    </row>
    <row r="714" spans="1:20" x14ac:dyDescent="0.15">
      <c r="A714" s="6">
        <v>37644</v>
      </c>
      <c r="B714" s="11">
        <v>1388.27</v>
      </c>
      <c r="C714" s="7">
        <f t="shared" si="78"/>
        <v>2.1177214817430068E-2</v>
      </c>
      <c r="E714">
        <v>712</v>
      </c>
      <c r="F714" s="2">
        <f t="shared" si="79"/>
        <v>666.49735780019228</v>
      </c>
      <c r="G714" s="10">
        <f t="shared" si="81"/>
        <v>2.9464437313230132</v>
      </c>
      <c r="H714" s="9">
        <f>H713*(1+C714)</f>
        <v>2.9464437313230083</v>
      </c>
      <c r="I714" s="9">
        <f t="shared" si="80"/>
        <v>-6.1103470524313863E-2</v>
      </c>
      <c r="J714">
        <f t="shared" si="82"/>
        <v>9.6337067187289745E-5</v>
      </c>
      <c r="O714">
        <v>712</v>
      </c>
      <c r="P714">
        <v>1325</v>
      </c>
      <c r="Q714" s="9">
        <v>2.1223852214076189E-3</v>
      </c>
      <c r="R714">
        <v>2.080869878850779E-3</v>
      </c>
      <c r="S714">
        <f t="shared" si="83"/>
        <v>0.43166375830166459</v>
      </c>
      <c r="T714" s="20">
        <f t="shared" si="77"/>
        <v>0.56833624169833541</v>
      </c>
    </row>
    <row r="715" spans="1:20" x14ac:dyDescent="0.15">
      <c r="A715" s="6">
        <v>37645</v>
      </c>
      <c r="B715" s="11">
        <v>1342.14</v>
      </c>
      <c r="C715" s="7">
        <f t="shared" si="78"/>
        <v>-3.3228406577971104E-2</v>
      </c>
      <c r="E715">
        <v>713</v>
      </c>
      <c r="F715" s="2">
        <f t="shared" si="79"/>
        <v>644.35071261206406</v>
      </c>
      <c r="G715" s="10">
        <f t="shared" si="81"/>
        <v>2.8485381010594981</v>
      </c>
      <c r="H715" s="9">
        <f>H714*(1+C715)</f>
        <v>2.8485381010594932</v>
      </c>
      <c r="I715" s="9">
        <f t="shared" si="80"/>
        <v>9.7905630263515064E-2</v>
      </c>
      <c r="J715">
        <f t="shared" si="82"/>
        <v>9.6821173052552499E-5</v>
      </c>
      <c r="O715">
        <v>713</v>
      </c>
      <c r="P715">
        <v>1473</v>
      </c>
      <c r="Q715" s="9">
        <v>2.0374898125510299E-3</v>
      </c>
      <c r="R715">
        <v>4.369472127364874E-3</v>
      </c>
      <c r="S715">
        <f t="shared" si="83"/>
        <v>0.43603323042902947</v>
      </c>
      <c r="T715" s="20">
        <f t="shared" si="77"/>
        <v>0.56396676957097047</v>
      </c>
    </row>
    <row r="716" spans="1:20" x14ac:dyDescent="0.15">
      <c r="A716" s="6">
        <v>37648</v>
      </c>
      <c r="B716" s="11">
        <v>1325.27</v>
      </c>
      <c r="C716" s="7">
        <f t="shared" si="78"/>
        <v>-1.2569478593887462E-2</v>
      </c>
      <c r="E716">
        <v>714</v>
      </c>
      <c r="F716" s="2">
        <f t="shared" si="79"/>
        <v>636.25156012293064</v>
      </c>
      <c r="G716" s="10">
        <f t="shared" si="81"/>
        <v>2.8127334623743581</v>
      </c>
      <c r="H716" s="9">
        <f>H715*(1+C716)</f>
        <v>2.8127334623743532</v>
      </c>
      <c r="I716" s="9">
        <f t="shared" si="80"/>
        <v>3.5804638685140056E-2</v>
      </c>
      <c r="J716">
        <f t="shared" si="82"/>
        <v>9.730771161060552E-5</v>
      </c>
      <c r="O716">
        <v>714</v>
      </c>
      <c r="P716">
        <v>1187</v>
      </c>
      <c r="Q716" s="9">
        <v>1.9950421081231795E-3</v>
      </c>
      <c r="R716">
        <v>1.0419096649053404E-3</v>
      </c>
      <c r="S716">
        <f t="shared" si="83"/>
        <v>0.43707514009393483</v>
      </c>
      <c r="T716" s="20">
        <f t="shared" si="77"/>
        <v>0.56292485990606522</v>
      </c>
    </row>
    <row r="717" spans="1:20" x14ac:dyDescent="0.15">
      <c r="A717" s="6">
        <v>37649</v>
      </c>
      <c r="B717" s="11">
        <v>1342.18</v>
      </c>
      <c r="C717" s="7">
        <f t="shared" si="78"/>
        <v>1.2759664068453969E-2</v>
      </c>
      <c r="E717">
        <v>715</v>
      </c>
      <c r="F717" s="2">
        <f t="shared" si="79"/>
        <v>644.36991629312899</v>
      </c>
      <c r="G717" s="10">
        <f t="shared" si="81"/>
        <v>2.8486229964683543</v>
      </c>
      <c r="H717" s="9">
        <f>H716*(1+C717)</f>
        <v>2.8486229964683494</v>
      </c>
      <c r="I717" s="9">
        <f t="shared" si="80"/>
        <v>-3.58895340939962E-2</v>
      </c>
      <c r="J717">
        <f t="shared" si="82"/>
        <v>9.7796695086035709E-5</v>
      </c>
      <c r="O717">
        <v>715</v>
      </c>
      <c r="P717">
        <v>578</v>
      </c>
      <c r="Q717" s="9">
        <v>1.9738182559088102E-3</v>
      </c>
      <c r="R717">
        <v>4.9213725298139905E-5</v>
      </c>
      <c r="S717">
        <f t="shared" si="83"/>
        <v>0.43712435381923298</v>
      </c>
      <c r="T717" s="20">
        <f t="shared" si="77"/>
        <v>0.56287564618076702</v>
      </c>
    </row>
    <row r="718" spans="1:20" x14ac:dyDescent="0.15">
      <c r="A718" s="6">
        <v>37650</v>
      </c>
      <c r="B718" s="11">
        <v>1358.06</v>
      </c>
      <c r="C718" s="7">
        <f t="shared" si="78"/>
        <v>1.1831498010698827E-2</v>
      </c>
      <c r="E718">
        <v>716</v>
      </c>
      <c r="F718" s="2">
        <f t="shared" si="79"/>
        <v>651.99377767590533</v>
      </c>
      <c r="G718" s="10">
        <f t="shared" si="81"/>
        <v>2.8823264737843006</v>
      </c>
      <c r="H718" s="9">
        <f>H717*(1+C718)</f>
        <v>2.8823264737842957</v>
      </c>
      <c r="I718" s="9">
        <f t="shared" si="80"/>
        <v>-3.3703477315946362E-2</v>
      </c>
      <c r="J718">
        <f t="shared" si="82"/>
        <v>9.8288135764860012E-5</v>
      </c>
      <c r="O718">
        <v>716</v>
      </c>
      <c r="P718">
        <v>1498</v>
      </c>
      <c r="Q718" s="9">
        <v>1.9525944036944409E-3</v>
      </c>
      <c r="R718">
        <v>4.9528132711623247E-3</v>
      </c>
      <c r="S718">
        <f t="shared" si="83"/>
        <v>0.4420771670903953</v>
      </c>
      <c r="T718" s="20">
        <f t="shared" si="77"/>
        <v>0.55792283290960465</v>
      </c>
    </row>
    <row r="719" spans="1:20" x14ac:dyDescent="0.15">
      <c r="A719" s="6">
        <v>37651</v>
      </c>
      <c r="B719" s="11">
        <v>1322.35</v>
      </c>
      <c r="C719" s="7">
        <f t="shared" si="78"/>
        <v>-2.6294861788139001E-2</v>
      </c>
      <c r="E719">
        <v>717</v>
      </c>
      <c r="F719" s="2">
        <f t="shared" si="79"/>
        <v>634.84969140519081</v>
      </c>
      <c r="G719" s="10">
        <f t="shared" si="81"/>
        <v>2.8065360975278484</v>
      </c>
      <c r="H719" s="9">
        <f>H718*(1+C719)</f>
        <v>2.8065360975278435</v>
      </c>
      <c r="I719" s="9">
        <f t="shared" si="80"/>
        <v>7.5790376256452241E-2</v>
      </c>
      <c r="J719">
        <f t="shared" si="82"/>
        <v>9.8782045994834193E-5</v>
      </c>
      <c r="O719">
        <v>717</v>
      </c>
      <c r="P719">
        <v>1175</v>
      </c>
      <c r="Q719" s="9">
        <v>1.9313705514800716E-3</v>
      </c>
      <c r="R719">
        <v>9.8108590321938343E-4</v>
      </c>
      <c r="S719">
        <f t="shared" si="83"/>
        <v>0.44305825299361468</v>
      </c>
      <c r="T719" s="20">
        <f t="shared" si="77"/>
        <v>0.55694174700638532</v>
      </c>
    </row>
    <row r="720" spans="1:20" x14ac:dyDescent="0.15">
      <c r="A720" s="6">
        <v>37652</v>
      </c>
      <c r="B720" s="11">
        <v>1320.91</v>
      </c>
      <c r="C720" s="7">
        <f t="shared" si="78"/>
        <v>-1.0889703936173278E-3</v>
      </c>
      <c r="E720">
        <v>718</v>
      </c>
      <c r="F720" s="2">
        <f t="shared" si="79"/>
        <v>634.15835888685342</v>
      </c>
      <c r="G720" s="10">
        <f t="shared" si="81"/>
        <v>2.8034798628090223</v>
      </c>
      <c r="H720" s="9">
        <f>H719*(1+C720)</f>
        <v>2.8034798628090174</v>
      </c>
      <c r="I720" s="9">
        <f t="shared" si="80"/>
        <v>3.0562347188261008E-3</v>
      </c>
      <c r="J720">
        <f t="shared" si="82"/>
        <v>9.9278438185762991E-5</v>
      </c>
      <c r="O720">
        <v>718</v>
      </c>
      <c r="P720">
        <v>309</v>
      </c>
      <c r="Q720" s="9">
        <v>1.7615797337686701E-3</v>
      </c>
      <c r="R720">
        <v>1.2778943835241817E-5</v>
      </c>
      <c r="S720">
        <f t="shared" si="83"/>
        <v>0.4430710319374499</v>
      </c>
      <c r="T720" s="20">
        <f t="shared" si="77"/>
        <v>0.5569289680625501</v>
      </c>
    </row>
    <row r="721" spans="1:20" x14ac:dyDescent="0.15">
      <c r="A721" s="6">
        <v>37655</v>
      </c>
      <c r="B721" s="11">
        <v>1323.79</v>
      </c>
      <c r="C721" s="7">
        <f t="shared" si="78"/>
        <v>2.1803150858119569E-3</v>
      </c>
      <c r="E721">
        <v>719</v>
      </c>
      <c r="F721" s="2">
        <f t="shared" si="79"/>
        <v>635.5410239235282</v>
      </c>
      <c r="G721" s="10">
        <f t="shared" si="81"/>
        <v>2.8095923322466749</v>
      </c>
      <c r="H721" s="9">
        <f>H720*(1+C721)</f>
        <v>2.80959233224667</v>
      </c>
      <c r="I721" s="9">
        <f t="shared" si="80"/>
        <v>-6.1124694376526456E-3</v>
      </c>
      <c r="J721">
        <f t="shared" si="82"/>
        <v>9.977732480981208E-5</v>
      </c>
      <c r="O721">
        <v>719</v>
      </c>
      <c r="P721">
        <v>1158</v>
      </c>
      <c r="Q721" s="9">
        <v>1.5917889160554921E-3</v>
      </c>
      <c r="R721">
        <v>9.0094734179667671E-4</v>
      </c>
      <c r="S721">
        <f t="shared" si="83"/>
        <v>0.44397197927924659</v>
      </c>
      <c r="T721" s="20">
        <f t="shared" si="77"/>
        <v>0.55602802072075341</v>
      </c>
    </row>
    <row r="722" spans="1:20" x14ac:dyDescent="0.15">
      <c r="A722" s="6">
        <v>37656</v>
      </c>
      <c r="B722" s="11">
        <v>1306.1500000000001</v>
      </c>
      <c r="C722" s="7">
        <f t="shared" si="78"/>
        <v>-1.3325376381450149E-2</v>
      </c>
      <c r="E722">
        <v>720</v>
      </c>
      <c r="F722" s="2">
        <f t="shared" si="79"/>
        <v>627.07220057389497</v>
      </c>
      <c r="G722" s="10">
        <f t="shared" si="81"/>
        <v>2.7721534569410515</v>
      </c>
      <c r="H722" s="9">
        <f>H721*(1+C722)</f>
        <v>2.7721534569410466</v>
      </c>
      <c r="I722" s="9">
        <f t="shared" si="80"/>
        <v>3.7438875305623398E-2</v>
      </c>
      <c r="J722">
        <f t="shared" si="82"/>
        <v>1.0027871840182116E-4</v>
      </c>
      <c r="O722">
        <v>720</v>
      </c>
      <c r="P722">
        <v>631</v>
      </c>
      <c r="Q722" s="9">
        <v>1.4432219505571275E-3</v>
      </c>
      <c r="R722">
        <v>6.4189347537132473E-5</v>
      </c>
      <c r="S722">
        <f t="shared" si="83"/>
        <v>0.44403616862678374</v>
      </c>
      <c r="T722" s="20">
        <f t="shared" si="77"/>
        <v>0.55596383137321626</v>
      </c>
    </row>
    <row r="723" spans="1:20" x14ac:dyDescent="0.15">
      <c r="A723" s="6">
        <v>37657</v>
      </c>
      <c r="B723" s="11">
        <v>1301.5</v>
      </c>
      <c r="C723" s="7">
        <f t="shared" si="78"/>
        <v>-3.5600811545382083E-3</v>
      </c>
      <c r="E723">
        <v>721</v>
      </c>
      <c r="F723" s="2">
        <f t="shared" si="79"/>
        <v>624.83977265009707</v>
      </c>
      <c r="G723" s="10">
        <f t="shared" si="81"/>
        <v>2.7622843656615079</v>
      </c>
      <c r="H723" s="9">
        <f>H722*(1+C723)</f>
        <v>2.762284365661503</v>
      </c>
      <c r="I723" s="9">
        <f t="shared" si="80"/>
        <v>9.869091279543607E-3</v>
      </c>
      <c r="J723">
        <f t="shared" si="82"/>
        <v>1.0078263155961926E-4</v>
      </c>
      <c r="O723">
        <v>721</v>
      </c>
      <c r="P723">
        <v>406</v>
      </c>
      <c r="Q723" s="9">
        <v>1.209759576202174E-3</v>
      </c>
      <c r="R723">
        <v>2.078050651341998E-5</v>
      </c>
      <c r="S723">
        <f t="shared" si="83"/>
        <v>0.44405694913329719</v>
      </c>
      <c r="T723" s="20">
        <f t="shared" si="77"/>
        <v>0.55594305086670281</v>
      </c>
    </row>
    <row r="724" spans="1:20" x14ac:dyDescent="0.15">
      <c r="A724" s="6">
        <v>37658</v>
      </c>
      <c r="B724" s="11">
        <v>1301.73</v>
      </c>
      <c r="C724" s="7">
        <f t="shared" si="78"/>
        <v>1.7671917018824423E-4</v>
      </c>
      <c r="E724">
        <v>722</v>
      </c>
      <c r="F724" s="2">
        <f t="shared" si="79"/>
        <v>624.95019381622046</v>
      </c>
      <c r="G724" s="10">
        <f t="shared" si="81"/>
        <v>2.7627725142624318</v>
      </c>
      <c r="H724" s="9">
        <f>H723*(1+C724)</f>
        <v>2.7627725142624269</v>
      </c>
      <c r="I724" s="9">
        <f t="shared" si="80"/>
        <v>-4.8814860092383228E-4</v>
      </c>
      <c r="J724">
        <f t="shared" si="82"/>
        <v>1.0128907694434095E-4</v>
      </c>
      <c r="O724">
        <v>722</v>
      </c>
      <c r="P724">
        <v>1177</v>
      </c>
      <c r="Q724" s="9">
        <v>1.209759576202174E-3</v>
      </c>
      <c r="R724">
        <v>9.9097083732166695E-4</v>
      </c>
      <c r="S724">
        <f t="shared" si="83"/>
        <v>0.44504791997061888</v>
      </c>
      <c r="T724" s="20">
        <f t="shared" si="77"/>
        <v>0.55495208002938112</v>
      </c>
    </row>
    <row r="725" spans="1:20" x14ac:dyDescent="0.15">
      <c r="A725" s="6">
        <v>37659</v>
      </c>
      <c r="B725" s="11">
        <v>1282.47</v>
      </c>
      <c r="C725" s="7">
        <f t="shared" si="78"/>
        <v>-1.4795694959784278E-2</v>
      </c>
      <c r="E725">
        <v>723</v>
      </c>
      <c r="F725" s="2">
        <f t="shared" si="79"/>
        <v>615.70362138345763</v>
      </c>
      <c r="G725" s="10">
        <f t="shared" si="81"/>
        <v>2.7218953748981289</v>
      </c>
      <c r="H725" s="9">
        <f>H724*(1+C725)</f>
        <v>2.7218953748981236</v>
      </c>
      <c r="I725" s="9">
        <f t="shared" si="80"/>
        <v>4.0877139364303261E-2</v>
      </c>
      <c r="J725">
        <f t="shared" si="82"/>
        <v>1.0179806728074467E-4</v>
      </c>
      <c r="O725">
        <v>723</v>
      </c>
      <c r="P725">
        <v>857</v>
      </c>
      <c r="Q725" s="9">
        <v>1.2097595762017299E-3</v>
      </c>
      <c r="R725">
        <v>1.9927219871591407E-4</v>
      </c>
      <c r="S725">
        <f t="shared" si="83"/>
        <v>0.44524719216933478</v>
      </c>
      <c r="T725" s="20">
        <f t="shared" si="77"/>
        <v>0.55475280783066516</v>
      </c>
    </row>
    <row r="726" spans="1:20" x14ac:dyDescent="0.15">
      <c r="A726" s="6">
        <v>37662</v>
      </c>
      <c r="B726" s="11">
        <v>1296.68</v>
      </c>
      <c r="C726" s="7">
        <f t="shared" si="78"/>
        <v>1.1080181212815843E-2</v>
      </c>
      <c r="E726">
        <v>724</v>
      </c>
      <c r="F726" s="2">
        <f t="shared" si="79"/>
        <v>622.52572908177331</v>
      </c>
      <c r="G726" s="10">
        <f t="shared" si="81"/>
        <v>2.7520544688943254</v>
      </c>
      <c r="H726" s="9">
        <f>H725*(1+C726)</f>
        <v>2.75205446889432</v>
      </c>
      <c r="I726" s="9">
        <f t="shared" si="80"/>
        <v>-3.0159093996196429E-2</v>
      </c>
      <c r="J726">
        <f t="shared" si="82"/>
        <v>1.0230961535753233E-4</v>
      </c>
      <c r="O726">
        <v>724</v>
      </c>
      <c r="P726">
        <v>1361</v>
      </c>
      <c r="Q726" s="9">
        <v>1.1036403151321039E-3</v>
      </c>
      <c r="R726">
        <v>2.4923786183728472E-3</v>
      </c>
      <c r="S726">
        <f t="shared" si="83"/>
        <v>0.44773957078770765</v>
      </c>
      <c r="T726" s="20">
        <f t="shared" si="77"/>
        <v>0.55226042921229235</v>
      </c>
    </row>
    <row r="727" spans="1:20" x14ac:dyDescent="0.15">
      <c r="A727" s="6">
        <v>37663</v>
      </c>
      <c r="B727" s="11">
        <v>1295.46</v>
      </c>
      <c r="C727" s="7">
        <f t="shared" si="78"/>
        <v>-9.4086436129192652E-4</v>
      </c>
      <c r="E727">
        <v>725</v>
      </c>
      <c r="F727" s="2">
        <f t="shared" si="79"/>
        <v>621.94001680929296</v>
      </c>
      <c r="G727" s="10">
        <f t="shared" si="81"/>
        <v>2.7494651589242083</v>
      </c>
      <c r="H727" s="9">
        <f>H726*(1+C727)</f>
        <v>2.7494651589242034</v>
      </c>
      <c r="I727" s="9">
        <f t="shared" si="80"/>
        <v>2.5893099701166378E-3</v>
      </c>
      <c r="J727">
        <f t="shared" si="82"/>
        <v>1.0282373402767069E-4</v>
      </c>
      <c r="O727">
        <v>725</v>
      </c>
      <c r="P727">
        <v>848</v>
      </c>
      <c r="Q727" s="9">
        <v>1.0611926107033653E-3</v>
      </c>
      <c r="R727">
        <v>1.9048221800893898E-4</v>
      </c>
      <c r="S727">
        <f t="shared" si="83"/>
        <v>0.44793005300571659</v>
      </c>
      <c r="T727" s="20">
        <f t="shared" si="77"/>
        <v>0.55206994699428336</v>
      </c>
    </row>
    <row r="728" spans="1:20" x14ac:dyDescent="0.15">
      <c r="A728" s="6">
        <v>37664</v>
      </c>
      <c r="B728" s="11">
        <v>1278.97</v>
      </c>
      <c r="C728" s="7">
        <f t="shared" si="78"/>
        <v>-1.2729069210936639E-2</v>
      </c>
      <c r="E728">
        <v>726</v>
      </c>
      <c r="F728" s="2">
        <f t="shared" si="79"/>
        <v>614.02329929027633</v>
      </c>
      <c r="G728" s="10">
        <f t="shared" si="81"/>
        <v>2.7144670266232032</v>
      </c>
      <c r="H728" s="9">
        <f>H727*(1+C728)</f>
        <v>2.7144670266231983</v>
      </c>
      <c r="I728" s="9">
        <f t="shared" si="80"/>
        <v>3.4998132301005125E-2</v>
      </c>
      <c r="J728">
        <f t="shared" si="82"/>
        <v>1.0334043620871426E-4</v>
      </c>
      <c r="O728">
        <v>726</v>
      </c>
      <c r="P728">
        <v>908</v>
      </c>
      <c r="Q728" s="9">
        <v>1.0187449062755149E-3</v>
      </c>
      <c r="R728">
        <v>2.5731766079034807E-4</v>
      </c>
      <c r="S728">
        <f t="shared" si="83"/>
        <v>0.44818737066650693</v>
      </c>
      <c r="T728" s="20">
        <f t="shared" si="77"/>
        <v>0.55181262933349307</v>
      </c>
    </row>
    <row r="729" spans="1:20" x14ac:dyDescent="0.15">
      <c r="A729" s="6">
        <v>37665</v>
      </c>
      <c r="B729" s="11">
        <v>1277.44</v>
      </c>
      <c r="C729" s="7">
        <f t="shared" si="78"/>
        <v>-1.1962751276417549E-3</v>
      </c>
      <c r="E729">
        <v>727</v>
      </c>
      <c r="F729" s="2">
        <f t="shared" si="79"/>
        <v>613.28875848954283</v>
      </c>
      <c r="G729" s="10">
        <f t="shared" si="81"/>
        <v>2.71121977723445</v>
      </c>
      <c r="H729" s="9">
        <f>H728*(1+C729)</f>
        <v>2.7112197772344451</v>
      </c>
      <c r="I729" s="9">
        <f t="shared" si="80"/>
        <v>3.2472493887532039E-3</v>
      </c>
      <c r="J729">
        <f t="shared" si="82"/>
        <v>1.038597348831299E-4</v>
      </c>
      <c r="O729">
        <v>727</v>
      </c>
      <c r="P729">
        <v>747</v>
      </c>
      <c r="Q729" s="9">
        <v>9.3384949741937007E-4</v>
      </c>
      <c r="R729">
        <v>1.1481155386526212E-4</v>
      </c>
      <c r="S729">
        <f t="shared" si="83"/>
        <v>0.44830218222037221</v>
      </c>
      <c r="T729" s="20">
        <f t="shared" si="77"/>
        <v>0.55169781777962779</v>
      </c>
    </row>
    <row r="730" spans="1:20" x14ac:dyDescent="0.15">
      <c r="A730" s="6">
        <v>37666</v>
      </c>
      <c r="B730" s="11">
        <v>1310.17</v>
      </c>
      <c r="C730" s="7">
        <f t="shared" si="78"/>
        <v>2.562155561122248E-2</v>
      </c>
      <c r="E730">
        <v>728</v>
      </c>
      <c r="F730" s="2">
        <f t="shared" si="79"/>
        <v>629.00217052092023</v>
      </c>
      <c r="G730" s="10">
        <f t="shared" si="81"/>
        <v>2.7806854455311085</v>
      </c>
      <c r="H730" s="9">
        <f>H729*(1+C730)</f>
        <v>2.7806854455311036</v>
      </c>
      <c r="I730" s="9">
        <f t="shared" si="80"/>
        <v>-6.9465668296658567E-2</v>
      </c>
      <c r="J730">
        <f t="shared" si="82"/>
        <v>1.0438164309862304E-4</v>
      </c>
      <c r="O730">
        <v>728</v>
      </c>
      <c r="P730">
        <v>1287</v>
      </c>
      <c r="Q730" s="9">
        <v>9.1262564520544487E-4</v>
      </c>
      <c r="R730">
        <v>1.7199744360936419E-3</v>
      </c>
      <c r="S730">
        <f t="shared" si="83"/>
        <v>0.45002215665646583</v>
      </c>
      <c r="T730" s="20">
        <f t="shared" si="77"/>
        <v>0.54997784334353417</v>
      </c>
    </row>
    <row r="731" spans="1:20" x14ac:dyDescent="0.15">
      <c r="A731" s="6">
        <v>37670</v>
      </c>
      <c r="B731" s="11">
        <v>1346.54</v>
      </c>
      <c r="C731" s="7">
        <f t="shared" si="78"/>
        <v>2.7759756367494282E-2</v>
      </c>
      <c r="E731">
        <v>729</v>
      </c>
      <c r="F731" s="2">
        <f t="shared" si="79"/>
        <v>646.4631175292061</v>
      </c>
      <c r="G731" s="10">
        <f t="shared" si="81"/>
        <v>2.8578765960336896</v>
      </c>
      <c r="H731" s="9">
        <f>H730*(1+C731)</f>
        <v>2.8578765960336843</v>
      </c>
      <c r="I731" s="9">
        <f t="shared" si="80"/>
        <v>-7.719115050258063E-2</v>
      </c>
      <c r="J731">
        <f t="shared" si="82"/>
        <v>1.0490617396846534E-4</v>
      </c>
      <c r="O731">
        <v>729</v>
      </c>
      <c r="P731">
        <v>161</v>
      </c>
      <c r="Q731" s="9">
        <v>8.9140179299107558E-4</v>
      </c>
      <c r="R731">
        <v>6.0857052145374683E-6</v>
      </c>
      <c r="S731">
        <f t="shared" si="83"/>
        <v>0.45002824236168038</v>
      </c>
      <c r="T731" s="20">
        <f t="shared" si="77"/>
        <v>0.54997175763831962</v>
      </c>
    </row>
    <row r="732" spans="1:20" x14ac:dyDescent="0.15">
      <c r="A732" s="6">
        <v>37671</v>
      </c>
      <c r="B732" s="11">
        <v>1334.32</v>
      </c>
      <c r="C732" s="7">
        <f t="shared" si="78"/>
        <v>-9.0751110252944578E-3</v>
      </c>
      <c r="E732">
        <v>730</v>
      </c>
      <c r="F732" s="2">
        <f t="shared" si="79"/>
        <v>640.59639296387058</v>
      </c>
      <c r="G732" s="10">
        <f t="shared" si="81"/>
        <v>2.8319410486280931</v>
      </c>
      <c r="H732" s="9">
        <f>H731*(1+C732)</f>
        <v>2.8319410486280878</v>
      </c>
      <c r="I732" s="9">
        <f t="shared" si="80"/>
        <v>2.5935547405596449E-2</v>
      </c>
      <c r="J732">
        <f t="shared" si="82"/>
        <v>1.0543334067182447E-4</v>
      </c>
      <c r="O732">
        <v>730</v>
      </c>
      <c r="P732">
        <v>852</v>
      </c>
      <c r="Q732" s="9">
        <v>8.4895408856322518E-4</v>
      </c>
      <c r="R732">
        <v>1.943399633295497E-4</v>
      </c>
      <c r="S732">
        <f t="shared" si="83"/>
        <v>0.45022258232500995</v>
      </c>
      <c r="T732" s="20">
        <f t="shared" si="77"/>
        <v>0.54977741767499011</v>
      </c>
    </row>
    <row r="733" spans="1:20" x14ac:dyDescent="0.15">
      <c r="A733" s="6">
        <v>37672</v>
      </c>
      <c r="B733" s="11">
        <v>1331.23</v>
      </c>
      <c r="C733" s="7">
        <f t="shared" si="78"/>
        <v>-2.3157863181245686E-3</v>
      </c>
      <c r="E733">
        <v>731</v>
      </c>
      <c r="F733" s="2">
        <f t="shared" si="79"/>
        <v>639.11290860160489</v>
      </c>
      <c r="G733" s="10">
        <f t="shared" si="81"/>
        <v>2.825382878293945</v>
      </c>
      <c r="H733" s="9">
        <f>H732*(1+C733)</f>
        <v>2.8253828782939396</v>
      </c>
      <c r="I733" s="9">
        <f t="shared" si="80"/>
        <v>6.5581703341481834E-3</v>
      </c>
      <c r="J733">
        <f t="shared" si="82"/>
        <v>1.0596315645409493E-4</v>
      </c>
      <c r="O733">
        <v>731</v>
      </c>
      <c r="P733">
        <v>667</v>
      </c>
      <c r="Q733" s="9">
        <v>8.0650638413448661E-4</v>
      </c>
      <c r="R733">
        <v>7.6883306810711632E-5</v>
      </c>
      <c r="S733">
        <f t="shared" si="83"/>
        <v>0.45029946563182066</v>
      </c>
      <c r="T733" s="20">
        <f t="shared" si="77"/>
        <v>0.54970053436817934</v>
      </c>
    </row>
    <row r="734" spans="1:20" x14ac:dyDescent="0.15">
      <c r="A734" s="6">
        <v>37673</v>
      </c>
      <c r="B734" s="11">
        <v>1349.02</v>
      </c>
      <c r="C734" s="7">
        <f t="shared" si="78"/>
        <v>1.3363581049104845E-2</v>
      </c>
      <c r="E734">
        <v>732</v>
      </c>
      <c r="F734" s="2">
        <f t="shared" si="79"/>
        <v>647.65374575523163</v>
      </c>
      <c r="G734" s="10">
        <f t="shared" si="81"/>
        <v>2.8631401113827795</v>
      </c>
      <c r="H734" s="9">
        <f>H733*(1+C734)</f>
        <v>2.8631401113827737</v>
      </c>
      <c r="I734" s="9">
        <f t="shared" si="80"/>
        <v>-3.7757233088834052E-2</v>
      </c>
      <c r="J734">
        <f t="shared" si="82"/>
        <v>1.0649563462723111E-4</v>
      </c>
      <c r="O734">
        <v>732</v>
      </c>
      <c r="P734">
        <v>1446</v>
      </c>
      <c r="Q734" s="9">
        <v>6.7916327085004724E-4</v>
      </c>
      <c r="R734">
        <v>3.8163847650632813E-3</v>
      </c>
      <c r="S734">
        <f t="shared" si="83"/>
        <v>0.45411585039688396</v>
      </c>
      <c r="T734" s="20">
        <f t="shared" si="77"/>
        <v>0.54588414960311604</v>
      </c>
    </row>
    <row r="735" spans="1:20" x14ac:dyDescent="0.15">
      <c r="A735" s="6">
        <v>37676</v>
      </c>
      <c r="B735" s="11">
        <v>1322.38</v>
      </c>
      <c r="C735" s="7">
        <f t="shared" si="78"/>
        <v>-1.974766867800315E-2</v>
      </c>
      <c r="E735">
        <v>733</v>
      </c>
      <c r="F735" s="2">
        <f t="shared" si="79"/>
        <v>634.86409416598963</v>
      </c>
      <c r="G735" s="10">
        <f t="shared" si="81"/>
        <v>2.8065997690844915</v>
      </c>
      <c r="H735" s="9">
        <f>H734*(1+C735)</f>
        <v>2.8065997690844857</v>
      </c>
      <c r="I735" s="9">
        <f t="shared" si="80"/>
        <v>5.6540342298287971E-2</v>
      </c>
      <c r="J735">
        <f t="shared" si="82"/>
        <v>1.0703078857008152E-4</v>
      </c>
      <c r="O735">
        <v>733</v>
      </c>
      <c r="P735">
        <v>1255</v>
      </c>
      <c r="Q735" s="9">
        <v>5.9426786199434645E-4</v>
      </c>
      <c r="R735">
        <v>1.4650774231296224E-3</v>
      </c>
      <c r="S735">
        <f t="shared" si="83"/>
        <v>0.45558092782001358</v>
      </c>
      <c r="T735" s="20">
        <f t="shared" si="77"/>
        <v>0.54441907217998642</v>
      </c>
    </row>
    <row r="736" spans="1:20" x14ac:dyDescent="0.15">
      <c r="A736" s="6">
        <v>37677</v>
      </c>
      <c r="B736" s="11">
        <v>1328.98</v>
      </c>
      <c r="C736" s="7">
        <f t="shared" si="78"/>
        <v>4.9910010738214439E-3</v>
      </c>
      <c r="E736">
        <v>734</v>
      </c>
      <c r="F736" s="2">
        <f t="shared" si="79"/>
        <v>638.03270154170275</v>
      </c>
      <c r="G736" s="10">
        <f t="shared" si="81"/>
        <v>2.8206075115457794</v>
      </c>
      <c r="H736" s="9">
        <f>H735*(1+C736)</f>
        <v>2.8206075115457736</v>
      </c>
      <c r="I736" s="9">
        <f t="shared" si="80"/>
        <v>-1.4007742461287886E-2</v>
      </c>
      <c r="J736">
        <f t="shared" si="82"/>
        <v>1.0756863172872513E-4</v>
      </c>
      <c r="O736">
        <v>734</v>
      </c>
      <c r="P736">
        <v>47</v>
      </c>
      <c r="Q736" s="9">
        <v>5.0937245313775747E-4</v>
      </c>
      <c r="R736">
        <v>3.4367039079807582E-6</v>
      </c>
      <c r="S736">
        <f t="shared" si="83"/>
        <v>0.45558436452392154</v>
      </c>
      <c r="T736" s="20">
        <f t="shared" si="77"/>
        <v>0.54441563547607852</v>
      </c>
    </row>
    <row r="737" spans="1:20" x14ac:dyDescent="0.15">
      <c r="A737" s="6">
        <v>37678</v>
      </c>
      <c r="B737" s="11">
        <v>1303.68</v>
      </c>
      <c r="C737" s="7">
        <f t="shared" si="78"/>
        <v>-1.9037156315369619E-2</v>
      </c>
      <c r="E737">
        <v>735</v>
      </c>
      <c r="F737" s="2">
        <f t="shared" si="79"/>
        <v>625.8863732681358</v>
      </c>
      <c r="G737" s="10">
        <f t="shared" si="81"/>
        <v>2.7669111654441765</v>
      </c>
      <c r="H737" s="9">
        <f>H736*(1+C737)</f>
        <v>2.7669111654441712</v>
      </c>
      <c r="I737" s="9">
        <f t="shared" si="80"/>
        <v>5.3696346101602455E-2</v>
      </c>
      <c r="J737">
        <f t="shared" si="82"/>
        <v>1.0810917761680918E-4</v>
      </c>
      <c r="O737">
        <v>735</v>
      </c>
      <c r="P737">
        <v>1199</v>
      </c>
      <c r="Q737" s="9">
        <v>4.0325319206768739E-4</v>
      </c>
      <c r="R737">
        <v>1.1065042788413299E-3</v>
      </c>
      <c r="S737">
        <f t="shared" si="83"/>
        <v>0.45669086880276288</v>
      </c>
      <c r="T737" s="20">
        <f t="shared" si="77"/>
        <v>0.54330913119723712</v>
      </c>
    </row>
    <row r="738" spans="1:20" x14ac:dyDescent="0.15">
      <c r="A738" s="6">
        <v>37679</v>
      </c>
      <c r="B738" s="11">
        <v>1323.94</v>
      </c>
      <c r="C738" s="7">
        <f t="shared" si="78"/>
        <v>1.5540623465881254E-2</v>
      </c>
      <c r="E738">
        <v>736</v>
      </c>
      <c r="F738" s="2">
        <f t="shared" si="79"/>
        <v>635.61303772752194</v>
      </c>
      <c r="G738" s="10">
        <f t="shared" si="81"/>
        <v>2.8099106900298869</v>
      </c>
      <c r="H738" s="9">
        <f>H737*(1+C738)</f>
        <v>2.8099106900298816</v>
      </c>
      <c r="I738" s="9">
        <f t="shared" si="80"/>
        <v>-4.2999524585710436E-2</v>
      </c>
      <c r="J738">
        <f t="shared" si="82"/>
        <v>1.086524398158886E-4</v>
      </c>
      <c r="O738">
        <v>736</v>
      </c>
      <c r="P738">
        <v>492</v>
      </c>
      <c r="Q738" s="9">
        <v>3.8202933985331811E-4</v>
      </c>
      <c r="R738">
        <v>3.197946433428268E-5</v>
      </c>
      <c r="S738">
        <f t="shared" si="83"/>
        <v>0.45672284826709719</v>
      </c>
      <c r="T738" s="20">
        <f t="shared" si="77"/>
        <v>0.54327715173290281</v>
      </c>
    </row>
    <row r="739" spans="1:20" x14ac:dyDescent="0.15">
      <c r="A739" s="6">
        <v>37680</v>
      </c>
      <c r="B739" s="11">
        <v>1337.52</v>
      </c>
      <c r="C739" s="7">
        <f t="shared" si="78"/>
        <v>1.0257262413704504E-2</v>
      </c>
      <c r="E739">
        <v>737</v>
      </c>
      <c r="F739" s="2">
        <f t="shared" si="79"/>
        <v>642.13268744906497</v>
      </c>
      <c r="G739" s="10">
        <f t="shared" si="81"/>
        <v>2.8387326813365967</v>
      </c>
      <c r="H739" s="9">
        <f>H738*(1+C739)</f>
        <v>2.8387326813365914</v>
      </c>
      <c r="I739" s="9">
        <f t="shared" si="80"/>
        <v>-2.8821991306709815E-2</v>
      </c>
      <c r="J739">
        <f t="shared" si="82"/>
        <v>1.0919843197576743E-4</v>
      </c>
      <c r="O739">
        <v>737</v>
      </c>
      <c r="P739">
        <v>1266</v>
      </c>
      <c r="Q739" s="9">
        <v>3.8202933985331811E-4</v>
      </c>
      <c r="R739">
        <v>1.5481273661912605E-3</v>
      </c>
      <c r="S739">
        <f t="shared" si="83"/>
        <v>0.45827097563328845</v>
      </c>
      <c r="T739" s="20">
        <f t="shared" si="77"/>
        <v>0.54172902436671155</v>
      </c>
    </row>
    <row r="740" spans="1:20" x14ac:dyDescent="0.15">
      <c r="A740" s="6">
        <v>37683</v>
      </c>
      <c r="B740" s="11">
        <v>1320.29</v>
      </c>
      <c r="C740" s="7">
        <f t="shared" si="78"/>
        <v>-1.2882050361863739E-2</v>
      </c>
      <c r="E740">
        <v>738</v>
      </c>
      <c r="F740" s="2">
        <f t="shared" si="79"/>
        <v>633.86070183034724</v>
      </c>
      <c r="G740" s="10">
        <f t="shared" si="81"/>
        <v>2.80216398397175</v>
      </c>
      <c r="H740" s="9">
        <f>H739*(1+C740)</f>
        <v>2.8021639839717452</v>
      </c>
      <c r="I740" s="9">
        <f t="shared" si="80"/>
        <v>3.6568697364846248E-2</v>
      </c>
      <c r="J740">
        <f t="shared" si="82"/>
        <v>1.0974716781484166E-4</v>
      </c>
      <c r="O740">
        <v>738</v>
      </c>
      <c r="P740">
        <v>761</v>
      </c>
      <c r="Q740" s="9">
        <v>2.9713393099717322E-4</v>
      </c>
      <c r="R740">
        <v>1.2315795367914055E-4</v>
      </c>
      <c r="S740">
        <f t="shared" si="83"/>
        <v>0.45839413358696757</v>
      </c>
      <c r="T740" s="20">
        <f t="shared" si="77"/>
        <v>0.54160586641303243</v>
      </c>
    </row>
    <row r="741" spans="1:20" x14ac:dyDescent="0.15">
      <c r="A741" s="6">
        <v>37684</v>
      </c>
      <c r="B741" s="11">
        <v>1307.77</v>
      </c>
      <c r="C741" s="7">
        <f t="shared" si="78"/>
        <v>-9.4827651500806187E-3</v>
      </c>
      <c r="E741">
        <v>739</v>
      </c>
      <c r="F741" s="2">
        <f t="shared" si="79"/>
        <v>627.84994965702481</v>
      </c>
      <c r="G741" s="10">
        <f t="shared" si="81"/>
        <v>2.7755917209997318</v>
      </c>
      <c r="H741" s="9">
        <f>H740*(1+C741)</f>
        <v>2.775591720999727</v>
      </c>
      <c r="I741" s="9">
        <f t="shared" si="80"/>
        <v>2.6572262972018201E-2</v>
      </c>
      <c r="J741">
        <f t="shared" si="82"/>
        <v>1.1029866112044389E-4</v>
      </c>
      <c r="O741">
        <v>739</v>
      </c>
      <c r="P741">
        <v>217</v>
      </c>
      <c r="Q741" s="9">
        <v>-2.1223852213481109E-5</v>
      </c>
      <c r="R741">
        <v>8.0578353686778649E-6</v>
      </c>
      <c r="S741">
        <f t="shared" si="83"/>
        <v>0.45840219142233624</v>
      </c>
      <c r="T741" s="20">
        <f t="shared" si="77"/>
        <v>0.54159780857766382</v>
      </c>
    </row>
    <row r="742" spans="1:20" x14ac:dyDescent="0.15">
      <c r="A742" s="6">
        <v>37685</v>
      </c>
      <c r="B742" s="11">
        <v>1314.4</v>
      </c>
      <c r="C742" s="7">
        <f t="shared" si="78"/>
        <v>5.0696988002478793E-3</v>
      </c>
      <c r="E742">
        <v>740</v>
      </c>
      <c r="F742" s="2">
        <f t="shared" si="79"/>
        <v>631.03295979353675</v>
      </c>
      <c r="G742" s="10">
        <f t="shared" si="81"/>
        <v>2.7896631350176619</v>
      </c>
      <c r="H742" s="9">
        <f>H741*(1+C742)</f>
        <v>2.7896631350176571</v>
      </c>
      <c r="I742" s="9">
        <f t="shared" si="80"/>
        <v>-1.4071414017930106E-2</v>
      </c>
      <c r="J742">
        <f t="shared" si="82"/>
        <v>1.1085292574918985E-4</v>
      </c>
      <c r="O742">
        <v>740</v>
      </c>
      <c r="P742">
        <v>1314</v>
      </c>
      <c r="Q742" s="9">
        <v>-1.6979081771228977E-4</v>
      </c>
      <c r="R742">
        <v>1.9692407398462794E-3</v>
      </c>
      <c r="S742">
        <f t="shared" si="83"/>
        <v>0.46037143216218251</v>
      </c>
      <c r="T742" s="20">
        <f t="shared" si="77"/>
        <v>0.53962856783781743</v>
      </c>
    </row>
    <row r="743" spans="1:20" x14ac:dyDescent="0.15">
      <c r="A743" s="6">
        <v>37686</v>
      </c>
      <c r="B743" s="11">
        <v>1302.8900000000001</v>
      </c>
      <c r="C743" s="7">
        <f t="shared" si="78"/>
        <v>-8.7568472306756018E-3</v>
      </c>
      <c r="E743">
        <v>741</v>
      </c>
      <c r="F743" s="2">
        <f t="shared" si="79"/>
        <v>625.50710056710363</v>
      </c>
      <c r="G743" s="10">
        <f t="shared" si="81"/>
        <v>2.7652344811192644</v>
      </c>
      <c r="H743" s="9">
        <f>H742*(1+C743)</f>
        <v>2.76523448111926</v>
      </c>
      <c r="I743" s="9">
        <f t="shared" si="80"/>
        <v>2.4428653898397101E-2</v>
      </c>
      <c r="J743">
        <f t="shared" si="82"/>
        <v>1.1140997562732648E-4</v>
      </c>
      <c r="O743">
        <v>741</v>
      </c>
      <c r="P743">
        <v>1432</v>
      </c>
      <c r="Q743" s="9">
        <v>-2.3346237435539763E-4</v>
      </c>
      <c r="R743">
        <v>3.5577488252700757E-3</v>
      </c>
      <c r="S743">
        <f t="shared" si="83"/>
        <v>0.46392918098745262</v>
      </c>
      <c r="T743" s="20">
        <f t="shared" si="77"/>
        <v>0.53607081901254738</v>
      </c>
    </row>
    <row r="744" spans="1:20" x14ac:dyDescent="0.15">
      <c r="A744" s="6">
        <v>37687</v>
      </c>
      <c r="B744" s="11">
        <v>1305.29</v>
      </c>
      <c r="C744" s="7">
        <f t="shared" si="78"/>
        <v>1.8420588077272537E-3</v>
      </c>
      <c r="E744">
        <v>742</v>
      </c>
      <c r="F744" s="2">
        <f t="shared" si="79"/>
        <v>626.65932143099917</v>
      </c>
      <c r="G744" s="10">
        <f t="shared" si="81"/>
        <v>2.7703282056506411</v>
      </c>
      <c r="H744" s="9">
        <f>H743*(1+C744)</f>
        <v>2.7703282056506366</v>
      </c>
      <c r="I744" s="9">
        <f t="shared" si="80"/>
        <v>-5.0937245313766866E-3</v>
      </c>
      <c r="J744">
        <f t="shared" si="82"/>
        <v>1.1196982475108189E-4</v>
      </c>
      <c r="O744">
        <v>742</v>
      </c>
      <c r="P744">
        <v>722</v>
      </c>
      <c r="Q744" s="9">
        <v>-4.8814860092383228E-4</v>
      </c>
      <c r="R744">
        <v>1.0128907694434095E-4</v>
      </c>
      <c r="S744">
        <f t="shared" si="83"/>
        <v>0.46403047006439696</v>
      </c>
      <c r="T744" s="20">
        <f t="shared" si="77"/>
        <v>0.5359695299356031</v>
      </c>
    </row>
    <row r="745" spans="1:20" x14ac:dyDescent="0.15">
      <c r="A745" s="6">
        <v>37690</v>
      </c>
      <c r="B745" s="11">
        <v>1278.3699999999999</v>
      </c>
      <c r="C745" s="7">
        <f t="shared" si="78"/>
        <v>-2.0623769430548111E-2</v>
      </c>
      <c r="E745">
        <v>743</v>
      </c>
      <c r="F745" s="2">
        <f t="shared" si="79"/>
        <v>613.7352440743025</v>
      </c>
      <c r="G745" s="10">
        <f t="shared" si="81"/>
        <v>2.7131935954903583</v>
      </c>
      <c r="H745" s="9">
        <f>H744*(1+C745)</f>
        <v>2.7131935954903539</v>
      </c>
      <c r="I745" s="9">
        <f t="shared" si="80"/>
        <v>5.7134610160282762E-2</v>
      </c>
      <c r="J745">
        <f t="shared" si="82"/>
        <v>1.1253248718701694E-4</v>
      </c>
      <c r="O745">
        <v>743</v>
      </c>
      <c r="P745">
        <v>1164</v>
      </c>
      <c r="Q745" s="9">
        <v>-6.5793941863656613E-4</v>
      </c>
      <c r="R745">
        <v>9.2845513770207176E-4</v>
      </c>
      <c r="S745">
        <f t="shared" si="83"/>
        <v>0.46495892520209903</v>
      </c>
      <c r="T745" s="20">
        <f t="shared" si="77"/>
        <v>0.53504107479790097</v>
      </c>
    </row>
    <row r="746" spans="1:20" x14ac:dyDescent="0.15">
      <c r="A746" s="6">
        <v>37691</v>
      </c>
      <c r="B746" s="11">
        <v>1271.47</v>
      </c>
      <c r="C746" s="7">
        <f t="shared" si="78"/>
        <v>-5.397498376839116E-3</v>
      </c>
      <c r="E746">
        <v>744</v>
      </c>
      <c r="F746" s="2">
        <f t="shared" si="79"/>
        <v>610.42260909060246</v>
      </c>
      <c r="G746" s="10">
        <f t="shared" si="81"/>
        <v>2.6985491374626487</v>
      </c>
      <c r="H746" s="9">
        <f>H745*(1+C746)</f>
        <v>2.6985491374626442</v>
      </c>
      <c r="I746" s="9">
        <f t="shared" si="80"/>
        <v>1.4644458027709639E-2</v>
      </c>
      <c r="J746">
        <f t="shared" si="82"/>
        <v>1.1309797707237886E-4</v>
      </c>
      <c r="O746">
        <v>744</v>
      </c>
      <c r="P746">
        <v>1462</v>
      </c>
      <c r="Q746" s="9">
        <v>-7.4283482749226692E-4</v>
      </c>
      <c r="R746">
        <v>4.1350699590989365E-3</v>
      </c>
      <c r="S746">
        <f t="shared" si="83"/>
        <v>0.46909399516119799</v>
      </c>
      <c r="T746" s="20">
        <f t="shared" si="77"/>
        <v>0.53090600483880201</v>
      </c>
    </row>
    <row r="747" spans="1:20" x14ac:dyDescent="0.15">
      <c r="A747" s="6">
        <v>37692</v>
      </c>
      <c r="B747" s="11">
        <v>1279.24</v>
      </c>
      <c r="C747" s="7">
        <f t="shared" si="78"/>
        <v>6.1110368313841423E-3</v>
      </c>
      <c r="E747">
        <v>745</v>
      </c>
      <c r="F747" s="2">
        <f t="shared" si="79"/>
        <v>614.15292413746477</v>
      </c>
      <c r="G747" s="10">
        <f t="shared" si="81"/>
        <v>2.7150400706329831</v>
      </c>
      <c r="H747" s="9">
        <f>H746*(1+C747)</f>
        <v>2.7150400706329783</v>
      </c>
      <c r="I747" s="9">
        <f t="shared" si="80"/>
        <v>-1.649093317033401E-2</v>
      </c>
      <c r="J747">
        <f t="shared" si="82"/>
        <v>1.1366630861545613E-4</v>
      </c>
      <c r="O747">
        <v>745</v>
      </c>
      <c r="P747">
        <v>1045</v>
      </c>
      <c r="Q747" s="9">
        <v>-7.428348274931551E-4</v>
      </c>
      <c r="R747">
        <v>5.1133736899849707E-4</v>
      </c>
      <c r="S747">
        <f t="shared" si="83"/>
        <v>0.46960533253019648</v>
      </c>
      <c r="T747" s="20">
        <f t="shared" si="77"/>
        <v>0.53039466746980346</v>
      </c>
    </row>
    <row r="748" spans="1:20" x14ac:dyDescent="0.15">
      <c r="A748" s="6">
        <v>37693</v>
      </c>
      <c r="B748" s="11">
        <v>1340.77</v>
      </c>
      <c r="C748" s="7">
        <f t="shared" si="78"/>
        <v>4.8098871204777849E-2</v>
      </c>
      <c r="E748">
        <v>746</v>
      </c>
      <c r="F748" s="2">
        <f t="shared" si="79"/>
        <v>643.69298653559042</v>
      </c>
      <c r="G748" s="10">
        <f t="shared" si="81"/>
        <v>2.8456304333061704</v>
      </c>
      <c r="H748" s="9">
        <f>H747*(1+C748)</f>
        <v>2.8456304333061646</v>
      </c>
      <c r="I748" s="9">
        <f t="shared" si="80"/>
        <v>-0.13059036267318636</v>
      </c>
      <c r="J748">
        <f t="shared" si="82"/>
        <v>1.1423749609593579E-4</v>
      </c>
      <c r="O748">
        <v>746</v>
      </c>
      <c r="P748">
        <v>524</v>
      </c>
      <c r="Q748" s="9">
        <v>-7.640586797070803E-4</v>
      </c>
      <c r="R748">
        <v>3.754331359324217E-5</v>
      </c>
      <c r="S748">
        <f t="shared" si="83"/>
        <v>0.46964287584378972</v>
      </c>
      <c r="T748" s="20">
        <f t="shared" si="77"/>
        <v>0.53035712415621028</v>
      </c>
    </row>
    <row r="749" spans="1:20" x14ac:dyDescent="0.15">
      <c r="A749" s="6">
        <v>37694</v>
      </c>
      <c r="B749" s="11">
        <v>1340.33</v>
      </c>
      <c r="C749" s="7">
        <f t="shared" si="78"/>
        <v>-3.2816963386717024E-4</v>
      </c>
      <c r="E749">
        <v>747</v>
      </c>
      <c r="F749" s="2">
        <f t="shared" si="79"/>
        <v>643.48174604387611</v>
      </c>
      <c r="G749" s="10">
        <f t="shared" si="81"/>
        <v>2.844696583808751</v>
      </c>
      <c r="H749" s="9">
        <f>H748*(1+C749)</f>
        <v>2.8446965838087452</v>
      </c>
      <c r="I749" s="9">
        <f t="shared" si="80"/>
        <v>9.3384949741937007E-4</v>
      </c>
      <c r="J749">
        <f t="shared" si="82"/>
        <v>1.1481155386526212E-4</v>
      </c>
      <c r="O749">
        <v>747</v>
      </c>
      <c r="P749">
        <v>1327</v>
      </c>
      <c r="Q749" s="9">
        <v>-8.7017794077670629E-4</v>
      </c>
      <c r="R749">
        <v>2.1018356898571031E-3</v>
      </c>
      <c r="S749">
        <f t="shared" si="83"/>
        <v>0.47174471153364683</v>
      </c>
      <c r="T749" s="20">
        <f t="shared" si="77"/>
        <v>0.52825528846635317</v>
      </c>
    </row>
    <row r="750" spans="1:20" x14ac:dyDescent="0.15">
      <c r="A750" s="6">
        <v>37697</v>
      </c>
      <c r="B750" s="11">
        <v>1392.27</v>
      </c>
      <c r="C750" s="7">
        <f t="shared" si="78"/>
        <v>3.8751650712884222E-2</v>
      </c>
      <c r="E750">
        <v>748</v>
      </c>
      <c r="F750" s="2">
        <f t="shared" si="79"/>
        <v>668.41772590668529</v>
      </c>
      <c r="G750" s="10">
        <f t="shared" si="81"/>
        <v>2.9549332722086428</v>
      </c>
      <c r="H750" s="9">
        <f>H749*(1+C750)</f>
        <v>2.9549332722086366</v>
      </c>
      <c r="I750" s="9">
        <f t="shared" si="80"/>
        <v>-0.11023668839989131</v>
      </c>
      <c r="J750">
        <f t="shared" si="82"/>
        <v>1.1538849634699711E-4</v>
      </c>
      <c r="O750">
        <v>748</v>
      </c>
      <c r="P750">
        <v>1041</v>
      </c>
      <c r="Q750" s="9">
        <v>-9.3384949741981416E-4</v>
      </c>
      <c r="R750">
        <v>5.0118706687477834E-4</v>
      </c>
      <c r="S750">
        <f t="shared" si="83"/>
        <v>0.47224589860052163</v>
      </c>
      <c r="T750" s="20">
        <f t="shared" si="77"/>
        <v>0.52775410139947843</v>
      </c>
    </row>
    <row r="751" spans="1:20" x14ac:dyDescent="0.15">
      <c r="A751" s="6">
        <v>37698</v>
      </c>
      <c r="B751" s="11">
        <v>1400.55</v>
      </c>
      <c r="C751" s="7">
        <f t="shared" si="78"/>
        <v>5.9471223254110583E-3</v>
      </c>
      <c r="E751">
        <v>749</v>
      </c>
      <c r="F751" s="2">
        <f t="shared" si="79"/>
        <v>672.39288788712543</v>
      </c>
      <c r="G751" s="10">
        <f t="shared" si="81"/>
        <v>2.972506621841895</v>
      </c>
      <c r="H751" s="9">
        <f>H750*(1+C751)</f>
        <v>2.9725066218418883</v>
      </c>
      <c r="I751" s="9">
        <f t="shared" si="80"/>
        <v>-1.7573349633251745E-2</v>
      </c>
      <c r="J751">
        <f t="shared" si="82"/>
        <v>1.1596833803718303E-4</v>
      </c>
      <c r="O751">
        <v>749</v>
      </c>
      <c r="P751">
        <v>1229</v>
      </c>
      <c r="Q751" s="9">
        <v>-1.1673118717734354E-3</v>
      </c>
      <c r="R751">
        <v>1.2860583553713587E-3</v>
      </c>
      <c r="S751">
        <f t="shared" si="83"/>
        <v>0.47353195695589301</v>
      </c>
      <c r="T751" s="20">
        <f t="shared" si="77"/>
        <v>0.52646804304410699</v>
      </c>
    </row>
    <row r="752" spans="1:20" x14ac:dyDescent="0.15">
      <c r="A752" s="6">
        <v>37699</v>
      </c>
      <c r="B752" s="11">
        <v>1397.07</v>
      </c>
      <c r="C752" s="7">
        <f t="shared" si="78"/>
        <v>-2.4847381385884049E-3</v>
      </c>
      <c r="E752">
        <v>750</v>
      </c>
      <c r="F752" s="2">
        <f t="shared" si="79"/>
        <v>670.7221676344767</v>
      </c>
      <c r="G752" s="10">
        <f t="shared" si="81"/>
        <v>2.9651207212713979</v>
      </c>
      <c r="H752" s="9">
        <f>H751*(1+C752)</f>
        <v>2.9651207212713913</v>
      </c>
      <c r="I752" s="9">
        <f t="shared" si="80"/>
        <v>7.3859005704970393E-3</v>
      </c>
      <c r="J752">
        <f t="shared" si="82"/>
        <v>1.1655109350470658E-4</v>
      </c>
      <c r="O752">
        <v>750</v>
      </c>
      <c r="P752">
        <v>387</v>
      </c>
      <c r="Q752" s="9">
        <v>-1.3795503939149079E-3</v>
      </c>
      <c r="R752">
        <v>1.8892727615532334E-5</v>
      </c>
      <c r="S752">
        <f t="shared" si="83"/>
        <v>0.47355084968350852</v>
      </c>
      <c r="T752" s="20">
        <f t="shared" si="77"/>
        <v>0.52644915031649142</v>
      </c>
    </row>
    <row r="753" spans="1:20" x14ac:dyDescent="0.15">
      <c r="A753" s="6">
        <v>37700</v>
      </c>
      <c r="B753" s="11">
        <v>1402.77</v>
      </c>
      <c r="C753" s="7">
        <f t="shared" si="78"/>
        <v>4.0799673602611719E-3</v>
      </c>
      <c r="E753">
        <v>751</v>
      </c>
      <c r="F753" s="2">
        <f t="shared" si="79"/>
        <v>673.45869218622897</v>
      </c>
      <c r="G753" s="10">
        <f t="shared" si="81"/>
        <v>2.9772183170334192</v>
      </c>
      <c r="H753" s="9">
        <f>H752*(1+C753)</f>
        <v>2.9772183170334126</v>
      </c>
      <c r="I753" s="9">
        <f t="shared" si="80"/>
        <v>-1.2097595762021296E-2</v>
      </c>
      <c r="J753">
        <f t="shared" si="82"/>
        <v>1.1713677739166489E-4</v>
      </c>
      <c r="O753">
        <v>751</v>
      </c>
      <c r="P753">
        <v>1253</v>
      </c>
      <c r="Q753" s="9">
        <v>-1.4219980983432023E-3</v>
      </c>
      <c r="R753">
        <v>1.4504632758339047E-3</v>
      </c>
      <c r="S753">
        <f t="shared" si="83"/>
        <v>0.47500131295934245</v>
      </c>
      <c r="T753" s="20">
        <f t="shared" ref="T753:T816" si="84">1-S753</f>
        <v>0.52499868704065755</v>
      </c>
    </row>
    <row r="754" spans="1:20" x14ac:dyDescent="0.15">
      <c r="A754" s="6">
        <v>37701</v>
      </c>
      <c r="B754" s="11">
        <v>1421.84</v>
      </c>
      <c r="C754" s="7">
        <f t="shared" si="78"/>
        <v>1.3594530821160911E-2</v>
      </c>
      <c r="E754">
        <v>752</v>
      </c>
      <c r="F754" s="2">
        <f t="shared" si="79"/>
        <v>682.61404713393335</v>
      </c>
      <c r="G754" s="10">
        <f t="shared" si="81"/>
        <v>3.0176922032056548</v>
      </c>
      <c r="H754" s="9">
        <f>H753*(1+C754)</f>
        <v>3.0176922032056481</v>
      </c>
      <c r="I754" s="9">
        <f t="shared" si="80"/>
        <v>-4.0473886172235574E-2</v>
      </c>
      <c r="J754">
        <f t="shared" si="82"/>
        <v>1.1772540441373356E-4</v>
      </c>
      <c r="O754">
        <v>752</v>
      </c>
      <c r="P754">
        <v>1085</v>
      </c>
      <c r="Q754" s="9">
        <v>-1.4432219505566835E-3</v>
      </c>
      <c r="R754">
        <v>6.2486227072049302E-4</v>
      </c>
      <c r="S754">
        <f t="shared" si="83"/>
        <v>0.47562617523006295</v>
      </c>
      <c r="T754" s="20">
        <f t="shared" si="84"/>
        <v>0.52437382476993699</v>
      </c>
    </row>
    <row r="755" spans="1:20" x14ac:dyDescent="0.15">
      <c r="A755" s="6">
        <v>37704</v>
      </c>
      <c r="B755" s="11">
        <v>1369.78</v>
      </c>
      <c r="C755" s="7">
        <f t="shared" si="78"/>
        <v>-3.6614527654307061E-2</v>
      </c>
      <c r="E755">
        <v>753</v>
      </c>
      <c r="F755" s="2">
        <f t="shared" si="79"/>
        <v>657.62045622792948</v>
      </c>
      <c r="G755" s="10">
        <f t="shared" si="81"/>
        <v>2.9072008285791946</v>
      </c>
      <c r="H755" s="9">
        <f>H754*(1+C755)</f>
        <v>2.9072008285791879</v>
      </c>
      <c r="I755" s="9">
        <f t="shared" si="80"/>
        <v>0.11049137462646019</v>
      </c>
      <c r="J755">
        <f t="shared" si="82"/>
        <v>1.1831698936053623E-4</v>
      </c>
      <c r="O755">
        <v>753</v>
      </c>
      <c r="P755">
        <v>1110</v>
      </c>
      <c r="Q755" s="9">
        <v>-1.4432219505571275E-3</v>
      </c>
      <c r="R755">
        <v>7.0828375988279848E-4</v>
      </c>
      <c r="S755">
        <f t="shared" si="83"/>
        <v>0.47633445898994575</v>
      </c>
      <c r="T755" s="20">
        <f t="shared" si="84"/>
        <v>0.52366554101005425</v>
      </c>
    </row>
    <row r="756" spans="1:20" x14ac:dyDescent="0.15">
      <c r="A756" s="6">
        <v>37705</v>
      </c>
      <c r="B756" s="11">
        <v>1391.01</v>
      </c>
      <c r="C756" s="7">
        <f t="shared" si="78"/>
        <v>1.5498839229657335E-2</v>
      </c>
      <c r="E756">
        <v>754</v>
      </c>
      <c r="F756" s="2">
        <f t="shared" si="79"/>
        <v>667.81280995314012</v>
      </c>
      <c r="G756" s="10">
        <f t="shared" si="81"/>
        <v>2.9522590668296704</v>
      </c>
      <c r="H756" s="9">
        <f>H755*(1+C756)</f>
        <v>2.9522590668296633</v>
      </c>
      <c r="I756" s="9">
        <f t="shared" si="80"/>
        <v>-4.5058238250475391E-2</v>
      </c>
      <c r="J756">
        <f t="shared" si="82"/>
        <v>1.1891154709601632E-4</v>
      </c>
      <c r="O756">
        <v>754</v>
      </c>
      <c r="P756">
        <v>411</v>
      </c>
      <c r="Q756" s="9">
        <v>-1.5068935071993472E-3</v>
      </c>
      <c r="R756">
        <v>2.1307903698312222E-5</v>
      </c>
      <c r="S756">
        <f t="shared" si="83"/>
        <v>0.47635576689364406</v>
      </c>
      <c r="T756" s="20">
        <f t="shared" si="84"/>
        <v>0.52364423310635599</v>
      </c>
    </row>
    <row r="757" spans="1:20" x14ac:dyDescent="0.15">
      <c r="A757" s="6">
        <v>37706</v>
      </c>
      <c r="B757" s="11">
        <v>1387.45</v>
      </c>
      <c r="C757" s="7">
        <f t="shared" si="78"/>
        <v>-2.5592914500973674E-3</v>
      </c>
      <c r="E757">
        <v>755</v>
      </c>
      <c r="F757" s="2">
        <f t="shared" si="79"/>
        <v>666.10368233836152</v>
      </c>
      <c r="G757" s="10">
        <f t="shared" si="81"/>
        <v>2.9447033754414607</v>
      </c>
      <c r="H757" s="9">
        <f>H756*(1+C757)</f>
        <v>2.9447033754414536</v>
      </c>
      <c r="I757" s="9">
        <f t="shared" si="80"/>
        <v>7.5556913882097732E-3</v>
      </c>
      <c r="J757">
        <f t="shared" si="82"/>
        <v>1.1950909255881034E-4</v>
      </c>
      <c r="O757">
        <v>755</v>
      </c>
      <c r="P757">
        <v>599</v>
      </c>
      <c r="Q757" s="9">
        <v>-1.5281173594132724E-3</v>
      </c>
      <c r="R757">
        <v>5.4676605598662421E-5</v>
      </c>
      <c r="S757">
        <f t="shared" si="83"/>
        <v>0.47641044349924272</v>
      </c>
      <c r="T757" s="20">
        <f t="shared" si="84"/>
        <v>0.52358955650075734</v>
      </c>
    </row>
    <row r="758" spans="1:20" x14ac:dyDescent="0.15">
      <c r="A758" s="6">
        <v>37707</v>
      </c>
      <c r="B758" s="11">
        <v>1384.25</v>
      </c>
      <c r="C758" s="7">
        <f t="shared" si="78"/>
        <v>-2.3063894194386148E-3</v>
      </c>
      <c r="E758">
        <v>756</v>
      </c>
      <c r="F758" s="2">
        <f t="shared" si="79"/>
        <v>664.56738785316725</v>
      </c>
      <c r="G758" s="10">
        <f t="shared" si="81"/>
        <v>2.9379117427329575</v>
      </c>
      <c r="H758" s="9">
        <f>H757*(1+C758)</f>
        <v>2.9379117427329504</v>
      </c>
      <c r="I758" s="9">
        <f t="shared" si="80"/>
        <v>6.7916327085031369E-3</v>
      </c>
      <c r="J758">
        <f t="shared" si="82"/>
        <v>1.2010964076262346E-4</v>
      </c>
      <c r="O758">
        <v>756</v>
      </c>
      <c r="P758">
        <v>1132</v>
      </c>
      <c r="Q758" s="9">
        <v>-1.5281173594132724E-3</v>
      </c>
      <c r="R758">
        <v>7.9085981285012129E-4</v>
      </c>
      <c r="S758">
        <f t="shared" si="83"/>
        <v>0.47720130331209282</v>
      </c>
      <c r="T758" s="20">
        <f t="shared" si="84"/>
        <v>0.52279869668790724</v>
      </c>
    </row>
    <row r="759" spans="1:20" x14ac:dyDescent="0.15">
      <c r="A759" s="6">
        <v>37708</v>
      </c>
      <c r="B759" s="11">
        <v>1369.6</v>
      </c>
      <c r="C759" s="7">
        <f t="shared" si="78"/>
        <v>-1.058334838360131E-2</v>
      </c>
      <c r="E759">
        <v>757</v>
      </c>
      <c r="F759" s="2">
        <f t="shared" si="79"/>
        <v>657.53403966313726</v>
      </c>
      <c r="G759" s="10">
        <f t="shared" si="81"/>
        <v>2.9068187992393413</v>
      </c>
      <c r="H759" s="9">
        <f>H758*(1+C759)</f>
        <v>2.9068187992393342</v>
      </c>
      <c r="I759" s="9">
        <f t="shared" si="80"/>
        <v>3.1092943493616243E-2</v>
      </c>
      <c r="J759">
        <f t="shared" si="82"/>
        <v>1.2071320679660651E-4</v>
      </c>
      <c r="O759">
        <v>757</v>
      </c>
      <c r="P759">
        <v>1467</v>
      </c>
      <c r="Q759" s="9">
        <v>-1.6342366204842307E-3</v>
      </c>
      <c r="R759">
        <v>4.2400156327933132E-3</v>
      </c>
      <c r="S759">
        <f t="shared" si="83"/>
        <v>0.48144131894488612</v>
      </c>
      <c r="T759" s="20">
        <f t="shared" si="84"/>
        <v>0.51855868105511393</v>
      </c>
    </row>
    <row r="760" spans="1:20" x14ac:dyDescent="0.15">
      <c r="A760" s="6">
        <v>37711</v>
      </c>
      <c r="B760" s="11">
        <v>1341.17</v>
      </c>
      <c r="C760" s="7">
        <f t="shared" si="78"/>
        <v>-2.0757885514018581E-2</v>
      </c>
      <c r="E760">
        <v>758</v>
      </c>
      <c r="F760" s="2">
        <f t="shared" si="79"/>
        <v>643.88502334623968</v>
      </c>
      <c r="G760" s="10">
        <f t="shared" si="81"/>
        <v>2.8464793873947341</v>
      </c>
      <c r="H760" s="9">
        <f>H759*(1+C760)</f>
        <v>2.8464793873947269</v>
      </c>
      <c r="I760" s="9">
        <f t="shared" si="80"/>
        <v>6.0339411844607227E-2</v>
      </c>
      <c r="J760">
        <f t="shared" si="82"/>
        <v>1.2131980582573518E-4</v>
      </c>
      <c r="O760">
        <v>758</v>
      </c>
      <c r="P760">
        <v>1258</v>
      </c>
      <c r="Q760" s="9">
        <v>-1.7828035859821512E-3</v>
      </c>
      <c r="R760">
        <v>1.4872751912687067E-3</v>
      </c>
      <c r="S760">
        <f t="shared" si="83"/>
        <v>0.48292859413615485</v>
      </c>
      <c r="T760" s="20">
        <f t="shared" si="84"/>
        <v>0.51707140586384515</v>
      </c>
    </row>
    <row r="761" spans="1:20" x14ac:dyDescent="0.15">
      <c r="A761" s="6">
        <v>37712</v>
      </c>
      <c r="B761" s="11">
        <v>1348.3</v>
      </c>
      <c r="C761" s="7">
        <f t="shared" si="78"/>
        <v>5.3162537187678716E-3</v>
      </c>
      <c r="E761">
        <v>759</v>
      </c>
      <c r="F761" s="2">
        <f t="shared" si="79"/>
        <v>647.3080794960631</v>
      </c>
      <c r="G761" s="10">
        <f t="shared" si="81"/>
        <v>2.8616119940233675</v>
      </c>
      <c r="H761" s="9">
        <f>H760*(1+C761)</f>
        <v>2.8616119940233604</v>
      </c>
      <c r="I761" s="9">
        <f t="shared" si="80"/>
        <v>-1.5132606628633472E-2</v>
      </c>
      <c r="J761">
        <f t="shared" si="82"/>
        <v>1.2192945309119113E-4</v>
      </c>
      <c r="O761">
        <v>759</v>
      </c>
      <c r="P761">
        <v>1257</v>
      </c>
      <c r="Q761" s="9">
        <v>-1.8676989948387401E-3</v>
      </c>
      <c r="R761">
        <v>1.4798388153123632E-3</v>
      </c>
      <c r="S761">
        <f t="shared" si="83"/>
        <v>0.48440843295146724</v>
      </c>
      <c r="T761" s="20">
        <f t="shared" si="84"/>
        <v>0.51559156704853271</v>
      </c>
    </row>
    <row r="762" spans="1:20" x14ac:dyDescent="0.15">
      <c r="A762" s="6">
        <v>37713</v>
      </c>
      <c r="B762" s="11">
        <v>1396.72</v>
      </c>
      <c r="C762" s="7">
        <f t="shared" si="78"/>
        <v>3.5911889045464607E-2</v>
      </c>
      <c r="E762">
        <v>760</v>
      </c>
      <c r="F762" s="2">
        <f t="shared" si="79"/>
        <v>670.55413542515851</v>
      </c>
      <c r="G762" s="10">
        <f t="shared" si="81"/>
        <v>2.9643778864439052</v>
      </c>
      <c r="H762" s="9">
        <f>H761*(1+C762)</f>
        <v>2.9643778864438981</v>
      </c>
      <c r="I762" s="9">
        <f t="shared" si="80"/>
        <v>-0.10276589242053769</v>
      </c>
      <c r="J762">
        <f t="shared" si="82"/>
        <v>1.2254216391074487E-4</v>
      </c>
      <c r="O762">
        <v>760</v>
      </c>
      <c r="P762">
        <v>1237</v>
      </c>
      <c r="Q762" s="9">
        <v>-1.9738182559088102E-3</v>
      </c>
      <c r="R762">
        <v>1.3386777014487386E-3</v>
      </c>
      <c r="S762">
        <f t="shared" si="83"/>
        <v>0.48574711065291598</v>
      </c>
      <c r="T762" s="20">
        <f t="shared" si="84"/>
        <v>0.51425288934708402</v>
      </c>
    </row>
    <row r="763" spans="1:20" x14ac:dyDescent="0.15">
      <c r="A763" s="6">
        <v>37714</v>
      </c>
      <c r="B763" s="11">
        <v>1396.58</v>
      </c>
      <c r="C763" s="7">
        <f t="shared" si="78"/>
        <v>-1.0023483590138049E-4</v>
      </c>
      <c r="E763">
        <v>761</v>
      </c>
      <c r="F763" s="2">
        <f t="shared" si="79"/>
        <v>670.48692254143123</v>
      </c>
      <c r="G763" s="10">
        <f t="shared" si="81"/>
        <v>2.964080752512908</v>
      </c>
      <c r="H763" s="9">
        <f>H762*(1+C763)</f>
        <v>2.9640807525129009</v>
      </c>
      <c r="I763" s="9">
        <f t="shared" si="80"/>
        <v>2.9713393099717322E-4</v>
      </c>
      <c r="J763">
        <f t="shared" si="82"/>
        <v>1.2315795367914055E-4</v>
      </c>
      <c r="O763">
        <v>761</v>
      </c>
      <c r="P763">
        <v>1317</v>
      </c>
      <c r="Q763" s="9">
        <v>-2.0374898125510299E-3</v>
      </c>
      <c r="R763">
        <v>1.9990772171976055E-3</v>
      </c>
      <c r="S763">
        <f t="shared" si="83"/>
        <v>0.48774618787011359</v>
      </c>
      <c r="T763" s="20">
        <f t="shared" si="84"/>
        <v>0.51225381212988641</v>
      </c>
    </row>
    <row r="764" spans="1:20" x14ac:dyDescent="0.15">
      <c r="A764" s="6">
        <v>37715</v>
      </c>
      <c r="B764" s="11">
        <v>1383.51</v>
      </c>
      <c r="C764" s="7">
        <f t="shared" si="78"/>
        <v>-9.3585759498202581E-3</v>
      </c>
      <c r="E764">
        <v>762</v>
      </c>
      <c r="F764" s="2">
        <f t="shared" si="79"/>
        <v>664.21211975346603</v>
      </c>
      <c r="G764" s="10">
        <f t="shared" si="81"/>
        <v>2.9363411776691155</v>
      </c>
      <c r="H764" s="9">
        <f>H763*(1+C764)</f>
        <v>2.9363411776691084</v>
      </c>
      <c r="I764" s="9">
        <f t="shared" si="80"/>
        <v>2.7739574843792525E-2</v>
      </c>
      <c r="J764">
        <f t="shared" si="82"/>
        <v>1.2377683786848293E-4</v>
      </c>
      <c r="O764">
        <v>762</v>
      </c>
      <c r="P764">
        <v>1320</v>
      </c>
      <c r="Q764" s="9">
        <v>-2.0374898125510299E-3</v>
      </c>
      <c r="R764">
        <v>2.0293657547580889E-3</v>
      </c>
      <c r="S764">
        <f t="shared" si="83"/>
        <v>0.48977555362487168</v>
      </c>
      <c r="T764" s="20">
        <f t="shared" si="84"/>
        <v>0.51022444637512832</v>
      </c>
    </row>
    <row r="765" spans="1:20" x14ac:dyDescent="0.15">
      <c r="A765" s="6">
        <v>37718</v>
      </c>
      <c r="B765" s="11">
        <v>1389.51</v>
      </c>
      <c r="C765" s="7">
        <f t="shared" si="78"/>
        <v>4.33679554177413E-3</v>
      </c>
      <c r="E765">
        <v>763</v>
      </c>
      <c r="F765" s="2">
        <f t="shared" si="79"/>
        <v>667.09267191320521</v>
      </c>
      <c r="G765" s="10">
        <f t="shared" si="81"/>
        <v>2.9490754889975586</v>
      </c>
      <c r="H765" s="9">
        <f>H764*(1+C765)</f>
        <v>2.9490754889975515</v>
      </c>
      <c r="I765" s="9">
        <f t="shared" si="80"/>
        <v>-1.2734311328443049E-2</v>
      </c>
      <c r="J765">
        <f t="shared" si="82"/>
        <v>1.2439883202862613E-4</v>
      </c>
      <c r="O765">
        <v>763</v>
      </c>
      <c r="P765">
        <v>1334</v>
      </c>
      <c r="Q765" s="9">
        <v>-2.0374898125510299E-3</v>
      </c>
      <c r="R765">
        <v>2.1768935721908343E-3</v>
      </c>
      <c r="S765">
        <f t="shared" si="83"/>
        <v>0.49195244719706249</v>
      </c>
      <c r="T765" s="20">
        <f t="shared" si="84"/>
        <v>0.50804755280293756</v>
      </c>
    </row>
    <row r="766" spans="1:20" x14ac:dyDescent="0.15">
      <c r="A766" s="6">
        <v>37719</v>
      </c>
      <c r="B766" s="11">
        <v>1382.94</v>
      </c>
      <c r="C766" s="7">
        <f t="shared" si="78"/>
        <v>-4.7282855107195765E-3</v>
      </c>
      <c r="E766">
        <v>764</v>
      </c>
      <c r="F766" s="2">
        <f t="shared" si="79"/>
        <v>663.93846729829079</v>
      </c>
      <c r="G766" s="10">
        <f t="shared" si="81"/>
        <v>2.9351314180929129</v>
      </c>
      <c r="H766" s="9">
        <f>H765*(1+C766)</f>
        <v>2.9351314180929062</v>
      </c>
      <c r="I766" s="9">
        <f t="shared" si="80"/>
        <v>1.3944070904645223E-2</v>
      </c>
      <c r="J766">
        <f t="shared" si="82"/>
        <v>1.2502395178756392E-4</v>
      </c>
      <c r="O766">
        <v>764</v>
      </c>
      <c r="P766">
        <v>827</v>
      </c>
      <c r="Q766" s="9">
        <v>-2.1223852214076189E-3</v>
      </c>
      <c r="R766">
        <v>1.7145064966325651E-4</v>
      </c>
      <c r="S766">
        <f t="shared" si="83"/>
        <v>0.49212389784672572</v>
      </c>
      <c r="T766" s="20">
        <f t="shared" si="84"/>
        <v>0.50787610215327428</v>
      </c>
    </row>
    <row r="767" spans="1:20" x14ac:dyDescent="0.15">
      <c r="A767" s="6">
        <v>37720</v>
      </c>
      <c r="B767" s="11">
        <v>1356.74</v>
      </c>
      <c r="C767" s="7">
        <f t="shared" si="78"/>
        <v>-1.8945145848699219E-2</v>
      </c>
      <c r="E767">
        <v>765</v>
      </c>
      <c r="F767" s="2">
        <f t="shared" si="79"/>
        <v>651.36005620076287</v>
      </c>
      <c r="G767" s="10">
        <f t="shared" si="81"/>
        <v>2.8795249252920434</v>
      </c>
      <c r="H767" s="9">
        <f>H766*(1+C767)</f>
        <v>2.8795249252920367</v>
      </c>
      <c r="I767" s="9">
        <f t="shared" si="80"/>
        <v>5.5606492800869489E-2</v>
      </c>
      <c r="J767">
        <f t="shared" si="82"/>
        <v>1.2565221285182302E-4</v>
      </c>
      <c r="O767">
        <v>765</v>
      </c>
      <c r="P767">
        <v>1219</v>
      </c>
      <c r="Q767" s="9">
        <v>-2.2497283346920582E-3</v>
      </c>
      <c r="R767">
        <v>1.2231831301638492E-3</v>
      </c>
      <c r="S767">
        <f t="shared" si="83"/>
        <v>0.49334708097688956</v>
      </c>
      <c r="T767" s="20">
        <f t="shared" si="84"/>
        <v>0.50665291902311038</v>
      </c>
    </row>
    <row r="768" spans="1:20" x14ac:dyDescent="0.15">
      <c r="A768" s="6">
        <v>37721</v>
      </c>
      <c r="B768" s="11">
        <v>1365.61</v>
      </c>
      <c r="C768" s="7">
        <f t="shared" si="78"/>
        <v>6.5377301472646643E-3</v>
      </c>
      <c r="E768">
        <v>766</v>
      </c>
      <c r="F768" s="2">
        <f t="shared" si="79"/>
        <v>655.6184724769106</v>
      </c>
      <c r="G768" s="10">
        <f t="shared" si="81"/>
        <v>2.8983504822059252</v>
      </c>
      <c r="H768" s="9">
        <f>H767*(1+C768)</f>
        <v>2.8983504822059185</v>
      </c>
      <c r="I768" s="9">
        <f t="shared" si="80"/>
        <v>-1.8825556913881769E-2</v>
      </c>
      <c r="J768">
        <f t="shared" si="82"/>
        <v>1.2628363100685732E-4</v>
      </c>
      <c r="O768">
        <v>766</v>
      </c>
      <c r="P768">
        <v>1341</v>
      </c>
      <c r="Q768" s="9">
        <v>-2.4195191524034598E-3</v>
      </c>
      <c r="R768">
        <v>2.2546318189924498E-3</v>
      </c>
      <c r="S768">
        <f t="shared" si="83"/>
        <v>0.495601712795882</v>
      </c>
      <c r="T768" s="20">
        <f t="shared" si="84"/>
        <v>0.50439828720411795</v>
      </c>
    </row>
    <row r="769" spans="1:20" x14ac:dyDescent="0.15">
      <c r="A769" s="6">
        <v>37722</v>
      </c>
      <c r="B769" s="11">
        <v>1358.85</v>
      </c>
      <c r="C769" s="7">
        <f t="shared" si="78"/>
        <v>-4.9501687890393109E-3</v>
      </c>
      <c r="E769">
        <v>767</v>
      </c>
      <c r="F769" s="2">
        <f t="shared" si="79"/>
        <v>652.37305037693773</v>
      </c>
      <c r="G769" s="10">
        <f t="shared" si="81"/>
        <v>2.8840031581092123</v>
      </c>
      <c r="H769" s="9">
        <f>H768*(1+C769)</f>
        <v>2.8840031581092056</v>
      </c>
      <c r="I769" s="9">
        <f t="shared" si="80"/>
        <v>1.434732409671291E-2</v>
      </c>
      <c r="J769">
        <f t="shared" si="82"/>
        <v>1.2691822211744456E-4</v>
      </c>
      <c r="O769">
        <v>767</v>
      </c>
      <c r="P769">
        <v>782</v>
      </c>
      <c r="Q769" s="9">
        <v>-2.4619668568317543E-3</v>
      </c>
      <c r="R769">
        <v>1.3682887891250975E-4</v>
      </c>
      <c r="S769">
        <f t="shared" si="83"/>
        <v>0.49573854167479453</v>
      </c>
      <c r="T769" s="20">
        <f t="shared" si="84"/>
        <v>0.50426145832520541</v>
      </c>
    </row>
    <row r="770" spans="1:20" x14ac:dyDescent="0.15">
      <c r="A770" s="6">
        <v>37725</v>
      </c>
      <c r="B770" s="11">
        <v>1384.95</v>
      </c>
      <c r="C770" s="7">
        <f t="shared" si="78"/>
        <v>1.9207418037310964E-2</v>
      </c>
      <c r="E770">
        <v>768</v>
      </c>
      <c r="F770" s="2">
        <f t="shared" si="79"/>
        <v>664.9034522718033</v>
      </c>
      <c r="G770" s="10">
        <f t="shared" si="81"/>
        <v>2.9393974123879407</v>
      </c>
      <c r="H770" s="9">
        <f>H769*(1+C770)</f>
        <v>2.9393974123879341</v>
      </c>
      <c r="I770" s="9">
        <f t="shared" si="80"/>
        <v>-5.5394254278728461E-2</v>
      </c>
      <c r="J770">
        <f t="shared" si="82"/>
        <v>1.2755600212808495E-4</v>
      </c>
      <c r="O770">
        <v>768</v>
      </c>
      <c r="P770">
        <v>672</v>
      </c>
      <c r="Q770" s="9">
        <v>-2.5256384134744181E-3</v>
      </c>
      <c r="R770">
        <v>7.8834560479672477E-5</v>
      </c>
      <c r="S770">
        <f t="shared" si="83"/>
        <v>0.49581737623527422</v>
      </c>
      <c r="T770" s="20">
        <f t="shared" si="84"/>
        <v>0.50418262376472578</v>
      </c>
    </row>
    <row r="771" spans="1:20" x14ac:dyDescent="0.15">
      <c r="A771" s="6">
        <v>37726</v>
      </c>
      <c r="B771" s="11">
        <v>1391.01</v>
      </c>
      <c r="C771" s="7">
        <f t="shared" si="78"/>
        <v>4.3756092277698055E-3</v>
      </c>
      <c r="E771">
        <v>769</v>
      </c>
      <c r="F771" s="2">
        <f t="shared" si="79"/>
        <v>667.81280995313978</v>
      </c>
      <c r="G771" s="10">
        <f t="shared" si="81"/>
        <v>2.9522590668296678</v>
      </c>
      <c r="H771" s="9">
        <f>H770*(1+C771)</f>
        <v>2.9522590668296615</v>
      </c>
      <c r="I771" s="9">
        <f t="shared" si="80"/>
        <v>-1.2861654441727488E-2</v>
      </c>
      <c r="J771">
        <f t="shared" si="82"/>
        <v>1.2819698706340195E-4</v>
      </c>
      <c r="O771">
        <v>769</v>
      </c>
      <c r="P771">
        <v>1423</v>
      </c>
      <c r="Q771" s="9">
        <v>-2.5256384134744181E-3</v>
      </c>
      <c r="R771">
        <v>3.4008150244895161E-3</v>
      </c>
      <c r="S771">
        <f t="shared" si="83"/>
        <v>0.49921819125976374</v>
      </c>
      <c r="T771" s="20">
        <f t="shared" si="84"/>
        <v>0.50078180874023626</v>
      </c>
    </row>
    <row r="772" spans="1:20" x14ac:dyDescent="0.15">
      <c r="A772" s="6">
        <v>37727</v>
      </c>
      <c r="B772" s="11">
        <v>1394.72</v>
      </c>
      <c r="C772" s="7">
        <f t="shared" ref="C772:C835" si="85">B772/B771-1</f>
        <v>2.6671267640059337E-3</v>
      </c>
      <c r="E772">
        <v>770</v>
      </c>
      <c r="F772" s="2">
        <f t="shared" ref="F772:F835" si="86">F771*(1+C772)</f>
        <v>669.59395137191177</v>
      </c>
      <c r="G772" s="10">
        <f t="shared" si="81"/>
        <v>2.9601331160010882</v>
      </c>
      <c r="H772" s="9">
        <f>H771*(1+C772)</f>
        <v>2.960133116001082</v>
      </c>
      <c r="I772" s="9">
        <f t="shared" ref="I772:I835" si="87">-(H772-H771)</f>
        <v>-7.8740491714204275E-3</v>
      </c>
      <c r="J772">
        <f t="shared" si="82"/>
        <v>1.2884119302854468E-4</v>
      </c>
      <c r="O772">
        <v>770</v>
      </c>
      <c r="P772">
        <v>1200</v>
      </c>
      <c r="Q772" s="9">
        <v>-2.8439961966864047E-3</v>
      </c>
      <c r="R772">
        <v>1.1120646018505829E-3</v>
      </c>
      <c r="S772">
        <f t="shared" si="83"/>
        <v>0.50033025586161428</v>
      </c>
      <c r="T772" s="20">
        <f t="shared" si="84"/>
        <v>0.49966974413838572</v>
      </c>
    </row>
    <row r="773" spans="1:20" x14ac:dyDescent="0.15">
      <c r="A773" s="6">
        <v>37728</v>
      </c>
      <c r="B773" s="11">
        <v>1425.5</v>
      </c>
      <c r="C773" s="7">
        <f t="shared" si="85"/>
        <v>2.2068945738212609E-2</v>
      </c>
      <c r="E773">
        <v>771</v>
      </c>
      <c r="F773" s="2">
        <f t="shared" si="86"/>
        <v>684.37118395137384</v>
      </c>
      <c r="G773" s="10">
        <f t="shared" ref="G773:G836" si="88">G772*F773/F772</f>
        <v>3.0254601331160025</v>
      </c>
      <c r="H773" s="9">
        <f>H772*(1+C773)</f>
        <v>3.0254601331159963</v>
      </c>
      <c r="I773" s="9">
        <f t="shared" si="87"/>
        <v>-6.5327017114914288E-2</v>
      </c>
      <c r="J773">
        <f t="shared" ref="J773:J836" si="89">$M$2^($M$3-E773)*(1-$M$2)/(1-$M$2^$M$3)</f>
        <v>1.2948863620959264E-4</v>
      </c>
      <c r="O773">
        <v>771</v>
      </c>
      <c r="P773">
        <v>911</v>
      </c>
      <c r="Q773" s="9">
        <v>-2.9713393099690677E-3</v>
      </c>
      <c r="R773">
        <v>2.6121634742775073E-4</v>
      </c>
      <c r="S773">
        <f t="shared" ref="S773:S836" si="90">S772+R773</f>
        <v>0.50059147220904199</v>
      </c>
      <c r="T773" s="20">
        <f t="shared" si="84"/>
        <v>0.49940852779095801</v>
      </c>
    </row>
    <row r="774" spans="1:20" x14ac:dyDescent="0.15">
      <c r="A774" s="6">
        <v>37732</v>
      </c>
      <c r="B774" s="11">
        <v>1424.37</v>
      </c>
      <c r="C774" s="7">
        <f t="shared" si="85"/>
        <v>-7.9270431427580501E-4</v>
      </c>
      <c r="E774">
        <v>772</v>
      </c>
      <c r="F774" s="2">
        <f t="shared" si="86"/>
        <v>683.82867996128959</v>
      </c>
      <c r="G774" s="10">
        <f t="shared" si="88"/>
        <v>3.0230618378158121</v>
      </c>
      <c r="H774" s="9">
        <f>H773*(1+C774)</f>
        <v>3.0230618378158058</v>
      </c>
      <c r="I774" s="9">
        <f t="shared" si="87"/>
        <v>2.3982953001904228E-3</v>
      </c>
      <c r="J774">
        <f t="shared" si="89"/>
        <v>1.3013933287396248E-4</v>
      </c>
      <c r="O774">
        <v>772</v>
      </c>
      <c r="P774">
        <v>1259</v>
      </c>
      <c r="Q774" s="9">
        <v>-3.0986824232543952E-3</v>
      </c>
      <c r="R774">
        <v>1.4947489359484491E-3</v>
      </c>
      <c r="S774">
        <f t="shared" si="90"/>
        <v>0.50208622114499046</v>
      </c>
      <c r="T774" s="20">
        <f t="shared" si="84"/>
        <v>0.49791377885500954</v>
      </c>
    </row>
    <row r="775" spans="1:20" x14ac:dyDescent="0.15">
      <c r="A775" s="6">
        <v>37733</v>
      </c>
      <c r="B775" s="11">
        <v>1451.36</v>
      </c>
      <c r="C775" s="7">
        <f t="shared" si="85"/>
        <v>1.8948728209664534E-2</v>
      </c>
      <c r="E775">
        <v>773</v>
      </c>
      <c r="F775" s="2">
        <f t="shared" si="86"/>
        <v>696.78636375984979</v>
      </c>
      <c r="G775" s="10">
        <f t="shared" si="88"/>
        <v>3.0803450149415932</v>
      </c>
      <c r="H775" s="9">
        <f>H774*(1+C775)</f>
        <v>3.0803450149415865</v>
      </c>
      <c r="I775" s="9">
        <f t="shared" si="87"/>
        <v>-5.7283177125780682E-2</v>
      </c>
      <c r="J775">
        <f t="shared" si="89"/>
        <v>1.3079329937081653E-4</v>
      </c>
      <c r="O775">
        <v>773</v>
      </c>
      <c r="P775">
        <v>1116</v>
      </c>
      <c r="Q775" s="9">
        <v>-3.4170402064650496E-3</v>
      </c>
      <c r="R775">
        <v>7.2990913597981676E-4</v>
      </c>
      <c r="S775">
        <f t="shared" si="90"/>
        <v>0.50281613028097027</v>
      </c>
      <c r="T775" s="20">
        <f t="shared" si="84"/>
        <v>0.49718386971902973</v>
      </c>
    </row>
    <row r="776" spans="1:20" x14ac:dyDescent="0.15">
      <c r="A776" s="6">
        <v>37734</v>
      </c>
      <c r="B776" s="11">
        <v>1466.16</v>
      </c>
      <c r="C776" s="7">
        <f t="shared" si="85"/>
        <v>1.019733215742491E-2</v>
      </c>
      <c r="E776">
        <v>774</v>
      </c>
      <c r="F776" s="2">
        <f t="shared" si="86"/>
        <v>703.89172575387329</v>
      </c>
      <c r="G776" s="10">
        <f t="shared" si="88"/>
        <v>3.1117563162184205</v>
      </c>
      <c r="H776" s="9">
        <f>H775*(1+C776)</f>
        <v>3.1117563162184139</v>
      </c>
      <c r="I776" s="9">
        <f t="shared" si="87"/>
        <v>-3.1411301276827341E-2</v>
      </c>
      <c r="J776">
        <f t="shared" si="89"/>
        <v>1.3145055213147395E-4</v>
      </c>
      <c r="O776">
        <v>774</v>
      </c>
      <c r="P776">
        <v>1459</v>
      </c>
      <c r="Q776" s="9">
        <v>-3.4594879108942322E-3</v>
      </c>
      <c r="R776">
        <v>4.0733535230756401E-3</v>
      </c>
      <c r="S776">
        <f t="shared" si="90"/>
        <v>0.50688948380404586</v>
      </c>
      <c r="T776" s="20">
        <f t="shared" si="84"/>
        <v>0.49311051619595414</v>
      </c>
    </row>
    <row r="777" spans="1:20" x14ac:dyDescent="0.15">
      <c r="A777" s="6">
        <v>37735</v>
      </c>
      <c r="B777" s="11">
        <v>1457.23</v>
      </c>
      <c r="C777" s="7">
        <f t="shared" si="85"/>
        <v>-6.0907404376057128E-3</v>
      </c>
      <c r="E777">
        <v>775</v>
      </c>
      <c r="F777" s="2">
        <f t="shared" si="86"/>
        <v>699.60450395612816</v>
      </c>
      <c r="G777" s="10">
        <f t="shared" si="88"/>
        <v>3.0928034161912543</v>
      </c>
      <c r="H777" s="9">
        <f>H776*(1+C777)</f>
        <v>3.0928034161912472</v>
      </c>
      <c r="I777" s="9">
        <f t="shared" si="87"/>
        <v>1.8952900027166653E-2</v>
      </c>
      <c r="J777">
        <f t="shared" si="89"/>
        <v>1.3211110766982303E-4</v>
      </c>
      <c r="O777">
        <v>775</v>
      </c>
      <c r="P777">
        <v>854</v>
      </c>
      <c r="Q777" s="9">
        <v>-3.544383319749933E-3</v>
      </c>
      <c r="R777">
        <v>1.9629803624105424E-4</v>
      </c>
      <c r="S777">
        <f t="shared" si="90"/>
        <v>0.50708578184028696</v>
      </c>
      <c r="T777" s="20">
        <f t="shared" si="84"/>
        <v>0.49291421815971304</v>
      </c>
    </row>
    <row r="778" spans="1:20" x14ac:dyDescent="0.15">
      <c r="A778" s="6">
        <v>37736</v>
      </c>
      <c r="B778" s="11">
        <v>1434.54</v>
      </c>
      <c r="C778" s="7">
        <f t="shared" si="85"/>
        <v>-1.5570637442270607E-2</v>
      </c>
      <c r="E778">
        <v>776</v>
      </c>
      <c r="F778" s="2">
        <f t="shared" si="86"/>
        <v>688.71121587204766</v>
      </c>
      <c r="G778" s="10">
        <f t="shared" si="88"/>
        <v>3.0446464955175241</v>
      </c>
      <c r="H778" s="9">
        <f>H777*(1+C778)</f>
        <v>3.0446464955175174</v>
      </c>
      <c r="I778" s="9">
        <f t="shared" si="87"/>
        <v>4.8156920673729786E-2</v>
      </c>
      <c r="J778">
        <f t="shared" si="89"/>
        <v>1.3277498258273669E-4</v>
      </c>
      <c r="O778">
        <v>776</v>
      </c>
      <c r="P778">
        <v>812</v>
      </c>
      <c r="Q778" s="9">
        <v>-3.9476365118171763E-3</v>
      </c>
      <c r="R778">
        <v>1.5903230231137928E-4</v>
      </c>
      <c r="S778">
        <f t="shared" si="90"/>
        <v>0.50724481414259837</v>
      </c>
      <c r="T778" s="20">
        <f t="shared" si="84"/>
        <v>0.49275518585740163</v>
      </c>
    </row>
    <row r="779" spans="1:20" x14ac:dyDescent="0.15">
      <c r="A779" s="6">
        <v>37739</v>
      </c>
      <c r="B779" s="11">
        <v>1462.24</v>
      </c>
      <c r="C779" s="7">
        <f t="shared" si="85"/>
        <v>1.9309325637486552E-2</v>
      </c>
      <c r="E779">
        <v>777</v>
      </c>
      <c r="F779" s="2">
        <f t="shared" si="86"/>
        <v>702.00976500951037</v>
      </c>
      <c r="G779" s="10">
        <f t="shared" si="88"/>
        <v>3.1034365661505046</v>
      </c>
      <c r="H779" s="9">
        <f>H778*(1+C779)</f>
        <v>3.1034365661504975</v>
      </c>
      <c r="I779" s="9">
        <f t="shared" si="87"/>
        <v>-5.8790070632980029E-2</v>
      </c>
      <c r="J779">
        <f t="shared" si="89"/>
        <v>1.3344219355048917E-4</v>
      </c>
      <c r="O779">
        <v>777</v>
      </c>
      <c r="P779">
        <v>210</v>
      </c>
      <c r="Q779" s="9">
        <v>-4.0113080684598401E-3</v>
      </c>
      <c r="R779">
        <v>7.7800064170501917E-6</v>
      </c>
      <c r="S779">
        <f t="shared" si="90"/>
        <v>0.50725259414901547</v>
      </c>
      <c r="T779" s="20">
        <f t="shared" si="84"/>
        <v>0.49274740585098453</v>
      </c>
    </row>
    <row r="780" spans="1:20" x14ac:dyDescent="0.15">
      <c r="A780" s="6">
        <v>37740</v>
      </c>
      <c r="B780" s="11">
        <v>1471.3</v>
      </c>
      <c r="C780" s="7">
        <f t="shared" si="85"/>
        <v>6.195973301236446E-3</v>
      </c>
      <c r="E780">
        <v>778</v>
      </c>
      <c r="F780" s="2">
        <f t="shared" si="86"/>
        <v>706.35939877071655</v>
      </c>
      <c r="G780" s="10">
        <f t="shared" si="88"/>
        <v>3.122665376256454</v>
      </c>
      <c r="H780" s="9">
        <f>H779*(1+C780)</f>
        <v>3.1226653762564469</v>
      </c>
      <c r="I780" s="9">
        <f t="shared" si="87"/>
        <v>-1.9228810105949456E-2</v>
      </c>
      <c r="J780">
        <f t="shared" si="89"/>
        <v>1.3411275733717502E-4</v>
      </c>
      <c r="O780">
        <v>778</v>
      </c>
      <c r="P780">
        <v>391</v>
      </c>
      <c r="Q780" s="9">
        <v>-4.0962034773164291E-3</v>
      </c>
      <c r="R780">
        <v>1.9275352998175518E-5</v>
      </c>
      <c r="S780">
        <f t="shared" si="90"/>
        <v>0.50727186950201364</v>
      </c>
      <c r="T780" s="20">
        <f t="shared" si="84"/>
        <v>0.49272813049798636</v>
      </c>
    </row>
    <row r="781" spans="1:20" x14ac:dyDescent="0.15">
      <c r="A781" s="6">
        <v>37741</v>
      </c>
      <c r="B781" s="11">
        <v>1464.31</v>
      </c>
      <c r="C781" s="7">
        <f t="shared" si="85"/>
        <v>-4.7509005641269697E-3</v>
      </c>
      <c r="E781">
        <v>779</v>
      </c>
      <c r="F781" s="2">
        <f t="shared" si="86"/>
        <v>703.00355550462041</v>
      </c>
      <c r="G781" s="10">
        <f t="shared" si="88"/>
        <v>3.1078299035588177</v>
      </c>
      <c r="H781" s="9">
        <f>H780*(1+C781)</f>
        <v>3.1078299035588106</v>
      </c>
      <c r="I781" s="9">
        <f t="shared" si="87"/>
        <v>1.4835472697636298E-2</v>
      </c>
      <c r="J781">
        <f t="shared" si="89"/>
        <v>1.347866907911307E-4</v>
      </c>
      <c r="O781">
        <v>779</v>
      </c>
      <c r="P781">
        <v>102</v>
      </c>
      <c r="Q781" s="9">
        <v>-4.1810988861712417E-3</v>
      </c>
      <c r="R781">
        <v>4.5276482114304902E-6</v>
      </c>
      <c r="S781">
        <f t="shared" si="90"/>
        <v>0.5072763971502251</v>
      </c>
      <c r="T781" s="20">
        <f t="shared" si="84"/>
        <v>0.4927236028497749</v>
      </c>
    </row>
    <row r="782" spans="1:20" x14ac:dyDescent="0.15">
      <c r="A782" s="6">
        <v>37742</v>
      </c>
      <c r="B782" s="11">
        <v>1472.56</v>
      </c>
      <c r="C782" s="7">
        <f t="shared" si="85"/>
        <v>5.6340528986349447E-3</v>
      </c>
      <c r="E782">
        <v>780</v>
      </c>
      <c r="F782" s="2">
        <f t="shared" si="86"/>
        <v>706.96431472426184</v>
      </c>
      <c r="G782" s="10">
        <f t="shared" si="88"/>
        <v>3.1253395816354272</v>
      </c>
      <c r="H782" s="9">
        <f>H781*(1+C782)</f>
        <v>3.1253395816354206</v>
      </c>
      <c r="I782" s="9">
        <f t="shared" si="87"/>
        <v>-1.7509678076609969E-2</v>
      </c>
      <c r="J782">
        <f t="shared" si="89"/>
        <v>1.3546401084535745E-4</v>
      </c>
      <c r="O782">
        <v>780</v>
      </c>
      <c r="P782">
        <v>1451</v>
      </c>
      <c r="Q782" s="9">
        <v>-4.3508897038853078E-3</v>
      </c>
      <c r="R782">
        <v>3.9132423936422663E-3</v>
      </c>
      <c r="S782">
        <f t="shared" si="90"/>
        <v>0.51118963954386731</v>
      </c>
      <c r="T782" s="20">
        <f t="shared" si="84"/>
        <v>0.48881036045613269</v>
      </c>
    </row>
    <row r="783" spans="1:20" x14ac:dyDescent="0.15">
      <c r="A783" s="6">
        <v>37743</v>
      </c>
      <c r="B783" s="11">
        <v>1502.88</v>
      </c>
      <c r="C783" s="7">
        <f t="shared" si="85"/>
        <v>2.0589992937469548E-2</v>
      </c>
      <c r="E783">
        <v>781</v>
      </c>
      <c r="F783" s="2">
        <f t="shared" si="86"/>
        <v>721.52070497147736</v>
      </c>
      <c r="G783" s="10">
        <f t="shared" si="88"/>
        <v>3.1896903015484948</v>
      </c>
      <c r="H783" s="9">
        <f>H782*(1+C783)</f>
        <v>3.1896903015484881</v>
      </c>
      <c r="I783" s="9">
        <f t="shared" si="87"/>
        <v>-6.4350719913067511E-2</v>
      </c>
      <c r="J783">
        <f t="shared" si="89"/>
        <v>1.3614473451794721E-4</v>
      </c>
      <c r="O783">
        <v>781</v>
      </c>
      <c r="P783">
        <v>699</v>
      </c>
      <c r="Q783" s="9">
        <v>-4.7329190437377378E-3</v>
      </c>
      <c r="R783">
        <v>9.0259613716720623E-5</v>
      </c>
      <c r="S783">
        <f t="shared" si="90"/>
        <v>0.51127989915758398</v>
      </c>
      <c r="T783" s="20">
        <f t="shared" si="84"/>
        <v>0.48872010084241602</v>
      </c>
    </row>
    <row r="784" spans="1:20" x14ac:dyDescent="0.15">
      <c r="A784" s="6">
        <v>37746</v>
      </c>
      <c r="B784" s="11">
        <v>1504.04</v>
      </c>
      <c r="C784" s="7">
        <f t="shared" si="85"/>
        <v>7.7185137868607256E-4</v>
      </c>
      <c r="E784">
        <v>782</v>
      </c>
      <c r="F784" s="2">
        <f t="shared" si="86"/>
        <v>722.07761172236019</v>
      </c>
      <c r="G784" s="10">
        <f t="shared" si="88"/>
        <v>3.1921522684053265</v>
      </c>
      <c r="H784" s="9">
        <f>H783*(1+C784)</f>
        <v>3.1921522684053198</v>
      </c>
      <c r="I784" s="9">
        <f t="shared" si="87"/>
        <v>-2.4619668568317543E-3</v>
      </c>
      <c r="J784">
        <f t="shared" si="89"/>
        <v>1.3682887891250975E-4</v>
      </c>
      <c r="O784">
        <v>782</v>
      </c>
      <c r="P784">
        <v>378</v>
      </c>
      <c r="Q784" s="9">
        <v>-4.754142895952107E-3</v>
      </c>
      <c r="R784">
        <v>1.8059361434435428E-5</v>
      </c>
      <c r="S784">
        <f t="shared" si="90"/>
        <v>0.51129795851901838</v>
      </c>
      <c r="T784" s="20">
        <f t="shared" si="84"/>
        <v>0.48870204148098162</v>
      </c>
    </row>
    <row r="785" spans="1:20" x14ac:dyDescent="0.15">
      <c r="A785" s="6">
        <v>37747</v>
      </c>
      <c r="B785" s="11">
        <v>1523.71</v>
      </c>
      <c r="C785" s="7">
        <f t="shared" si="85"/>
        <v>1.3078109624744094E-2</v>
      </c>
      <c r="E785">
        <v>783</v>
      </c>
      <c r="F785" s="2">
        <f t="shared" si="86"/>
        <v>731.52102188603862</v>
      </c>
      <c r="G785" s="10">
        <f t="shared" si="88"/>
        <v>3.2338995857104074</v>
      </c>
      <c r="H785" s="9">
        <f>H784*(1+C785)</f>
        <v>3.2338995857104003</v>
      </c>
      <c r="I785" s="9">
        <f t="shared" si="87"/>
        <v>-4.1747317305080411E-2</v>
      </c>
      <c r="J785">
        <f t="shared" si="89"/>
        <v>1.3751646121860274E-4</v>
      </c>
      <c r="O785">
        <v>783</v>
      </c>
      <c r="P785">
        <v>1052</v>
      </c>
      <c r="Q785" s="9">
        <v>-4.754142895952107E-3</v>
      </c>
      <c r="R785">
        <v>5.2959754997284247E-4</v>
      </c>
      <c r="S785">
        <f t="shared" si="90"/>
        <v>0.51182755606899122</v>
      </c>
      <c r="T785" s="20">
        <f t="shared" si="84"/>
        <v>0.48817244393100878</v>
      </c>
    </row>
    <row r="786" spans="1:20" x14ac:dyDescent="0.15">
      <c r="A786" s="6">
        <v>37748</v>
      </c>
      <c r="B786" s="11">
        <v>1506.76</v>
      </c>
      <c r="C786" s="7">
        <f t="shared" si="85"/>
        <v>-1.1124164046964369E-2</v>
      </c>
      <c r="E786">
        <v>784</v>
      </c>
      <c r="F786" s="2">
        <f t="shared" si="86"/>
        <v>723.38346203477533</v>
      </c>
      <c r="G786" s="10">
        <f t="shared" si="88"/>
        <v>3.1979251562075546</v>
      </c>
      <c r="H786" s="9">
        <f>H785*(1+C786)</f>
        <v>3.1979251562075475</v>
      </c>
      <c r="I786" s="9">
        <f t="shared" si="87"/>
        <v>3.5974429502852789E-2</v>
      </c>
      <c r="J786">
        <f t="shared" si="89"/>
        <v>1.3820749871216355E-4</v>
      </c>
      <c r="O786">
        <v>784</v>
      </c>
      <c r="P786">
        <v>452</v>
      </c>
      <c r="Q786" s="9">
        <v>-4.9876052703075047E-3</v>
      </c>
      <c r="R786">
        <v>2.6169439124270508E-5</v>
      </c>
      <c r="S786">
        <f t="shared" si="90"/>
        <v>0.51185372550811548</v>
      </c>
      <c r="T786" s="20">
        <f t="shared" si="84"/>
        <v>0.48814627449188452</v>
      </c>
    </row>
    <row r="787" spans="1:20" x14ac:dyDescent="0.15">
      <c r="A787" s="6">
        <v>37749</v>
      </c>
      <c r="B787" s="11">
        <v>1489.69</v>
      </c>
      <c r="C787" s="7">
        <f t="shared" si="85"/>
        <v>-1.1328944224693993E-2</v>
      </c>
      <c r="E787">
        <v>785</v>
      </c>
      <c r="F787" s="2">
        <f t="shared" si="86"/>
        <v>715.18829114031735</v>
      </c>
      <c r="G787" s="10">
        <f t="shared" si="88"/>
        <v>3.1616960404781334</v>
      </c>
      <c r="H787" s="9">
        <f>H786*(1+C787)</f>
        <v>3.1616960404781262</v>
      </c>
      <c r="I787" s="9">
        <f t="shared" si="87"/>
        <v>3.6229115729421224E-2</v>
      </c>
      <c r="J787">
        <f t="shared" si="89"/>
        <v>1.3890200875594331E-4</v>
      </c>
      <c r="O787">
        <v>785</v>
      </c>
      <c r="P787">
        <v>742</v>
      </c>
      <c r="Q787" s="9">
        <v>-5.0937245313766866E-3</v>
      </c>
      <c r="R787">
        <v>1.1196982475108189E-4</v>
      </c>
      <c r="S787">
        <f t="shared" si="90"/>
        <v>0.51196569533286651</v>
      </c>
      <c r="T787" s="20">
        <f t="shared" si="84"/>
        <v>0.48803430466713349</v>
      </c>
    </row>
    <row r="788" spans="1:20" x14ac:dyDescent="0.15">
      <c r="A788" s="6">
        <v>37750</v>
      </c>
      <c r="B788" s="11">
        <v>1520.15</v>
      </c>
      <c r="C788" s="7">
        <f t="shared" si="85"/>
        <v>2.044720713705539E-2</v>
      </c>
      <c r="E788">
        <v>786</v>
      </c>
      <c r="F788" s="2">
        <f t="shared" si="86"/>
        <v>729.81189427126014</v>
      </c>
      <c r="G788" s="10">
        <f t="shared" si="88"/>
        <v>3.2263438943221976</v>
      </c>
      <c r="H788" s="9">
        <f>H787*(1+C788)</f>
        <v>3.2263438943221905</v>
      </c>
      <c r="I788" s="9">
        <f t="shared" si="87"/>
        <v>-6.464785384406424E-2</v>
      </c>
      <c r="J788">
        <f t="shared" si="89"/>
        <v>1.3960000879994301E-4</v>
      </c>
      <c r="O788">
        <v>786</v>
      </c>
      <c r="P788">
        <v>409</v>
      </c>
      <c r="Q788" s="9">
        <v>-5.1998437924480889E-3</v>
      </c>
      <c r="R788">
        <v>2.1095357358921555E-5</v>
      </c>
      <c r="S788">
        <f t="shared" si="90"/>
        <v>0.51198679069022546</v>
      </c>
      <c r="T788" s="20">
        <f t="shared" si="84"/>
        <v>0.48801320930977454</v>
      </c>
    </row>
    <row r="789" spans="1:20" x14ac:dyDescent="0.15">
      <c r="A789" s="6">
        <v>37753</v>
      </c>
      <c r="B789" s="11">
        <v>1541.4</v>
      </c>
      <c r="C789" s="7">
        <f t="shared" si="85"/>
        <v>1.3978883662796537E-2</v>
      </c>
      <c r="E789">
        <v>787</v>
      </c>
      <c r="F789" s="2">
        <f t="shared" si="86"/>
        <v>740.01384983700325</v>
      </c>
      <c r="G789" s="10">
        <f t="shared" si="88"/>
        <v>3.2714445802771013</v>
      </c>
      <c r="H789" s="9">
        <f>H788*(1+C789)</f>
        <v>3.2714445802770942</v>
      </c>
      <c r="I789" s="9">
        <f t="shared" si="87"/>
        <v>-4.5100685954903685E-2</v>
      </c>
      <c r="J789">
        <f t="shared" si="89"/>
        <v>1.4030151638185225E-4</v>
      </c>
      <c r="O789">
        <v>787</v>
      </c>
      <c r="P789">
        <v>796</v>
      </c>
      <c r="Q789" s="9">
        <v>-5.3908584623743039E-3</v>
      </c>
      <c r="R789">
        <v>1.467758615204518E-4</v>
      </c>
      <c r="S789">
        <f t="shared" si="90"/>
        <v>0.51213356655174591</v>
      </c>
      <c r="T789" s="20">
        <f t="shared" si="84"/>
        <v>0.48786643344825409</v>
      </c>
    </row>
    <row r="790" spans="1:20" x14ac:dyDescent="0.15">
      <c r="A790" s="6">
        <v>37754</v>
      </c>
      <c r="B790" s="11">
        <v>1539.68</v>
      </c>
      <c r="C790" s="7">
        <f t="shared" si="85"/>
        <v>-1.1158686908006032E-3</v>
      </c>
      <c r="E790">
        <v>788</v>
      </c>
      <c r="F790" s="2">
        <f t="shared" si="86"/>
        <v>739.1880915512113</v>
      </c>
      <c r="G790" s="10">
        <f t="shared" si="88"/>
        <v>3.2677940776962808</v>
      </c>
      <c r="H790" s="9">
        <f>H789*(1+C790)</f>
        <v>3.2677940776962737</v>
      </c>
      <c r="I790" s="9">
        <f t="shared" si="87"/>
        <v>3.6505025808204472E-3</v>
      </c>
      <c r="J790">
        <f t="shared" si="89"/>
        <v>1.4100654912748976E-4</v>
      </c>
      <c r="O790">
        <v>788</v>
      </c>
      <c r="P790">
        <v>1472</v>
      </c>
      <c r="Q790" s="9">
        <v>-5.4120823145895613E-3</v>
      </c>
      <c r="R790">
        <v>4.3476247667280504E-3</v>
      </c>
      <c r="S790">
        <f t="shared" si="90"/>
        <v>0.51648119131847392</v>
      </c>
      <c r="T790" s="20">
        <f t="shared" si="84"/>
        <v>0.48351880868152608</v>
      </c>
    </row>
    <row r="791" spans="1:20" x14ac:dyDescent="0.15">
      <c r="A791" s="6">
        <v>37755</v>
      </c>
      <c r="B791" s="11">
        <v>1534.9</v>
      </c>
      <c r="C791" s="7">
        <f t="shared" si="85"/>
        <v>-3.1045412033668951E-3</v>
      </c>
      <c r="E791">
        <v>789</v>
      </c>
      <c r="F791" s="2">
        <f t="shared" si="86"/>
        <v>736.89325166395247</v>
      </c>
      <c r="G791" s="10">
        <f t="shared" si="88"/>
        <v>3.2576490763379549</v>
      </c>
      <c r="H791" s="9">
        <f>H790*(1+C791)</f>
        <v>3.2576490763379473</v>
      </c>
      <c r="I791" s="9">
        <f t="shared" si="87"/>
        <v>1.0145001358326411E-2</v>
      </c>
      <c r="J791">
        <f t="shared" si="89"/>
        <v>1.4171512475124595E-4</v>
      </c>
      <c r="O791">
        <v>789</v>
      </c>
      <c r="P791">
        <v>504</v>
      </c>
      <c r="Q791" s="9">
        <v>-5.4757538712304488E-3</v>
      </c>
      <c r="R791">
        <v>3.396207494068339E-5</v>
      </c>
      <c r="S791">
        <f t="shared" si="90"/>
        <v>0.51651515339341458</v>
      </c>
      <c r="T791" s="20">
        <f t="shared" si="84"/>
        <v>0.48348484660658542</v>
      </c>
    </row>
    <row r="792" spans="1:20" x14ac:dyDescent="0.15">
      <c r="A792" s="6">
        <v>37756</v>
      </c>
      <c r="B792" s="11">
        <v>1551.38</v>
      </c>
      <c r="C792" s="7">
        <f t="shared" si="85"/>
        <v>1.0736855821226188E-2</v>
      </c>
      <c r="E792">
        <v>790</v>
      </c>
      <c r="F792" s="2">
        <f t="shared" si="86"/>
        <v>744.80516826270286</v>
      </c>
      <c r="G792" s="10">
        <f t="shared" si="88"/>
        <v>3.2926259847867461</v>
      </c>
      <c r="H792" s="9">
        <f>H791*(1+C792)</f>
        <v>3.2926259847867385</v>
      </c>
      <c r="I792" s="9">
        <f t="shared" si="87"/>
        <v>-3.49769084487912E-2</v>
      </c>
      <c r="J792">
        <f t="shared" si="89"/>
        <v>1.4242726105652859E-4</v>
      </c>
      <c r="O792">
        <v>790</v>
      </c>
      <c r="P792">
        <v>1063</v>
      </c>
      <c r="Q792" s="9">
        <v>-5.5818731323018511E-3</v>
      </c>
      <c r="R792">
        <v>5.5961852065770446E-4</v>
      </c>
      <c r="S792">
        <f t="shared" si="90"/>
        <v>0.51707477191407225</v>
      </c>
      <c r="T792" s="20">
        <f t="shared" si="84"/>
        <v>0.48292522808592775</v>
      </c>
    </row>
    <row r="793" spans="1:20" x14ac:dyDescent="0.15">
      <c r="A793" s="6">
        <v>37757</v>
      </c>
      <c r="B793" s="11">
        <v>1538.53</v>
      </c>
      <c r="C793" s="7">
        <f t="shared" si="85"/>
        <v>-8.2829480849309078E-3</v>
      </c>
      <c r="E793">
        <v>791</v>
      </c>
      <c r="F793" s="2">
        <f t="shared" si="86"/>
        <v>738.6359857205947</v>
      </c>
      <c r="G793" s="10">
        <f t="shared" si="88"/>
        <v>3.265353334691663</v>
      </c>
      <c r="H793" s="9">
        <f>H792*(1+C793)</f>
        <v>3.2653533346916555</v>
      </c>
      <c r="I793" s="9">
        <f t="shared" si="87"/>
        <v>2.7272650095083062E-2</v>
      </c>
      <c r="J793">
        <f t="shared" si="89"/>
        <v>1.4314297593620963E-4</v>
      </c>
      <c r="O793">
        <v>791</v>
      </c>
      <c r="P793">
        <v>1017</v>
      </c>
      <c r="Q793" s="9">
        <v>-5.6030969845162204E-3</v>
      </c>
      <c r="R793">
        <v>4.4437927226237612E-4</v>
      </c>
      <c r="S793">
        <f t="shared" si="90"/>
        <v>0.51751915118633462</v>
      </c>
      <c r="T793" s="20">
        <f t="shared" si="84"/>
        <v>0.48248084881366538</v>
      </c>
    </row>
    <row r="794" spans="1:20" x14ac:dyDescent="0.15">
      <c r="A794" s="6">
        <v>37760</v>
      </c>
      <c r="B794" s="11">
        <v>1492.77</v>
      </c>
      <c r="C794" s="7">
        <f t="shared" si="85"/>
        <v>-2.9742676450897898E-2</v>
      </c>
      <c r="E794">
        <v>792</v>
      </c>
      <c r="F794" s="2">
        <f t="shared" si="86"/>
        <v>716.66697458231704</v>
      </c>
      <c r="G794" s="10">
        <f t="shared" si="88"/>
        <v>3.1682329869600681</v>
      </c>
      <c r="H794" s="9">
        <f>H793*(1+C794)</f>
        <v>3.1682329869600609</v>
      </c>
      <c r="I794" s="9">
        <f t="shared" si="87"/>
        <v>9.7120347731594503E-2</v>
      </c>
      <c r="J794">
        <f t="shared" si="89"/>
        <v>1.4386228737307502E-4</v>
      </c>
      <c r="O794">
        <v>792</v>
      </c>
      <c r="P794">
        <v>1077</v>
      </c>
      <c r="Q794" s="9">
        <v>-5.6243208367288133E-3</v>
      </c>
      <c r="R794">
        <v>6.0030083667392904E-4</v>
      </c>
      <c r="S794">
        <f t="shared" si="90"/>
        <v>0.51811945202300858</v>
      </c>
      <c r="T794" s="20">
        <f t="shared" si="84"/>
        <v>0.48188054797699142</v>
      </c>
    </row>
    <row r="795" spans="1:20" x14ac:dyDescent="0.15">
      <c r="A795" s="6">
        <v>37761</v>
      </c>
      <c r="B795" s="11">
        <v>1491.09</v>
      </c>
      <c r="C795" s="7">
        <f t="shared" si="85"/>
        <v>-1.1254245463132584E-3</v>
      </c>
      <c r="E795">
        <v>793</v>
      </c>
      <c r="F795" s="2">
        <f t="shared" si="86"/>
        <v>715.86041997759003</v>
      </c>
      <c r="G795" s="10">
        <f t="shared" si="88"/>
        <v>3.1646673797881038</v>
      </c>
      <c r="H795" s="9">
        <f>H794*(1+C795)</f>
        <v>3.1646673797880966</v>
      </c>
      <c r="I795" s="9">
        <f t="shared" si="87"/>
        <v>3.5656071719643023E-3</v>
      </c>
      <c r="J795">
        <f t="shared" si="89"/>
        <v>1.4458521344027638E-4</v>
      </c>
      <c r="O795">
        <v>793</v>
      </c>
      <c r="P795">
        <v>1190</v>
      </c>
      <c r="Q795" s="9">
        <v>-5.7516639500132527E-3</v>
      </c>
      <c r="R795">
        <v>1.0576959085524746E-3</v>
      </c>
      <c r="S795">
        <f t="shared" si="90"/>
        <v>0.519177147931561</v>
      </c>
      <c r="T795" s="20">
        <f t="shared" si="84"/>
        <v>0.480822852068439</v>
      </c>
    </row>
    <row r="796" spans="1:20" x14ac:dyDescent="0.15">
      <c r="A796" s="6">
        <v>37762</v>
      </c>
      <c r="B796" s="11">
        <v>1489.87</v>
      </c>
      <c r="C796" s="7">
        <f t="shared" si="85"/>
        <v>-8.1819340214206449E-4</v>
      </c>
      <c r="E796">
        <v>794</v>
      </c>
      <c r="F796" s="2">
        <f t="shared" si="86"/>
        <v>715.27470770510968</v>
      </c>
      <c r="G796" s="10">
        <f t="shared" si="88"/>
        <v>3.1620780698179871</v>
      </c>
      <c r="H796" s="9">
        <f>H795*(1+C796)</f>
        <v>3.16207806981798</v>
      </c>
      <c r="I796" s="9">
        <f t="shared" si="87"/>
        <v>2.5893099701166378E-3</v>
      </c>
      <c r="J796">
        <f t="shared" si="89"/>
        <v>1.4531177230178531E-4</v>
      </c>
      <c r="O796">
        <v>794</v>
      </c>
      <c r="P796">
        <v>719</v>
      </c>
      <c r="Q796" s="9">
        <v>-6.1124694376526456E-3</v>
      </c>
      <c r="R796">
        <v>9.977732480981208E-5</v>
      </c>
      <c r="S796">
        <f t="shared" si="90"/>
        <v>0.51927692525637081</v>
      </c>
      <c r="T796" s="20">
        <f t="shared" si="84"/>
        <v>0.48072307474362919</v>
      </c>
    </row>
    <row r="797" spans="1:20" x14ac:dyDescent="0.15">
      <c r="A797" s="6">
        <v>37763</v>
      </c>
      <c r="B797" s="11">
        <v>1507.55</v>
      </c>
      <c r="C797" s="7">
        <f t="shared" si="85"/>
        <v>1.186680717109545E-2</v>
      </c>
      <c r="E797">
        <v>795</v>
      </c>
      <c r="F797" s="2">
        <f t="shared" si="86"/>
        <v>723.76273473580784</v>
      </c>
      <c r="G797" s="10">
        <f t="shared" si="88"/>
        <v>3.1996018405324667</v>
      </c>
      <c r="H797" s="9">
        <f>H796*(1+C797)</f>
        <v>3.1996018405324596</v>
      </c>
      <c r="I797" s="9">
        <f t="shared" si="87"/>
        <v>-3.7523770714479543E-2</v>
      </c>
      <c r="J797">
        <f t="shared" si="89"/>
        <v>1.4604198221284957E-4</v>
      </c>
      <c r="O797">
        <v>795</v>
      </c>
      <c r="P797">
        <v>1137</v>
      </c>
      <c r="Q797" s="9">
        <v>-6.1549171420800519E-3</v>
      </c>
      <c r="R797">
        <v>8.1093137552700758E-4</v>
      </c>
      <c r="S797">
        <f t="shared" si="90"/>
        <v>0.52008785663189783</v>
      </c>
      <c r="T797" s="20">
        <f t="shared" si="84"/>
        <v>0.47991214336810217</v>
      </c>
    </row>
    <row r="798" spans="1:20" x14ac:dyDescent="0.15">
      <c r="A798" s="6">
        <v>37764</v>
      </c>
      <c r="B798" s="11">
        <v>1510.09</v>
      </c>
      <c r="C798" s="7">
        <f t="shared" si="85"/>
        <v>1.684852907034573E-3</v>
      </c>
      <c r="E798">
        <v>796</v>
      </c>
      <c r="F798" s="2">
        <f t="shared" si="86"/>
        <v>724.98216848343077</v>
      </c>
      <c r="G798" s="10">
        <f t="shared" si="88"/>
        <v>3.204992698994841</v>
      </c>
      <c r="H798" s="9">
        <f>H797*(1+C798)</f>
        <v>3.2049926989948339</v>
      </c>
      <c r="I798" s="9">
        <f t="shared" si="87"/>
        <v>-5.3908584623743039E-3</v>
      </c>
      <c r="J798">
        <f t="shared" si="89"/>
        <v>1.467758615204518E-4</v>
      </c>
      <c r="O798">
        <v>796</v>
      </c>
      <c r="P798">
        <v>1186</v>
      </c>
      <c r="Q798" s="9">
        <v>-6.1549171420818283E-3</v>
      </c>
      <c r="R798">
        <v>1.0367001165808138E-3</v>
      </c>
      <c r="S798">
        <f t="shared" si="90"/>
        <v>0.52112455674847868</v>
      </c>
      <c r="T798" s="20">
        <f t="shared" si="84"/>
        <v>0.47887544325152132</v>
      </c>
    </row>
    <row r="799" spans="1:20" x14ac:dyDescent="0.15">
      <c r="A799" s="6">
        <v>37768</v>
      </c>
      <c r="B799" s="11">
        <v>1556.69</v>
      </c>
      <c r="C799" s="7">
        <f t="shared" si="85"/>
        <v>3.0859087868934987E-2</v>
      </c>
      <c r="E799">
        <v>797</v>
      </c>
      <c r="F799" s="2">
        <f t="shared" si="86"/>
        <v>747.354456924072</v>
      </c>
      <c r="G799" s="10">
        <f t="shared" si="88"/>
        <v>3.3038958503124176</v>
      </c>
      <c r="H799" s="9">
        <f>H798*(1+C799)</f>
        <v>3.3038958503124105</v>
      </c>
      <c r="I799" s="9">
        <f t="shared" si="87"/>
        <v>-9.8903151317576654E-2</v>
      </c>
      <c r="J799">
        <f t="shared" si="89"/>
        <v>1.4751342866377068E-4</v>
      </c>
      <c r="O799">
        <v>797</v>
      </c>
      <c r="P799">
        <v>1058</v>
      </c>
      <c r="Q799" s="9">
        <v>-6.1761409942953094E-3</v>
      </c>
      <c r="R799">
        <v>5.4576726449533455E-4</v>
      </c>
      <c r="S799">
        <f t="shared" si="90"/>
        <v>0.52167032401297397</v>
      </c>
      <c r="T799" s="20">
        <f t="shared" si="84"/>
        <v>0.47832967598702603</v>
      </c>
    </row>
    <row r="800" spans="1:20" x14ac:dyDescent="0.15">
      <c r="A800" s="6">
        <v>37769</v>
      </c>
      <c r="B800" s="11">
        <v>1563.24</v>
      </c>
      <c r="C800" s="7">
        <f t="shared" si="85"/>
        <v>4.2076457098072506E-3</v>
      </c>
      <c r="E800">
        <v>798</v>
      </c>
      <c r="F800" s="2">
        <f t="shared" si="86"/>
        <v>750.49905969845395</v>
      </c>
      <c r="G800" s="10">
        <f t="shared" si="88"/>
        <v>3.3177974735126345</v>
      </c>
      <c r="H800" s="9">
        <f>H799*(1+C800)</f>
        <v>3.3177974735126274</v>
      </c>
      <c r="I800" s="9">
        <f t="shared" si="87"/>
        <v>-1.3901623200216928E-2</v>
      </c>
      <c r="J800">
        <f t="shared" si="89"/>
        <v>1.4825470217464388E-4</v>
      </c>
      <c r="O800">
        <v>798</v>
      </c>
      <c r="P800">
        <v>1449</v>
      </c>
      <c r="Q800" s="9">
        <v>-6.2185886987231598E-3</v>
      </c>
      <c r="R800">
        <v>3.8742078007656844E-3</v>
      </c>
      <c r="S800">
        <f t="shared" si="90"/>
        <v>0.52554453181373961</v>
      </c>
      <c r="T800" s="20">
        <f t="shared" si="84"/>
        <v>0.47445546818626039</v>
      </c>
    </row>
    <row r="801" spans="1:20" x14ac:dyDescent="0.15">
      <c r="A801" s="6">
        <v>37770</v>
      </c>
      <c r="B801" s="11">
        <v>1574.95</v>
      </c>
      <c r="C801" s="7">
        <f t="shared" si="85"/>
        <v>7.4908523323353737E-3</v>
      </c>
      <c r="E801">
        <v>799</v>
      </c>
      <c r="F801" s="2">
        <f t="shared" si="86"/>
        <v>756.12093733021163</v>
      </c>
      <c r="G801" s="10">
        <f t="shared" si="88"/>
        <v>3.3426506044553133</v>
      </c>
      <c r="H801" s="9">
        <f>H800*(1+C801)</f>
        <v>3.3426506044553057</v>
      </c>
      <c r="I801" s="9">
        <f t="shared" si="87"/>
        <v>-2.485313094267827E-2</v>
      </c>
      <c r="J801">
        <f t="shared" si="89"/>
        <v>1.4899970067803409E-4</v>
      </c>
      <c r="O801">
        <v>799</v>
      </c>
      <c r="P801">
        <v>1319</v>
      </c>
      <c r="Q801" s="9">
        <v>-6.2398125509366409E-3</v>
      </c>
      <c r="R801">
        <v>2.0192189259842985E-3</v>
      </c>
      <c r="S801">
        <f t="shared" si="90"/>
        <v>0.52756375073972395</v>
      </c>
      <c r="T801" s="20">
        <f t="shared" si="84"/>
        <v>0.47243624926027605</v>
      </c>
    </row>
    <row r="802" spans="1:20" x14ac:dyDescent="0.15">
      <c r="A802" s="6">
        <v>37771</v>
      </c>
      <c r="B802" s="11">
        <v>1595.91</v>
      </c>
      <c r="C802" s="7">
        <f t="shared" si="85"/>
        <v>1.3308358995523628E-2</v>
      </c>
      <c r="E802">
        <v>800</v>
      </c>
      <c r="F802" s="2">
        <f t="shared" si="86"/>
        <v>766.18366620823394</v>
      </c>
      <c r="G802" s="10">
        <f t="shared" si="88"/>
        <v>3.3871357986960087</v>
      </c>
      <c r="H802" s="9">
        <f>H801*(1+C802)</f>
        <v>3.3871357986960011</v>
      </c>
      <c r="I802" s="9">
        <f t="shared" si="87"/>
        <v>-4.4485194240695414E-2</v>
      </c>
      <c r="J802">
        <f t="shared" si="89"/>
        <v>1.4974844289249658E-4</v>
      </c>
      <c r="O802">
        <v>800</v>
      </c>
      <c r="P802">
        <v>685</v>
      </c>
      <c r="Q802" s="9">
        <v>-6.2822602553653795E-3</v>
      </c>
      <c r="R802">
        <v>8.4142730473526809E-5</v>
      </c>
      <c r="S802">
        <f t="shared" si="90"/>
        <v>0.52764789347019747</v>
      </c>
      <c r="T802" s="20">
        <f t="shared" si="84"/>
        <v>0.47235210652980253</v>
      </c>
    </row>
    <row r="803" spans="1:20" x14ac:dyDescent="0.15">
      <c r="A803" s="6">
        <v>37774</v>
      </c>
      <c r="B803" s="11">
        <v>1590.75</v>
      </c>
      <c r="C803" s="7">
        <f t="shared" si="85"/>
        <v>-3.2332650337425495E-3</v>
      </c>
      <c r="E803">
        <v>801</v>
      </c>
      <c r="F803" s="2">
        <f t="shared" si="86"/>
        <v>763.70639135085821</v>
      </c>
      <c r="G803" s="10">
        <f t="shared" si="88"/>
        <v>3.3761842909535473</v>
      </c>
      <c r="H803" s="9">
        <f>H802*(1+C803)</f>
        <v>3.3761842909535398</v>
      </c>
      <c r="I803" s="9">
        <f t="shared" si="87"/>
        <v>1.0951507742461342E-2</v>
      </c>
      <c r="J803">
        <f t="shared" si="89"/>
        <v>1.5050094763064978E-4</v>
      </c>
      <c r="O803">
        <v>801</v>
      </c>
      <c r="P803">
        <v>1281</v>
      </c>
      <c r="Q803" s="9">
        <v>-6.3459318120075991E-3</v>
      </c>
      <c r="R803">
        <v>1.6690159095808148E-3</v>
      </c>
      <c r="S803">
        <f t="shared" si="90"/>
        <v>0.52931690937977827</v>
      </c>
      <c r="T803" s="20">
        <f t="shared" si="84"/>
        <v>0.47068309062022173</v>
      </c>
    </row>
    <row r="804" spans="1:20" x14ac:dyDescent="0.15">
      <c r="A804" s="6">
        <v>37775</v>
      </c>
      <c r="B804" s="11">
        <v>1603.56</v>
      </c>
      <c r="C804" s="7">
        <f t="shared" si="85"/>
        <v>8.0528052805279859E-3</v>
      </c>
      <c r="E804">
        <v>802</v>
      </c>
      <c r="F804" s="2">
        <f t="shared" si="86"/>
        <v>769.85637021190132</v>
      </c>
      <c r="G804" s="10">
        <f t="shared" si="88"/>
        <v>3.4033720456397734</v>
      </c>
      <c r="H804" s="9">
        <f>H803*(1+C804)</f>
        <v>3.4033720456397663</v>
      </c>
      <c r="I804" s="9">
        <f t="shared" si="87"/>
        <v>-2.7187754686226473E-2</v>
      </c>
      <c r="J804">
        <f t="shared" si="89"/>
        <v>1.5125723379964804E-4</v>
      </c>
      <c r="O804">
        <v>802</v>
      </c>
      <c r="P804">
        <v>656</v>
      </c>
      <c r="Q804" s="9">
        <v>-6.4096033686498188E-3</v>
      </c>
      <c r="R804">
        <v>7.2758869511519044E-5</v>
      </c>
      <c r="S804">
        <f t="shared" si="90"/>
        <v>0.52938966824928979</v>
      </c>
      <c r="T804" s="20">
        <f t="shared" si="84"/>
        <v>0.47061033175071021</v>
      </c>
    </row>
    <row r="805" spans="1:20" x14ac:dyDescent="0.15">
      <c r="A805" s="6">
        <v>37776</v>
      </c>
      <c r="B805" s="11">
        <v>1634.65</v>
      </c>
      <c r="C805" s="7">
        <f t="shared" si="85"/>
        <v>1.9388111452019352E-2</v>
      </c>
      <c r="E805">
        <v>803</v>
      </c>
      <c r="F805" s="2">
        <f t="shared" si="86"/>
        <v>784.78243131961676</v>
      </c>
      <c r="G805" s="10">
        <f t="shared" si="88"/>
        <v>3.4693570021733242</v>
      </c>
      <c r="H805" s="9">
        <f>H804*(1+C805)</f>
        <v>3.4693570021733171</v>
      </c>
      <c r="I805" s="9">
        <f t="shared" si="87"/>
        <v>-6.5984956533550854E-2</v>
      </c>
      <c r="J805">
        <f t="shared" si="89"/>
        <v>1.5201732040165633E-4</v>
      </c>
      <c r="O805">
        <v>803</v>
      </c>
      <c r="P805">
        <v>1429</v>
      </c>
      <c r="Q805" s="9">
        <v>-6.4308272208641881E-3</v>
      </c>
      <c r="R805">
        <v>3.5046489793343163E-3</v>
      </c>
      <c r="S805">
        <f t="shared" si="90"/>
        <v>0.53289431722862413</v>
      </c>
      <c r="T805" s="20">
        <f t="shared" si="84"/>
        <v>0.46710568277137587</v>
      </c>
    </row>
    <row r="806" spans="1:20" x14ac:dyDescent="0.15">
      <c r="A806" s="6">
        <v>37777</v>
      </c>
      <c r="B806" s="11">
        <v>1646.01</v>
      </c>
      <c r="C806" s="7">
        <f t="shared" si="85"/>
        <v>6.949499892943356E-3</v>
      </c>
      <c r="E806">
        <v>804</v>
      </c>
      <c r="F806" s="2">
        <f t="shared" si="86"/>
        <v>790.23627674205625</v>
      </c>
      <c r="G806" s="10">
        <f t="shared" si="88"/>
        <v>3.4934672982885098</v>
      </c>
      <c r="H806" s="9">
        <f>H805*(1+C806)</f>
        <v>3.4934672982885027</v>
      </c>
      <c r="I806" s="9">
        <f t="shared" si="87"/>
        <v>-2.4110296115185559E-2</v>
      </c>
      <c r="J806">
        <f t="shared" si="89"/>
        <v>1.5278122653432794E-4</v>
      </c>
      <c r="O806">
        <v>804</v>
      </c>
      <c r="P806">
        <v>1065</v>
      </c>
      <c r="Q806" s="9">
        <v>-6.4944987775055196E-3</v>
      </c>
      <c r="R806">
        <v>5.6525695882195346E-4</v>
      </c>
      <c r="S806">
        <f t="shared" si="90"/>
        <v>0.53345957418744605</v>
      </c>
      <c r="T806" s="20">
        <f t="shared" si="84"/>
        <v>0.46654042581255395</v>
      </c>
    </row>
    <row r="807" spans="1:20" x14ac:dyDescent="0.15">
      <c r="A807" s="6">
        <v>37778</v>
      </c>
      <c r="B807" s="11">
        <v>1627.42</v>
      </c>
      <c r="C807" s="7">
        <f t="shared" si="85"/>
        <v>-1.1293977557851997E-2</v>
      </c>
      <c r="E807">
        <v>805</v>
      </c>
      <c r="F807" s="2">
        <f t="shared" si="86"/>
        <v>781.311365967131</v>
      </c>
      <c r="G807" s="10">
        <f t="shared" si="88"/>
        <v>3.4540121570225497</v>
      </c>
      <c r="H807" s="9">
        <f>H806*(1+C807)</f>
        <v>3.4540121570225426</v>
      </c>
      <c r="I807" s="9">
        <f t="shared" si="87"/>
        <v>3.9455141265960059E-2</v>
      </c>
      <c r="J807">
        <f t="shared" si="89"/>
        <v>1.5354897139128435E-4</v>
      </c>
      <c r="O807">
        <v>805</v>
      </c>
      <c r="P807">
        <v>971</v>
      </c>
      <c r="Q807" s="9">
        <v>-6.4944987775064078E-3</v>
      </c>
      <c r="R807">
        <v>3.5287062584053578E-4</v>
      </c>
      <c r="S807">
        <f t="shared" si="90"/>
        <v>0.5338124448132866</v>
      </c>
      <c r="T807" s="20">
        <f t="shared" si="84"/>
        <v>0.4661875551867134</v>
      </c>
    </row>
    <row r="808" spans="1:20" x14ac:dyDescent="0.15">
      <c r="A808" s="6">
        <v>37781</v>
      </c>
      <c r="B808" s="11">
        <v>1603.97</v>
      </c>
      <c r="C808" s="7">
        <f t="shared" si="85"/>
        <v>-1.4409310442295209E-2</v>
      </c>
      <c r="E808">
        <v>806</v>
      </c>
      <c r="F808" s="2">
        <f t="shared" si="86"/>
        <v>770.05320794281693</v>
      </c>
      <c r="G808" s="10">
        <f t="shared" si="88"/>
        <v>3.4042422235805501</v>
      </c>
      <c r="H808" s="9">
        <f>H807*(1+C808)</f>
        <v>3.404242223580543</v>
      </c>
      <c r="I808" s="9">
        <f t="shared" si="87"/>
        <v>4.9769933441999648E-2</v>
      </c>
      <c r="J808">
        <f t="shared" si="89"/>
        <v>1.5432057426259735E-4</v>
      </c>
      <c r="O808">
        <v>806</v>
      </c>
      <c r="P808">
        <v>1140</v>
      </c>
      <c r="Q808" s="9">
        <v>-6.5793941863621086E-3</v>
      </c>
      <c r="R808">
        <v>8.2321800718651724E-4</v>
      </c>
      <c r="S808">
        <f t="shared" si="90"/>
        <v>0.53463566282047315</v>
      </c>
      <c r="T808" s="20">
        <f t="shared" si="84"/>
        <v>0.46536433717952685</v>
      </c>
    </row>
    <row r="809" spans="1:20" x14ac:dyDescent="0.15">
      <c r="A809" s="6">
        <v>37782</v>
      </c>
      <c r="B809" s="11">
        <v>1627.67</v>
      </c>
      <c r="C809" s="7">
        <f t="shared" si="85"/>
        <v>1.4775837453318896E-2</v>
      </c>
      <c r="E809">
        <v>807</v>
      </c>
      <c r="F809" s="2">
        <f t="shared" si="86"/>
        <v>781.43138897378674</v>
      </c>
      <c r="G809" s="10">
        <f t="shared" si="88"/>
        <v>3.454542753327901</v>
      </c>
      <c r="H809" s="9">
        <f>H808*(1+C809)</f>
        <v>3.4545427533278938</v>
      </c>
      <c r="I809" s="9">
        <f t="shared" si="87"/>
        <v>-5.0300529747350886E-2</v>
      </c>
      <c r="J809">
        <f t="shared" si="89"/>
        <v>1.5509605453527372E-4</v>
      </c>
      <c r="O809">
        <v>807</v>
      </c>
      <c r="P809">
        <v>1436</v>
      </c>
      <c r="Q809" s="9">
        <v>-6.6218418907908472E-3</v>
      </c>
      <c r="R809">
        <v>3.6298022118069219E-3</v>
      </c>
      <c r="S809">
        <f t="shared" si="90"/>
        <v>0.53826546503228012</v>
      </c>
      <c r="T809" s="20">
        <f t="shared" si="84"/>
        <v>0.46173453496771988</v>
      </c>
    </row>
    <row r="810" spans="1:20" x14ac:dyDescent="0.15">
      <c r="A810" s="6">
        <v>37783</v>
      </c>
      <c r="B810" s="11">
        <v>1646.02</v>
      </c>
      <c r="C810" s="7">
        <f t="shared" si="85"/>
        <v>1.1273783997984843E-2</v>
      </c>
      <c r="E810">
        <v>808</v>
      </c>
      <c r="F810" s="2">
        <f t="shared" si="86"/>
        <v>790.24107766232248</v>
      </c>
      <c r="G810" s="10">
        <f t="shared" si="88"/>
        <v>3.4934885221407237</v>
      </c>
      <c r="H810" s="9">
        <f>H809*(1+C810)</f>
        <v>3.4934885221407161</v>
      </c>
      <c r="I810" s="9">
        <f t="shared" si="87"/>
        <v>-3.8945768812822301E-2</v>
      </c>
      <c r="J810">
        <f t="shared" si="89"/>
        <v>1.5587543169374242E-4</v>
      </c>
      <c r="O810">
        <v>808</v>
      </c>
      <c r="P810">
        <v>1183</v>
      </c>
      <c r="Q810" s="9">
        <v>-6.982647378429796E-3</v>
      </c>
      <c r="R810">
        <v>1.0212272377533307E-3</v>
      </c>
      <c r="S810">
        <f t="shared" si="90"/>
        <v>0.53928669227003345</v>
      </c>
      <c r="T810" s="20">
        <f t="shared" si="84"/>
        <v>0.46071330772996655</v>
      </c>
    </row>
    <row r="811" spans="1:20" x14ac:dyDescent="0.15">
      <c r="A811" s="6">
        <v>37784</v>
      </c>
      <c r="B811" s="11">
        <v>1653.62</v>
      </c>
      <c r="C811" s="7">
        <f t="shared" si="85"/>
        <v>4.6171978469276009E-3</v>
      </c>
      <c r="E811">
        <v>809</v>
      </c>
      <c r="F811" s="2">
        <f t="shared" si="86"/>
        <v>793.88977706465869</v>
      </c>
      <c r="G811" s="10">
        <f t="shared" si="88"/>
        <v>3.5096186498234183</v>
      </c>
      <c r="H811" s="9">
        <f>H810*(1+C811)</f>
        <v>3.5096186498234108</v>
      </c>
      <c r="I811" s="9">
        <f t="shared" si="87"/>
        <v>-1.6130127682694617E-2</v>
      </c>
      <c r="J811">
        <f t="shared" si="89"/>
        <v>1.5665872532034413E-4</v>
      </c>
      <c r="O811">
        <v>809</v>
      </c>
      <c r="P811">
        <v>950</v>
      </c>
      <c r="Q811" s="9">
        <v>-7.0250950828585346E-3</v>
      </c>
      <c r="R811">
        <v>3.1761441398482995E-4</v>
      </c>
      <c r="S811">
        <f t="shared" si="90"/>
        <v>0.53960430668401826</v>
      </c>
      <c r="T811" s="20">
        <f t="shared" si="84"/>
        <v>0.46039569331598174</v>
      </c>
    </row>
    <row r="812" spans="1:20" x14ac:dyDescent="0.15">
      <c r="A812" s="6">
        <v>37785</v>
      </c>
      <c r="B812" s="11">
        <v>1626.49</v>
      </c>
      <c r="C812" s="7">
        <f t="shared" si="85"/>
        <v>-1.6406429530363642E-2</v>
      </c>
      <c r="E812">
        <v>810</v>
      </c>
      <c r="F812" s="2">
        <f t="shared" si="86"/>
        <v>780.86488038237121</v>
      </c>
      <c r="G812" s="10">
        <f t="shared" si="88"/>
        <v>3.45203833876664</v>
      </c>
      <c r="H812" s="9">
        <f>H811*(1+C812)</f>
        <v>3.4520383387666329</v>
      </c>
      <c r="I812" s="9">
        <f t="shared" si="87"/>
        <v>5.7580311056777855E-2</v>
      </c>
      <c r="J812">
        <f t="shared" si="89"/>
        <v>1.5744595509582324E-4</v>
      </c>
      <c r="O812">
        <v>810</v>
      </c>
      <c r="P812">
        <v>948</v>
      </c>
      <c r="Q812" s="9">
        <v>-7.2161097527843054E-3</v>
      </c>
      <c r="R812">
        <v>3.144462102053313E-4</v>
      </c>
      <c r="S812">
        <f t="shared" si="90"/>
        <v>0.53991875289422364</v>
      </c>
      <c r="T812" s="20">
        <f t="shared" si="84"/>
        <v>0.46008124710577636</v>
      </c>
    </row>
    <row r="813" spans="1:20" x14ac:dyDescent="0.15">
      <c r="A813" s="6">
        <v>37788</v>
      </c>
      <c r="B813" s="11">
        <v>1666.58</v>
      </c>
      <c r="C813" s="7">
        <f t="shared" si="85"/>
        <v>2.4648168756032929E-2</v>
      </c>
      <c r="E813">
        <v>811</v>
      </c>
      <c r="F813" s="2">
        <f t="shared" si="86"/>
        <v>800.11176972969531</v>
      </c>
      <c r="G813" s="10">
        <f t="shared" si="88"/>
        <v>3.5371247622928554</v>
      </c>
      <c r="H813" s="9">
        <f>H812*(1+C813)</f>
        <v>3.5371247622928483</v>
      </c>
      <c r="I813" s="9">
        <f t="shared" si="87"/>
        <v>-8.5086423526215427E-2</v>
      </c>
      <c r="J813">
        <f t="shared" si="89"/>
        <v>1.5823714079982236E-4</v>
      </c>
      <c r="O813">
        <v>811</v>
      </c>
      <c r="P813">
        <v>893</v>
      </c>
      <c r="Q813" s="9">
        <v>-7.2373336049986747E-3</v>
      </c>
      <c r="R813">
        <v>2.3867987727804748E-4</v>
      </c>
      <c r="S813">
        <f t="shared" si="90"/>
        <v>0.54015743277150174</v>
      </c>
      <c r="T813" s="20">
        <f t="shared" si="84"/>
        <v>0.45984256722849826</v>
      </c>
    </row>
    <row r="814" spans="1:20" x14ac:dyDescent="0.15">
      <c r="A814" s="6">
        <v>37789</v>
      </c>
      <c r="B814" s="11">
        <v>1668.44</v>
      </c>
      <c r="C814" s="7">
        <f t="shared" si="85"/>
        <v>1.1160580350177973E-3</v>
      </c>
      <c r="E814">
        <v>812</v>
      </c>
      <c r="F814" s="2">
        <f t="shared" si="86"/>
        <v>801.00474089921443</v>
      </c>
      <c r="G814" s="10">
        <f t="shared" si="88"/>
        <v>3.5410723988046726</v>
      </c>
      <c r="H814" s="9">
        <f>H813*(1+C814)</f>
        <v>3.5410723988046655</v>
      </c>
      <c r="I814" s="9">
        <f t="shared" si="87"/>
        <v>-3.9476365118171763E-3</v>
      </c>
      <c r="J814">
        <f t="shared" si="89"/>
        <v>1.5903230231137928E-4</v>
      </c>
      <c r="O814">
        <v>812</v>
      </c>
      <c r="P814">
        <v>1196</v>
      </c>
      <c r="Q814" s="9">
        <v>-7.6193629448519928E-3</v>
      </c>
      <c r="R814">
        <v>1.0899895641665882E-3</v>
      </c>
      <c r="S814">
        <f t="shared" si="90"/>
        <v>0.54124742233566836</v>
      </c>
      <c r="T814" s="20">
        <f t="shared" si="84"/>
        <v>0.45875257766433164</v>
      </c>
    </row>
    <row r="815" spans="1:20" x14ac:dyDescent="0.15">
      <c r="A815" s="6">
        <v>37790</v>
      </c>
      <c r="B815" s="11">
        <v>1677.14</v>
      </c>
      <c r="C815" s="7">
        <f t="shared" si="85"/>
        <v>5.214451823259969E-3</v>
      </c>
      <c r="E815">
        <v>813</v>
      </c>
      <c r="F815" s="2">
        <f t="shared" si="86"/>
        <v>805.18154153083617</v>
      </c>
      <c r="G815" s="10">
        <f t="shared" si="88"/>
        <v>3.5595371502309154</v>
      </c>
      <c r="H815" s="9">
        <f>H814*(1+C815)</f>
        <v>3.5595371502309079</v>
      </c>
      <c r="I815" s="9">
        <f t="shared" si="87"/>
        <v>-1.8464751426242376E-2</v>
      </c>
      <c r="J815">
        <f t="shared" si="89"/>
        <v>1.5983145960942637E-4</v>
      </c>
      <c r="O815">
        <v>813</v>
      </c>
      <c r="P815">
        <v>290</v>
      </c>
      <c r="Q815" s="9">
        <v>-7.7679299103508015E-3</v>
      </c>
      <c r="R815">
        <v>1.1618056804221574E-5</v>
      </c>
      <c r="S815">
        <f t="shared" si="90"/>
        <v>0.54125904039247263</v>
      </c>
      <c r="T815" s="20">
        <f t="shared" si="84"/>
        <v>0.45874095960752737</v>
      </c>
    </row>
    <row r="816" spans="1:20" x14ac:dyDescent="0.15">
      <c r="A816" s="6">
        <v>37791</v>
      </c>
      <c r="B816" s="11">
        <v>1648.64</v>
      </c>
      <c r="C816" s="7">
        <f t="shared" si="85"/>
        <v>-1.6993214639207221E-2</v>
      </c>
      <c r="E816">
        <v>814</v>
      </c>
      <c r="F816" s="2">
        <f t="shared" si="86"/>
        <v>791.49891877207494</v>
      </c>
      <c r="G816" s="10">
        <f t="shared" si="88"/>
        <v>3.4990491714208094</v>
      </c>
      <c r="H816" s="9">
        <f>H815*(1+C816)</f>
        <v>3.4990491714208019</v>
      </c>
      <c r="I816" s="9">
        <f t="shared" si="87"/>
        <v>6.0487978810106036E-2</v>
      </c>
      <c r="J816">
        <f t="shared" si="89"/>
        <v>1.606346327732929E-4</v>
      </c>
      <c r="O816">
        <v>814</v>
      </c>
      <c r="P816">
        <v>770</v>
      </c>
      <c r="Q816" s="9">
        <v>-7.8740491714204275E-3</v>
      </c>
      <c r="R816">
        <v>1.2884119302854468E-4</v>
      </c>
      <c r="S816">
        <f t="shared" si="90"/>
        <v>0.54138788158550122</v>
      </c>
      <c r="T816" s="20">
        <f t="shared" si="84"/>
        <v>0.45861211841449878</v>
      </c>
    </row>
    <row r="817" spans="1:20" x14ac:dyDescent="0.15">
      <c r="A817" s="6">
        <v>37792</v>
      </c>
      <c r="B817" s="11">
        <v>1644.72</v>
      </c>
      <c r="C817" s="7">
        <f t="shared" si="85"/>
        <v>-2.3777173913044347E-3</v>
      </c>
      <c r="E817">
        <v>815</v>
      </c>
      <c r="F817" s="2">
        <f t="shared" si="86"/>
        <v>789.61695802771192</v>
      </c>
      <c r="G817" s="10">
        <f t="shared" si="88"/>
        <v>3.4907294213528925</v>
      </c>
      <c r="H817" s="9">
        <f>H816*(1+C817)</f>
        <v>3.4907294213528854</v>
      </c>
      <c r="I817" s="9">
        <f t="shared" si="87"/>
        <v>8.3197500679164094E-3</v>
      </c>
      <c r="J817">
        <f t="shared" si="89"/>
        <v>1.6144184198320889E-4</v>
      </c>
      <c r="O817">
        <v>815</v>
      </c>
      <c r="P817">
        <v>1391</v>
      </c>
      <c r="Q817" s="9">
        <v>-7.9377207280622031E-3</v>
      </c>
      <c r="R817">
        <v>2.8968205620169703E-3</v>
      </c>
      <c r="S817">
        <f t="shared" si="90"/>
        <v>0.54428470214751823</v>
      </c>
      <c r="T817" s="20">
        <f t="shared" ref="T817:T880" si="91">1-S817</f>
        <v>0.45571529785248177</v>
      </c>
    </row>
    <row r="818" spans="1:20" x14ac:dyDescent="0.15">
      <c r="A818" s="6">
        <v>37795</v>
      </c>
      <c r="B818" s="11">
        <v>1610.75</v>
      </c>
      <c r="C818" s="7">
        <f t="shared" si="85"/>
        <v>-2.0653971496668144E-2</v>
      </c>
      <c r="E818">
        <v>816</v>
      </c>
      <c r="F818" s="2">
        <f t="shared" si="86"/>
        <v>773.3082318833217</v>
      </c>
      <c r="G818" s="10">
        <f t="shared" si="88"/>
        <v>3.418631995381689</v>
      </c>
      <c r="H818" s="9">
        <f>H817*(1+C818)</f>
        <v>3.4186319953816819</v>
      </c>
      <c r="I818" s="9">
        <f t="shared" si="87"/>
        <v>7.2097425971203499E-2</v>
      </c>
      <c r="J818">
        <f t="shared" si="89"/>
        <v>1.6225310752081301E-4</v>
      </c>
      <c r="O818">
        <v>816</v>
      </c>
      <c r="P818">
        <v>1418</v>
      </c>
      <c r="Q818" s="9">
        <v>-7.9377207280630913E-3</v>
      </c>
      <c r="R818">
        <v>3.3166406122315394E-3</v>
      </c>
      <c r="S818">
        <f t="shared" si="90"/>
        <v>0.54760134275974981</v>
      </c>
      <c r="T818" s="20">
        <f t="shared" si="91"/>
        <v>0.45239865724025019</v>
      </c>
    </row>
    <row r="819" spans="1:20" x14ac:dyDescent="0.15">
      <c r="A819" s="6">
        <v>37796</v>
      </c>
      <c r="B819" s="11">
        <v>1605.61</v>
      </c>
      <c r="C819" s="7">
        <f t="shared" si="85"/>
        <v>-3.1910600651871013E-3</v>
      </c>
      <c r="E819">
        <v>817</v>
      </c>
      <c r="F819" s="2">
        <f t="shared" si="86"/>
        <v>770.84055886647843</v>
      </c>
      <c r="G819" s="10">
        <f t="shared" si="88"/>
        <v>3.4077229353436556</v>
      </c>
      <c r="H819" s="9">
        <f>H818*(1+C819)</f>
        <v>3.4077229353436485</v>
      </c>
      <c r="I819" s="9">
        <f t="shared" si="87"/>
        <v>1.0909060038033491E-2</v>
      </c>
      <c r="J819">
        <f t="shared" si="89"/>
        <v>1.6306844976966126E-4</v>
      </c>
      <c r="O819">
        <v>817</v>
      </c>
      <c r="P819">
        <v>498</v>
      </c>
      <c r="Q819" s="9">
        <v>-8.0862876935610117E-3</v>
      </c>
      <c r="R819">
        <v>3.2955863883136486E-5</v>
      </c>
      <c r="S819">
        <f t="shared" si="90"/>
        <v>0.547634298623633</v>
      </c>
      <c r="T819" s="20">
        <f t="shared" si="91"/>
        <v>0.452365701376367</v>
      </c>
    </row>
    <row r="820" spans="1:20" x14ac:dyDescent="0.15">
      <c r="A820" s="6">
        <v>37797</v>
      </c>
      <c r="B820" s="11">
        <v>1602.66</v>
      </c>
      <c r="C820" s="7">
        <f t="shared" si="85"/>
        <v>-1.8373079390385794E-3</v>
      </c>
      <c r="E820">
        <v>818</v>
      </c>
      <c r="F820" s="2">
        <f t="shared" si="86"/>
        <v>769.42428738794013</v>
      </c>
      <c r="G820" s="10">
        <f t="shared" si="88"/>
        <v>3.401461898940505</v>
      </c>
      <c r="H820" s="9">
        <f>H819*(1+C820)</f>
        <v>3.4014618989404979</v>
      </c>
      <c r="I820" s="9">
        <f t="shared" si="87"/>
        <v>6.2610364031505661E-3</v>
      </c>
      <c r="J820">
        <f t="shared" si="89"/>
        <v>1.6388788921573995E-4</v>
      </c>
      <c r="O820">
        <v>818</v>
      </c>
      <c r="P820">
        <v>1298</v>
      </c>
      <c r="Q820" s="9">
        <v>-8.1499592502041196E-3</v>
      </c>
      <c r="R820">
        <v>1.8174735694021832E-3</v>
      </c>
      <c r="S820">
        <f t="shared" si="90"/>
        <v>0.5494517721930352</v>
      </c>
      <c r="T820" s="20">
        <f t="shared" si="91"/>
        <v>0.4505482278069648</v>
      </c>
    </row>
    <row r="821" spans="1:20" x14ac:dyDescent="0.15">
      <c r="A821" s="6">
        <v>37798</v>
      </c>
      <c r="B821" s="11">
        <v>1634.01</v>
      </c>
      <c r="C821" s="7">
        <f t="shared" si="85"/>
        <v>1.9561229456029228E-2</v>
      </c>
      <c r="E821">
        <v>819</v>
      </c>
      <c r="F821" s="2">
        <f t="shared" si="86"/>
        <v>784.47517242257743</v>
      </c>
      <c r="G821" s="10">
        <f t="shared" si="88"/>
        <v>3.467998675631621</v>
      </c>
      <c r="H821" s="9">
        <f>H820*(1+C821)</f>
        <v>3.4679986756316139</v>
      </c>
      <c r="I821" s="9">
        <f t="shared" si="87"/>
        <v>-6.6536776691116017E-2</v>
      </c>
      <c r="J821">
        <f t="shared" si="89"/>
        <v>1.6471144644797988E-4</v>
      </c>
      <c r="O821">
        <v>819</v>
      </c>
      <c r="P821">
        <v>1000</v>
      </c>
      <c r="Q821" s="9">
        <v>-8.2560785112741897E-3</v>
      </c>
      <c r="R821">
        <v>4.0808080391386821E-4</v>
      </c>
      <c r="S821">
        <f t="shared" si="90"/>
        <v>0.54985985299694906</v>
      </c>
      <c r="T821" s="20">
        <f t="shared" si="91"/>
        <v>0.45014014700305094</v>
      </c>
    </row>
    <row r="822" spans="1:20" x14ac:dyDescent="0.15">
      <c r="A822" s="6">
        <v>37799</v>
      </c>
      <c r="B822" s="11">
        <v>1625.26</v>
      </c>
      <c r="C822" s="7">
        <f t="shared" si="85"/>
        <v>-5.3549243884676301E-3</v>
      </c>
      <c r="E822">
        <v>820</v>
      </c>
      <c r="F822" s="2">
        <f t="shared" si="86"/>
        <v>780.2743671896244</v>
      </c>
      <c r="G822" s="10">
        <f t="shared" si="88"/>
        <v>3.4494278049443077</v>
      </c>
      <c r="H822" s="9">
        <f>H821*(1+C822)</f>
        <v>3.4494278049443006</v>
      </c>
      <c r="I822" s="9">
        <f t="shared" si="87"/>
        <v>1.8570870687313334E-2</v>
      </c>
      <c r="J822">
        <f t="shared" si="89"/>
        <v>1.6553914215877374E-4</v>
      </c>
      <c r="O822">
        <v>820</v>
      </c>
      <c r="P822">
        <v>946</v>
      </c>
      <c r="Q822" s="9">
        <v>-8.2985262157020401E-3</v>
      </c>
      <c r="R822">
        <v>3.1130960925853312E-4</v>
      </c>
      <c r="S822">
        <f t="shared" si="90"/>
        <v>0.55017116260620758</v>
      </c>
      <c r="T822" s="20">
        <f t="shared" si="91"/>
        <v>0.44982883739379242</v>
      </c>
    </row>
    <row r="823" spans="1:20" x14ac:dyDescent="0.15">
      <c r="A823" s="6">
        <v>37802</v>
      </c>
      <c r="B823" s="11">
        <v>1622.8</v>
      </c>
      <c r="C823" s="7">
        <f t="shared" si="85"/>
        <v>-1.5136039772097876E-3</v>
      </c>
      <c r="E823">
        <v>821</v>
      </c>
      <c r="F823" s="2">
        <f t="shared" si="86"/>
        <v>779.09334080413134</v>
      </c>
      <c r="G823" s="10">
        <f t="shared" si="88"/>
        <v>3.4442067372996457</v>
      </c>
      <c r="H823" s="9">
        <f>H822*(1+C823)</f>
        <v>3.444206737299639</v>
      </c>
      <c r="I823" s="9">
        <f t="shared" si="87"/>
        <v>5.22106764466157E-3</v>
      </c>
      <c r="J823">
        <f t="shared" si="89"/>
        <v>1.6637099714449623E-4</v>
      </c>
      <c r="O823">
        <v>821</v>
      </c>
      <c r="P823">
        <v>1336</v>
      </c>
      <c r="Q823" s="9">
        <v>-8.4046454767729983E-3</v>
      </c>
      <c r="R823">
        <v>2.1988268702212918E-3</v>
      </c>
      <c r="S823">
        <f t="shared" si="90"/>
        <v>0.5523699894764289</v>
      </c>
      <c r="T823" s="20">
        <f t="shared" si="91"/>
        <v>0.4476300105235711</v>
      </c>
    </row>
    <row r="824" spans="1:20" x14ac:dyDescent="0.15">
      <c r="A824" s="6">
        <v>37803</v>
      </c>
      <c r="B824" s="11">
        <v>1640.13</v>
      </c>
      <c r="C824" s="7">
        <f t="shared" si="85"/>
        <v>1.0679073206803169E-2</v>
      </c>
      <c r="E824">
        <v>822</v>
      </c>
      <c r="F824" s="2">
        <f t="shared" si="86"/>
        <v>787.41333562551154</v>
      </c>
      <c r="G824" s="10">
        <f t="shared" si="88"/>
        <v>3.4809876731866334</v>
      </c>
      <c r="H824" s="9">
        <f>H823*(1+C824)</f>
        <v>3.4809876731866267</v>
      </c>
      <c r="I824" s="9">
        <f t="shared" si="87"/>
        <v>-3.678093588698772E-2</v>
      </c>
      <c r="J824">
        <f t="shared" si="89"/>
        <v>1.6720703230602634E-4</v>
      </c>
      <c r="O824">
        <v>822</v>
      </c>
      <c r="P824">
        <v>887</v>
      </c>
      <c r="Q824" s="9">
        <v>-8.4258693289864794E-3</v>
      </c>
      <c r="R824">
        <v>2.3160839144714448E-4</v>
      </c>
      <c r="S824">
        <f t="shared" si="90"/>
        <v>0.55260159786787599</v>
      </c>
      <c r="T824" s="20">
        <f t="shared" si="91"/>
        <v>0.44739840213212401</v>
      </c>
    </row>
    <row r="825" spans="1:20" x14ac:dyDescent="0.15">
      <c r="A825" s="6">
        <v>37804</v>
      </c>
      <c r="B825" s="11">
        <v>1678.73</v>
      </c>
      <c r="C825" s="7">
        <f t="shared" si="85"/>
        <v>2.3534719808795623E-2</v>
      </c>
      <c r="E825">
        <v>823</v>
      </c>
      <c r="F825" s="2">
        <f t="shared" si="86"/>
        <v>805.94488785316707</v>
      </c>
      <c r="G825" s="10">
        <f t="shared" si="88"/>
        <v>3.5629117427329522</v>
      </c>
      <c r="H825" s="9">
        <f>H824*(1+C825)</f>
        <v>3.5629117427329455</v>
      </c>
      <c r="I825" s="9">
        <f t="shared" si="87"/>
        <v>-8.1924069546318812E-2</v>
      </c>
      <c r="J825">
        <f t="shared" si="89"/>
        <v>1.6804726864927278E-4</v>
      </c>
      <c r="O825">
        <v>823</v>
      </c>
      <c r="P825">
        <v>569</v>
      </c>
      <c r="Q825" s="9">
        <v>-8.5107647378430684E-3</v>
      </c>
      <c r="R825">
        <v>4.7042887124643725E-5</v>
      </c>
      <c r="S825">
        <f t="shared" si="90"/>
        <v>0.55264864075500064</v>
      </c>
      <c r="T825" s="20">
        <f t="shared" si="91"/>
        <v>0.44735135924499936</v>
      </c>
    </row>
    <row r="826" spans="1:20" x14ac:dyDescent="0.15">
      <c r="A826" s="6">
        <v>37805</v>
      </c>
      <c r="B826" s="11">
        <v>1663.46</v>
      </c>
      <c r="C826" s="7">
        <f t="shared" si="85"/>
        <v>-9.0961619795917326E-3</v>
      </c>
      <c r="E826">
        <v>824</v>
      </c>
      <c r="F826" s="2">
        <f t="shared" si="86"/>
        <v>798.6138826066308</v>
      </c>
      <c r="G826" s="10">
        <f t="shared" si="88"/>
        <v>3.5305029204020637</v>
      </c>
      <c r="H826" s="9">
        <f>H825*(1+C826)</f>
        <v>3.530502920402057</v>
      </c>
      <c r="I826" s="9">
        <f t="shared" si="87"/>
        <v>3.2408822330888487E-2</v>
      </c>
      <c r="J826">
        <f t="shared" si="89"/>
        <v>1.6889172728570123E-4</v>
      </c>
      <c r="O826">
        <v>824</v>
      </c>
      <c r="P826">
        <v>314</v>
      </c>
      <c r="Q826" s="9">
        <v>-8.5532124422709188E-3</v>
      </c>
      <c r="R826">
        <v>1.3103266007093119E-5</v>
      </c>
      <c r="S826">
        <f t="shared" si="90"/>
        <v>0.55266174402100776</v>
      </c>
      <c r="T826" s="20">
        <f t="shared" si="91"/>
        <v>0.44733825597899224</v>
      </c>
    </row>
    <row r="827" spans="1:20" x14ac:dyDescent="0.15">
      <c r="A827" s="6">
        <v>37809</v>
      </c>
      <c r="B827" s="11">
        <v>1720.71</v>
      </c>
      <c r="C827" s="7">
        <f t="shared" si="85"/>
        <v>3.4416216801125277E-2</v>
      </c>
      <c r="E827">
        <v>825</v>
      </c>
      <c r="F827" s="2">
        <f t="shared" si="86"/>
        <v>826.09915113080899</v>
      </c>
      <c r="G827" s="10">
        <f t="shared" si="88"/>
        <v>3.652009474327627</v>
      </c>
      <c r="H827" s="9">
        <f>H826*(1+C827)</f>
        <v>3.6520094743276204</v>
      </c>
      <c r="I827" s="9">
        <f t="shared" si="87"/>
        <v>-0.12150655392556331</v>
      </c>
      <c r="J827">
        <f t="shared" si="89"/>
        <v>1.6974042943286555E-4</v>
      </c>
      <c r="O827">
        <v>825</v>
      </c>
      <c r="P827">
        <v>1053</v>
      </c>
      <c r="Q827" s="9">
        <v>-8.5532124422709188E-3</v>
      </c>
      <c r="R827">
        <v>5.3225884419381162E-4</v>
      </c>
      <c r="S827">
        <f t="shared" si="90"/>
        <v>0.5531940028652016</v>
      </c>
      <c r="T827" s="20">
        <f t="shared" si="91"/>
        <v>0.4468059971347984</v>
      </c>
    </row>
    <row r="828" spans="1:20" x14ac:dyDescent="0.15">
      <c r="A828" s="6">
        <v>37810</v>
      </c>
      <c r="B828" s="11">
        <v>1746.46</v>
      </c>
      <c r="C828" s="7">
        <f t="shared" si="85"/>
        <v>1.4964752921759139E-2</v>
      </c>
      <c r="E828">
        <v>826</v>
      </c>
      <c r="F828" s="2">
        <f t="shared" si="86"/>
        <v>838.46152081635648</v>
      </c>
      <c r="G828" s="10">
        <f t="shared" si="88"/>
        <v>3.7066608937788632</v>
      </c>
      <c r="H828" s="9">
        <f>H827*(1+C828)</f>
        <v>3.7066608937788565</v>
      </c>
      <c r="I828" s="9">
        <f t="shared" si="87"/>
        <v>-5.4651419451236194E-2</v>
      </c>
      <c r="J828">
        <f t="shared" si="89"/>
        <v>1.7059339641494023E-4</v>
      </c>
      <c r="O828">
        <v>826</v>
      </c>
      <c r="P828">
        <v>1441</v>
      </c>
      <c r="Q828" s="9">
        <v>-8.5956601466987692E-3</v>
      </c>
      <c r="R828">
        <v>3.7219244835612849E-3</v>
      </c>
      <c r="S828">
        <f t="shared" si="90"/>
        <v>0.55691592734876283</v>
      </c>
      <c r="T828" s="20">
        <f t="shared" si="91"/>
        <v>0.44308407265123717</v>
      </c>
    </row>
    <row r="829" spans="1:20" x14ac:dyDescent="0.15">
      <c r="A829" s="6">
        <v>37811</v>
      </c>
      <c r="B829" s="11">
        <v>1747.46</v>
      </c>
      <c r="C829" s="7">
        <f t="shared" si="85"/>
        <v>5.7258683279326483E-4</v>
      </c>
      <c r="E829">
        <v>827</v>
      </c>
      <c r="F829" s="2">
        <f t="shared" si="86"/>
        <v>838.94161284297979</v>
      </c>
      <c r="G829" s="10">
        <f t="shared" si="88"/>
        <v>3.7087832790002708</v>
      </c>
      <c r="H829" s="9">
        <f>H828*(1+C829)</f>
        <v>3.7087832790002642</v>
      </c>
      <c r="I829" s="9">
        <f t="shared" si="87"/>
        <v>-2.1223852214076189E-3</v>
      </c>
      <c r="J829">
        <f t="shared" si="89"/>
        <v>1.7145064966325651E-4</v>
      </c>
      <c r="O829">
        <v>827</v>
      </c>
      <c r="P829">
        <v>1165</v>
      </c>
      <c r="Q829" s="9">
        <v>-8.6593317033409889E-3</v>
      </c>
      <c r="R829">
        <v>9.3312074140911754E-4</v>
      </c>
      <c r="S829">
        <f t="shared" si="90"/>
        <v>0.557849048090172</v>
      </c>
      <c r="T829" s="20">
        <f t="shared" si="91"/>
        <v>0.442150951909828</v>
      </c>
    </row>
    <row r="830" spans="1:20" x14ac:dyDescent="0.15">
      <c r="A830" s="6">
        <v>37812</v>
      </c>
      <c r="B830" s="11">
        <v>1715.86</v>
      </c>
      <c r="C830" s="7">
        <f t="shared" si="85"/>
        <v>-1.8083389605484612E-2</v>
      </c>
      <c r="E830">
        <v>828</v>
      </c>
      <c r="F830" s="2">
        <f t="shared" si="86"/>
        <v>823.77070480168652</v>
      </c>
      <c r="G830" s="10">
        <f t="shared" si="88"/>
        <v>3.6417159060038018</v>
      </c>
      <c r="H830" s="9">
        <f>H829*(1+C830)</f>
        <v>3.6417159060037956</v>
      </c>
      <c r="I830" s="9">
        <f t="shared" si="87"/>
        <v>6.7067372996468588E-2</v>
      </c>
      <c r="J830">
        <f t="shared" si="89"/>
        <v>1.7231221071684074E-4</v>
      </c>
      <c r="O830">
        <v>828</v>
      </c>
      <c r="P830">
        <v>1384</v>
      </c>
      <c r="Q830" s="9">
        <v>-8.7866748166263164E-3</v>
      </c>
      <c r="R830">
        <v>2.7969400627296391E-3</v>
      </c>
      <c r="S830">
        <f t="shared" si="90"/>
        <v>0.56064598815290168</v>
      </c>
      <c r="T830" s="20">
        <f t="shared" si="91"/>
        <v>0.43935401184709832</v>
      </c>
    </row>
    <row r="831" spans="1:20" x14ac:dyDescent="0.15">
      <c r="A831" s="6">
        <v>37813</v>
      </c>
      <c r="B831" s="11">
        <v>1733.93</v>
      </c>
      <c r="C831" s="7">
        <f t="shared" si="85"/>
        <v>1.0531162216031786E-2</v>
      </c>
      <c r="E831">
        <v>829</v>
      </c>
      <c r="F831" s="2">
        <f t="shared" si="86"/>
        <v>832.44596772276793</v>
      </c>
      <c r="G831" s="10">
        <f t="shared" si="88"/>
        <v>3.6800674069546311</v>
      </c>
      <c r="H831" s="9">
        <f>H830*(1+C831)</f>
        <v>3.6800674069546249</v>
      </c>
      <c r="I831" s="9">
        <f t="shared" si="87"/>
        <v>-3.8351500950829287E-2</v>
      </c>
      <c r="J831">
        <f t="shared" si="89"/>
        <v>1.7317810122295549E-4</v>
      </c>
      <c r="O831">
        <v>829</v>
      </c>
      <c r="P831">
        <v>1440</v>
      </c>
      <c r="Q831" s="9">
        <v>-8.956465634337718E-3</v>
      </c>
      <c r="R831">
        <v>3.7033148611434791E-3</v>
      </c>
      <c r="S831">
        <f t="shared" si="90"/>
        <v>0.56434930301404518</v>
      </c>
      <c r="T831" s="20">
        <f t="shared" si="91"/>
        <v>0.43565069698595482</v>
      </c>
    </row>
    <row r="832" spans="1:20" x14ac:dyDescent="0.15">
      <c r="A832" s="6">
        <v>37816</v>
      </c>
      <c r="B832" s="11">
        <v>1754.82</v>
      </c>
      <c r="C832" s="7">
        <f t="shared" si="85"/>
        <v>1.2047775861770527E-2</v>
      </c>
      <c r="E832">
        <v>830</v>
      </c>
      <c r="F832" s="2">
        <f t="shared" si="86"/>
        <v>842.47509015892649</v>
      </c>
      <c r="G832" s="10">
        <f t="shared" si="88"/>
        <v>3.7244040342298272</v>
      </c>
      <c r="H832" s="9">
        <f>H831*(1+C832)</f>
        <v>3.724404034229821</v>
      </c>
      <c r="I832" s="9">
        <f t="shared" si="87"/>
        <v>-4.4336627275196161E-2</v>
      </c>
      <c r="J832">
        <f t="shared" si="89"/>
        <v>1.7404834293764372E-4</v>
      </c>
      <c r="O832">
        <v>830</v>
      </c>
      <c r="P832">
        <v>906</v>
      </c>
      <c r="Q832" s="9">
        <v>-9.126256452050896E-3</v>
      </c>
      <c r="R832">
        <v>2.5475091712396438E-4</v>
      </c>
      <c r="S832">
        <f t="shared" si="90"/>
        <v>0.56460405393116919</v>
      </c>
      <c r="T832" s="20">
        <f t="shared" si="91"/>
        <v>0.43539594606883081</v>
      </c>
    </row>
    <row r="833" spans="1:20" x14ac:dyDescent="0.15">
      <c r="A833" s="6">
        <v>37817</v>
      </c>
      <c r="B833" s="11">
        <v>1753.21</v>
      </c>
      <c r="C833" s="7">
        <f t="shared" si="85"/>
        <v>-9.1747301717548524E-4</v>
      </c>
      <c r="E833">
        <v>831</v>
      </c>
      <c r="F833" s="2">
        <f t="shared" si="86"/>
        <v>841.70214199606323</v>
      </c>
      <c r="G833" s="10">
        <f t="shared" si="88"/>
        <v>3.7209869940233617</v>
      </c>
      <c r="H833" s="9">
        <f>H832*(1+C833)</f>
        <v>3.7209869940233555</v>
      </c>
      <c r="I833" s="9">
        <f t="shared" si="87"/>
        <v>3.4170402064654937E-3</v>
      </c>
      <c r="J833">
        <f t="shared" si="89"/>
        <v>1.7492295772627512E-4</v>
      </c>
      <c r="O833">
        <v>831</v>
      </c>
      <c r="P833">
        <v>1308</v>
      </c>
      <c r="Q833" s="9">
        <v>-9.1899280086940038E-3</v>
      </c>
      <c r="R833">
        <v>1.9108970782512229E-3</v>
      </c>
      <c r="S833">
        <f t="shared" si="90"/>
        <v>0.5665149510094204</v>
      </c>
      <c r="T833" s="20">
        <f t="shared" si="91"/>
        <v>0.4334850489905796</v>
      </c>
    </row>
    <row r="834" spans="1:20" x14ac:dyDescent="0.15">
      <c r="A834" s="6">
        <v>37818</v>
      </c>
      <c r="B834" s="11">
        <v>1747.97</v>
      </c>
      <c r="C834" s="7">
        <f t="shared" si="85"/>
        <v>-2.9888033949155846E-3</v>
      </c>
      <c r="E834">
        <v>832</v>
      </c>
      <c r="F834" s="2">
        <f t="shared" si="86"/>
        <v>839.18645977655763</v>
      </c>
      <c r="G834" s="10">
        <f t="shared" si="88"/>
        <v>3.7098656954631877</v>
      </c>
      <c r="H834" s="9">
        <f>H833*(1+C834)</f>
        <v>3.7098656954631819</v>
      </c>
      <c r="I834" s="9">
        <f t="shared" si="87"/>
        <v>1.1121298560173631E-2</v>
      </c>
      <c r="J834">
        <f t="shared" si="89"/>
        <v>1.7580196756409561E-4</v>
      </c>
      <c r="O834">
        <v>832</v>
      </c>
      <c r="P834">
        <v>1182</v>
      </c>
      <c r="Q834" s="9">
        <v>-9.3172711219766668E-3</v>
      </c>
      <c r="R834">
        <v>1.0161211015645639E-3</v>
      </c>
      <c r="S834">
        <f t="shared" si="90"/>
        <v>0.56753107211098497</v>
      </c>
      <c r="T834" s="20">
        <f t="shared" si="91"/>
        <v>0.43246892788901503</v>
      </c>
    </row>
    <row r="835" spans="1:20" x14ac:dyDescent="0.15">
      <c r="A835" s="6">
        <v>37819</v>
      </c>
      <c r="B835" s="11">
        <v>1698.02</v>
      </c>
      <c r="C835" s="7">
        <f t="shared" si="85"/>
        <v>-2.8576005309015606E-2</v>
      </c>
      <c r="E835">
        <v>833</v>
      </c>
      <c r="F835" s="2">
        <f t="shared" si="86"/>
        <v>815.20586304672872</v>
      </c>
      <c r="G835" s="10">
        <f t="shared" si="88"/>
        <v>3.6038525536538968</v>
      </c>
      <c r="H835" s="9">
        <f>H834*(1+C835)</f>
        <v>3.603852553653891</v>
      </c>
      <c r="I835" s="9">
        <f t="shared" si="87"/>
        <v>0.10601314180929089</v>
      </c>
      <c r="J835">
        <f t="shared" si="89"/>
        <v>1.7668539453677943E-4</v>
      </c>
      <c r="O835">
        <v>833</v>
      </c>
      <c r="P835">
        <v>1285</v>
      </c>
      <c r="Q835" s="9">
        <v>-9.3809426786197747E-3</v>
      </c>
      <c r="R835">
        <v>1.7028176910936076E-3</v>
      </c>
      <c r="S835">
        <f t="shared" si="90"/>
        <v>0.56923388980207856</v>
      </c>
      <c r="T835" s="20">
        <f t="shared" si="91"/>
        <v>0.43076611019792144</v>
      </c>
    </row>
    <row r="836" spans="1:20" x14ac:dyDescent="0.15">
      <c r="A836" s="6">
        <v>37820</v>
      </c>
      <c r="B836" s="11">
        <v>1708.5</v>
      </c>
      <c r="C836" s="7">
        <f t="shared" ref="C836:C899" si="92">B836/B835-1</f>
        <v>6.171894323977245E-3</v>
      </c>
      <c r="E836">
        <v>834</v>
      </c>
      <c r="F836" s="2">
        <f t="shared" ref="F836:F899" si="93">F835*(1+C836)</f>
        <v>820.23722748573982</v>
      </c>
      <c r="G836" s="10">
        <f t="shared" si="88"/>
        <v>3.6260951507742445</v>
      </c>
      <c r="H836" s="9">
        <f>H835*(1+C836)</f>
        <v>3.6260951507742383</v>
      </c>
      <c r="I836" s="9">
        <f t="shared" ref="I836:I899" si="94">-(H836-H835)</f>
        <v>-2.2242597120347263E-2</v>
      </c>
      <c r="J836">
        <f t="shared" si="89"/>
        <v>1.7757326084098441E-4</v>
      </c>
      <c r="O836">
        <v>834</v>
      </c>
      <c r="P836">
        <v>1303</v>
      </c>
      <c r="Q836" s="9">
        <v>-9.5295096441194715E-3</v>
      </c>
      <c r="R836">
        <v>1.8635999929087395E-3</v>
      </c>
      <c r="S836">
        <f t="shared" si="90"/>
        <v>0.57109748979498731</v>
      </c>
      <c r="T836" s="20">
        <f t="shared" si="91"/>
        <v>0.42890251020501269</v>
      </c>
    </row>
    <row r="837" spans="1:20" x14ac:dyDescent="0.15">
      <c r="A837" s="6">
        <v>37823</v>
      </c>
      <c r="B837" s="11">
        <v>1681.41</v>
      </c>
      <c r="C837" s="7">
        <f t="shared" si="92"/>
        <v>-1.5856014047409994E-2</v>
      </c>
      <c r="E837">
        <v>835</v>
      </c>
      <c r="F837" s="2">
        <f t="shared" si="93"/>
        <v>807.23153448451728</v>
      </c>
      <c r="G837" s="10">
        <f t="shared" ref="G837:G900" si="95">G836*F837/F836</f>
        <v>3.5685997351263228</v>
      </c>
      <c r="H837" s="9">
        <f>H836*(1+C837)</f>
        <v>3.5685997351263166</v>
      </c>
      <c r="I837" s="9">
        <f t="shared" si="94"/>
        <v>5.749541564792171E-2</v>
      </c>
      <c r="J837">
        <f t="shared" ref="J837:J900" si="96">$M$2^($M$3-E837)*(1-$M$2)/(1-$M$2^$M$3)</f>
        <v>1.7846558878490895E-4</v>
      </c>
      <c r="O837">
        <v>835</v>
      </c>
      <c r="P837">
        <v>1172</v>
      </c>
      <c r="Q837" s="9">
        <v>-9.762972018473981E-3</v>
      </c>
      <c r="R837">
        <v>9.664430734780961E-4</v>
      </c>
      <c r="S837">
        <f t="shared" ref="S837:S900" si="97">S836+R837</f>
        <v>0.57206393286846546</v>
      </c>
      <c r="T837" s="20">
        <f t="shared" si="91"/>
        <v>0.42793606713153454</v>
      </c>
    </row>
    <row r="838" spans="1:20" x14ac:dyDescent="0.15">
      <c r="A838" s="6">
        <v>37824</v>
      </c>
      <c r="B838" s="11">
        <v>1706.1</v>
      </c>
      <c r="C838" s="7">
        <f t="shared" si="92"/>
        <v>1.4684104412368004E-2</v>
      </c>
      <c r="E838">
        <v>836</v>
      </c>
      <c r="F838" s="2">
        <f t="shared" si="93"/>
        <v>819.08500662184395</v>
      </c>
      <c r="G838" s="10">
        <f t="shared" si="95"/>
        <v>3.6210014262428665</v>
      </c>
      <c r="H838" s="9">
        <f>H837*(1+C838)</f>
        <v>3.6210014262428603</v>
      </c>
      <c r="I838" s="9">
        <f t="shared" si="94"/>
        <v>-5.2401691116543692E-2</v>
      </c>
      <c r="J838">
        <f t="shared" si="96"/>
        <v>1.7936240078885316E-4</v>
      </c>
      <c r="O838">
        <v>836</v>
      </c>
      <c r="P838">
        <v>1386</v>
      </c>
      <c r="Q838" s="9">
        <v>-9.8054197229009432E-3</v>
      </c>
      <c r="R838">
        <v>2.8251206411248589E-3</v>
      </c>
      <c r="S838">
        <f t="shared" si="97"/>
        <v>0.5748890535095903</v>
      </c>
      <c r="T838" s="20">
        <f t="shared" si="91"/>
        <v>0.4251109464904097</v>
      </c>
    </row>
    <row r="839" spans="1:20" x14ac:dyDescent="0.15">
      <c r="A839" s="6">
        <v>37825</v>
      </c>
      <c r="B839" s="11">
        <v>1719.18</v>
      </c>
      <c r="C839" s="7">
        <f t="shared" si="92"/>
        <v>7.6666080534553149E-3</v>
      </c>
      <c r="E839">
        <v>837</v>
      </c>
      <c r="F839" s="2">
        <f t="shared" si="93"/>
        <v>825.36461033007549</v>
      </c>
      <c r="G839" s="10">
        <f t="shared" si="95"/>
        <v>3.6487622249388734</v>
      </c>
      <c r="H839" s="9">
        <f>H838*(1+C839)</f>
        <v>3.6487622249388671</v>
      </c>
      <c r="I839" s="9">
        <f t="shared" si="94"/>
        <v>-2.7760798696006894E-2</v>
      </c>
      <c r="J839">
        <f t="shared" si="96"/>
        <v>1.802637193857821E-4</v>
      </c>
      <c r="O839">
        <v>837</v>
      </c>
      <c r="P839">
        <v>659</v>
      </c>
      <c r="Q839" s="9">
        <v>-9.8266435751157566E-3</v>
      </c>
      <c r="R839">
        <v>7.3861258020126671E-5</v>
      </c>
      <c r="S839">
        <f t="shared" si="97"/>
        <v>0.57496291476761041</v>
      </c>
      <c r="T839" s="20">
        <f t="shared" si="91"/>
        <v>0.42503708523238959</v>
      </c>
    </row>
    <row r="840" spans="1:20" x14ac:dyDescent="0.15">
      <c r="A840" s="6">
        <v>37826</v>
      </c>
      <c r="B840" s="11">
        <v>1701.42</v>
      </c>
      <c r="C840" s="7">
        <f t="shared" si="92"/>
        <v>-1.0330506404215956E-2</v>
      </c>
      <c r="E840">
        <v>838</v>
      </c>
      <c r="F840" s="2">
        <f t="shared" si="93"/>
        <v>816.83817593724746</v>
      </c>
      <c r="G840" s="10">
        <f t="shared" si="95"/>
        <v>3.6110686634066811</v>
      </c>
      <c r="H840" s="9">
        <f>H839*(1+C840)</f>
        <v>3.6110686634066749</v>
      </c>
      <c r="I840" s="9">
        <f t="shared" si="94"/>
        <v>3.7693561532192277E-2</v>
      </c>
      <c r="J840">
        <f t="shared" si="96"/>
        <v>1.8116956722189157E-4</v>
      </c>
      <c r="O840">
        <v>838</v>
      </c>
      <c r="P840">
        <v>627</v>
      </c>
      <c r="Q840" s="9">
        <v>-9.8478674273292377E-3</v>
      </c>
      <c r="R840">
        <v>6.2915156933964972E-5</v>
      </c>
      <c r="S840">
        <f t="shared" si="97"/>
        <v>0.57502582992454443</v>
      </c>
      <c r="T840" s="20">
        <f t="shared" si="91"/>
        <v>0.42497417007545557</v>
      </c>
    </row>
    <row r="841" spans="1:20" x14ac:dyDescent="0.15">
      <c r="A841" s="6">
        <v>37827</v>
      </c>
      <c r="B841" s="11">
        <v>1730.7</v>
      </c>
      <c r="C841" s="7">
        <f t="shared" si="92"/>
        <v>1.7209154706069096E-2</v>
      </c>
      <c r="E841">
        <v>839</v>
      </c>
      <c r="F841" s="2">
        <f t="shared" si="93"/>
        <v>830.89527047677484</v>
      </c>
      <c r="G841" s="10">
        <f t="shared" si="95"/>
        <v>3.6732121026894844</v>
      </c>
      <c r="H841" s="9">
        <f>H840*(1+C841)</f>
        <v>3.6732121026894786</v>
      </c>
      <c r="I841" s="9">
        <f t="shared" si="94"/>
        <v>-6.2143439282803747E-2</v>
      </c>
      <c r="J841">
        <f t="shared" si="96"/>
        <v>1.8207996705717748E-4</v>
      </c>
      <c r="O841">
        <v>839</v>
      </c>
      <c r="P841">
        <v>1227</v>
      </c>
      <c r="Q841" s="9">
        <v>-9.8690912795422747E-3</v>
      </c>
      <c r="R841">
        <v>1.2732299232765293E-3</v>
      </c>
      <c r="S841">
        <f t="shared" si="97"/>
        <v>0.57629905984782093</v>
      </c>
      <c r="T841" s="20">
        <f t="shared" si="91"/>
        <v>0.42370094015217907</v>
      </c>
    </row>
    <row r="842" spans="1:20" x14ac:dyDescent="0.15">
      <c r="A842" s="6">
        <v>37830</v>
      </c>
      <c r="B842" s="11">
        <v>1735.36</v>
      </c>
      <c r="C842" s="7">
        <f t="shared" si="92"/>
        <v>2.6925521465301916E-3</v>
      </c>
      <c r="E842">
        <v>840</v>
      </c>
      <c r="F842" s="2">
        <f t="shared" si="93"/>
        <v>833.13249932083886</v>
      </c>
      <c r="G842" s="10">
        <f t="shared" si="95"/>
        <v>3.6831024178212419</v>
      </c>
      <c r="H842" s="9">
        <f>H841*(1+C842)</f>
        <v>3.6831024178212357</v>
      </c>
      <c r="I842" s="9">
        <f t="shared" si="94"/>
        <v>-9.8903151317570881E-3</v>
      </c>
      <c r="J842">
        <f t="shared" si="96"/>
        <v>1.8299494176600745E-4</v>
      </c>
      <c r="O842">
        <v>840</v>
      </c>
      <c r="P842">
        <v>840</v>
      </c>
      <c r="Q842" s="9">
        <v>-9.8903151317570881E-3</v>
      </c>
      <c r="R842">
        <v>1.8299494176600745E-4</v>
      </c>
      <c r="S842">
        <f t="shared" si="97"/>
        <v>0.57648205478958692</v>
      </c>
      <c r="T842" s="20">
        <f t="shared" si="91"/>
        <v>0.42351794521041308</v>
      </c>
    </row>
    <row r="843" spans="1:20" x14ac:dyDescent="0.15">
      <c r="A843" s="6">
        <v>37831</v>
      </c>
      <c r="B843" s="11">
        <v>1731.37</v>
      </c>
      <c r="C843" s="7">
        <f t="shared" si="92"/>
        <v>-2.29923474091831E-3</v>
      </c>
      <c r="E843">
        <v>841</v>
      </c>
      <c r="F843" s="2">
        <f t="shared" si="93"/>
        <v>831.21693213461231</v>
      </c>
      <c r="G843" s="10">
        <f t="shared" si="95"/>
        <v>3.6746341007878276</v>
      </c>
      <c r="H843" s="9">
        <f>H842*(1+C843)</f>
        <v>3.6746341007878209</v>
      </c>
      <c r="I843" s="9">
        <f t="shared" si="94"/>
        <v>8.4683170334147739E-3</v>
      </c>
      <c r="J843">
        <f t="shared" si="96"/>
        <v>1.8391451433769594E-4</v>
      </c>
      <c r="O843">
        <v>841</v>
      </c>
      <c r="P843">
        <v>1104</v>
      </c>
      <c r="Q843" s="9">
        <v>-1.0038882097255897E-2</v>
      </c>
      <c r="R843">
        <v>6.8729908941376192E-4</v>
      </c>
      <c r="S843">
        <f t="shared" si="97"/>
        <v>0.5771693538790007</v>
      </c>
      <c r="T843" s="20">
        <f t="shared" si="91"/>
        <v>0.4228306461209993</v>
      </c>
    </row>
    <row r="844" spans="1:20" x14ac:dyDescent="0.15">
      <c r="A844" s="6">
        <v>37832</v>
      </c>
      <c r="B844" s="11">
        <v>1720.91</v>
      </c>
      <c r="C844" s="7">
        <f t="shared" si="92"/>
        <v>-6.041458498183383E-3</v>
      </c>
      <c r="E844">
        <v>842</v>
      </c>
      <c r="F844" s="2">
        <f t="shared" si="93"/>
        <v>826.19516953613379</v>
      </c>
      <c r="G844" s="10">
        <f t="shared" si="95"/>
        <v>3.6524339513719086</v>
      </c>
      <c r="H844" s="9">
        <f>H843*(1+C844)</f>
        <v>3.652433951371902</v>
      </c>
      <c r="I844" s="9">
        <f t="shared" si="94"/>
        <v>2.2200149415918968E-2</v>
      </c>
      <c r="J844">
        <f t="shared" si="96"/>
        <v>1.8483870787708135E-4</v>
      </c>
      <c r="O844">
        <v>842</v>
      </c>
      <c r="P844">
        <v>1095</v>
      </c>
      <c r="Q844" s="9">
        <v>-1.0038882097256341E-2</v>
      </c>
      <c r="R844">
        <v>6.5698203678525569E-4</v>
      </c>
      <c r="S844">
        <f t="shared" si="97"/>
        <v>0.57782633591578592</v>
      </c>
      <c r="T844" s="20">
        <f t="shared" si="91"/>
        <v>0.42217366408421408</v>
      </c>
    </row>
    <row r="845" spans="1:20" x14ac:dyDescent="0.15">
      <c r="A845" s="6">
        <v>37833</v>
      </c>
      <c r="B845" s="11">
        <v>1735.02</v>
      </c>
      <c r="C845" s="7">
        <f t="shared" si="92"/>
        <v>8.1991504494713929E-3</v>
      </c>
      <c r="E845">
        <v>843</v>
      </c>
      <c r="F845" s="2">
        <f t="shared" si="93"/>
        <v>832.96926803178712</v>
      </c>
      <c r="G845" s="10">
        <f t="shared" si="95"/>
        <v>3.6823808068459645</v>
      </c>
      <c r="H845" s="9">
        <f>H844*(1+C845)</f>
        <v>3.6823808068459574</v>
      </c>
      <c r="I845" s="9">
        <f t="shared" si="94"/>
        <v>-2.99468554740554E-2</v>
      </c>
      <c r="J845">
        <f t="shared" si="96"/>
        <v>1.857675456051069E-4</v>
      </c>
      <c r="O845">
        <v>843</v>
      </c>
      <c r="P845">
        <v>1474</v>
      </c>
      <c r="Q845" s="9">
        <v>-1.0060105949469822E-2</v>
      </c>
      <c r="R845">
        <v>4.3914292737335424E-3</v>
      </c>
      <c r="S845">
        <f t="shared" si="97"/>
        <v>0.58221776518951951</v>
      </c>
      <c r="T845" s="20">
        <f t="shared" si="91"/>
        <v>0.41778223481048049</v>
      </c>
    </row>
    <row r="846" spans="1:20" x14ac:dyDescent="0.15">
      <c r="A846" s="6">
        <v>37834</v>
      </c>
      <c r="B846" s="11">
        <v>1715.62</v>
      </c>
      <c r="C846" s="7">
        <f t="shared" si="92"/>
        <v>-1.1181427303431746E-2</v>
      </c>
      <c r="E846">
        <v>844</v>
      </c>
      <c r="F846" s="2">
        <f t="shared" si="93"/>
        <v>823.6554827152969</v>
      </c>
      <c r="G846" s="10">
        <f t="shared" si="95"/>
        <v>3.6412065335506636</v>
      </c>
      <c r="H846" s="9">
        <f>H845*(1+C846)</f>
        <v>3.6412065335506569</v>
      </c>
      <c r="I846" s="9">
        <f t="shared" si="94"/>
        <v>4.1174273295300434E-2</v>
      </c>
      <c r="J846">
        <f t="shared" si="96"/>
        <v>1.8670105085940393E-4</v>
      </c>
      <c r="O846">
        <v>844</v>
      </c>
      <c r="P846">
        <v>1274</v>
      </c>
      <c r="Q846" s="9">
        <v>-1.0123777506112042E-2</v>
      </c>
      <c r="R846">
        <v>1.6114693205537881E-3</v>
      </c>
      <c r="S846">
        <f t="shared" si="97"/>
        <v>0.58382923451007329</v>
      </c>
      <c r="T846" s="20">
        <f t="shared" si="91"/>
        <v>0.41617076548992671</v>
      </c>
    </row>
    <row r="847" spans="1:20" x14ac:dyDescent="0.15">
      <c r="A847" s="6">
        <v>37837</v>
      </c>
      <c r="B847" s="11">
        <v>1714.06</v>
      </c>
      <c r="C847" s="7">
        <f t="shared" si="92"/>
        <v>-9.0929226751845782E-4</v>
      </c>
      <c r="E847">
        <v>845</v>
      </c>
      <c r="F847" s="2">
        <f t="shared" si="93"/>
        <v>822.9065391537647</v>
      </c>
      <c r="G847" s="10">
        <f t="shared" si="95"/>
        <v>3.6378956126052682</v>
      </c>
      <c r="H847" s="9">
        <f>H846*(1+C847)</f>
        <v>3.6378956126052615</v>
      </c>
      <c r="I847" s="9">
        <f t="shared" si="94"/>
        <v>3.3109209453954236E-3</v>
      </c>
      <c r="J847">
        <f t="shared" si="96"/>
        <v>1.8763924709487833E-4</v>
      </c>
      <c r="O847">
        <v>845</v>
      </c>
      <c r="P847">
        <v>943</v>
      </c>
      <c r="Q847" s="9">
        <v>-1.0145001358326411E-2</v>
      </c>
      <c r="R847">
        <v>3.0666327442664833E-4</v>
      </c>
      <c r="S847">
        <f t="shared" si="97"/>
        <v>0.58413589778449992</v>
      </c>
      <c r="T847" s="20">
        <f t="shared" si="91"/>
        <v>0.41586410221550008</v>
      </c>
    </row>
    <row r="848" spans="1:20" x14ac:dyDescent="0.15">
      <c r="A848" s="6">
        <v>37838</v>
      </c>
      <c r="B848" s="11">
        <v>1673.5</v>
      </c>
      <c r="C848" s="7">
        <f t="shared" si="92"/>
        <v>-2.3663115643559718E-2</v>
      </c>
      <c r="E848">
        <v>846</v>
      </c>
      <c r="F848" s="2">
        <f t="shared" si="93"/>
        <v>803.4340065539277</v>
      </c>
      <c r="G848" s="10">
        <f t="shared" si="95"/>
        <v>3.5518116680249916</v>
      </c>
      <c r="H848" s="9">
        <f>H847*(1+C848)</f>
        <v>3.5518116680249845</v>
      </c>
      <c r="I848" s="9">
        <f t="shared" si="94"/>
        <v>8.6083944580277016E-2</v>
      </c>
      <c r="J848">
        <f t="shared" si="96"/>
        <v>1.8858215788429984E-4</v>
      </c>
      <c r="O848">
        <v>846</v>
      </c>
      <c r="P848">
        <v>964</v>
      </c>
      <c r="Q848" s="9">
        <v>-1.0314792176038701E-2</v>
      </c>
      <c r="R848">
        <v>3.4070387490162162E-4</v>
      </c>
      <c r="S848">
        <f t="shared" si="97"/>
        <v>0.58447660165940152</v>
      </c>
      <c r="T848" s="20">
        <f t="shared" si="91"/>
        <v>0.41552339834059848</v>
      </c>
    </row>
    <row r="849" spans="1:20" x14ac:dyDescent="0.15">
      <c r="A849" s="6">
        <v>37839</v>
      </c>
      <c r="B849" s="11">
        <v>1652.68</v>
      </c>
      <c r="C849" s="7">
        <f t="shared" si="92"/>
        <v>-1.2440991933074352E-2</v>
      </c>
      <c r="E849">
        <v>847</v>
      </c>
      <c r="F849" s="2">
        <f t="shared" si="93"/>
        <v>793.43849055963267</v>
      </c>
      <c r="G849" s="10">
        <f t="shared" si="95"/>
        <v>3.5076236077152934</v>
      </c>
      <c r="H849" s="9">
        <f>H848*(1+C849)</f>
        <v>3.5076236077152863</v>
      </c>
      <c r="I849" s="9">
        <f t="shared" si="94"/>
        <v>4.4188060309698241E-2</v>
      </c>
      <c r="J849">
        <f t="shared" si="96"/>
        <v>1.895298069188943E-4</v>
      </c>
      <c r="O849">
        <v>847</v>
      </c>
      <c r="P849">
        <v>539</v>
      </c>
      <c r="Q849" s="9">
        <v>-1.0357239880467439E-2</v>
      </c>
      <c r="R849">
        <v>4.0474956424070861E-5</v>
      </c>
      <c r="S849">
        <f t="shared" si="97"/>
        <v>0.58451707661582564</v>
      </c>
      <c r="T849" s="20">
        <f t="shared" si="91"/>
        <v>0.41548292338417436</v>
      </c>
    </row>
    <row r="850" spans="1:20" x14ac:dyDescent="0.15">
      <c r="A850" s="6">
        <v>37840</v>
      </c>
      <c r="B850" s="11">
        <v>1652.18</v>
      </c>
      <c r="C850" s="7">
        <f t="shared" si="92"/>
        <v>-3.025389065033357E-4</v>
      </c>
      <c r="E850">
        <v>848</v>
      </c>
      <c r="F850" s="2">
        <f t="shared" si="93"/>
        <v>793.19844454632107</v>
      </c>
      <c r="G850" s="10">
        <f t="shared" si="95"/>
        <v>3.50656241510459</v>
      </c>
      <c r="H850" s="9">
        <f>H849*(1+C850)</f>
        <v>3.5065624151045829</v>
      </c>
      <c r="I850" s="9">
        <f t="shared" si="94"/>
        <v>1.0611926107033653E-3</v>
      </c>
      <c r="J850">
        <f t="shared" si="96"/>
        <v>1.9048221800893898E-4</v>
      </c>
      <c r="O850">
        <v>848</v>
      </c>
      <c r="P850">
        <v>1159</v>
      </c>
      <c r="Q850" s="9">
        <v>-1.0357239880467439E-2</v>
      </c>
      <c r="R850">
        <v>9.0547471537354434E-4</v>
      </c>
      <c r="S850">
        <f t="shared" si="97"/>
        <v>0.58542255133119914</v>
      </c>
      <c r="T850" s="20">
        <f t="shared" si="91"/>
        <v>0.41457744866880086</v>
      </c>
    </row>
    <row r="851" spans="1:20" x14ac:dyDescent="0.15">
      <c r="A851" s="6">
        <v>37841</v>
      </c>
      <c r="B851" s="11">
        <v>1644.03</v>
      </c>
      <c r="C851" s="7">
        <f t="shared" si="92"/>
        <v>-4.9328765630863858E-3</v>
      </c>
      <c r="E851">
        <v>849</v>
      </c>
      <c r="F851" s="2">
        <f t="shared" si="93"/>
        <v>789.28569452934198</v>
      </c>
      <c r="G851" s="10">
        <f t="shared" si="95"/>
        <v>3.4892649755501211</v>
      </c>
      <c r="H851" s="9">
        <f>H850*(1+C851)</f>
        <v>3.4892649755501139</v>
      </c>
      <c r="I851" s="9">
        <f t="shared" si="94"/>
        <v>1.7297439554468941E-2</v>
      </c>
      <c r="J851">
        <f t="shared" si="96"/>
        <v>1.9143941508436077E-4</v>
      </c>
      <c r="O851">
        <v>849</v>
      </c>
      <c r="P851">
        <v>1178</v>
      </c>
      <c r="Q851" s="9">
        <v>-1.039968758489529E-2</v>
      </c>
      <c r="R851">
        <v>9.9595059027303206E-4</v>
      </c>
      <c r="S851">
        <f t="shared" si="97"/>
        <v>0.58641850192147216</v>
      </c>
      <c r="T851" s="20">
        <f t="shared" si="91"/>
        <v>0.41358149807852784</v>
      </c>
    </row>
    <row r="852" spans="1:20" x14ac:dyDescent="0.15">
      <c r="A852" s="6">
        <v>37844</v>
      </c>
      <c r="B852" s="11">
        <v>1661.51</v>
      </c>
      <c r="C852" s="7">
        <f t="shared" si="92"/>
        <v>1.0632409384256913E-2</v>
      </c>
      <c r="E852">
        <v>850</v>
      </c>
      <c r="F852" s="2">
        <f t="shared" si="93"/>
        <v>797.67770315471546</v>
      </c>
      <c r="G852" s="10">
        <f t="shared" si="95"/>
        <v>3.526364269220319</v>
      </c>
      <c r="H852" s="9">
        <f>H851*(1+C852)</f>
        <v>3.5263642692203119</v>
      </c>
      <c r="I852" s="9">
        <f t="shared" si="94"/>
        <v>-3.709929367019793E-2</v>
      </c>
      <c r="J852">
        <f t="shared" si="96"/>
        <v>1.9240142219533748E-4</v>
      </c>
      <c r="O852">
        <v>850</v>
      </c>
      <c r="P852">
        <v>1160</v>
      </c>
      <c r="Q852" s="9">
        <v>-1.0442135289324028E-2</v>
      </c>
      <c r="R852">
        <v>9.1002483957140128E-4</v>
      </c>
      <c r="S852">
        <f t="shared" si="97"/>
        <v>0.58732852676104352</v>
      </c>
      <c r="T852" s="20">
        <f t="shared" si="91"/>
        <v>0.41267147323895648</v>
      </c>
    </row>
    <row r="853" spans="1:20" x14ac:dyDescent="0.15">
      <c r="A853" s="6">
        <v>37845</v>
      </c>
      <c r="B853" s="11">
        <v>1687.01</v>
      </c>
      <c r="C853" s="7">
        <f t="shared" si="92"/>
        <v>1.5347485118958115E-2</v>
      </c>
      <c r="E853">
        <v>851</v>
      </c>
      <c r="F853" s="2">
        <f t="shared" si="93"/>
        <v>809.9200498336071</v>
      </c>
      <c r="G853" s="10">
        <f t="shared" si="95"/>
        <v>3.5804850923662035</v>
      </c>
      <c r="H853" s="9">
        <f>H852*(1+C853)</f>
        <v>3.5804850923661964</v>
      </c>
      <c r="I853" s="9">
        <f t="shared" si="94"/>
        <v>-5.4120823145884511E-2</v>
      </c>
      <c r="J853">
        <f t="shared" si="96"/>
        <v>1.9336826351290195E-4</v>
      </c>
      <c r="O853">
        <v>851</v>
      </c>
      <c r="P853">
        <v>98</v>
      </c>
      <c r="Q853" s="9">
        <v>-1.0505806845964472E-2</v>
      </c>
      <c r="R853">
        <v>4.4377721334392701E-6</v>
      </c>
      <c r="S853">
        <f t="shared" si="97"/>
        <v>0.58733296453317696</v>
      </c>
      <c r="T853" s="20">
        <f t="shared" si="91"/>
        <v>0.41266703546682304</v>
      </c>
    </row>
    <row r="854" spans="1:20" x14ac:dyDescent="0.15">
      <c r="A854" s="6">
        <v>37846</v>
      </c>
      <c r="B854" s="11">
        <v>1686.61</v>
      </c>
      <c r="C854" s="7">
        <f t="shared" si="92"/>
        <v>-2.3710588556091761E-4</v>
      </c>
      <c r="E854">
        <v>852</v>
      </c>
      <c r="F854" s="2">
        <f t="shared" si="93"/>
        <v>809.72801302295773</v>
      </c>
      <c r="G854" s="10">
        <f t="shared" si="95"/>
        <v>3.5796361382776403</v>
      </c>
      <c r="H854" s="9">
        <f>H853*(1+C854)</f>
        <v>3.5796361382776332</v>
      </c>
      <c r="I854" s="9">
        <f t="shared" si="94"/>
        <v>8.4895408856322518E-4</v>
      </c>
      <c r="J854">
        <f t="shared" si="96"/>
        <v>1.943399633295497E-4</v>
      </c>
      <c r="O854">
        <v>852</v>
      </c>
      <c r="P854">
        <v>1300</v>
      </c>
      <c r="Q854" s="9">
        <v>-1.054825455039321E-2</v>
      </c>
      <c r="R854">
        <v>1.8357855300645775E-3</v>
      </c>
      <c r="S854">
        <f t="shared" si="97"/>
        <v>0.58916875006324154</v>
      </c>
      <c r="T854" s="20">
        <f t="shared" si="91"/>
        <v>0.41083124993675846</v>
      </c>
    </row>
    <row r="855" spans="1:20" x14ac:dyDescent="0.15">
      <c r="A855" s="6">
        <v>37847</v>
      </c>
      <c r="B855" s="11">
        <v>1700.34</v>
      </c>
      <c r="C855" s="7">
        <f t="shared" si="92"/>
        <v>8.1405897036066488E-3</v>
      </c>
      <c r="E855">
        <v>853</v>
      </c>
      <c r="F855" s="2">
        <f t="shared" si="93"/>
        <v>816.31967654849427</v>
      </c>
      <c r="G855" s="10">
        <f t="shared" si="95"/>
        <v>3.6087764873675616</v>
      </c>
      <c r="H855" s="9">
        <f>H854*(1+C855)</f>
        <v>3.6087764873675545</v>
      </c>
      <c r="I855" s="9">
        <f t="shared" si="94"/>
        <v>-2.9140349089921358E-2</v>
      </c>
      <c r="J855">
        <f t="shared" si="96"/>
        <v>1.9531654605984893E-4</v>
      </c>
      <c r="O855">
        <v>853</v>
      </c>
      <c r="P855">
        <v>1125</v>
      </c>
      <c r="Q855" s="9">
        <v>-1.0654373811464168E-2</v>
      </c>
      <c r="R855">
        <v>7.6359147803867677E-4</v>
      </c>
      <c r="S855">
        <f t="shared" si="97"/>
        <v>0.58993234154128027</v>
      </c>
      <c r="T855" s="20">
        <f t="shared" si="91"/>
        <v>0.41006765845871973</v>
      </c>
    </row>
    <row r="856" spans="1:20" x14ac:dyDescent="0.15">
      <c r="A856" s="6">
        <v>37848</v>
      </c>
      <c r="B856" s="11">
        <v>1702.01</v>
      </c>
      <c r="C856" s="7">
        <f t="shared" si="92"/>
        <v>9.8215650987443226E-4</v>
      </c>
      <c r="E856">
        <v>854</v>
      </c>
      <c r="F856" s="2">
        <f t="shared" si="93"/>
        <v>817.12143023295494</v>
      </c>
      <c r="G856" s="10">
        <f t="shared" si="95"/>
        <v>3.6123208706873116</v>
      </c>
      <c r="H856" s="9">
        <f>H855*(1+C856)</f>
        <v>3.6123208706873045</v>
      </c>
      <c r="I856" s="9">
        <f t="shared" si="94"/>
        <v>-3.544383319749933E-3</v>
      </c>
      <c r="J856">
        <f t="shared" si="96"/>
        <v>1.9629803624105424E-4</v>
      </c>
      <c r="O856">
        <v>854</v>
      </c>
      <c r="P856">
        <v>107</v>
      </c>
      <c r="Q856" s="9">
        <v>-1.0739269220321646E-2</v>
      </c>
      <c r="R856">
        <v>4.6425572931388094E-6</v>
      </c>
      <c r="S856">
        <f t="shared" si="97"/>
        <v>0.58993698409857342</v>
      </c>
      <c r="T856" s="20">
        <f t="shared" si="91"/>
        <v>0.41006301590142658</v>
      </c>
    </row>
    <row r="857" spans="1:20" x14ac:dyDescent="0.15">
      <c r="A857" s="6">
        <v>37851</v>
      </c>
      <c r="B857" s="11">
        <v>1739.49</v>
      </c>
      <c r="C857" s="7">
        <f t="shared" si="92"/>
        <v>2.2021022203159824E-2</v>
      </c>
      <c r="E857">
        <v>855</v>
      </c>
      <c r="F857" s="2">
        <f t="shared" si="93"/>
        <v>835.11527939079258</v>
      </c>
      <c r="G857" s="10">
        <f t="shared" si="95"/>
        <v>3.6918678687856543</v>
      </c>
      <c r="H857" s="9">
        <f>H856*(1+C857)</f>
        <v>3.6918678687856472</v>
      </c>
      <c r="I857" s="9">
        <f t="shared" si="94"/>
        <v>-7.9546998098342758E-2</v>
      </c>
      <c r="J857">
        <f t="shared" si="96"/>
        <v>1.9728445853372289E-4</v>
      </c>
      <c r="O857">
        <v>855</v>
      </c>
      <c r="P857">
        <v>1373</v>
      </c>
      <c r="Q857" s="9">
        <v>-1.0972731594675267E-2</v>
      </c>
      <c r="R857">
        <v>2.6468970378278928E-3</v>
      </c>
      <c r="S857">
        <f t="shared" si="97"/>
        <v>0.59258388113640137</v>
      </c>
      <c r="T857" s="20">
        <f t="shared" si="91"/>
        <v>0.40741611886359863</v>
      </c>
    </row>
    <row r="858" spans="1:20" x14ac:dyDescent="0.15">
      <c r="A858" s="6">
        <v>37852</v>
      </c>
      <c r="B858" s="11">
        <v>1761.11</v>
      </c>
      <c r="C858" s="7">
        <f t="shared" si="92"/>
        <v>1.2428930318656661E-2</v>
      </c>
      <c r="E858">
        <v>856</v>
      </c>
      <c r="F858" s="2">
        <f t="shared" si="93"/>
        <v>845.49486900638624</v>
      </c>
      <c r="G858" s="10">
        <f t="shared" si="95"/>
        <v>3.737753837272479</v>
      </c>
      <c r="H858" s="9">
        <f>H857*(1+C858)</f>
        <v>3.7377538372724715</v>
      </c>
      <c r="I858" s="9">
        <f t="shared" si="94"/>
        <v>-4.5885968486824247E-2</v>
      </c>
      <c r="J858">
        <f t="shared" si="96"/>
        <v>1.9827583772233454E-4</v>
      </c>
      <c r="O858">
        <v>856</v>
      </c>
      <c r="P858">
        <v>293</v>
      </c>
      <c r="Q858" s="9">
        <v>-1.1036403151317487E-2</v>
      </c>
      <c r="R858">
        <v>1.1794084997063369E-5</v>
      </c>
      <c r="S858">
        <f t="shared" si="97"/>
        <v>0.59259567522139844</v>
      </c>
      <c r="T858" s="20">
        <f t="shared" si="91"/>
        <v>0.40740432477860156</v>
      </c>
    </row>
    <row r="859" spans="1:20" x14ac:dyDescent="0.15">
      <c r="A859" s="6">
        <v>37853</v>
      </c>
      <c r="B859" s="11">
        <v>1760.54</v>
      </c>
      <c r="C859" s="7">
        <f t="shared" si="92"/>
        <v>-3.2365951019519557E-4</v>
      </c>
      <c r="E859">
        <v>857</v>
      </c>
      <c r="F859" s="2">
        <f t="shared" si="93"/>
        <v>845.22121655121111</v>
      </c>
      <c r="G859" s="10">
        <f t="shared" si="95"/>
        <v>3.7365440776962773</v>
      </c>
      <c r="H859" s="9">
        <f>H858*(1+C859)</f>
        <v>3.7365440776962697</v>
      </c>
      <c r="I859" s="9">
        <f t="shared" si="94"/>
        <v>1.2097595762017299E-3</v>
      </c>
      <c r="J859">
        <f t="shared" si="96"/>
        <v>1.9927219871591407E-4</v>
      </c>
      <c r="O859">
        <v>857</v>
      </c>
      <c r="P859">
        <v>567</v>
      </c>
      <c r="Q859" s="9">
        <v>-1.1333537082314216E-2</v>
      </c>
      <c r="R859">
        <v>4.6573634325575413E-5</v>
      </c>
      <c r="S859">
        <f t="shared" si="97"/>
        <v>0.59264224885572403</v>
      </c>
      <c r="T859" s="20">
        <f t="shared" si="91"/>
        <v>0.40735775114427597</v>
      </c>
    </row>
    <row r="860" spans="1:20" x14ac:dyDescent="0.15">
      <c r="A860" s="6">
        <v>37854</v>
      </c>
      <c r="B860" s="11">
        <v>1777.55</v>
      </c>
      <c r="C860" s="7">
        <f t="shared" si="92"/>
        <v>9.6618083088142459E-3</v>
      </c>
      <c r="E860">
        <v>858</v>
      </c>
      <c r="F860" s="2">
        <f t="shared" si="93"/>
        <v>853.3875819240717</v>
      </c>
      <c r="G860" s="10">
        <f t="shared" si="95"/>
        <v>3.7726458503124141</v>
      </c>
      <c r="H860" s="9">
        <f>H859*(1+C860)</f>
        <v>3.7726458503124061</v>
      </c>
      <c r="I860" s="9">
        <f t="shared" si="94"/>
        <v>-3.6101772616136341E-2</v>
      </c>
      <c r="J860">
        <f t="shared" si="96"/>
        <v>2.0027356654865735E-4</v>
      </c>
      <c r="O860">
        <v>858</v>
      </c>
      <c r="P860">
        <v>1181</v>
      </c>
      <c r="Q860" s="9">
        <v>-1.1333537082315104E-2</v>
      </c>
      <c r="R860">
        <v>1.011040496056741E-3</v>
      </c>
      <c r="S860">
        <f t="shared" si="97"/>
        <v>0.59365328935178074</v>
      </c>
      <c r="T860" s="20">
        <f t="shared" si="91"/>
        <v>0.40634671064821926</v>
      </c>
    </row>
    <row r="861" spans="1:20" x14ac:dyDescent="0.15">
      <c r="A861" s="6">
        <v>37855</v>
      </c>
      <c r="B861" s="11">
        <v>1765.32</v>
      </c>
      <c r="C861" s="7">
        <f t="shared" si="92"/>
        <v>-6.8802565328682785E-3</v>
      </c>
      <c r="E861">
        <v>859</v>
      </c>
      <c r="F861" s="2">
        <f t="shared" si="93"/>
        <v>847.51605643846995</v>
      </c>
      <c r="G861" s="10">
        <f t="shared" si="95"/>
        <v>3.7466890790546037</v>
      </c>
      <c r="H861" s="9">
        <f>H860*(1+C861)</f>
        <v>3.7466890790545957</v>
      </c>
      <c r="I861" s="9">
        <f t="shared" si="94"/>
        <v>2.5956771257810374E-2</v>
      </c>
      <c r="J861">
        <f t="shared" si="96"/>
        <v>2.0127996638056014E-4</v>
      </c>
      <c r="O861">
        <v>859</v>
      </c>
      <c r="P861">
        <v>509</v>
      </c>
      <c r="Q861" s="9">
        <v>-1.1460880195599099E-2</v>
      </c>
      <c r="R861">
        <v>3.4824012675706754E-5</v>
      </c>
      <c r="S861">
        <f t="shared" si="97"/>
        <v>0.59368811336445648</v>
      </c>
      <c r="T861" s="20">
        <f t="shared" si="91"/>
        <v>0.40631188663554352</v>
      </c>
    </row>
    <row r="862" spans="1:20" x14ac:dyDescent="0.15">
      <c r="A862" s="6">
        <v>37858</v>
      </c>
      <c r="B862" s="11">
        <v>1764.31</v>
      </c>
      <c r="C862" s="7">
        <f t="shared" si="92"/>
        <v>-5.7213423062107971E-4</v>
      </c>
      <c r="E862">
        <v>860</v>
      </c>
      <c r="F862" s="2">
        <f t="shared" si="93"/>
        <v>847.03116349158051</v>
      </c>
      <c r="G862" s="10">
        <f t="shared" si="95"/>
        <v>3.7445454699809826</v>
      </c>
      <c r="H862" s="9">
        <f>H861*(1+C862)</f>
        <v>3.7445454699809746</v>
      </c>
      <c r="I862" s="9">
        <f t="shared" si="94"/>
        <v>2.1436090736211E-3</v>
      </c>
      <c r="J862">
        <f t="shared" si="96"/>
        <v>2.0229142349805041E-4</v>
      </c>
      <c r="O862">
        <v>860</v>
      </c>
      <c r="P862">
        <v>973</v>
      </c>
      <c r="Q862" s="9">
        <v>-1.1503327900026505E-2</v>
      </c>
      <c r="R862">
        <v>3.5642597494056801E-4</v>
      </c>
      <c r="S862">
        <f t="shared" si="97"/>
        <v>0.59404453933939705</v>
      </c>
      <c r="T862" s="20">
        <f t="shared" si="91"/>
        <v>0.40595546066060295</v>
      </c>
    </row>
    <row r="863" spans="1:20" x14ac:dyDescent="0.15">
      <c r="A863" s="6">
        <v>37859</v>
      </c>
      <c r="B863" s="11">
        <v>1770.65</v>
      </c>
      <c r="C863" s="7">
        <f t="shared" si="92"/>
        <v>3.593472802398745E-3</v>
      </c>
      <c r="E863">
        <v>861</v>
      </c>
      <c r="F863" s="2">
        <f t="shared" si="93"/>
        <v>850.07494694037166</v>
      </c>
      <c r="G863" s="10">
        <f t="shared" si="95"/>
        <v>3.7580013922847049</v>
      </c>
      <c r="H863" s="9">
        <f>H862*(1+C863)</f>
        <v>3.7580013922846969</v>
      </c>
      <c r="I863" s="9">
        <f t="shared" si="94"/>
        <v>-1.3455922303722279E-2</v>
      </c>
      <c r="J863">
        <f t="shared" si="96"/>
        <v>2.033079633146235E-4</v>
      </c>
      <c r="O863">
        <v>861</v>
      </c>
      <c r="P863">
        <v>1365</v>
      </c>
      <c r="Q863" s="9">
        <v>-1.1588223308883983E-2</v>
      </c>
      <c r="R863">
        <v>2.5428555713016871E-3</v>
      </c>
      <c r="S863">
        <f t="shared" si="97"/>
        <v>0.59658739491069879</v>
      </c>
      <c r="T863" s="20">
        <f t="shared" si="91"/>
        <v>0.40341260508930121</v>
      </c>
    </row>
    <row r="864" spans="1:20" x14ac:dyDescent="0.15">
      <c r="A864" s="6">
        <v>37860</v>
      </c>
      <c r="B864" s="11">
        <v>1782.13</v>
      </c>
      <c r="C864" s="7">
        <f t="shared" si="92"/>
        <v>6.4834947618106487E-3</v>
      </c>
      <c r="E864">
        <v>862</v>
      </c>
      <c r="F864" s="2">
        <f t="shared" si="93"/>
        <v>855.58640340600607</v>
      </c>
      <c r="G864" s="10">
        <f t="shared" si="95"/>
        <v>3.7823663746264597</v>
      </c>
      <c r="H864" s="9">
        <f>H863*(1+C864)</f>
        <v>3.7823663746264518</v>
      </c>
      <c r="I864" s="9">
        <f t="shared" si="94"/>
        <v>-2.4364982341754882E-2</v>
      </c>
      <c r="J864">
        <f t="shared" si="96"/>
        <v>2.0432961137148092E-4</v>
      </c>
      <c r="O864">
        <v>862</v>
      </c>
      <c r="P864">
        <v>1401</v>
      </c>
      <c r="Q864" s="9">
        <v>-1.1609447161097464E-2</v>
      </c>
      <c r="R864">
        <v>3.0457256938251267E-3</v>
      </c>
      <c r="S864">
        <f t="shared" si="97"/>
        <v>0.59963312060452389</v>
      </c>
      <c r="T864" s="20">
        <f t="shared" si="91"/>
        <v>0.40036687939547611</v>
      </c>
    </row>
    <row r="865" spans="1:20" x14ac:dyDescent="0.15">
      <c r="A865" s="6">
        <v>37861</v>
      </c>
      <c r="B865" s="11">
        <v>1800.18</v>
      </c>
      <c r="C865" s="7">
        <f t="shared" si="92"/>
        <v>1.0128329583139362E-2</v>
      </c>
      <c r="E865">
        <v>863</v>
      </c>
      <c r="F865" s="2">
        <f t="shared" si="93"/>
        <v>864.2520644865549</v>
      </c>
      <c r="G865" s="10">
        <f t="shared" si="95"/>
        <v>3.8206754278728603</v>
      </c>
      <c r="H865" s="9">
        <f>H864*(1+C865)</f>
        <v>3.8206754278728523</v>
      </c>
      <c r="I865" s="9">
        <f t="shared" si="94"/>
        <v>-3.8309053246400548E-2</v>
      </c>
      <c r="J865">
        <f t="shared" si="96"/>
        <v>2.0535639333817178E-4</v>
      </c>
      <c r="O865">
        <v>863</v>
      </c>
      <c r="P865">
        <v>1288</v>
      </c>
      <c r="Q865" s="9">
        <v>-1.1779237978809753E-2</v>
      </c>
      <c r="R865">
        <v>1.7286175237122027E-3</v>
      </c>
      <c r="S865">
        <f t="shared" si="97"/>
        <v>0.60136173812823612</v>
      </c>
      <c r="T865" s="20">
        <f t="shared" si="91"/>
        <v>0.39863826187176388</v>
      </c>
    </row>
    <row r="866" spans="1:20" x14ac:dyDescent="0.15">
      <c r="A866" s="6">
        <v>37862</v>
      </c>
      <c r="B866" s="11">
        <v>1810.45</v>
      </c>
      <c r="C866" s="7">
        <f t="shared" si="92"/>
        <v>5.7049850570498606E-3</v>
      </c>
      <c r="E866">
        <v>864</v>
      </c>
      <c r="F866" s="2">
        <f t="shared" si="93"/>
        <v>869.18260959997519</v>
      </c>
      <c r="G866" s="10">
        <f t="shared" si="95"/>
        <v>3.8424723240967125</v>
      </c>
      <c r="H866" s="9">
        <f>H865*(1+C866)</f>
        <v>3.8424723240967045</v>
      </c>
      <c r="I866" s="9">
        <f t="shared" si="94"/>
        <v>-2.1796896223852169E-2</v>
      </c>
      <c r="J866">
        <f t="shared" si="96"/>
        <v>2.0638833501323799E-4</v>
      </c>
      <c r="O866">
        <v>864</v>
      </c>
      <c r="P866">
        <v>751</v>
      </c>
      <c r="Q866" s="9">
        <v>-1.2097595762021296E-2</v>
      </c>
      <c r="R866">
        <v>1.1713677739166489E-4</v>
      </c>
      <c r="S866">
        <f t="shared" si="97"/>
        <v>0.60147887490562779</v>
      </c>
      <c r="T866" s="20">
        <f t="shared" si="91"/>
        <v>0.39852112509437221</v>
      </c>
    </row>
    <row r="867" spans="1:20" x14ac:dyDescent="0.15">
      <c r="A867" s="6">
        <v>37866</v>
      </c>
      <c r="B867" s="11">
        <v>1841.48</v>
      </c>
      <c r="C867" s="7">
        <f t="shared" si="92"/>
        <v>1.7139385235714899E-2</v>
      </c>
      <c r="E867">
        <v>865</v>
      </c>
      <c r="F867" s="2">
        <f t="shared" si="93"/>
        <v>884.07986518609312</v>
      </c>
      <c r="G867" s="10">
        <f t="shared" si="95"/>
        <v>3.9083299375169784</v>
      </c>
      <c r="H867" s="9">
        <f>H866*(1+C867)</f>
        <v>3.9083299375169704</v>
      </c>
      <c r="I867" s="9">
        <f t="shared" si="94"/>
        <v>-6.585761342026597E-2</v>
      </c>
      <c r="J867">
        <f t="shared" si="96"/>
        <v>2.0742546232486222E-4</v>
      </c>
      <c r="O867">
        <v>865</v>
      </c>
      <c r="P867">
        <v>1157</v>
      </c>
      <c r="Q867" s="9">
        <v>-1.220371502309181E-2</v>
      </c>
      <c r="R867">
        <v>8.9644260508769339E-4</v>
      </c>
      <c r="S867">
        <f t="shared" si="97"/>
        <v>0.60237531751071549</v>
      </c>
      <c r="T867" s="20">
        <f t="shared" si="91"/>
        <v>0.39762468248928451</v>
      </c>
    </row>
    <row r="868" spans="1:20" x14ac:dyDescent="0.15">
      <c r="A868" s="6">
        <v>37867</v>
      </c>
      <c r="B868" s="11">
        <v>1852.9</v>
      </c>
      <c r="C868" s="7">
        <f t="shared" si="92"/>
        <v>6.2015335491019119E-3</v>
      </c>
      <c r="E868">
        <v>866</v>
      </c>
      <c r="F868" s="2">
        <f t="shared" si="93"/>
        <v>889.56251613013012</v>
      </c>
      <c r="G868" s="10">
        <f t="shared" si="95"/>
        <v>3.9325675767454489</v>
      </c>
      <c r="H868" s="9">
        <f>H867*(1+C868)</f>
        <v>3.9325675767454413</v>
      </c>
      <c r="I868" s="9">
        <f t="shared" si="94"/>
        <v>-2.4237639228470886E-2</v>
      </c>
      <c r="J868">
        <f t="shared" si="96"/>
        <v>2.0846780133151988E-4</v>
      </c>
      <c r="O868">
        <v>866</v>
      </c>
      <c r="P868">
        <v>1420</v>
      </c>
      <c r="Q868" s="9">
        <v>-1.2288610431948399E-2</v>
      </c>
      <c r="R868">
        <v>3.3500574351471315E-3</v>
      </c>
      <c r="S868">
        <f t="shared" si="97"/>
        <v>0.60572537494586265</v>
      </c>
      <c r="T868" s="20">
        <f t="shared" si="91"/>
        <v>0.39427462505413735</v>
      </c>
    </row>
    <row r="869" spans="1:20" x14ac:dyDescent="0.15">
      <c r="A869" s="6">
        <v>37868</v>
      </c>
      <c r="B869" s="11">
        <v>1868.97</v>
      </c>
      <c r="C869" s="7">
        <f t="shared" si="92"/>
        <v>8.6728911436126932E-3</v>
      </c>
      <c r="E869">
        <v>867</v>
      </c>
      <c r="F869" s="2">
        <f t="shared" si="93"/>
        <v>897.27759499796491</v>
      </c>
      <c r="G869" s="10">
        <f t="shared" si="95"/>
        <v>3.9666743072534625</v>
      </c>
      <c r="H869" s="9">
        <f>H868*(1+C869)</f>
        <v>3.9666743072534554</v>
      </c>
      <c r="I869" s="9">
        <f t="shared" si="94"/>
        <v>-3.4106730508014049E-2</v>
      </c>
      <c r="J869">
        <f t="shared" si="96"/>
        <v>2.0951537822263302E-4</v>
      </c>
      <c r="O869">
        <v>867</v>
      </c>
      <c r="P869">
        <v>684</v>
      </c>
      <c r="Q869" s="9">
        <v>-1.23735058408041E-2</v>
      </c>
      <c r="R869">
        <v>8.3722016821159167E-5</v>
      </c>
      <c r="S869">
        <f t="shared" si="97"/>
        <v>0.60580909696268381</v>
      </c>
      <c r="T869" s="20">
        <f t="shared" si="91"/>
        <v>0.39419090303731619</v>
      </c>
    </row>
    <row r="870" spans="1:20" x14ac:dyDescent="0.15">
      <c r="A870" s="6">
        <v>37869</v>
      </c>
      <c r="B870" s="11">
        <v>1858.24</v>
      </c>
      <c r="C870" s="7">
        <f t="shared" si="92"/>
        <v>-5.741130141200812E-3</v>
      </c>
      <c r="E870">
        <v>868</v>
      </c>
      <c r="F870" s="2">
        <f t="shared" si="93"/>
        <v>892.12620755229796</v>
      </c>
      <c r="G870" s="10">
        <f t="shared" si="95"/>
        <v>3.9439011138277627</v>
      </c>
      <c r="H870" s="9">
        <f>H869*(1+C870)</f>
        <v>3.9439011138277555</v>
      </c>
      <c r="I870" s="9">
        <f t="shared" si="94"/>
        <v>2.2773193425699834E-2</v>
      </c>
      <c r="J870">
        <f t="shared" si="96"/>
        <v>2.1056821931922918E-4</v>
      </c>
      <c r="O870">
        <v>868</v>
      </c>
      <c r="P870">
        <v>1362</v>
      </c>
      <c r="Q870" s="9">
        <v>-1.2415953545232838E-2</v>
      </c>
      <c r="R870">
        <v>2.5049031340430628E-3</v>
      </c>
      <c r="S870">
        <f t="shared" si="97"/>
        <v>0.60831400009672687</v>
      </c>
      <c r="T870" s="20">
        <f t="shared" si="91"/>
        <v>0.39168599990327313</v>
      </c>
    </row>
    <row r="871" spans="1:20" x14ac:dyDescent="0.15">
      <c r="A871" s="6">
        <v>37872</v>
      </c>
      <c r="B871" s="11">
        <v>1888.62</v>
      </c>
      <c r="C871" s="7">
        <f t="shared" si="92"/>
        <v>1.6348803168589665E-2</v>
      </c>
      <c r="E871">
        <v>869</v>
      </c>
      <c r="F871" s="2">
        <f t="shared" si="93"/>
        <v>906.71140332111088</v>
      </c>
      <c r="G871" s="10">
        <f t="shared" si="95"/>
        <v>4.0083791768541142</v>
      </c>
      <c r="H871" s="9">
        <f>H870*(1+C871)</f>
        <v>4.0083791768541071</v>
      </c>
      <c r="I871" s="9">
        <f t="shared" si="94"/>
        <v>-6.4478063026351506E-2</v>
      </c>
      <c r="J871">
        <f t="shared" si="96"/>
        <v>2.1162635107460219E-4</v>
      </c>
      <c r="O871">
        <v>869</v>
      </c>
      <c r="P871">
        <v>1315</v>
      </c>
      <c r="Q871" s="9">
        <v>-1.247962510187417E-2</v>
      </c>
      <c r="R871">
        <v>1.9791364219560593E-3</v>
      </c>
      <c r="S871">
        <f t="shared" si="97"/>
        <v>0.61029313651868289</v>
      </c>
      <c r="T871" s="20">
        <f t="shared" si="91"/>
        <v>0.38970686348131711</v>
      </c>
    </row>
    <row r="872" spans="1:20" x14ac:dyDescent="0.15">
      <c r="A872" s="6">
        <v>37873</v>
      </c>
      <c r="B872" s="11">
        <v>1873.43</v>
      </c>
      <c r="C872" s="7">
        <f t="shared" si="92"/>
        <v>-8.0429096377248044E-3</v>
      </c>
      <c r="E872">
        <v>870</v>
      </c>
      <c r="F872" s="2">
        <f t="shared" si="93"/>
        <v>899.41880543670459</v>
      </c>
      <c r="G872" s="10">
        <f t="shared" si="95"/>
        <v>3.9761401453409393</v>
      </c>
      <c r="H872" s="9">
        <f>H871*(1+C872)</f>
        <v>3.9761401453409317</v>
      </c>
      <c r="I872" s="9">
        <f t="shared" si="94"/>
        <v>3.2239031513175309E-2</v>
      </c>
      <c r="J872">
        <f t="shared" si="96"/>
        <v>2.1268980007497706E-4</v>
      </c>
      <c r="O872">
        <v>870</v>
      </c>
      <c r="P872">
        <v>1313</v>
      </c>
      <c r="Q872" s="9">
        <v>-1.2649415919587348E-2</v>
      </c>
      <c r="R872">
        <v>1.9593945361470475E-3</v>
      </c>
      <c r="S872">
        <f t="shared" si="97"/>
        <v>0.61225253105482991</v>
      </c>
      <c r="T872" s="20">
        <f t="shared" si="91"/>
        <v>0.38774746894517009</v>
      </c>
    </row>
    <row r="873" spans="1:20" x14ac:dyDescent="0.15">
      <c r="A873" s="6">
        <v>37874</v>
      </c>
      <c r="B873" s="11">
        <v>1823.81</v>
      </c>
      <c r="C873" s="7">
        <f t="shared" si="92"/>
        <v>-2.6486177759510676E-2</v>
      </c>
      <c r="E873">
        <v>871</v>
      </c>
      <c r="F873" s="2">
        <f t="shared" si="93"/>
        <v>875.5966390756613</v>
      </c>
      <c r="G873" s="10">
        <f t="shared" si="95"/>
        <v>3.8708273906547124</v>
      </c>
      <c r="H873" s="9">
        <f>H872*(1+C873)</f>
        <v>3.8708273906547053</v>
      </c>
      <c r="I873" s="9">
        <f t="shared" si="94"/>
        <v>0.10531275468622647</v>
      </c>
      <c r="J873">
        <f t="shared" si="96"/>
        <v>2.1375859304017793E-4</v>
      </c>
      <c r="O873">
        <v>871</v>
      </c>
      <c r="P873">
        <v>677</v>
      </c>
      <c r="Q873" s="9">
        <v>-1.2734311328443049E-2</v>
      </c>
      <c r="R873">
        <v>8.0835335833360125E-5</v>
      </c>
      <c r="S873">
        <f t="shared" si="97"/>
        <v>0.61233336639066327</v>
      </c>
      <c r="T873" s="20">
        <f t="shared" si="91"/>
        <v>0.38766663360933673</v>
      </c>
    </row>
    <row r="874" spans="1:20" x14ac:dyDescent="0.15">
      <c r="A874" s="6">
        <v>37875</v>
      </c>
      <c r="B874" s="11">
        <v>1846.09</v>
      </c>
      <c r="C874" s="7">
        <f t="shared" si="92"/>
        <v>1.221618479995179E-2</v>
      </c>
      <c r="E874">
        <v>872</v>
      </c>
      <c r="F874" s="2">
        <f t="shared" si="93"/>
        <v>886.29308942882631</v>
      </c>
      <c r="G874" s="10">
        <f t="shared" si="95"/>
        <v>3.9181141333876655</v>
      </c>
      <c r="H874" s="9">
        <f>H873*(1+C874)</f>
        <v>3.9181141333876583</v>
      </c>
      <c r="I874" s="9">
        <f t="shared" si="94"/>
        <v>-4.728674273295308E-2</v>
      </c>
      <c r="J874">
        <f t="shared" si="96"/>
        <v>2.148327568242995E-4</v>
      </c>
      <c r="O874">
        <v>872</v>
      </c>
      <c r="P874">
        <v>763</v>
      </c>
      <c r="Q874" s="9">
        <v>-1.2734311328443049E-2</v>
      </c>
      <c r="R874">
        <v>1.2439883202862613E-4</v>
      </c>
      <c r="S874">
        <f t="shared" si="97"/>
        <v>0.61245776522269191</v>
      </c>
      <c r="T874" s="20">
        <f t="shared" si="91"/>
        <v>0.38754223477730809</v>
      </c>
    </row>
    <row r="875" spans="1:20" x14ac:dyDescent="0.15">
      <c r="A875" s="6">
        <v>37876</v>
      </c>
      <c r="B875" s="11">
        <v>1855.03</v>
      </c>
      <c r="C875" s="7">
        <f t="shared" si="92"/>
        <v>4.8426674755834842E-3</v>
      </c>
      <c r="E875">
        <v>873</v>
      </c>
      <c r="F875" s="2">
        <f t="shared" si="93"/>
        <v>890.58511214683767</v>
      </c>
      <c r="G875" s="10">
        <f t="shared" si="95"/>
        <v>3.9370882572670456</v>
      </c>
      <c r="H875" s="9">
        <f>H874*(1+C875)</f>
        <v>3.9370882572670389</v>
      </c>
      <c r="I875" s="9">
        <f t="shared" si="94"/>
        <v>-1.8974123879380578E-2</v>
      </c>
      <c r="J875">
        <f t="shared" si="96"/>
        <v>2.1591231841638136E-4</v>
      </c>
      <c r="O875">
        <v>873</v>
      </c>
      <c r="P875">
        <v>1128</v>
      </c>
      <c r="Q875" s="9">
        <v>-1.2755535180657418E-2</v>
      </c>
      <c r="R875">
        <v>7.7516085062942735E-4</v>
      </c>
      <c r="S875">
        <f t="shared" si="97"/>
        <v>0.61323292607332136</v>
      </c>
      <c r="T875" s="20">
        <f t="shared" si="91"/>
        <v>0.38676707392667864</v>
      </c>
    </row>
    <row r="876" spans="1:20" x14ac:dyDescent="0.15">
      <c r="A876" s="6">
        <v>37879</v>
      </c>
      <c r="B876" s="11">
        <v>1845.7</v>
      </c>
      <c r="C876" s="7">
        <f t="shared" si="92"/>
        <v>-5.0295682549608145E-3</v>
      </c>
      <c r="E876">
        <v>874</v>
      </c>
      <c r="F876" s="2">
        <f t="shared" si="93"/>
        <v>886.10585353844317</v>
      </c>
      <c r="G876" s="10">
        <f t="shared" si="95"/>
        <v>3.9172864031513157</v>
      </c>
      <c r="H876" s="9">
        <f>H875*(1+C876)</f>
        <v>3.9172864031513095</v>
      </c>
      <c r="I876" s="9">
        <f t="shared" si="94"/>
        <v>1.9801854115729434E-2</v>
      </c>
      <c r="J876">
        <f t="shared" si="96"/>
        <v>2.1699730494108678E-4</v>
      </c>
      <c r="O876">
        <v>874</v>
      </c>
      <c r="P876">
        <v>1481</v>
      </c>
      <c r="Q876" s="9">
        <v>-1.2755535180657418E-2</v>
      </c>
      <c r="R876">
        <v>4.5482499915924166E-3</v>
      </c>
      <c r="S876">
        <f t="shared" si="97"/>
        <v>0.61778117606491378</v>
      </c>
      <c r="T876" s="20">
        <f t="shared" si="91"/>
        <v>0.38221882393508622</v>
      </c>
    </row>
    <row r="877" spans="1:20" x14ac:dyDescent="0.15">
      <c r="A877" s="6">
        <v>37880</v>
      </c>
      <c r="B877" s="11">
        <v>1887.25</v>
      </c>
      <c r="C877" s="7">
        <f t="shared" si="92"/>
        <v>2.2511784146935998E-2</v>
      </c>
      <c r="E877">
        <v>875</v>
      </c>
      <c r="F877" s="2">
        <f t="shared" si="93"/>
        <v>906.05367724463713</v>
      </c>
      <c r="G877" s="10">
        <f t="shared" si="95"/>
        <v>4.0054715091007855</v>
      </c>
      <c r="H877" s="9">
        <f>H876*(1+C877)</f>
        <v>4.0054715091007793</v>
      </c>
      <c r="I877" s="9">
        <f t="shared" si="94"/>
        <v>-8.8185105949469822E-2</v>
      </c>
      <c r="J877">
        <f t="shared" si="96"/>
        <v>2.1808774365938375E-4</v>
      </c>
      <c r="O877">
        <v>875</v>
      </c>
      <c r="P877">
        <v>939</v>
      </c>
      <c r="Q877" s="9">
        <v>-1.2797982885085268E-2</v>
      </c>
      <c r="R877">
        <v>3.0057585528930669E-4</v>
      </c>
      <c r="S877">
        <f t="shared" si="97"/>
        <v>0.61808175192020309</v>
      </c>
      <c r="T877" s="20">
        <f t="shared" si="91"/>
        <v>0.38191824807979691</v>
      </c>
    </row>
    <row r="878" spans="1:20" x14ac:dyDescent="0.15">
      <c r="A878" s="6">
        <v>37881</v>
      </c>
      <c r="B878" s="11">
        <v>1883.1</v>
      </c>
      <c r="C878" s="7">
        <f t="shared" si="92"/>
        <v>-2.1989667505630806E-3</v>
      </c>
      <c r="E878">
        <v>876</v>
      </c>
      <c r="F878" s="2">
        <f t="shared" si="93"/>
        <v>904.06129533415071</v>
      </c>
      <c r="G878" s="10">
        <f t="shared" si="95"/>
        <v>3.9966636104319448</v>
      </c>
      <c r="H878" s="9">
        <f>H877*(1+C878)</f>
        <v>3.9966636104319391</v>
      </c>
      <c r="I878" s="9">
        <f t="shared" si="94"/>
        <v>8.8078986688402416E-3</v>
      </c>
      <c r="J878">
        <f t="shared" si="96"/>
        <v>2.1918366196922986E-4</v>
      </c>
      <c r="O878">
        <v>876</v>
      </c>
      <c r="P878">
        <v>769</v>
      </c>
      <c r="Q878" s="9">
        <v>-1.2861654441727488E-2</v>
      </c>
      <c r="R878">
        <v>1.2819698706340195E-4</v>
      </c>
      <c r="S878">
        <f t="shared" si="97"/>
        <v>0.61820994890726655</v>
      </c>
      <c r="T878" s="20">
        <f t="shared" si="91"/>
        <v>0.38179005109273345</v>
      </c>
    </row>
    <row r="879" spans="1:20" x14ac:dyDescent="0.15">
      <c r="A879" s="6">
        <v>37882</v>
      </c>
      <c r="B879" s="11">
        <v>1909.55</v>
      </c>
      <c r="C879" s="7">
        <f t="shared" si="92"/>
        <v>1.4045987998513088E-2</v>
      </c>
      <c r="E879">
        <v>877</v>
      </c>
      <c r="F879" s="2">
        <f t="shared" si="93"/>
        <v>916.75972943833438</v>
      </c>
      <c r="G879" s="10">
        <f t="shared" si="95"/>
        <v>4.0528006995381656</v>
      </c>
      <c r="H879" s="9">
        <f>H878*(1+C879)</f>
        <v>4.0528006995381602</v>
      </c>
      <c r="I879" s="9">
        <f t="shared" si="94"/>
        <v>-5.6137089106221172E-2</v>
      </c>
      <c r="J879">
        <f t="shared" si="96"/>
        <v>2.2028508740626118E-4</v>
      </c>
      <c r="O879">
        <v>877</v>
      </c>
      <c r="P879">
        <v>1385</v>
      </c>
      <c r="Q879" s="9">
        <v>-1.2861654441727488E-2</v>
      </c>
      <c r="R879">
        <v>2.8109950379192348E-3</v>
      </c>
      <c r="S879">
        <f t="shared" si="97"/>
        <v>0.62102094394518581</v>
      </c>
      <c r="T879" s="20">
        <f t="shared" si="91"/>
        <v>0.37897905605481419</v>
      </c>
    </row>
    <row r="880" spans="1:20" x14ac:dyDescent="0.15">
      <c r="A880" s="6">
        <v>37883</v>
      </c>
      <c r="B880" s="11">
        <v>1905.7</v>
      </c>
      <c r="C880" s="7">
        <f t="shared" si="92"/>
        <v>-2.0161818229424977E-3</v>
      </c>
      <c r="E880">
        <v>878</v>
      </c>
      <c r="F880" s="2">
        <f t="shared" si="93"/>
        <v>914.9113751358351</v>
      </c>
      <c r="G880" s="10">
        <f t="shared" si="95"/>
        <v>4.044629516435748</v>
      </c>
      <c r="H880" s="9">
        <f>H879*(1+C880)</f>
        <v>4.0446295164357426</v>
      </c>
      <c r="I880" s="9">
        <f t="shared" si="94"/>
        <v>8.1711831024176007E-3</v>
      </c>
      <c r="J880">
        <f t="shared" si="96"/>
        <v>2.2139204764448357E-4</v>
      </c>
      <c r="O880">
        <v>878</v>
      </c>
      <c r="P880">
        <v>341</v>
      </c>
      <c r="Q880" s="9">
        <v>-1.2967773702797558E-2</v>
      </c>
      <c r="R880">
        <v>1.5002249280410714E-5</v>
      </c>
      <c r="S880">
        <f t="shared" si="97"/>
        <v>0.62103594619446623</v>
      </c>
      <c r="T880" s="20">
        <f t="shared" si="91"/>
        <v>0.37896405380553377</v>
      </c>
    </row>
    <row r="881" spans="1:20" x14ac:dyDescent="0.15">
      <c r="A881" s="6">
        <v>37886</v>
      </c>
      <c r="B881" s="11">
        <v>1874.62</v>
      </c>
      <c r="C881" s="7">
        <f t="shared" si="92"/>
        <v>-1.6308967833342125E-2</v>
      </c>
      <c r="E881">
        <v>879</v>
      </c>
      <c r="F881" s="2">
        <f t="shared" si="93"/>
        <v>899.99011494838601</v>
      </c>
      <c r="G881" s="10">
        <f t="shared" si="95"/>
        <v>3.9786657837544115</v>
      </c>
      <c r="H881" s="9">
        <f>H880*(1+C881)</f>
        <v>3.9786657837544062</v>
      </c>
      <c r="I881" s="9">
        <f t="shared" si="94"/>
        <v>6.5963732681336484E-2</v>
      </c>
      <c r="J881">
        <f t="shared" si="96"/>
        <v>2.2250457049696846E-4</v>
      </c>
      <c r="O881">
        <v>879</v>
      </c>
      <c r="P881">
        <v>1195</v>
      </c>
      <c r="Q881" s="9">
        <v>-1.2988997555013704E-2</v>
      </c>
      <c r="R881">
        <v>1.0845396163457551E-3</v>
      </c>
      <c r="S881">
        <f t="shared" si="97"/>
        <v>0.62212048581081203</v>
      </c>
      <c r="T881" s="20">
        <f t="shared" ref="T881:T944" si="98">1-S881</f>
        <v>0.37787951418918797</v>
      </c>
    </row>
    <row r="882" spans="1:20" x14ac:dyDescent="0.15">
      <c r="A882" s="6">
        <v>37887</v>
      </c>
      <c r="B882" s="11">
        <v>1901.72</v>
      </c>
      <c r="C882" s="7">
        <f t="shared" si="92"/>
        <v>1.4456263135995684E-2</v>
      </c>
      <c r="E882">
        <v>880</v>
      </c>
      <c r="F882" s="2">
        <f t="shared" si="93"/>
        <v>913.0006088698749</v>
      </c>
      <c r="G882" s="10">
        <f t="shared" si="95"/>
        <v>4.036182423254548</v>
      </c>
      <c r="H882" s="9">
        <f>H881*(1+C882)</f>
        <v>4.0361824232545427</v>
      </c>
      <c r="I882" s="9">
        <f t="shared" si="94"/>
        <v>-5.7516639500136524E-2</v>
      </c>
      <c r="J882">
        <f t="shared" si="96"/>
        <v>2.2362268391655119E-4</v>
      </c>
      <c r="O882">
        <v>880</v>
      </c>
      <c r="P882">
        <v>154</v>
      </c>
      <c r="Q882" s="9">
        <v>-1.3116340668297255E-2</v>
      </c>
      <c r="R882">
        <v>5.8758740350320694E-6</v>
      </c>
      <c r="S882">
        <f t="shared" si="97"/>
        <v>0.62212636168484703</v>
      </c>
      <c r="T882" s="20">
        <f t="shared" si="98"/>
        <v>0.37787363831515297</v>
      </c>
    </row>
    <row r="883" spans="1:20" x14ac:dyDescent="0.15">
      <c r="A883" s="6">
        <v>37888</v>
      </c>
      <c r="B883" s="11">
        <v>1843.7</v>
      </c>
      <c r="C883" s="7">
        <f t="shared" si="92"/>
        <v>-3.0509223229497451E-2</v>
      </c>
      <c r="E883">
        <v>881</v>
      </c>
      <c r="F883" s="2">
        <f t="shared" si="93"/>
        <v>885.14566948519678</v>
      </c>
      <c r="G883" s="10">
        <f t="shared" si="95"/>
        <v>3.9130416327085009</v>
      </c>
      <c r="H883" s="9">
        <f>H882*(1+C883)</f>
        <v>3.913041632708496</v>
      </c>
      <c r="I883" s="9">
        <f t="shared" si="94"/>
        <v>0.12314079054604665</v>
      </c>
      <c r="J883">
        <f t="shared" si="96"/>
        <v>2.2474641599653386E-4</v>
      </c>
      <c r="O883">
        <v>881</v>
      </c>
      <c r="P883">
        <v>1434</v>
      </c>
      <c r="Q883" s="9">
        <v>-1.3158788372724217E-2</v>
      </c>
      <c r="R883">
        <v>3.5935949347441478E-3</v>
      </c>
      <c r="S883">
        <f t="shared" si="97"/>
        <v>0.62571995661959112</v>
      </c>
      <c r="T883" s="20">
        <f t="shared" si="98"/>
        <v>0.37428004338040888</v>
      </c>
    </row>
    <row r="884" spans="1:20" x14ac:dyDescent="0.15">
      <c r="A884" s="6">
        <v>37889</v>
      </c>
      <c r="B884" s="11">
        <v>1817.24</v>
      </c>
      <c r="C884" s="7">
        <f t="shared" si="92"/>
        <v>-1.4351575635949465E-2</v>
      </c>
      <c r="E884">
        <v>882</v>
      </c>
      <c r="F884" s="2">
        <f t="shared" si="93"/>
        <v>872.44243446074688</v>
      </c>
      <c r="G884" s="10">
        <f t="shared" si="95"/>
        <v>3.8568833197500658</v>
      </c>
      <c r="H884" s="9">
        <f>H883*(1+C884)</f>
        <v>3.8568833197500609</v>
      </c>
      <c r="I884" s="9">
        <f t="shared" si="94"/>
        <v>5.6158312958435097E-2</v>
      </c>
      <c r="J884">
        <f t="shared" si="96"/>
        <v>2.2587579497139083E-4</v>
      </c>
      <c r="O884">
        <v>882</v>
      </c>
      <c r="P884">
        <v>463</v>
      </c>
      <c r="Q884" s="9">
        <v>-1.3180012224938586E-2</v>
      </c>
      <c r="R884">
        <v>2.7652890029262976E-5</v>
      </c>
      <c r="S884">
        <f t="shared" si="97"/>
        <v>0.62574760950962038</v>
      </c>
      <c r="T884" s="20">
        <f t="shared" si="98"/>
        <v>0.37425239049037962</v>
      </c>
    </row>
    <row r="885" spans="1:20" x14ac:dyDescent="0.15">
      <c r="A885" s="6">
        <v>37890</v>
      </c>
      <c r="B885" s="11">
        <v>1792.07</v>
      </c>
      <c r="C885" s="7">
        <f t="shared" si="92"/>
        <v>-1.3850674649468431E-2</v>
      </c>
      <c r="E885">
        <v>883</v>
      </c>
      <c r="F885" s="2">
        <f t="shared" si="93"/>
        <v>860.35851815064086</v>
      </c>
      <c r="G885" s="10">
        <f t="shared" si="95"/>
        <v>3.8034628837272462</v>
      </c>
      <c r="H885" s="9">
        <f>H884*(1+C885)</f>
        <v>3.8034628837272413</v>
      </c>
      <c r="I885" s="9">
        <f t="shared" si="94"/>
        <v>5.3420436022819651E-2</v>
      </c>
      <c r="J885">
        <f t="shared" si="96"/>
        <v>2.2701084921747814E-4</v>
      </c>
      <c r="O885">
        <v>883</v>
      </c>
      <c r="P885">
        <v>1231</v>
      </c>
      <c r="Q885" s="9">
        <v>-1.3264907633795175E-2</v>
      </c>
      <c r="R885">
        <v>1.2990160403740902E-3</v>
      </c>
      <c r="S885">
        <f t="shared" si="97"/>
        <v>0.62704662554999446</v>
      </c>
      <c r="T885" s="20">
        <f t="shared" si="98"/>
        <v>0.37295337445000554</v>
      </c>
    </row>
    <row r="886" spans="1:20" x14ac:dyDescent="0.15">
      <c r="A886" s="6">
        <v>37893</v>
      </c>
      <c r="B886" s="11">
        <v>1824.56</v>
      </c>
      <c r="C886" s="7">
        <f t="shared" si="92"/>
        <v>1.812987215901174E-2</v>
      </c>
      <c r="E886">
        <v>884</v>
      </c>
      <c r="F886" s="2">
        <f t="shared" si="93"/>
        <v>875.95670809562876</v>
      </c>
      <c r="G886" s="10">
        <f t="shared" si="95"/>
        <v>3.8724191795707674</v>
      </c>
      <c r="H886" s="9">
        <f>H885*(1+C886)</f>
        <v>3.8724191795707621</v>
      </c>
      <c r="I886" s="9">
        <f t="shared" si="94"/>
        <v>-6.895629584352081E-2</v>
      </c>
      <c r="J886">
        <f t="shared" si="96"/>
        <v>2.2815160725374689E-4</v>
      </c>
      <c r="O886">
        <v>884</v>
      </c>
      <c r="P886">
        <v>1264</v>
      </c>
      <c r="Q886" s="9">
        <v>-1.3286131486008657E-2</v>
      </c>
      <c r="R886">
        <v>1.5326847957135028E-3</v>
      </c>
      <c r="S886">
        <f t="shared" si="97"/>
        <v>0.62857931034570802</v>
      </c>
      <c r="T886" s="20">
        <f t="shared" si="98"/>
        <v>0.37142068965429198</v>
      </c>
    </row>
    <row r="887" spans="1:20" x14ac:dyDescent="0.15">
      <c r="A887" s="6">
        <v>37894</v>
      </c>
      <c r="B887" s="11">
        <v>1786.94</v>
      </c>
      <c r="C887" s="7">
        <f t="shared" si="92"/>
        <v>-2.0618669706668924E-2</v>
      </c>
      <c r="E887">
        <v>885</v>
      </c>
      <c r="F887" s="2">
        <f t="shared" si="93"/>
        <v>857.89564605406395</v>
      </c>
      <c r="G887" s="10">
        <f t="shared" si="95"/>
        <v>3.7925750475414275</v>
      </c>
      <c r="H887" s="9">
        <f>H886*(1+C887)</f>
        <v>3.7925750475414226</v>
      </c>
      <c r="I887" s="9">
        <f t="shared" si="94"/>
        <v>7.9844132029339487E-2</v>
      </c>
      <c r="J887">
        <f t="shared" si="96"/>
        <v>2.2929809774245921E-4</v>
      </c>
      <c r="O887">
        <v>885</v>
      </c>
      <c r="P887">
        <v>1395</v>
      </c>
      <c r="Q887" s="9">
        <v>-1.3307355338223026E-2</v>
      </c>
      <c r="R887">
        <v>2.9554884843279411E-3</v>
      </c>
      <c r="S887">
        <f t="shared" si="97"/>
        <v>0.63153479883003594</v>
      </c>
      <c r="T887" s="20">
        <f t="shared" si="98"/>
        <v>0.36846520116996406</v>
      </c>
    </row>
    <row r="888" spans="1:20" x14ac:dyDescent="0.15">
      <c r="A888" s="6">
        <v>37895</v>
      </c>
      <c r="B888" s="11">
        <v>1832.25</v>
      </c>
      <c r="C888" s="7">
        <f t="shared" si="92"/>
        <v>2.5356195507403756E-2</v>
      </c>
      <c r="E888">
        <v>886</v>
      </c>
      <c r="F888" s="2">
        <f t="shared" si="93"/>
        <v>879.6486157803613</v>
      </c>
      <c r="G888" s="10">
        <f t="shared" si="95"/>
        <v>3.8887403219233891</v>
      </c>
      <c r="H888" s="9">
        <f>H887*(1+C888)</f>
        <v>3.8887403219233838</v>
      </c>
      <c r="I888" s="9">
        <f t="shared" si="94"/>
        <v>-9.6165274381961208E-2</v>
      </c>
      <c r="J888">
        <f t="shared" si="96"/>
        <v>2.3045034948990879E-4</v>
      </c>
      <c r="O888">
        <v>886</v>
      </c>
      <c r="P888">
        <v>1222</v>
      </c>
      <c r="Q888" s="9">
        <v>-1.3349803042651764E-2</v>
      </c>
      <c r="R888">
        <v>1.2417158951128959E-3</v>
      </c>
      <c r="S888">
        <f t="shared" si="97"/>
        <v>0.63277651472514884</v>
      </c>
      <c r="T888" s="20">
        <f t="shared" si="98"/>
        <v>0.36722348527485116</v>
      </c>
    </row>
    <row r="889" spans="1:20" x14ac:dyDescent="0.15">
      <c r="A889" s="6">
        <v>37896</v>
      </c>
      <c r="B889" s="11">
        <v>1836.22</v>
      </c>
      <c r="C889" s="7">
        <f t="shared" si="92"/>
        <v>2.1667348887979276E-3</v>
      </c>
      <c r="E889">
        <v>887</v>
      </c>
      <c r="F889" s="2">
        <f t="shared" si="93"/>
        <v>881.55458112605538</v>
      </c>
      <c r="G889" s="10">
        <f t="shared" si="95"/>
        <v>3.8971661912523756</v>
      </c>
      <c r="H889" s="9">
        <f>H888*(1+C889)</f>
        <v>3.8971661912523703</v>
      </c>
      <c r="I889" s="9">
        <f t="shared" si="94"/>
        <v>-8.4258693289864794E-3</v>
      </c>
      <c r="J889">
        <f t="shared" si="96"/>
        <v>2.3160839144714448E-4</v>
      </c>
      <c r="O889">
        <v>887</v>
      </c>
      <c r="P889">
        <v>1094</v>
      </c>
      <c r="Q889" s="9">
        <v>-1.3371026894865246E-2</v>
      </c>
      <c r="R889">
        <v>6.5369712660132921E-4</v>
      </c>
      <c r="S889">
        <f t="shared" si="97"/>
        <v>0.63343021185175019</v>
      </c>
      <c r="T889" s="20">
        <f t="shared" si="98"/>
        <v>0.36656978814824981</v>
      </c>
    </row>
    <row r="890" spans="1:20" x14ac:dyDescent="0.15">
      <c r="A890" s="6">
        <v>37897</v>
      </c>
      <c r="B890" s="11">
        <v>1880.57</v>
      </c>
      <c r="C890" s="7">
        <f t="shared" si="92"/>
        <v>2.415287928461729E-2</v>
      </c>
      <c r="E890">
        <v>888</v>
      </c>
      <c r="F890" s="2">
        <f t="shared" si="93"/>
        <v>902.84666250679436</v>
      </c>
      <c r="G890" s="10">
        <f t="shared" si="95"/>
        <v>3.9912939758217858</v>
      </c>
      <c r="H890" s="9">
        <f>H889*(1+C890)</f>
        <v>3.9912939758217805</v>
      </c>
      <c r="I890" s="9">
        <f t="shared" si="94"/>
        <v>-9.4127784569410178E-2</v>
      </c>
      <c r="J890">
        <f t="shared" si="96"/>
        <v>2.3277225271069795E-4</v>
      </c>
      <c r="O890">
        <v>888</v>
      </c>
      <c r="P890">
        <v>1232</v>
      </c>
      <c r="Q890" s="9">
        <v>-1.3371026894866134E-2</v>
      </c>
      <c r="R890">
        <v>1.3055437591699397E-3</v>
      </c>
      <c r="S890">
        <f t="shared" si="97"/>
        <v>0.6347357556109201</v>
      </c>
      <c r="T890" s="20">
        <f t="shared" si="98"/>
        <v>0.3652642443890799</v>
      </c>
    </row>
    <row r="891" spans="1:20" x14ac:dyDescent="0.15">
      <c r="A891" s="6">
        <v>37900</v>
      </c>
      <c r="B891" s="11">
        <v>1893.46</v>
      </c>
      <c r="C891" s="7">
        <f t="shared" si="92"/>
        <v>6.8543048118390182E-3</v>
      </c>
      <c r="E891">
        <v>889</v>
      </c>
      <c r="F891" s="2">
        <f t="shared" si="93"/>
        <v>909.03504872996746</v>
      </c>
      <c r="G891" s="10">
        <f t="shared" si="95"/>
        <v>4.018651521325725</v>
      </c>
      <c r="H891" s="9">
        <f>H890*(1+C891)</f>
        <v>4.0186515213257197</v>
      </c>
      <c r="I891" s="9">
        <f t="shared" si="94"/>
        <v>-2.7357545503939207E-2</v>
      </c>
      <c r="J891">
        <f t="shared" si="96"/>
        <v>2.3394196252331454E-4</v>
      </c>
      <c r="O891">
        <v>889</v>
      </c>
      <c r="P891">
        <v>861</v>
      </c>
      <c r="Q891" s="9">
        <v>-1.3455922303722279E-2</v>
      </c>
      <c r="R891">
        <v>2.033079633146235E-4</v>
      </c>
      <c r="S891">
        <f t="shared" si="97"/>
        <v>0.63493906357423469</v>
      </c>
      <c r="T891" s="20">
        <f t="shared" si="98"/>
        <v>0.36506093642576531</v>
      </c>
    </row>
    <row r="892" spans="1:20" x14ac:dyDescent="0.15">
      <c r="A892" s="6">
        <v>37901</v>
      </c>
      <c r="B892" s="11">
        <v>1907.85</v>
      </c>
      <c r="C892" s="7">
        <f t="shared" si="92"/>
        <v>7.5998436724302731E-3</v>
      </c>
      <c r="E892">
        <v>890</v>
      </c>
      <c r="F892" s="2">
        <f t="shared" si="93"/>
        <v>915.94357299307524</v>
      </c>
      <c r="G892" s="10">
        <f t="shared" si="95"/>
        <v>4.0491926446617743</v>
      </c>
      <c r="H892" s="9">
        <f>H891*(1+C892)</f>
        <v>4.049192644661769</v>
      </c>
      <c r="I892" s="9">
        <f t="shared" si="94"/>
        <v>-3.0541123336049303E-2</v>
      </c>
      <c r="J892">
        <f t="shared" si="96"/>
        <v>2.3511755027468798E-4</v>
      </c>
      <c r="O892">
        <v>890</v>
      </c>
      <c r="P892">
        <v>1223</v>
      </c>
      <c r="Q892" s="9">
        <v>-1.3498370008150573E-2</v>
      </c>
      <c r="R892">
        <v>1.2479556734802974E-3</v>
      </c>
      <c r="S892">
        <f t="shared" si="97"/>
        <v>0.63618701924771504</v>
      </c>
      <c r="T892" s="20">
        <f t="shared" si="98"/>
        <v>0.36381298075228496</v>
      </c>
    </row>
    <row r="893" spans="1:20" x14ac:dyDescent="0.15">
      <c r="A893" s="6">
        <v>37902</v>
      </c>
      <c r="B893" s="11">
        <v>1893.78</v>
      </c>
      <c r="C893" s="7">
        <f t="shared" si="92"/>
        <v>-7.3747936158502503E-3</v>
      </c>
      <c r="E893">
        <v>891</v>
      </c>
      <c r="F893" s="2">
        <f t="shared" si="93"/>
        <v>909.18867817848684</v>
      </c>
      <c r="G893" s="10">
        <f t="shared" si="95"/>
        <v>4.0193306845965751</v>
      </c>
      <c r="H893" s="9">
        <f>H892*(1+C893)</f>
        <v>4.0193306845965697</v>
      </c>
      <c r="I893" s="9">
        <f t="shared" si="94"/>
        <v>2.9861960065199256E-2</v>
      </c>
      <c r="J893">
        <f t="shared" si="96"/>
        <v>2.36299045502199E-4</v>
      </c>
      <c r="O893">
        <v>891</v>
      </c>
      <c r="P893">
        <v>395</v>
      </c>
      <c r="Q893" s="9">
        <v>-1.3540817712578423E-2</v>
      </c>
      <c r="R893">
        <v>1.966572750981808E-5</v>
      </c>
      <c r="S893">
        <f t="shared" si="97"/>
        <v>0.63620668497522481</v>
      </c>
      <c r="T893" s="20">
        <f t="shared" si="98"/>
        <v>0.36379331502477519</v>
      </c>
    </row>
    <row r="894" spans="1:20" x14ac:dyDescent="0.15">
      <c r="A894" s="6">
        <v>37903</v>
      </c>
      <c r="B894" s="11">
        <v>1911.9</v>
      </c>
      <c r="C894" s="7">
        <f t="shared" si="92"/>
        <v>9.5681652567880526E-3</v>
      </c>
      <c r="E894">
        <v>892</v>
      </c>
      <c r="F894" s="2">
        <f t="shared" si="93"/>
        <v>917.88794570089931</v>
      </c>
      <c r="G894" s="10">
        <f t="shared" si="95"/>
        <v>4.057788304808474</v>
      </c>
      <c r="H894" s="9">
        <f>H893*(1+C894)</f>
        <v>4.0577883048084686</v>
      </c>
      <c r="I894" s="9">
        <f t="shared" si="94"/>
        <v>-3.8457620211898913E-2</v>
      </c>
      <c r="J894">
        <f t="shared" si="96"/>
        <v>2.3748647789165723E-4</v>
      </c>
      <c r="O894">
        <v>892</v>
      </c>
      <c r="P894">
        <v>1428</v>
      </c>
      <c r="Q894" s="9">
        <v>-1.3625713121434124E-2</v>
      </c>
      <c r="R894">
        <v>3.487125734437645E-3</v>
      </c>
      <c r="S894">
        <f t="shared" si="97"/>
        <v>0.63969381070966247</v>
      </c>
      <c r="T894" s="20">
        <f t="shared" si="98"/>
        <v>0.36030618929033753</v>
      </c>
    </row>
    <row r="895" spans="1:20" x14ac:dyDescent="0.15">
      <c r="A895" s="6">
        <v>37904</v>
      </c>
      <c r="B895" s="11">
        <v>1915.31</v>
      </c>
      <c r="C895" s="7">
        <f t="shared" si="92"/>
        <v>1.7835660860923142E-3</v>
      </c>
      <c r="E895">
        <v>893</v>
      </c>
      <c r="F895" s="2">
        <f t="shared" si="93"/>
        <v>919.52505951168439</v>
      </c>
      <c r="G895" s="10">
        <f t="shared" si="95"/>
        <v>4.0650256384134726</v>
      </c>
      <c r="H895" s="9">
        <f>H894*(1+C895)</f>
        <v>4.0650256384134673</v>
      </c>
      <c r="I895" s="9">
        <f t="shared" si="94"/>
        <v>-7.2373336049986747E-3</v>
      </c>
      <c r="J895">
        <f t="shared" si="96"/>
        <v>2.3867987727804748E-4</v>
      </c>
      <c r="O895">
        <v>893</v>
      </c>
      <c r="P895">
        <v>303</v>
      </c>
      <c r="Q895" s="9">
        <v>-1.3774280086932045E-2</v>
      </c>
      <c r="R895">
        <v>1.2400335796326385E-5</v>
      </c>
      <c r="S895">
        <f t="shared" si="97"/>
        <v>0.63970621104545877</v>
      </c>
      <c r="T895" s="20">
        <f t="shared" si="98"/>
        <v>0.36029378895454123</v>
      </c>
    </row>
    <row r="896" spans="1:20" x14ac:dyDescent="0.15">
      <c r="A896" s="6">
        <v>37907</v>
      </c>
      <c r="B896" s="11">
        <v>1933.53</v>
      </c>
      <c r="C896" s="7">
        <f t="shared" si="92"/>
        <v>9.5128203789465182E-3</v>
      </c>
      <c r="E896">
        <v>894</v>
      </c>
      <c r="F896" s="2">
        <f t="shared" si="93"/>
        <v>928.2723362367592</v>
      </c>
      <c r="G896" s="10">
        <f t="shared" si="95"/>
        <v>4.1036954971475126</v>
      </c>
      <c r="H896" s="9">
        <f>H895*(1+C896)</f>
        <v>4.1036954971475073</v>
      </c>
      <c r="I896" s="9">
        <f t="shared" si="94"/>
        <v>-3.8669858734039941E-2</v>
      </c>
      <c r="J896">
        <f t="shared" si="96"/>
        <v>2.3987927364627887E-4</v>
      </c>
      <c r="O896">
        <v>894</v>
      </c>
      <c r="P896">
        <v>538</v>
      </c>
      <c r="Q896" s="9">
        <v>-1.3816727791361227E-2</v>
      </c>
      <c r="R896">
        <v>4.0272581641950508E-5</v>
      </c>
      <c r="S896">
        <f t="shared" si="97"/>
        <v>0.63974648362710074</v>
      </c>
      <c r="T896" s="20">
        <f t="shared" si="98"/>
        <v>0.36025351637289926</v>
      </c>
    </row>
    <row r="897" spans="1:20" x14ac:dyDescent="0.15">
      <c r="A897" s="6">
        <v>37908</v>
      </c>
      <c r="B897" s="11">
        <v>1943.19</v>
      </c>
      <c r="C897" s="7">
        <f t="shared" si="92"/>
        <v>4.996043505919312E-3</v>
      </c>
      <c r="E897">
        <v>895</v>
      </c>
      <c r="F897" s="2">
        <f t="shared" si="93"/>
        <v>932.91002521393943</v>
      </c>
      <c r="G897" s="10">
        <f t="shared" si="95"/>
        <v>4.1241977383863073</v>
      </c>
      <c r="H897" s="9">
        <f>H896*(1+C897)</f>
        <v>4.1241977383863011</v>
      </c>
      <c r="I897" s="9">
        <f t="shared" si="94"/>
        <v>-2.050224123879385E-2</v>
      </c>
      <c r="J897">
        <f t="shared" si="96"/>
        <v>2.4108469713193863E-4</v>
      </c>
      <c r="O897">
        <v>895</v>
      </c>
      <c r="P897">
        <v>798</v>
      </c>
      <c r="Q897" s="9">
        <v>-1.3901623200216928E-2</v>
      </c>
      <c r="R897">
        <v>1.4825470217464388E-4</v>
      </c>
      <c r="S897">
        <f t="shared" si="97"/>
        <v>0.63989473832927535</v>
      </c>
      <c r="T897" s="20">
        <f t="shared" si="98"/>
        <v>0.36010526167072465</v>
      </c>
    </row>
    <row r="898" spans="1:20" x14ac:dyDescent="0.15">
      <c r="A898" s="6">
        <v>37909</v>
      </c>
      <c r="B898" s="11">
        <v>1939.1</v>
      </c>
      <c r="C898" s="7">
        <f t="shared" si="92"/>
        <v>-2.1047864593787269E-3</v>
      </c>
      <c r="E898">
        <v>896</v>
      </c>
      <c r="F898" s="2">
        <f t="shared" si="93"/>
        <v>930.94644882505042</v>
      </c>
      <c r="G898" s="10">
        <f t="shared" si="95"/>
        <v>4.1155171828307511</v>
      </c>
      <c r="H898" s="9">
        <f>H897*(1+C898)</f>
        <v>4.1155171828307449</v>
      </c>
      <c r="I898" s="9">
        <f t="shared" si="94"/>
        <v>8.6805555555562464E-3</v>
      </c>
      <c r="J898">
        <f t="shared" si="96"/>
        <v>2.4229617802204882E-4</v>
      </c>
      <c r="O898">
        <v>896</v>
      </c>
      <c r="P898">
        <v>734</v>
      </c>
      <c r="Q898" s="9">
        <v>-1.4007742461287886E-2</v>
      </c>
      <c r="R898">
        <v>1.0756863172872513E-4</v>
      </c>
      <c r="S898">
        <f t="shared" si="97"/>
        <v>0.64000230696100402</v>
      </c>
      <c r="T898" s="20">
        <f t="shared" si="98"/>
        <v>0.35999769303899598</v>
      </c>
    </row>
    <row r="899" spans="1:20" x14ac:dyDescent="0.15">
      <c r="A899" s="6">
        <v>37910</v>
      </c>
      <c r="B899" s="11">
        <v>1950.14</v>
      </c>
      <c r="C899" s="7">
        <f t="shared" si="92"/>
        <v>5.6933629003146358E-3</v>
      </c>
      <c r="E899">
        <v>897</v>
      </c>
      <c r="F899" s="2">
        <f t="shared" si="93"/>
        <v>936.24666479897064</v>
      </c>
      <c r="G899" s="10">
        <f t="shared" si="95"/>
        <v>4.138948315675087</v>
      </c>
      <c r="H899" s="9">
        <f>H898*(1+C899)</f>
        <v>4.1389483156750808</v>
      </c>
      <c r="I899" s="9">
        <f t="shared" si="94"/>
        <v>-2.3431132844335956E-2</v>
      </c>
      <c r="J899">
        <f t="shared" si="96"/>
        <v>2.4351374675582791E-4</v>
      </c>
      <c r="O899">
        <v>897</v>
      </c>
      <c r="P899">
        <v>1425</v>
      </c>
      <c r="Q899" s="9">
        <v>-1.4028966313501812E-2</v>
      </c>
      <c r="R899">
        <v>3.4350799469604464E-3</v>
      </c>
      <c r="S899">
        <f t="shared" si="97"/>
        <v>0.64343738690796448</v>
      </c>
      <c r="T899" s="20">
        <f t="shared" si="98"/>
        <v>0.35656261309203552</v>
      </c>
    </row>
    <row r="900" spans="1:20" x14ac:dyDescent="0.15">
      <c r="A900" s="6">
        <v>37911</v>
      </c>
      <c r="B900" s="11">
        <v>1912.36</v>
      </c>
      <c r="C900" s="7">
        <f t="shared" ref="C900:C963" si="99">B900/B899-1</f>
        <v>-1.9372968094598431E-2</v>
      </c>
      <c r="E900">
        <v>898</v>
      </c>
      <c r="F900" s="2">
        <f t="shared" ref="F900:F963" si="100">F899*(1+C900)</f>
        <v>918.10878803314597</v>
      </c>
      <c r="G900" s="10">
        <f t="shared" si="95"/>
        <v>4.0587646020103216</v>
      </c>
      <c r="H900" s="9">
        <f>H899*(1+C900)</f>
        <v>4.0587646020103154</v>
      </c>
      <c r="I900" s="9">
        <f t="shared" ref="I900:I963" si="101">-(H900-H899)</f>
        <v>8.0183713664765399E-2</v>
      </c>
      <c r="J900">
        <f t="shared" si="96"/>
        <v>2.4473743392545516E-4</v>
      </c>
      <c r="O900">
        <v>898</v>
      </c>
      <c r="P900">
        <v>740</v>
      </c>
      <c r="Q900" s="9">
        <v>-1.4071414017930106E-2</v>
      </c>
      <c r="R900">
        <v>1.1085292574918985E-4</v>
      </c>
      <c r="S900">
        <f t="shared" si="97"/>
        <v>0.64354823983371368</v>
      </c>
      <c r="T900" s="20">
        <f t="shared" si="98"/>
        <v>0.35645176016628632</v>
      </c>
    </row>
    <row r="901" spans="1:20" x14ac:dyDescent="0.15">
      <c r="A901" s="6">
        <v>37914</v>
      </c>
      <c r="B901" s="11">
        <v>1925.14</v>
      </c>
      <c r="C901" s="7">
        <f t="shared" si="99"/>
        <v>6.6828421426929907E-3</v>
      </c>
      <c r="E901">
        <v>899</v>
      </c>
      <c r="F901" s="2">
        <f t="shared" si="100"/>
        <v>924.24436413339072</v>
      </c>
      <c r="G901" s="10">
        <f t="shared" ref="G901:G964" si="102">G900*F901/F900</f>
        <v>4.0858886851399072</v>
      </c>
      <c r="H901" s="9">
        <f>H900*(1+C901)</f>
        <v>4.0858886851399001</v>
      </c>
      <c r="I901" s="9">
        <f t="shared" si="101"/>
        <v>-2.7124083129584697E-2</v>
      </c>
      <c r="J901">
        <f t="shared" ref="J901:J964" si="103">$M$2^($M$3-E901)*(1-$M$2)/(1-$M$2^$M$3)</f>
        <v>2.4596727027683941E-4</v>
      </c>
      <c r="O901">
        <v>899</v>
      </c>
      <c r="P901">
        <v>435</v>
      </c>
      <c r="Q901" s="9">
        <v>-1.413508557457277E-2</v>
      </c>
      <c r="R901">
        <v>2.4031826915414646E-5</v>
      </c>
      <c r="S901">
        <f t="shared" ref="S901:S964" si="104">S900+R901</f>
        <v>0.64357227166062914</v>
      </c>
      <c r="T901" s="20">
        <f t="shared" si="98"/>
        <v>0.35642772833937086</v>
      </c>
    </row>
    <row r="902" spans="1:20" x14ac:dyDescent="0.15">
      <c r="A902" s="6">
        <v>37915</v>
      </c>
      <c r="B902" s="11">
        <v>1940.9</v>
      </c>
      <c r="C902" s="7">
        <f t="shared" si="99"/>
        <v>8.1864176111867692E-3</v>
      </c>
      <c r="E902">
        <v>900</v>
      </c>
      <c r="F902" s="2">
        <f t="shared" si="100"/>
        <v>931.81061447297247</v>
      </c>
      <c r="G902" s="10">
        <f t="shared" si="102"/>
        <v>4.1193374762292851</v>
      </c>
      <c r="H902" s="9">
        <f>H901*(1+C902)</f>
        <v>4.119337476229278</v>
      </c>
      <c r="I902" s="9">
        <f t="shared" si="101"/>
        <v>-3.3448791089377927E-2</v>
      </c>
      <c r="J902">
        <f t="shared" si="103"/>
        <v>2.4720328671039136E-4</v>
      </c>
      <c r="O902">
        <v>900</v>
      </c>
      <c r="P902">
        <v>937</v>
      </c>
      <c r="Q902" s="9">
        <v>-1.417753327900062E-2</v>
      </c>
      <c r="R902">
        <v>2.9757761113279589E-4</v>
      </c>
      <c r="S902">
        <f t="shared" si="104"/>
        <v>0.64386984927176194</v>
      </c>
      <c r="T902" s="20">
        <f t="shared" si="98"/>
        <v>0.35613015072823806</v>
      </c>
    </row>
    <row r="903" spans="1:20" x14ac:dyDescent="0.15">
      <c r="A903" s="6">
        <v>37916</v>
      </c>
      <c r="B903" s="11">
        <v>1898.07</v>
      </c>
      <c r="C903" s="7">
        <f t="shared" si="99"/>
        <v>-2.2067082281415962E-2</v>
      </c>
      <c r="E903">
        <v>901</v>
      </c>
      <c r="F903" s="2">
        <f t="shared" si="100"/>
        <v>911.24827297270065</v>
      </c>
      <c r="G903" s="10">
        <f t="shared" si="102"/>
        <v>4.0284357171964134</v>
      </c>
      <c r="H903" s="9">
        <f>H902*(1+C903)</f>
        <v>4.0284357171964063</v>
      </c>
      <c r="I903" s="9">
        <f t="shared" si="101"/>
        <v>9.0901759032871787E-2</v>
      </c>
      <c r="J903">
        <f t="shared" si="103"/>
        <v>2.4844551428180033E-4</v>
      </c>
      <c r="O903">
        <v>901</v>
      </c>
      <c r="P903">
        <v>1035</v>
      </c>
      <c r="Q903" s="9">
        <v>-1.438977180114076E-2</v>
      </c>
      <c r="R903">
        <v>4.863381517401852E-4</v>
      </c>
      <c r="S903">
        <f t="shared" si="104"/>
        <v>0.64435618742350209</v>
      </c>
      <c r="T903" s="20">
        <f t="shared" si="98"/>
        <v>0.35564381257649791</v>
      </c>
    </row>
    <row r="904" spans="1:20" x14ac:dyDescent="0.15">
      <c r="A904" s="6">
        <v>37917</v>
      </c>
      <c r="B904" s="11">
        <v>1885.51</v>
      </c>
      <c r="C904" s="7">
        <f t="shared" si="99"/>
        <v>-6.6172480467000527E-3</v>
      </c>
      <c r="E904">
        <v>902</v>
      </c>
      <c r="F904" s="2">
        <f t="shared" si="100"/>
        <v>905.21831711831328</v>
      </c>
      <c r="G904" s="10">
        <f t="shared" si="102"/>
        <v>4.0017785588155386</v>
      </c>
      <c r="H904" s="9">
        <f>H903*(1+C904)</f>
        <v>4.0017785588155315</v>
      </c>
      <c r="I904" s="9">
        <f t="shared" si="101"/>
        <v>2.665715838087479E-2</v>
      </c>
      <c r="J904">
        <f t="shared" si="103"/>
        <v>2.4969398420281446E-4</v>
      </c>
      <c r="O904">
        <v>902</v>
      </c>
      <c r="P904">
        <v>927</v>
      </c>
      <c r="Q904" s="9">
        <v>-1.4750577288780597E-2</v>
      </c>
      <c r="R904">
        <v>2.8302908054820631E-4</v>
      </c>
      <c r="S904">
        <f t="shared" si="104"/>
        <v>0.64463921650405032</v>
      </c>
      <c r="T904" s="20">
        <f t="shared" si="98"/>
        <v>0.35536078349594968</v>
      </c>
    </row>
    <row r="905" spans="1:20" x14ac:dyDescent="0.15">
      <c r="A905" s="6">
        <v>37918</v>
      </c>
      <c r="B905" s="11">
        <v>1865.59</v>
      </c>
      <c r="C905" s="7">
        <f t="shared" si="99"/>
        <v>-1.0564780881565206E-2</v>
      </c>
      <c r="E905">
        <v>903</v>
      </c>
      <c r="F905" s="2">
        <f t="shared" si="100"/>
        <v>895.6548839479791</v>
      </c>
      <c r="G905" s="10">
        <f t="shared" si="102"/>
        <v>3.9595006452051069</v>
      </c>
      <c r="H905" s="9">
        <f>H904*(1+C905)</f>
        <v>3.9595006452050994</v>
      </c>
      <c r="I905" s="9">
        <f t="shared" si="101"/>
        <v>4.2277913610432094E-2</v>
      </c>
      <c r="J905">
        <f t="shared" si="103"/>
        <v>2.5094872784202458E-4</v>
      </c>
      <c r="O905">
        <v>903</v>
      </c>
      <c r="P905">
        <v>488</v>
      </c>
      <c r="Q905" s="9">
        <v>-1.4793024993208448E-2</v>
      </c>
      <c r="R905">
        <v>3.1344655997502172E-5</v>
      </c>
      <c r="S905">
        <f t="shared" si="104"/>
        <v>0.64467056116004784</v>
      </c>
      <c r="T905" s="20">
        <f t="shared" si="98"/>
        <v>0.35532943883995216</v>
      </c>
    </row>
    <row r="906" spans="1:20" x14ac:dyDescent="0.15">
      <c r="A906" s="6">
        <v>37921</v>
      </c>
      <c r="B906" s="11">
        <v>1882.91</v>
      </c>
      <c r="C906" s="7">
        <f t="shared" si="99"/>
        <v>9.2839262646133847E-3</v>
      </c>
      <c r="E906">
        <v>904</v>
      </c>
      <c r="F906" s="2">
        <f t="shared" si="100"/>
        <v>903.97007784909295</v>
      </c>
      <c r="G906" s="10">
        <f t="shared" si="102"/>
        <v>3.9962603572398798</v>
      </c>
      <c r="H906" s="9">
        <f>H905*(1+C906)</f>
        <v>3.9962603572398727</v>
      </c>
      <c r="I906" s="9">
        <f t="shared" si="101"/>
        <v>-3.6759712034773351E-2</v>
      </c>
      <c r="J906">
        <f t="shared" si="103"/>
        <v>2.522097767256528E-4</v>
      </c>
      <c r="O906">
        <v>904</v>
      </c>
      <c r="P906">
        <v>1284</v>
      </c>
      <c r="Q906" s="9">
        <v>-1.4856696549850668E-2</v>
      </c>
      <c r="R906">
        <v>1.6943036026381396E-3</v>
      </c>
      <c r="S906">
        <f t="shared" si="104"/>
        <v>0.64636486476268595</v>
      </c>
      <c r="T906" s="20">
        <f t="shared" si="98"/>
        <v>0.35363513523731405</v>
      </c>
    </row>
    <row r="907" spans="1:20" x14ac:dyDescent="0.15">
      <c r="A907" s="6">
        <v>37922</v>
      </c>
      <c r="B907" s="11">
        <v>1932.26</v>
      </c>
      <c r="C907" s="7">
        <f t="shared" si="99"/>
        <v>2.6209431146470008E-2</v>
      </c>
      <c r="E907">
        <v>905</v>
      </c>
      <c r="F907" s="2">
        <f t="shared" si="100"/>
        <v>927.66261936294791</v>
      </c>
      <c r="G907" s="10">
        <f t="shared" si="102"/>
        <v>4.1010000679163259</v>
      </c>
      <c r="H907" s="9">
        <f>H906*(1+C907)</f>
        <v>4.1010000679163188</v>
      </c>
      <c r="I907" s="9">
        <f t="shared" si="101"/>
        <v>-0.10473971067644605</v>
      </c>
      <c r="J907">
        <f t="shared" si="103"/>
        <v>2.5347716253834454E-4</v>
      </c>
      <c r="O907">
        <v>905</v>
      </c>
      <c r="P907">
        <v>1330</v>
      </c>
      <c r="Q907" s="9">
        <v>-1.4877920402064149E-2</v>
      </c>
      <c r="R907">
        <v>2.1336811476966185E-3</v>
      </c>
      <c r="S907">
        <f t="shared" si="104"/>
        <v>0.64849854591038258</v>
      </c>
      <c r="T907" s="20">
        <f t="shared" si="98"/>
        <v>0.35150145408961742</v>
      </c>
    </row>
    <row r="908" spans="1:20" x14ac:dyDescent="0.15">
      <c r="A908" s="6">
        <v>37923</v>
      </c>
      <c r="B908" s="11">
        <v>1936.56</v>
      </c>
      <c r="C908" s="7">
        <f t="shared" si="99"/>
        <v>2.2253733969548328E-3</v>
      </c>
      <c r="E908">
        <v>906</v>
      </c>
      <c r="F908" s="2">
        <f t="shared" si="100"/>
        <v>929.72701507742761</v>
      </c>
      <c r="G908" s="10">
        <f t="shared" si="102"/>
        <v>4.1101263243683768</v>
      </c>
      <c r="H908" s="9">
        <f>H907*(1+C908)</f>
        <v>4.1101263243683697</v>
      </c>
      <c r="I908" s="9">
        <f t="shared" si="101"/>
        <v>-9.126256452050896E-3</v>
      </c>
      <c r="J908">
        <f t="shared" si="103"/>
        <v>2.5475091712396438E-4</v>
      </c>
      <c r="O908">
        <v>906</v>
      </c>
      <c r="P908">
        <v>759</v>
      </c>
      <c r="Q908" s="9">
        <v>-1.5132606628633472E-2</v>
      </c>
      <c r="R908">
        <v>1.2192945309119113E-4</v>
      </c>
      <c r="S908">
        <f t="shared" si="104"/>
        <v>0.64862047536347378</v>
      </c>
      <c r="T908" s="20">
        <f t="shared" si="98"/>
        <v>0.35137952463652622</v>
      </c>
    </row>
    <row r="909" spans="1:20" x14ac:dyDescent="0.15">
      <c r="A909" s="6">
        <v>37924</v>
      </c>
      <c r="B909" s="11">
        <v>1932.69</v>
      </c>
      <c r="C909" s="7">
        <f t="shared" si="99"/>
        <v>-1.9983888957738616E-3</v>
      </c>
      <c r="E909">
        <v>907</v>
      </c>
      <c r="F909" s="2">
        <f t="shared" si="100"/>
        <v>927.86905893439587</v>
      </c>
      <c r="G909" s="10">
        <f t="shared" si="102"/>
        <v>4.1019126935615313</v>
      </c>
      <c r="H909" s="9">
        <f>H908*(1+C909)</f>
        <v>4.1019126935615242</v>
      </c>
      <c r="I909" s="9">
        <f t="shared" si="101"/>
        <v>8.2136308068454511E-3</v>
      </c>
      <c r="J909">
        <f t="shared" si="103"/>
        <v>2.5603107248639632E-4</v>
      </c>
      <c r="O909">
        <v>907</v>
      </c>
      <c r="P909">
        <v>1376</v>
      </c>
      <c r="Q909" s="9">
        <v>-1.5535859820699827E-2</v>
      </c>
      <c r="R909">
        <v>2.6870008615618103E-3</v>
      </c>
      <c r="S909">
        <f t="shared" si="104"/>
        <v>0.6513074762250356</v>
      </c>
      <c r="T909" s="20">
        <f t="shared" si="98"/>
        <v>0.3486925237749644</v>
      </c>
    </row>
    <row r="910" spans="1:20" x14ac:dyDescent="0.15">
      <c r="A910" s="6">
        <v>37925</v>
      </c>
      <c r="B910" s="11">
        <v>1932.21</v>
      </c>
      <c r="C910" s="7">
        <f t="shared" si="99"/>
        <v>-2.4835850550275484E-4</v>
      </c>
      <c r="E910">
        <v>908</v>
      </c>
      <c r="F910" s="2">
        <f t="shared" si="100"/>
        <v>927.63861476161662</v>
      </c>
      <c r="G910" s="10">
        <f t="shared" si="102"/>
        <v>4.1008939486552549</v>
      </c>
      <c r="H910" s="9">
        <f>H909*(1+C910)</f>
        <v>4.1008939486552487</v>
      </c>
      <c r="I910" s="9">
        <f t="shared" si="101"/>
        <v>1.0187449062755149E-3</v>
      </c>
      <c r="J910">
        <f t="shared" si="103"/>
        <v>2.5731766079034807E-4</v>
      </c>
      <c r="O910">
        <v>908</v>
      </c>
      <c r="P910">
        <v>192</v>
      </c>
      <c r="Q910" s="9">
        <v>-1.5578307525128565E-2</v>
      </c>
      <c r="R910">
        <v>7.108785476596433E-6</v>
      </c>
      <c r="S910">
        <f t="shared" si="104"/>
        <v>0.6513145850105122</v>
      </c>
      <c r="T910" s="20">
        <f t="shared" si="98"/>
        <v>0.3486854149894878</v>
      </c>
    </row>
    <row r="911" spans="1:20" x14ac:dyDescent="0.15">
      <c r="A911" s="6">
        <v>37928</v>
      </c>
      <c r="B911" s="11">
        <v>1967.7</v>
      </c>
      <c r="C911" s="7">
        <f t="shared" si="99"/>
        <v>1.8367568742527984E-2</v>
      </c>
      <c r="E911">
        <v>909</v>
      </c>
      <c r="F911" s="2">
        <f t="shared" si="100"/>
        <v>944.67708078647411</v>
      </c>
      <c r="G911" s="10">
        <f t="shared" si="102"/>
        <v>4.1762174001629973</v>
      </c>
      <c r="H911" s="9">
        <f>H910*(1+C911)</f>
        <v>4.176217400162991</v>
      </c>
      <c r="I911" s="9">
        <f t="shared" si="101"/>
        <v>-7.5323451507742334E-2</v>
      </c>
      <c r="J911">
        <f t="shared" si="103"/>
        <v>2.5861071436215888E-4</v>
      </c>
      <c r="O911">
        <v>909</v>
      </c>
      <c r="P911">
        <v>429</v>
      </c>
      <c r="Q911" s="9">
        <v>-1.5769322195056112E-2</v>
      </c>
      <c r="R911">
        <v>2.3319824188326357E-5</v>
      </c>
      <c r="S911">
        <f t="shared" si="104"/>
        <v>0.65133790483470055</v>
      </c>
      <c r="T911" s="20">
        <f t="shared" si="98"/>
        <v>0.34866209516529945</v>
      </c>
    </row>
    <row r="912" spans="1:20" x14ac:dyDescent="0.15">
      <c r="A912" s="6">
        <v>37929</v>
      </c>
      <c r="B912" s="11">
        <v>1957.97</v>
      </c>
      <c r="C912" s="7">
        <f t="shared" si="99"/>
        <v>-4.9448594806118518E-3</v>
      </c>
      <c r="E912">
        <v>910</v>
      </c>
      <c r="F912" s="2">
        <f t="shared" si="100"/>
        <v>940.00578536743035</v>
      </c>
      <c r="G912" s="10">
        <f t="shared" si="102"/>
        <v>4.1555665919587046</v>
      </c>
      <c r="H912" s="9">
        <f>H911*(1+C912)</f>
        <v>4.1555665919586993</v>
      </c>
      <c r="I912" s="9">
        <f t="shared" si="101"/>
        <v>2.0650808204291771E-2</v>
      </c>
      <c r="J912">
        <f t="shared" si="103"/>
        <v>2.5991026569061195E-4</v>
      </c>
      <c r="O912">
        <v>910</v>
      </c>
      <c r="P912">
        <v>961</v>
      </c>
      <c r="Q912" s="9">
        <v>-1.5960336864982771E-2</v>
      </c>
      <c r="R912">
        <v>3.3561882698073057E-4</v>
      </c>
      <c r="S912">
        <f t="shared" si="104"/>
        <v>0.6516735236616813</v>
      </c>
      <c r="T912" s="20">
        <f t="shared" si="98"/>
        <v>0.3483264763383187</v>
      </c>
    </row>
    <row r="913" spans="1:20" x14ac:dyDescent="0.15">
      <c r="A913" s="6">
        <v>37930</v>
      </c>
      <c r="B913" s="11">
        <v>1959.37</v>
      </c>
      <c r="C913" s="7">
        <f t="shared" si="99"/>
        <v>7.150262772155358E-4</v>
      </c>
      <c r="E913">
        <v>911</v>
      </c>
      <c r="F913" s="2">
        <f t="shared" si="100"/>
        <v>940.67791420470269</v>
      </c>
      <c r="G913" s="10">
        <f t="shared" si="102"/>
        <v>4.1585379312686737</v>
      </c>
      <c r="H913" s="9">
        <f>H912*(1+C913)</f>
        <v>4.1585379312686683</v>
      </c>
      <c r="I913" s="9">
        <f t="shared" si="101"/>
        <v>-2.9713393099690677E-3</v>
      </c>
      <c r="J913">
        <f t="shared" si="103"/>
        <v>2.6121634742775073E-4</v>
      </c>
      <c r="O913">
        <v>911</v>
      </c>
      <c r="P913">
        <v>548</v>
      </c>
      <c r="Q913" s="9">
        <v>-1.5981560717196697E-2</v>
      </c>
      <c r="R913">
        <v>4.2342711271751955E-5</v>
      </c>
      <c r="S913">
        <f t="shared" si="104"/>
        <v>0.65171586637295309</v>
      </c>
      <c r="T913" s="20">
        <f t="shared" si="98"/>
        <v>0.34828413362704691</v>
      </c>
    </row>
    <row r="914" spans="1:20" x14ac:dyDescent="0.15">
      <c r="A914" s="6">
        <v>37931</v>
      </c>
      <c r="B914" s="11">
        <v>1976.37</v>
      </c>
      <c r="C914" s="7">
        <f t="shared" si="99"/>
        <v>8.6762581850288178E-3</v>
      </c>
      <c r="E914">
        <v>912</v>
      </c>
      <c r="F914" s="2">
        <f t="shared" si="100"/>
        <v>948.83947865729704</v>
      </c>
      <c r="G914" s="10">
        <f t="shared" si="102"/>
        <v>4.1946184800325961</v>
      </c>
      <c r="H914" s="9">
        <f>H913*(1+C914)</f>
        <v>4.1946184800325907</v>
      </c>
      <c r="I914" s="9">
        <f t="shared" si="101"/>
        <v>-3.6080548763922415E-2</v>
      </c>
      <c r="J914">
        <f t="shared" si="103"/>
        <v>2.6252899238969916E-4</v>
      </c>
      <c r="O914">
        <v>912</v>
      </c>
      <c r="P914">
        <v>1127</v>
      </c>
      <c r="Q914" s="9">
        <v>-1.6045232273838472E-2</v>
      </c>
      <c r="R914">
        <v>7.7128504637628012E-4</v>
      </c>
      <c r="S914">
        <f t="shared" si="104"/>
        <v>0.65248715141932934</v>
      </c>
      <c r="T914" s="20">
        <f t="shared" si="98"/>
        <v>0.34751284858067066</v>
      </c>
    </row>
    <row r="915" spans="1:20" x14ac:dyDescent="0.15">
      <c r="A915" s="6">
        <v>37932</v>
      </c>
      <c r="B915" s="11">
        <v>1970.74</v>
      </c>
      <c r="C915" s="7">
        <f t="shared" si="99"/>
        <v>-2.8486568810495161E-3</v>
      </c>
      <c r="E915">
        <v>913</v>
      </c>
      <c r="F915" s="2">
        <f t="shared" si="100"/>
        <v>946.13656054740852</v>
      </c>
      <c r="G915" s="10">
        <f t="shared" si="102"/>
        <v>4.182669451236074</v>
      </c>
      <c r="H915" s="9">
        <f>H914*(1+C915)</f>
        <v>4.1826694512360687</v>
      </c>
      <c r="I915" s="9">
        <f t="shared" si="101"/>
        <v>1.1949028796522043E-2</v>
      </c>
      <c r="J915">
        <f t="shared" si="103"/>
        <v>2.6384823355748657E-4</v>
      </c>
      <c r="O915">
        <v>913</v>
      </c>
      <c r="P915">
        <v>809</v>
      </c>
      <c r="Q915" s="9">
        <v>-1.6130127682694617E-2</v>
      </c>
      <c r="R915">
        <v>1.5665872532034413E-4</v>
      </c>
      <c r="S915">
        <f t="shared" si="104"/>
        <v>0.65264381014464967</v>
      </c>
      <c r="T915" s="20">
        <f t="shared" si="98"/>
        <v>0.34735618985535033</v>
      </c>
    </row>
    <row r="916" spans="1:20" x14ac:dyDescent="0.15">
      <c r="A916" s="6">
        <v>37935</v>
      </c>
      <c r="B916" s="11">
        <v>1941.64</v>
      </c>
      <c r="C916" s="7">
        <f t="shared" si="99"/>
        <v>-1.4766026974638913E-2</v>
      </c>
      <c r="E916">
        <v>914</v>
      </c>
      <c r="F916" s="2">
        <f t="shared" si="100"/>
        <v>932.16588257267335</v>
      </c>
      <c r="G916" s="10">
        <f t="shared" si="102"/>
        <v>4.1209080412931236</v>
      </c>
      <c r="H916" s="9">
        <f>H915*(1+C916)</f>
        <v>4.1209080412931192</v>
      </c>
      <c r="I916" s="9">
        <f t="shared" si="101"/>
        <v>6.1761409942949541E-2</v>
      </c>
      <c r="J916">
        <f t="shared" si="103"/>
        <v>2.65174104077876E-4</v>
      </c>
      <c r="O916">
        <v>914</v>
      </c>
      <c r="P916">
        <v>371</v>
      </c>
      <c r="Q916" s="9">
        <v>-1.6299918500407351E-2</v>
      </c>
      <c r="R916">
        <v>1.7436686333142351E-5</v>
      </c>
      <c r="S916">
        <f t="shared" si="104"/>
        <v>0.65266124683098281</v>
      </c>
      <c r="T916" s="20">
        <f t="shared" si="98"/>
        <v>0.34733875316901719</v>
      </c>
    </row>
    <row r="917" spans="1:20" x14ac:dyDescent="0.15">
      <c r="A917" s="6">
        <v>37936</v>
      </c>
      <c r="B917" s="11">
        <v>1930.75</v>
      </c>
      <c r="C917" s="7">
        <f t="shared" si="99"/>
        <v>-5.6086607198039262E-3</v>
      </c>
      <c r="E917">
        <v>915</v>
      </c>
      <c r="F917" s="2">
        <f t="shared" si="100"/>
        <v>926.93768040274665</v>
      </c>
      <c r="G917" s="10">
        <f t="shared" si="102"/>
        <v>4.0977952662319987</v>
      </c>
      <c r="H917" s="9">
        <f>H916*(1+C917)</f>
        <v>4.0977952662319943</v>
      </c>
      <c r="I917" s="9">
        <f t="shared" si="101"/>
        <v>2.3112775061124857E-2</v>
      </c>
      <c r="J917">
        <f t="shared" si="103"/>
        <v>2.6650663726419694E-4</v>
      </c>
      <c r="O917">
        <v>915</v>
      </c>
      <c r="P917">
        <v>1006</v>
      </c>
      <c r="Q917" s="9">
        <v>-1.6299918500408239E-2</v>
      </c>
      <c r="R917">
        <v>4.2054035947966463E-4</v>
      </c>
      <c r="S917">
        <f t="shared" si="104"/>
        <v>0.6530817871904625</v>
      </c>
      <c r="T917" s="20">
        <f t="shared" si="98"/>
        <v>0.3469182128095375</v>
      </c>
    </row>
    <row r="918" spans="1:20" x14ac:dyDescent="0.15">
      <c r="A918" s="6">
        <v>37937</v>
      </c>
      <c r="B918" s="11">
        <v>1973.11</v>
      </c>
      <c r="C918" s="7">
        <f t="shared" si="99"/>
        <v>2.1939660753593104E-2</v>
      </c>
      <c r="E918">
        <v>916</v>
      </c>
      <c r="F918" s="2">
        <f t="shared" si="100"/>
        <v>947.27437865050547</v>
      </c>
      <c r="G918" s="10">
        <f t="shared" si="102"/>
        <v>4.1876995042108094</v>
      </c>
      <c r="H918" s="9">
        <f>H917*(1+C918)</f>
        <v>4.1876995042108041</v>
      </c>
      <c r="I918" s="9">
        <f t="shared" si="101"/>
        <v>-8.9904237978809753E-2</v>
      </c>
      <c r="J918">
        <f t="shared" si="103"/>
        <v>2.6784586659718291E-4</v>
      </c>
      <c r="O918">
        <v>916</v>
      </c>
      <c r="P918">
        <v>1333</v>
      </c>
      <c r="Q918" s="9">
        <v>-1.638481390926394E-2</v>
      </c>
      <c r="R918">
        <v>2.1660091043298802E-3</v>
      </c>
      <c r="S918">
        <f t="shared" si="104"/>
        <v>0.65524779629479235</v>
      </c>
      <c r="T918" s="20">
        <f t="shared" si="98"/>
        <v>0.34475220370520765</v>
      </c>
    </row>
    <row r="919" spans="1:20" x14ac:dyDescent="0.15">
      <c r="A919" s="6">
        <v>37938</v>
      </c>
      <c r="B919" s="11">
        <v>1967.35</v>
      </c>
      <c r="C919" s="7">
        <f t="shared" si="99"/>
        <v>-2.9192493069316594E-3</v>
      </c>
      <c r="E919">
        <v>917</v>
      </c>
      <c r="F919" s="2">
        <f t="shared" si="100"/>
        <v>944.50904857715591</v>
      </c>
      <c r="G919" s="10">
        <f t="shared" si="102"/>
        <v>4.1754745653355041</v>
      </c>
      <c r="H919" s="9">
        <f>H918*(1+C919)</f>
        <v>4.1754745653354988</v>
      </c>
      <c r="I919" s="9">
        <f t="shared" si="101"/>
        <v>1.2224938875305291E-2</v>
      </c>
      <c r="J919">
        <f t="shared" si="103"/>
        <v>2.6919182572581195E-4</v>
      </c>
      <c r="O919">
        <v>917</v>
      </c>
      <c r="P919">
        <v>1490</v>
      </c>
      <c r="Q919" s="9">
        <v>-1.638481390926394E-2</v>
      </c>
      <c r="R919">
        <v>4.7581332557337496E-3</v>
      </c>
      <c r="S919">
        <f t="shared" si="104"/>
        <v>0.66000592955052606</v>
      </c>
      <c r="T919" s="20">
        <f t="shared" si="98"/>
        <v>0.33999407044947394</v>
      </c>
    </row>
    <row r="920" spans="1:20" x14ac:dyDescent="0.15">
      <c r="A920" s="6">
        <v>37939</v>
      </c>
      <c r="B920" s="11">
        <v>1930.26</v>
      </c>
      <c r="C920" s="7">
        <f t="shared" si="99"/>
        <v>-1.8852771494650145E-2</v>
      </c>
      <c r="E920">
        <v>918</v>
      </c>
      <c r="F920" s="2">
        <f t="shared" si="100"/>
        <v>926.7024353097014</v>
      </c>
      <c r="G920" s="10">
        <f t="shared" si="102"/>
        <v>4.0967552974735097</v>
      </c>
      <c r="H920" s="9">
        <f>H919*(1+C920)</f>
        <v>4.0967552974735053</v>
      </c>
      <c r="I920" s="9">
        <f t="shared" si="101"/>
        <v>7.8719267861993458E-2</v>
      </c>
      <c r="J920">
        <f t="shared" si="103"/>
        <v>2.7054454846815268E-4</v>
      </c>
      <c r="O920">
        <v>918</v>
      </c>
      <c r="P920">
        <v>745</v>
      </c>
      <c r="Q920" s="9">
        <v>-1.649093317033401E-2</v>
      </c>
      <c r="R920">
        <v>1.1366630861545613E-4</v>
      </c>
      <c r="S920">
        <f t="shared" si="104"/>
        <v>0.66011959585914148</v>
      </c>
      <c r="T920" s="20">
        <f t="shared" si="98"/>
        <v>0.33988040414085852</v>
      </c>
    </row>
    <row r="921" spans="1:20" x14ac:dyDescent="0.15">
      <c r="A921" s="6">
        <v>37942</v>
      </c>
      <c r="B921" s="11">
        <v>1909.61</v>
      </c>
      <c r="C921" s="7">
        <f t="shared" si="99"/>
        <v>-1.0698040678457921E-2</v>
      </c>
      <c r="E921">
        <v>919</v>
      </c>
      <c r="F921" s="2">
        <f t="shared" si="100"/>
        <v>916.78853495993224</v>
      </c>
      <c r="G921" s="10">
        <f t="shared" si="102"/>
        <v>4.0529280426514509</v>
      </c>
      <c r="H921" s="9">
        <f>H920*(1+C921)</f>
        <v>4.0529280426514456</v>
      </c>
      <c r="I921" s="9">
        <f t="shared" si="101"/>
        <v>4.3827254822059736E-2</v>
      </c>
      <c r="J921">
        <f t="shared" si="103"/>
        <v>2.719040688122138E-4</v>
      </c>
      <c r="O921">
        <v>919</v>
      </c>
      <c r="P921">
        <v>559</v>
      </c>
      <c r="Q921" s="9">
        <v>-1.6681947840260225E-2</v>
      </c>
      <c r="R921">
        <v>4.4742966510606472E-5</v>
      </c>
      <c r="S921">
        <f t="shared" si="104"/>
        <v>0.66016433882565206</v>
      </c>
      <c r="T921" s="20">
        <f t="shared" si="98"/>
        <v>0.33983566117434794</v>
      </c>
    </row>
    <row r="922" spans="1:20" x14ac:dyDescent="0.15">
      <c r="A922" s="6">
        <v>37943</v>
      </c>
      <c r="B922" s="11">
        <v>1881.75</v>
      </c>
      <c r="C922" s="7">
        <f t="shared" si="99"/>
        <v>-1.4589366415131866E-2</v>
      </c>
      <c r="E922">
        <v>920</v>
      </c>
      <c r="F922" s="2">
        <f t="shared" si="100"/>
        <v>903.41317109820989</v>
      </c>
      <c r="G922" s="10">
        <f t="shared" si="102"/>
        <v>3.9937983903830458</v>
      </c>
      <c r="H922" s="9">
        <f>H921*(1+C922)</f>
        <v>3.9937983903830405</v>
      </c>
      <c r="I922" s="9">
        <f t="shared" si="101"/>
        <v>5.9129652268405053E-2</v>
      </c>
      <c r="J922">
        <f t="shared" si="103"/>
        <v>2.7327042091679777E-4</v>
      </c>
      <c r="O922">
        <v>920</v>
      </c>
      <c r="P922">
        <v>386</v>
      </c>
      <c r="Q922" s="9">
        <v>-1.6957857919043473E-2</v>
      </c>
      <c r="R922">
        <v>1.8798263977454671E-5</v>
      </c>
      <c r="S922">
        <f t="shared" si="104"/>
        <v>0.6601831370896295</v>
      </c>
      <c r="T922" s="20">
        <f t="shared" si="98"/>
        <v>0.3398168629103705</v>
      </c>
    </row>
    <row r="923" spans="1:20" x14ac:dyDescent="0.15">
      <c r="A923" s="6">
        <v>37944</v>
      </c>
      <c r="B923" s="11">
        <v>1899.65</v>
      </c>
      <c r="C923" s="7">
        <f t="shared" si="99"/>
        <v>9.5124219476552252E-3</v>
      </c>
      <c r="E923">
        <v>921</v>
      </c>
      <c r="F923" s="2">
        <f t="shared" si="100"/>
        <v>912.00681837476532</v>
      </c>
      <c r="G923" s="10">
        <f t="shared" si="102"/>
        <v>4.0317890858462357</v>
      </c>
      <c r="H923" s="9">
        <f>H922*(1+C923)</f>
        <v>4.0317890858462304</v>
      </c>
      <c r="I923" s="9">
        <f t="shared" si="101"/>
        <v>-3.7990695463189894E-2</v>
      </c>
      <c r="J923">
        <f t="shared" si="103"/>
        <v>2.7464363911235959E-4</v>
      </c>
      <c r="O923">
        <v>921</v>
      </c>
      <c r="P923">
        <v>1010</v>
      </c>
      <c r="Q923" s="9">
        <v>-1.7106424884542726E-2</v>
      </c>
      <c r="R923">
        <v>4.2905736238349734E-4</v>
      </c>
      <c r="S923">
        <f t="shared" si="104"/>
        <v>0.66061219445201302</v>
      </c>
      <c r="T923" s="20">
        <f t="shared" si="98"/>
        <v>0.33938780554798698</v>
      </c>
    </row>
    <row r="924" spans="1:20" x14ac:dyDescent="0.15">
      <c r="A924" s="6">
        <v>37945</v>
      </c>
      <c r="B924" s="11">
        <v>1881.92</v>
      </c>
      <c r="C924" s="7">
        <f t="shared" si="99"/>
        <v>-9.3332982391493013E-3</v>
      </c>
      <c r="E924">
        <v>922</v>
      </c>
      <c r="F924" s="2">
        <f t="shared" si="100"/>
        <v>903.49478674273598</v>
      </c>
      <c r="G924" s="10">
        <f t="shared" si="102"/>
        <v>3.9941591958706857</v>
      </c>
      <c r="H924" s="9">
        <f>H923*(1+C924)</f>
        <v>3.9941591958706804</v>
      </c>
      <c r="I924" s="9">
        <f t="shared" si="101"/>
        <v>3.7629889975550057E-2</v>
      </c>
      <c r="J924">
        <f t="shared" si="103"/>
        <v>2.7602375790186884E-4</v>
      </c>
      <c r="O924">
        <v>922</v>
      </c>
      <c r="P924">
        <v>1359</v>
      </c>
      <c r="Q924" s="9">
        <v>-1.7170096441184057E-2</v>
      </c>
      <c r="R924">
        <v>2.4675171416545785E-3</v>
      </c>
      <c r="S924">
        <f t="shared" si="104"/>
        <v>0.66307971159366763</v>
      </c>
      <c r="T924" s="20">
        <f t="shared" si="98"/>
        <v>0.33692028840633237</v>
      </c>
    </row>
    <row r="925" spans="1:20" x14ac:dyDescent="0.15">
      <c r="A925" s="6">
        <v>37946</v>
      </c>
      <c r="B925" s="11">
        <v>1893.88</v>
      </c>
      <c r="C925" s="7">
        <f t="shared" si="99"/>
        <v>6.3552116986906881E-3</v>
      </c>
      <c r="E925">
        <v>923</v>
      </c>
      <c r="F925" s="2">
        <f t="shared" si="100"/>
        <v>909.23668738114952</v>
      </c>
      <c r="G925" s="10">
        <f t="shared" si="102"/>
        <v>4.0195429231187161</v>
      </c>
      <c r="H925" s="9">
        <f>H924*(1+C925)</f>
        <v>4.0195429231187108</v>
      </c>
      <c r="I925" s="9">
        <f t="shared" si="101"/>
        <v>-2.5383727248030397E-2</v>
      </c>
      <c r="J925">
        <f t="shared" si="103"/>
        <v>2.7741081196167727E-4</v>
      </c>
      <c r="O925">
        <v>923</v>
      </c>
      <c r="P925">
        <v>1265</v>
      </c>
      <c r="Q925" s="9">
        <v>-1.7509678076609525E-2</v>
      </c>
      <c r="R925">
        <v>1.5403867293603043E-3</v>
      </c>
      <c r="S925">
        <f t="shared" si="104"/>
        <v>0.66462009832302793</v>
      </c>
      <c r="T925" s="20">
        <f t="shared" si="98"/>
        <v>0.33537990167697207</v>
      </c>
    </row>
    <row r="926" spans="1:20" x14ac:dyDescent="0.15">
      <c r="A926" s="6">
        <v>37949</v>
      </c>
      <c r="B926" s="11">
        <v>1947.14</v>
      </c>
      <c r="C926" s="7">
        <f t="shared" si="99"/>
        <v>2.8122161910997479E-2</v>
      </c>
      <c r="E926">
        <v>924</v>
      </c>
      <c r="F926" s="2">
        <f t="shared" si="100"/>
        <v>934.80638871910116</v>
      </c>
      <c r="G926" s="10">
        <f t="shared" si="102"/>
        <v>4.1325811600108651</v>
      </c>
      <c r="H926" s="9">
        <f>H925*(1+C926)</f>
        <v>4.1325811600108588</v>
      </c>
      <c r="I926" s="9">
        <f t="shared" si="101"/>
        <v>-0.11303823689214809</v>
      </c>
      <c r="J926">
        <f t="shared" si="103"/>
        <v>2.7880483614238922E-4</v>
      </c>
      <c r="O926">
        <v>924</v>
      </c>
      <c r="P926">
        <v>780</v>
      </c>
      <c r="Q926" s="9">
        <v>-1.7509678076609969E-2</v>
      </c>
      <c r="R926">
        <v>1.3546401084535745E-4</v>
      </c>
      <c r="S926">
        <f t="shared" si="104"/>
        <v>0.66475556233387334</v>
      </c>
      <c r="T926" s="20">
        <f t="shared" si="98"/>
        <v>0.33524443766612666</v>
      </c>
    </row>
    <row r="927" spans="1:20" x14ac:dyDescent="0.15">
      <c r="A927" s="6">
        <v>37950</v>
      </c>
      <c r="B927" s="11">
        <v>1943.04</v>
      </c>
      <c r="C927" s="7">
        <f t="shared" si="99"/>
        <v>-2.1056523927401871E-3</v>
      </c>
      <c r="E927">
        <v>925</v>
      </c>
      <c r="F927" s="2">
        <f t="shared" si="100"/>
        <v>932.83801140994592</v>
      </c>
      <c r="G927" s="10">
        <f t="shared" si="102"/>
        <v>4.1238793806030944</v>
      </c>
      <c r="H927" s="9">
        <f>H926*(1+C927)</f>
        <v>4.1238793806030891</v>
      </c>
      <c r="I927" s="9">
        <f t="shared" si="101"/>
        <v>8.7017794077697275E-3</v>
      </c>
      <c r="J927">
        <f t="shared" si="103"/>
        <v>2.8020586546973787E-4</v>
      </c>
      <c r="O927">
        <v>925</v>
      </c>
      <c r="P927">
        <v>295</v>
      </c>
      <c r="Q927" s="9">
        <v>-1.7530901928823006E-2</v>
      </c>
      <c r="R927">
        <v>1.1912916337530232E-5</v>
      </c>
      <c r="S927">
        <f t="shared" si="104"/>
        <v>0.66476747525021085</v>
      </c>
      <c r="T927" s="20">
        <f t="shared" si="98"/>
        <v>0.33523252474978915</v>
      </c>
    </row>
    <row r="928" spans="1:20" x14ac:dyDescent="0.15">
      <c r="A928" s="6">
        <v>37951</v>
      </c>
      <c r="B928" s="11">
        <v>1953.31</v>
      </c>
      <c r="C928" s="7">
        <f t="shared" si="99"/>
        <v>5.2855319499340858E-3</v>
      </c>
      <c r="E928">
        <v>926</v>
      </c>
      <c r="F928" s="2">
        <f t="shared" si="100"/>
        <v>937.76855652336621</v>
      </c>
      <c r="G928" s="10">
        <f t="shared" si="102"/>
        <v>4.1456762768269471</v>
      </c>
      <c r="H928" s="9">
        <f>H927*(1+C928)</f>
        <v>4.1456762768269408</v>
      </c>
      <c r="I928" s="9">
        <f t="shared" si="101"/>
        <v>-2.1796896223851725E-2</v>
      </c>
      <c r="J928">
        <f t="shared" si="103"/>
        <v>2.8161393514546524E-4</v>
      </c>
      <c r="O928">
        <v>926</v>
      </c>
      <c r="P928">
        <v>749</v>
      </c>
      <c r="Q928" s="9">
        <v>-1.7573349633251745E-2</v>
      </c>
      <c r="R928">
        <v>1.1596833803718303E-4</v>
      </c>
      <c r="S928">
        <f t="shared" si="104"/>
        <v>0.66488344358824802</v>
      </c>
      <c r="T928" s="20">
        <f t="shared" si="98"/>
        <v>0.33511655641175198</v>
      </c>
    </row>
    <row r="929" spans="1:20" x14ac:dyDescent="0.15">
      <c r="A929" s="6">
        <v>37953</v>
      </c>
      <c r="B929" s="11">
        <v>1960.26</v>
      </c>
      <c r="C929" s="7">
        <f t="shared" si="99"/>
        <v>3.5580629802745012E-3</v>
      </c>
      <c r="E929">
        <v>927</v>
      </c>
      <c r="F929" s="2">
        <f t="shared" si="100"/>
        <v>941.10519610839742</v>
      </c>
      <c r="G929" s="10">
        <f t="shared" si="102"/>
        <v>4.1604268541157277</v>
      </c>
      <c r="H929" s="9">
        <f>H928*(1+C929)</f>
        <v>4.1604268541157214</v>
      </c>
      <c r="I929" s="9">
        <f t="shared" si="101"/>
        <v>-1.4750577288780597E-2</v>
      </c>
      <c r="J929">
        <f t="shared" si="103"/>
        <v>2.8302908054820631E-4</v>
      </c>
      <c r="O929">
        <v>927</v>
      </c>
      <c r="P929">
        <v>481</v>
      </c>
      <c r="Q929" s="9">
        <v>-1.7615797337679595E-2</v>
      </c>
      <c r="R929">
        <v>3.0263912532729069E-5</v>
      </c>
      <c r="S929">
        <f t="shared" si="104"/>
        <v>0.66491370750078072</v>
      </c>
      <c r="T929" s="20">
        <f t="shared" si="98"/>
        <v>0.33508629249921928</v>
      </c>
    </row>
    <row r="930" spans="1:20" x14ac:dyDescent="0.15">
      <c r="A930" s="6">
        <v>37956</v>
      </c>
      <c r="B930" s="11">
        <v>1989.82</v>
      </c>
      <c r="C930" s="7">
        <f t="shared" si="99"/>
        <v>1.507963229367526E-2</v>
      </c>
      <c r="E930">
        <v>928</v>
      </c>
      <c r="F930" s="2">
        <f t="shared" si="100"/>
        <v>955.29671641537925</v>
      </c>
      <c r="G930" s="10">
        <f t="shared" si="102"/>
        <v>4.2231645612605258</v>
      </c>
      <c r="H930" s="9">
        <f>H929*(1+C930)</f>
        <v>4.2231645612605186</v>
      </c>
      <c r="I930" s="9">
        <f t="shared" si="101"/>
        <v>-6.2737707144797206E-2</v>
      </c>
      <c r="J930">
        <f t="shared" si="103"/>
        <v>2.8445133723437819E-4</v>
      </c>
      <c r="O930">
        <v>928</v>
      </c>
      <c r="P930">
        <v>1051</v>
      </c>
      <c r="Q930" s="9">
        <v>-1.7721916598749665E-2</v>
      </c>
      <c r="R930">
        <v>5.2694956222297832E-4</v>
      </c>
      <c r="S930">
        <f t="shared" si="104"/>
        <v>0.6654406570630037</v>
      </c>
      <c r="T930" s="20">
        <f t="shared" si="98"/>
        <v>0.3345593429369963</v>
      </c>
    </row>
    <row r="931" spans="1:20" x14ac:dyDescent="0.15">
      <c r="A931" s="6">
        <v>37957</v>
      </c>
      <c r="B931" s="11">
        <v>1980.07</v>
      </c>
      <c r="C931" s="7">
        <f t="shared" si="99"/>
        <v>-4.899940698153582E-3</v>
      </c>
      <c r="E931">
        <v>929</v>
      </c>
      <c r="F931" s="2">
        <f t="shared" si="100"/>
        <v>950.61581915580302</v>
      </c>
      <c r="G931" s="10">
        <f t="shared" si="102"/>
        <v>4.2024713053518052</v>
      </c>
      <c r="H931" s="9">
        <f>H930*(1+C931)</f>
        <v>4.2024713053517981</v>
      </c>
      <c r="I931" s="9">
        <f t="shared" si="101"/>
        <v>2.0693255908720509E-2</v>
      </c>
      <c r="J931">
        <f t="shared" si="103"/>
        <v>2.8588074093907352E-4</v>
      </c>
      <c r="O931">
        <v>929</v>
      </c>
      <c r="P931">
        <v>52</v>
      </c>
      <c r="Q931" s="9">
        <v>-1.7785588155392773E-2</v>
      </c>
      <c r="R931">
        <v>3.5239254569457312E-6</v>
      </c>
      <c r="S931">
        <f t="shared" si="104"/>
        <v>0.6654441809884607</v>
      </c>
      <c r="T931" s="20">
        <f t="shared" si="98"/>
        <v>0.3345558190115393</v>
      </c>
    </row>
    <row r="932" spans="1:20" x14ac:dyDescent="0.15">
      <c r="A932" s="6">
        <v>37958</v>
      </c>
      <c r="B932" s="11">
        <v>1960.25</v>
      </c>
      <c r="C932" s="7">
        <f t="shared" si="99"/>
        <v>-1.0009747130151903E-2</v>
      </c>
      <c r="E932">
        <v>930</v>
      </c>
      <c r="F932" s="2">
        <f t="shared" si="100"/>
        <v>941.10039518813119</v>
      </c>
      <c r="G932" s="10">
        <f t="shared" si="102"/>
        <v>4.1604056302635142</v>
      </c>
      <c r="H932" s="9">
        <f>H931*(1+C932)</f>
        <v>4.1604056302635071</v>
      </c>
      <c r="I932" s="9">
        <f t="shared" si="101"/>
        <v>4.2065675088291066E-2</v>
      </c>
      <c r="J932">
        <f t="shared" si="103"/>
        <v>2.8731732757695833E-4</v>
      </c>
      <c r="O932">
        <v>930</v>
      </c>
      <c r="P932">
        <v>1207</v>
      </c>
      <c r="Q932" s="9">
        <v>-1.7891707416462843E-2</v>
      </c>
      <c r="R932">
        <v>1.151777132395196E-3</v>
      </c>
      <c r="S932">
        <f t="shared" si="104"/>
        <v>0.66659595812085592</v>
      </c>
      <c r="T932" s="20">
        <f t="shared" si="98"/>
        <v>0.33340404187914408</v>
      </c>
    </row>
    <row r="933" spans="1:20" x14ac:dyDescent="0.15">
      <c r="A933" s="6">
        <v>37959</v>
      </c>
      <c r="B933" s="11">
        <v>1968.8</v>
      </c>
      <c r="C933" s="7">
        <f t="shared" si="99"/>
        <v>4.3616885601325261E-3</v>
      </c>
      <c r="E933">
        <v>931</v>
      </c>
      <c r="F933" s="2">
        <f t="shared" si="100"/>
        <v>945.20518201575942</v>
      </c>
      <c r="G933" s="10">
        <f t="shared" si="102"/>
        <v>4.178552023906545</v>
      </c>
      <c r="H933" s="9">
        <f>H932*(1+C933)</f>
        <v>4.1785520239065388</v>
      </c>
      <c r="I933" s="9">
        <f t="shared" si="101"/>
        <v>-1.8146393643031722E-2</v>
      </c>
      <c r="J933">
        <f t="shared" si="103"/>
        <v>2.8876113324317415E-4</v>
      </c>
      <c r="O933">
        <v>931</v>
      </c>
      <c r="P933">
        <v>1148</v>
      </c>
      <c r="Q933" s="9">
        <v>-1.7997826677532913E-2</v>
      </c>
      <c r="R933">
        <v>8.5690014379902755E-4</v>
      </c>
      <c r="S933">
        <f t="shared" si="104"/>
        <v>0.66745285826465495</v>
      </c>
      <c r="T933" s="20">
        <f t="shared" si="98"/>
        <v>0.33254714173534505</v>
      </c>
    </row>
    <row r="934" spans="1:20" x14ac:dyDescent="0.15">
      <c r="A934" s="6">
        <v>37960</v>
      </c>
      <c r="B934" s="11">
        <v>1937.82</v>
      </c>
      <c r="C934" s="7">
        <f t="shared" si="99"/>
        <v>-1.5735473384802967E-2</v>
      </c>
      <c r="E934">
        <v>932</v>
      </c>
      <c r="F934" s="2">
        <f t="shared" si="100"/>
        <v>930.33193103097256</v>
      </c>
      <c r="G934" s="10">
        <f t="shared" si="102"/>
        <v>4.1128005297473491</v>
      </c>
      <c r="H934" s="9">
        <f>H933*(1+C934)</f>
        <v>4.1128005297473429</v>
      </c>
      <c r="I934" s="9">
        <f t="shared" si="101"/>
        <v>6.57514941591959E-2</v>
      </c>
      <c r="J934">
        <f t="shared" si="103"/>
        <v>2.9021219421424541E-4</v>
      </c>
      <c r="O934">
        <v>932</v>
      </c>
      <c r="P934">
        <v>931</v>
      </c>
      <c r="Q934" s="9">
        <v>-1.8146393643031722E-2</v>
      </c>
      <c r="R934">
        <v>2.8876113324317415E-4</v>
      </c>
      <c r="S934">
        <f t="shared" si="104"/>
        <v>0.66774161939789811</v>
      </c>
      <c r="T934" s="20">
        <f t="shared" si="98"/>
        <v>0.33225838060210189</v>
      </c>
    </row>
    <row r="935" spans="1:20" x14ac:dyDescent="0.15">
      <c r="A935" s="6">
        <v>37963</v>
      </c>
      <c r="B935" s="11">
        <v>1948.85</v>
      </c>
      <c r="C935" s="7">
        <f t="shared" si="99"/>
        <v>5.6919631338308019E-3</v>
      </c>
      <c r="E935">
        <v>933</v>
      </c>
      <c r="F935" s="2">
        <f t="shared" si="100"/>
        <v>935.62734608462642</v>
      </c>
      <c r="G935" s="10">
        <f t="shared" si="102"/>
        <v>4.1362104387394707</v>
      </c>
      <c r="H935" s="9">
        <f>H934*(1+C935)</f>
        <v>4.1362104387394645</v>
      </c>
      <c r="I935" s="9">
        <f t="shared" si="101"/>
        <v>-2.3409908992121586E-2</v>
      </c>
      <c r="J935">
        <f t="shared" si="103"/>
        <v>2.9167054694899033E-4</v>
      </c>
      <c r="O935">
        <v>933</v>
      </c>
      <c r="P935">
        <v>813</v>
      </c>
      <c r="Q935" s="9">
        <v>-1.8464751426242376E-2</v>
      </c>
      <c r="R935">
        <v>1.5983145960942637E-4</v>
      </c>
      <c r="S935">
        <f t="shared" si="104"/>
        <v>0.66790145085750752</v>
      </c>
      <c r="T935" s="20">
        <f t="shared" si="98"/>
        <v>0.33209854914249248</v>
      </c>
    </row>
    <row r="936" spans="1:20" x14ac:dyDescent="0.15">
      <c r="A936" s="6">
        <v>37964</v>
      </c>
      <c r="B936" s="11">
        <v>1908.32</v>
      </c>
      <c r="C936" s="7">
        <f t="shared" si="99"/>
        <v>-2.0796880211406688E-2</v>
      </c>
      <c r="E936">
        <v>934</v>
      </c>
      <c r="F936" s="2">
        <f t="shared" si="100"/>
        <v>916.16921624558813</v>
      </c>
      <c r="G936" s="10">
        <f t="shared" si="102"/>
        <v>4.0501901657158363</v>
      </c>
      <c r="H936" s="9">
        <f>H935*(1+C936)</f>
        <v>4.0501901657158301</v>
      </c>
      <c r="I936" s="9">
        <f t="shared" si="101"/>
        <v>8.6020273023634353E-2</v>
      </c>
      <c r="J936">
        <f t="shared" si="103"/>
        <v>2.9313622808943752E-4</v>
      </c>
      <c r="O936">
        <v>934</v>
      </c>
      <c r="P936">
        <v>1335</v>
      </c>
      <c r="Q936" s="9">
        <v>-1.848597527845719E-2</v>
      </c>
      <c r="R936">
        <v>2.1878327358701858E-3</v>
      </c>
      <c r="S936">
        <f t="shared" si="104"/>
        <v>0.67008928359337772</v>
      </c>
      <c r="T936" s="20">
        <f t="shared" si="98"/>
        <v>0.32991071640662228</v>
      </c>
    </row>
    <row r="937" spans="1:20" x14ac:dyDescent="0.15">
      <c r="A937" s="6">
        <v>37965</v>
      </c>
      <c r="B937" s="11">
        <v>1904.65</v>
      </c>
      <c r="C937" s="7">
        <f t="shared" si="99"/>
        <v>-1.9231575417120172E-3</v>
      </c>
      <c r="E937">
        <v>935</v>
      </c>
      <c r="F937" s="2">
        <f t="shared" si="100"/>
        <v>914.40727850788107</v>
      </c>
      <c r="G937" s="10">
        <f t="shared" si="102"/>
        <v>4.0424010119532721</v>
      </c>
      <c r="H937" s="9">
        <f>H936*(1+C937)</f>
        <v>4.0424010119532658</v>
      </c>
      <c r="I937" s="9">
        <f t="shared" si="101"/>
        <v>7.7891537625642826E-3</v>
      </c>
      <c r="J937">
        <f t="shared" si="103"/>
        <v>2.9460927446174628E-4</v>
      </c>
      <c r="O937">
        <v>935</v>
      </c>
      <c r="P937">
        <v>1169</v>
      </c>
      <c r="Q937" s="9">
        <v>-1.857087068731289E-2</v>
      </c>
      <c r="R937">
        <v>9.5201878980105128E-4</v>
      </c>
      <c r="S937">
        <f t="shared" si="104"/>
        <v>0.67104130238317872</v>
      </c>
      <c r="T937" s="20">
        <f t="shared" si="98"/>
        <v>0.32895869761682128</v>
      </c>
    </row>
    <row r="938" spans="1:20" x14ac:dyDescent="0.15">
      <c r="A938" s="6">
        <v>37966</v>
      </c>
      <c r="B938" s="11">
        <v>1942.32</v>
      </c>
      <c r="C938" s="7">
        <f t="shared" si="99"/>
        <v>1.9777911952327143E-2</v>
      </c>
      <c r="E938">
        <v>936</v>
      </c>
      <c r="F938" s="2">
        <f t="shared" si="100"/>
        <v>932.49234515077706</v>
      </c>
      <c r="G938" s="10">
        <f t="shared" si="102"/>
        <v>4.1223512632436821</v>
      </c>
      <c r="H938" s="9">
        <f>H937*(1+C938)</f>
        <v>4.1223512632436758</v>
      </c>
      <c r="I938" s="9">
        <f t="shared" si="101"/>
        <v>-7.9950251290410002E-2</v>
      </c>
      <c r="J938">
        <f t="shared" si="103"/>
        <v>2.9608972307713189E-4</v>
      </c>
      <c r="O938">
        <v>936</v>
      </c>
      <c r="P938">
        <v>497</v>
      </c>
      <c r="Q938" s="9">
        <v>-1.859209453952726E-2</v>
      </c>
      <c r="R938">
        <v>3.2791084563720804E-5</v>
      </c>
      <c r="S938">
        <f t="shared" si="104"/>
        <v>0.67107409346774238</v>
      </c>
      <c r="T938" s="20">
        <f t="shared" si="98"/>
        <v>0.32892590653225762</v>
      </c>
    </row>
    <row r="939" spans="1:20" x14ac:dyDescent="0.15">
      <c r="A939" s="6">
        <v>37967</v>
      </c>
      <c r="B939" s="11">
        <v>1949</v>
      </c>
      <c r="C939" s="7">
        <f t="shared" si="99"/>
        <v>3.4391861279294833E-3</v>
      </c>
      <c r="E939">
        <v>937</v>
      </c>
      <c r="F939" s="2">
        <f t="shared" si="100"/>
        <v>935.69935988862005</v>
      </c>
      <c r="G939" s="10">
        <f t="shared" si="102"/>
        <v>4.1365287965226818</v>
      </c>
      <c r="H939" s="9">
        <f>H938*(1+C939)</f>
        <v>4.1365287965226765</v>
      </c>
      <c r="I939" s="9">
        <f t="shared" si="101"/>
        <v>-1.417753327900062E-2</v>
      </c>
      <c r="J939">
        <f t="shared" si="103"/>
        <v>2.9757761113279589E-4</v>
      </c>
      <c r="O939">
        <v>937</v>
      </c>
      <c r="P939">
        <v>1291</v>
      </c>
      <c r="Q939" s="9">
        <v>-1.863454224395511E-2</v>
      </c>
      <c r="R939">
        <v>1.7548082562883381E-3</v>
      </c>
      <c r="S939">
        <f t="shared" si="104"/>
        <v>0.67282890172403076</v>
      </c>
      <c r="T939" s="20">
        <f t="shared" si="98"/>
        <v>0.32717109827596924</v>
      </c>
    </row>
    <row r="940" spans="1:20" x14ac:dyDescent="0.15">
      <c r="A940" s="6">
        <v>37970</v>
      </c>
      <c r="B940" s="11">
        <v>1918.26</v>
      </c>
      <c r="C940" s="7">
        <f t="shared" si="99"/>
        <v>-1.5772190867111346E-2</v>
      </c>
      <c r="E940">
        <v>938</v>
      </c>
      <c r="F940" s="2">
        <f t="shared" si="100"/>
        <v>920.94133099022281</v>
      </c>
      <c r="G940" s="10">
        <f t="shared" si="102"/>
        <v>4.0712866748166237</v>
      </c>
      <c r="H940" s="9">
        <f>H939*(1+C940)</f>
        <v>4.0712866748166183</v>
      </c>
      <c r="I940" s="9">
        <f t="shared" si="101"/>
        <v>6.5242121706058143E-2</v>
      </c>
      <c r="J940">
        <f t="shared" si="103"/>
        <v>2.9907297601286016E-4</v>
      </c>
      <c r="O940">
        <v>938</v>
      </c>
      <c r="P940">
        <v>1144</v>
      </c>
      <c r="Q940" s="9">
        <v>-1.8655766096169479E-2</v>
      </c>
      <c r="R940">
        <v>8.3989024803010756E-4</v>
      </c>
      <c r="S940">
        <f t="shared" si="104"/>
        <v>0.67366879197206087</v>
      </c>
      <c r="T940" s="20">
        <f t="shared" si="98"/>
        <v>0.32633120802793913</v>
      </c>
    </row>
    <row r="941" spans="1:20" x14ac:dyDescent="0.15">
      <c r="A941" s="6">
        <v>37971</v>
      </c>
      <c r="B941" s="11">
        <v>1924.29</v>
      </c>
      <c r="C941" s="7">
        <f t="shared" si="99"/>
        <v>3.143473773106864E-3</v>
      </c>
      <c r="E941">
        <v>939</v>
      </c>
      <c r="F941" s="2">
        <f t="shared" si="100"/>
        <v>923.83628591076069</v>
      </c>
      <c r="G941" s="10">
        <f t="shared" si="102"/>
        <v>4.0840846577017089</v>
      </c>
      <c r="H941" s="9">
        <f>H940*(1+C941)</f>
        <v>4.0840846577017036</v>
      </c>
      <c r="I941" s="9">
        <f t="shared" si="101"/>
        <v>-1.2797982885085268E-2</v>
      </c>
      <c r="J941">
        <f t="shared" si="103"/>
        <v>3.0057585528930669E-4</v>
      </c>
      <c r="O941">
        <v>939</v>
      </c>
      <c r="P941">
        <v>1416</v>
      </c>
      <c r="Q941" s="9">
        <v>-1.8698213800598218E-2</v>
      </c>
      <c r="R941">
        <v>3.28355712212453E-3</v>
      </c>
      <c r="S941">
        <f t="shared" si="104"/>
        <v>0.67695234909418545</v>
      </c>
      <c r="T941" s="20">
        <f t="shared" si="98"/>
        <v>0.32304765090581455</v>
      </c>
    </row>
    <row r="942" spans="1:20" x14ac:dyDescent="0.15">
      <c r="A942" s="6">
        <v>37972</v>
      </c>
      <c r="B942" s="11">
        <v>1921.33</v>
      </c>
      <c r="C942" s="7">
        <f t="shared" si="99"/>
        <v>-1.5382296847149535E-3</v>
      </c>
      <c r="E942">
        <v>940</v>
      </c>
      <c r="F942" s="2">
        <f t="shared" si="100"/>
        <v>922.41521351195593</v>
      </c>
      <c r="G942" s="10">
        <f t="shared" si="102"/>
        <v>4.0778023974463435</v>
      </c>
      <c r="H942" s="9">
        <f>H941*(1+C942)</f>
        <v>4.0778023974463382</v>
      </c>
      <c r="I942" s="9">
        <f t="shared" si="101"/>
        <v>6.2822602553653795E-3</v>
      </c>
      <c r="J942">
        <f t="shared" si="103"/>
        <v>3.0208628672292136E-4</v>
      </c>
      <c r="O942">
        <v>940</v>
      </c>
      <c r="P942">
        <v>766</v>
      </c>
      <c r="Q942" s="9">
        <v>-1.8825556913881769E-2</v>
      </c>
      <c r="R942">
        <v>1.2628363100685732E-4</v>
      </c>
      <c r="S942">
        <f t="shared" si="104"/>
        <v>0.67707863272519231</v>
      </c>
      <c r="T942" s="20">
        <f t="shared" si="98"/>
        <v>0.32292136727480769</v>
      </c>
    </row>
    <row r="943" spans="1:20" x14ac:dyDescent="0.15">
      <c r="A943" s="6">
        <v>37973</v>
      </c>
      <c r="B943" s="11">
        <v>1956.18</v>
      </c>
      <c r="C943" s="7">
        <f t="shared" si="99"/>
        <v>1.8138476992500152E-2</v>
      </c>
      <c r="E943">
        <v>941</v>
      </c>
      <c r="F943" s="2">
        <f t="shared" si="100"/>
        <v>939.14642063977465</v>
      </c>
      <c r="G943" s="10">
        <f t="shared" si="102"/>
        <v>4.1517675224123858</v>
      </c>
      <c r="H943" s="9">
        <f>H942*(1+C943)</f>
        <v>4.1517675224123805</v>
      </c>
      <c r="I943" s="9">
        <f t="shared" si="101"/>
        <v>-7.3965124966042239E-2</v>
      </c>
      <c r="J943">
        <f t="shared" si="103"/>
        <v>3.0360430826424254E-4</v>
      </c>
      <c r="O943">
        <v>941</v>
      </c>
      <c r="P943">
        <v>590</v>
      </c>
      <c r="Q943" s="9">
        <v>-1.8974123879380578E-2</v>
      </c>
      <c r="R943">
        <v>5.226479747172801E-5</v>
      </c>
      <c r="S943">
        <f t="shared" si="104"/>
        <v>0.67713089752266409</v>
      </c>
      <c r="T943" s="20">
        <f t="shared" si="98"/>
        <v>0.32286910247733591</v>
      </c>
    </row>
    <row r="944" spans="1:20" x14ac:dyDescent="0.15">
      <c r="A944" s="6">
        <v>37974</v>
      </c>
      <c r="B944" s="11">
        <v>1951.02</v>
      </c>
      <c r="C944" s="7">
        <f t="shared" si="99"/>
        <v>-2.6377940680305523E-3</v>
      </c>
      <c r="E944">
        <v>942</v>
      </c>
      <c r="F944" s="2">
        <f t="shared" si="100"/>
        <v>936.66914578239891</v>
      </c>
      <c r="G944" s="10">
        <f t="shared" si="102"/>
        <v>4.1408160146699249</v>
      </c>
      <c r="H944" s="9">
        <f>H943*(1+C944)</f>
        <v>4.1408160146699196</v>
      </c>
      <c r="I944" s="9">
        <f t="shared" si="101"/>
        <v>1.0951507742460898E-2</v>
      </c>
      <c r="J944">
        <f t="shared" si="103"/>
        <v>3.0512995805451513E-4</v>
      </c>
      <c r="O944">
        <v>942</v>
      </c>
      <c r="P944">
        <v>873</v>
      </c>
      <c r="Q944" s="9">
        <v>-1.8974123879380578E-2</v>
      </c>
      <c r="R944">
        <v>2.1591231841638136E-4</v>
      </c>
      <c r="S944">
        <f t="shared" si="104"/>
        <v>0.67734680984108042</v>
      </c>
      <c r="T944" s="20">
        <f t="shared" si="98"/>
        <v>0.32265319015891958</v>
      </c>
    </row>
    <row r="945" spans="1:20" x14ac:dyDescent="0.15">
      <c r="A945" s="6">
        <v>37977</v>
      </c>
      <c r="B945" s="11">
        <v>1955.8</v>
      </c>
      <c r="C945" s="7">
        <f t="shared" si="99"/>
        <v>2.4500005125522861E-3</v>
      </c>
      <c r="E945">
        <v>943</v>
      </c>
      <c r="F945" s="2">
        <f t="shared" si="100"/>
        <v>938.96398566965775</v>
      </c>
      <c r="G945" s="10">
        <f t="shared" si="102"/>
        <v>4.1509610160282513</v>
      </c>
      <c r="H945" s="9">
        <f>H944*(1+C945)</f>
        <v>4.150961016028246</v>
      </c>
      <c r="I945" s="9">
        <f t="shared" si="101"/>
        <v>-1.0145001358326411E-2</v>
      </c>
      <c r="J945">
        <f t="shared" si="103"/>
        <v>3.0666327442664833E-4</v>
      </c>
      <c r="O945">
        <v>943</v>
      </c>
      <c r="P945">
        <v>691</v>
      </c>
      <c r="Q945" s="9">
        <v>-1.8995347731594947E-2</v>
      </c>
      <c r="R945">
        <v>8.6711783013459576E-5</v>
      </c>
      <c r="S945">
        <f t="shared" si="104"/>
        <v>0.67743352162409387</v>
      </c>
      <c r="T945" s="20">
        <f t="shared" ref="T945:T1008" si="105">1-S945</f>
        <v>0.32256647837590613</v>
      </c>
    </row>
    <row r="946" spans="1:20" x14ac:dyDescent="0.15">
      <c r="A946" s="6">
        <v>37978</v>
      </c>
      <c r="B946" s="11">
        <v>1974.78</v>
      </c>
      <c r="C946" s="7">
        <f t="shared" si="99"/>
        <v>9.7044687595868595E-3</v>
      </c>
      <c r="E946">
        <v>944</v>
      </c>
      <c r="F946" s="2">
        <f t="shared" si="100"/>
        <v>948.07613233496613</v>
      </c>
      <c r="G946" s="10">
        <f t="shared" si="102"/>
        <v>4.1912438875305611</v>
      </c>
      <c r="H946" s="9">
        <f>H945*(1+C946)</f>
        <v>4.1912438875305549</v>
      </c>
      <c r="I946" s="9">
        <f t="shared" si="101"/>
        <v>-4.0282871502308915E-2</v>
      </c>
      <c r="J946">
        <f t="shared" si="103"/>
        <v>3.0820429590617924E-4</v>
      </c>
      <c r="O946">
        <v>944</v>
      </c>
      <c r="P946">
        <v>331</v>
      </c>
      <c r="Q946" s="9">
        <v>-1.9207586253735975E-2</v>
      </c>
      <c r="R946">
        <v>1.4268791270371465E-5</v>
      </c>
      <c r="S946">
        <f t="shared" si="104"/>
        <v>0.67744779041536429</v>
      </c>
      <c r="T946" s="20">
        <f t="shared" si="105"/>
        <v>0.32255220958463571</v>
      </c>
    </row>
    <row r="947" spans="1:20" x14ac:dyDescent="0.15">
      <c r="A947" s="6">
        <v>37979</v>
      </c>
      <c r="B947" s="11">
        <v>1969.23</v>
      </c>
      <c r="C947" s="7">
        <f t="shared" si="99"/>
        <v>-2.8104396439097012E-3</v>
      </c>
      <c r="E947">
        <v>945</v>
      </c>
      <c r="F947" s="2">
        <f t="shared" si="100"/>
        <v>945.41162158720738</v>
      </c>
      <c r="G947" s="10">
        <f t="shared" si="102"/>
        <v>4.1794646495517513</v>
      </c>
      <c r="H947" s="9">
        <f>H946*(1+C947)</f>
        <v>4.1794646495517451</v>
      </c>
      <c r="I947" s="9">
        <f t="shared" si="101"/>
        <v>1.1779237978809753E-2</v>
      </c>
      <c r="J947">
        <f t="shared" si="103"/>
        <v>3.0975306121224042E-4</v>
      </c>
      <c r="O947">
        <v>945</v>
      </c>
      <c r="P947">
        <v>778</v>
      </c>
      <c r="Q947" s="9">
        <v>-1.9228810105949456E-2</v>
      </c>
      <c r="R947">
        <v>1.3411275733717502E-4</v>
      </c>
      <c r="S947">
        <f t="shared" si="104"/>
        <v>0.67758190317270151</v>
      </c>
      <c r="T947" s="20">
        <f t="shared" si="105"/>
        <v>0.32241809682729849</v>
      </c>
    </row>
    <row r="948" spans="1:20" x14ac:dyDescent="0.15">
      <c r="A948" s="6">
        <v>37981</v>
      </c>
      <c r="B948" s="11">
        <v>1973.14</v>
      </c>
      <c r="C948" s="7">
        <f t="shared" si="99"/>
        <v>1.9855476506045466E-3</v>
      </c>
      <c r="E948">
        <v>946</v>
      </c>
      <c r="F948" s="2">
        <f t="shared" si="100"/>
        <v>947.28878141130406</v>
      </c>
      <c r="G948" s="10">
        <f t="shared" si="102"/>
        <v>4.1877631757674534</v>
      </c>
      <c r="H948" s="9">
        <f>H947*(1+C948)</f>
        <v>4.1877631757674472</v>
      </c>
      <c r="I948" s="9">
        <f t="shared" si="101"/>
        <v>-8.2985262157020401E-3</v>
      </c>
      <c r="J948">
        <f t="shared" si="103"/>
        <v>3.1130960925853312E-4</v>
      </c>
      <c r="O948">
        <v>946</v>
      </c>
      <c r="P948">
        <v>579</v>
      </c>
      <c r="Q948" s="9">
        <v>-1.9356153219233452E-2</v>
      </c>
      <c r="R948">
        <v>4.9461030450391862E-5</v>
      </c>
      <c r="S948">
        <f t="shared" si="104"/>
        <v>0.67763136420315184</v>
      </c>
      <c r="T948" s="20">
        <f t="shared" si="105"/>
        <v>0.32236863579684816</v>
      </c>
    </row>
    <row r="949" spans="1:20" x14ac:dyDescent="0.15">
      <c r="A949" s="6">
        <v>37984</v>
      </c>
      <c r="B949" s="11">
        <v>2006.48</v>
      </c>
      <c r="C949" s="7">
        <f t="shared" si="99"/>
        <v>1.689692571231638E-2</v>
      </c>
      <c r="E949">
        <v>947</v>
      </c>
      <c r="F949" s="2">
        <f t="shared" si="100"/>
        <v>963.29504957892152</v>
      </c>
      <c r="G949" s="10">
        <f t="shared" si="102"/>
        <v>4.2585234990491703</v>
      </c>
      <c r="H949" s="9">
        <f>H948*(1+C949)</f>
        <v>4.2585234990491641</v>
      </c>
      <c r="I949" s="9">
        <f t="shared" si="101"/>
        <v>-7.0760323281716886E-2</v>
      </c>
      <c r="J949">
        <f t="shared" si="103"/>
        <v>3.1287397915430459E-4</v>
      </c>
      <c r="O949">
        <v>947</v>
      </c>
      <c r="P949">
        <v>1114</v>
      </c>
      <c r="Q949" s="9">
        <v>-1.9462272480303966E-2</v>
      </c>
      <c r="R949">
        <v>7.2262829234841794E-4</v>
      </c>
      <c r="S949">
        <f t="shared" si="104"/>
        <v>0.67835399249550021</v>
      </c>
      <c r="T949" s="20">
        <f t="shared" si="105"/>
        <v>0.32164600750449979</v>
      </c>
    </row>
    <row r="950" spans="1:20" x14ac:dyDescent="0.15">
      <c r="A950" s="6">
        <v>37985</v>
      </c>
      <c r="B950" s="11">
        <v>2009.88</v>
      </c>
      <c r="C950" s="7">
        <f t="shared" si="99"/>
        <v>1.6945097882858917E-3</v>
      </c>
      <c r="E950">
        <v>948</v>
      </c>
      <c r="F950" s="2">
        <f t="shared" si="100"/>
        <v>964.92736246944037</v>
      </c>
      <c r="G950" s="10">
        <f t="shared" si="102"/>
        <v>4.2657396088019546</v>
      </c>
      <c r="H950" s="9">
        <f>H949*(1+C950)</f>
        <v>4.2657396088019484</v>
      </c>
      <c r="I950" s="9">
        <f t="shared" si="101"/>
        <v>-7.2161097527843054E-3</v>
      </c>
      <c r="J950">
        <f t="shared" si="103"/>
        <v>3.144462102053313E-4</v>
      </c>
      <c r="O950">
        <v>948</v>
      </c>
      <c r="P950">
        <v>1415</v>
      </c>
      <c r="Q950" s="9">
        <v>-1.9547167889160555E-2</v>
      </c>
      <c r="R950">
        <v>3.2671393365139071E-3</v>
      </c>
      <c r="S950">
        <f t="shared" si="104"/>
        <v>0.68162113183201412</v>
      </c>
      <c r="T950" s="20">
        <f t="shared" si="105"/>
        <v>0.31837886816798588</v>
      </c>
    </row>
    <row r="951" spans="1:20" x14ac:dyDescent="0.15">
      <c r="A951" s="6">
        <v>37986</v>
      </c>
      <c r="B951" s="11">
        <v>2003.37</v>
      </c>
      <c r="C951" s="7">
        <f t="shared" si="99"/>
        <v>-3.238999343244453E-3</v>
      </c>
      <c r="E951">
        <v>949</v>
      </c>
      <c r="F951" s="2">
        <f t="shared" si="100"/>
        <v>961.80196337612324</v>
      </c>
      <c r="G951" s="10">
        <f t="shared" si="102"/>
        <v>4.2519228810105929</v>
      </c>
      <c r="H951" s="9">
        <f>H950*(1+C951)</f>
        <v>4.2519228810105867</v>
      </c>
      <c r="I951" s="9">
        <f t="shared" si="101"/>
        <v>1.3816727791361672E-2</v>
      </c>
      <c r="J951">
        <f t="shared" si="103"/>
        <v>3.160263419149058E-4</v>
      </c>
      <c r="O951">
        <v>949</v>
      </c>
      <c r="P951">
        <v>1447</v>
      </c>
      <c r="Q951" s="9">
        <v>-1.9610839445801886E-2</v>
      </c>
      <c r="R951">
        <v>3.8355625779530468E-3</v>
      </c>
      <c r="S951">
        <f t="shared" si="104"/>
        <v>0.68545669440996715</v>
      </c>
      <c r="T951" s="20">
        <f t="shared" si="105"/>
        <v>0.31454330559003285</v>
      </c>
    </row>
    <row r="952" spans="1:20" x14ac:dyDescent="0.15">
      <c r="A952" s="6">
        <v>37988</v>
      </c>
      <c r="B952" s="11">
        <v>2006.68</v>
      </c>
      <c r="C952" s="7">
        <f t="shared" si="99"/>
        <v>1.6522160160130639E-3</v>
      </c>
      <c r="E952">
        <v>950</v>
      </c>
      <c r="F952" s="2">
        <f t="shared" si="100"/>
        <v>963.39106798424609</v>
      </c>
      <c r="G952" s="10">
        <f t="shared" si="102"/>
        <v>4.2589479760934514</v>
      </c>
      <c r="H952" s="9">
        <f>H951*(1+C952)</f>
        <v>4.2589479760934452</v>
      </c>
      <c r="I952" s="9">
        <f t="shared" si="101"/>
        <v>-7.0250950828585346E-3</v>
      </c>
      <c r="J952">
        <f t="shared" si="103"/>
        <v>3.1761441398482995E-4</v>
      </c>
      <c r="O952">
        <v>950</v>
      </c>
      <c r="P952">
        <v>329</v>
      </c>
      <c r="Q952" s="9">
        <v>-1.9632063298016256E-2</v>
      </c>
      <c r="R952">
        <v>1.4126460077449511E-5</v>
      </c>
      <c r="S952">
        <f t="shared" si="104"/>
        <v>0.68547082087004463</v>
      </c>
      <c r="T952" s="20">
        <f t="shared" si="105"/>
        <v>0.31452917912995537</v>
      </c>
    </row>
    <row r="953" spans="1:20" x14ac:dyDescent="0.15">
      <c r="A953" s="6">
        <v>37991</v>
      </c>
      <c r="B953" s="11">
        <v>2047.36</v>
      </c>
      <c r="C953" s="7">
        <f t="shared" si="99"/>
        <v>2.0272290549564476E-2</v>
      </c>
      <c r="E953">
        <v>951</v>
      </c>
      <c r="F953" s="2">
        <f t="shared" si="100"/>
        <v>982.9212116272779</v>
      </c>
      <c r="G953" s="10">
        <f t="shared" si="102"/>
        <v>4.3452866069002969</v>
      </c>
      <c r="H953" s="9">
        <f>H952*(1+C953)</f>
        <v>4.3452866069002916</v>
      </c>
      <c r="I953" s="9">
        <f t="shared" si="101"/>
        <v>-8.6338630806846339E-2</v>
      </c>
      <c r="J953">
        <f t="shared" si="103"/>
        <v>3.1921046631641208E-4</v>
      </c>
      <c r="O953">
        <v>951</v>
      </c>
      <c r="P953">
        <v>1343</v>
      </c>
      <c r="Q953" s="9">
        <v>-1.9632063298016256E-2</v>
      </c>
      <c r="R953">
        <v>2.2773483689729553E-3</v>
      </c>
      <c r="S953">
        <f t="shared" si="104"/>
        <v>0.6877481692390176</v>
      </c>
      <c r="T953" s="20">
        <f t="shared" si="105"/>
        <v>0.3122518307609824</v>
      </c>
    </row>
    <row r="954" spans="1:20" x14ac:dyDescent="0.15">
      <c r="A954" s="6">
        <v>37992</v>
      </c>
      <c r="B954" s="11">
        <v>2057.37</v>
      </c>
      <c r="C954" s="7">
        <f t="shared" si="99"/>
        <v>4.8892231947483822E-3</v>
      </c>
      <c r="E954">
        <v>952</v>
      </c>
      <c r="F954" s="2">
        <f t="shared" si="100"/>
        <v>987.72693281377622</v>
      </c>
      <c r="G954" s="10">
        <f t="shared" si="102"/>
        <v>4.366531682966583</v>
      </c>
      <c r="H954" s="9">
        <f>H953*(1+C954)</f>
        <v>4.3665316829665777</v>
      </c>
      <c r="I954" s="9">
        <f t="shared" si="101"/>
        <v>-2.1245076066286117E-2</v>
      </c>
      <c r="J954">
        <f t="shared" si="103"/>
        <v>3.2081453901146935E-4</v>
      </c>
      <c r="O954">
        <v>952</v>
      </c>
      <c r="P954">
        <v>1060</v>
      </c>
      <c r="Q954" s="9">
        <v>-1.9653287150230625E-2</v>
      </c>
      <c r="R954">
        <v>5.5126614428457324E-4</v>
      </c>
      <c r="S954">
        <f t="shared" si="104"/>
        <v>0.68829943538330218</v>
      </c>
      <c r="T954" s="20">
        <f t="shared" si="105"/>
        <v>0.31170056461669782</v>
      </c>
    </row>
    <row r="955" spans="1:20" x14ac:dyDescent="0.15">
      <c r="A955" s="6">
        <v>37993</v>
      </c>
      <c r="B955" s="11">
        <v>2077.6799999999998</v>
      </c>
      <c r="C955" s="7">
        <f t="shared" si="99"/>
        <v>9.8718266524737697E-3</v>
      </c>
      <c r="E955">
        <v>953</v>
      </c>
      <c r="F955" s="2">
        <f t="shared" si="100"/>
        <v>997.47760187449342</v>
      </c>
      <c r="G955" s="10">
        <f t="shared" si="102"/>
        <v>4.409637326813364</v>
      </c>
      <c r="H955" s="9">
        <f>H954*(1+C955)</f>
        <v>4.4096373268133586</v>
      </c>
      <c r="I955" s="9">
        <f t="shared" si="101"/>
        <v>-4.310564384678095E-2</v>
      </c>
      <c r="J955">
        <f t="shared" si="103"/>
        <v>3.224266723733361E-4</v>
      </c>
      <c r="O955">
        <v>953</v>
      </c>
      <c r="P955">
        <v>704</v>
      </c>
      <c r="Q955" s="9">
        <v>-1.9653287150231069E-2</v>
      </c>
      <c r="R955">
        <v>9.2550350285288744E-5</v>
      </c>
      <c r="S955">
        <f t="shared" si="104"/>
        <v>0.68839198573358751</v>
      </c>
      <c r="T955" s="20">
        <f t="shared" si="105"/>
        <v>0.31160801426641249</v>
      </c>
    </row>
    <row r="956" spans="1:20" x14ac:dyDescent="0.15">
      <c r="A956" s="6">
        <v>37994</v>
      </c>
      <c r="B956" s="11">
        <v>2100.25</v>
      </c>
      <c r="C956" s="7">
        <f t="shared" si="99"/>
        <v>1.0863078048592767E-2</v>
      </c>
      <c r="E956">
        <v>954</v>
      </c>
      <c r="F956" s="2">
        <f t="shared" si="100"/>
        <v>1008.3132789153792</v>
      </c>
      <c r="G956" s="10">
        <f t="shared" si="102"/>
        <v>4.4575395612605258</v>
      </c>
      <c r="H956" s="9">
        <f>H955*(1+C956)</f>
        <v>4.4575395612605204</v>
      </c>
      <c r="I956" s="9">
        <f t="shared" si="101"/>
        <v>-4.7902234447161796E-2</v>
      </c>
      <c r="J956">
        <f t="shared" si="103"/>
        <v>3.2404690690787544E-4</v>
      </c>
      <c r="O956">
        <v>954</v>
      </c>
      <c r="P956">
        <v>543</v>
      </c>
      <c r="Q956" s="9">
        <v>-1.967451100244455E-2</v>
      </c>
      <c r="R956">
        <v>4.1294676371575665E-5</v>
      </c>
      <c r="S956">
        <f t="shared" si="104"/>
        <v>0.6884332804099591</v>
      </c>
      <c r="T956" s="20">
        <f t="shared" si="105"/>
        <v>0.3115667195900409</v>
      </c>
    </row>
    <row r="957" spans="1:20" x14ac:dyDescent="0.15">
      <c r="A957" s="6">
        <v>37995</v>
      </c>
      <c r="B957" s="11">
        <v>2086.92</v>
      </c>
      <c r="C957" s="7">
        <f t="shared" si="99"/>
        <v>-6.346863468634667E-3</v>
      </c>
      <c r="E957">
        <v>955</v>
      </c>
      <c r="F957" s="2">
        <f t="shared" si="100"/>
        <v>1001.9136522004919</v>
      </c>
      <c r="G957" s="10">
        <f t="shared" si="102"/>
        <v>4.4292481662591676</v>
      </c>
      <c r="H957" s="9">
        <f>H956*(1+C957)</f>
        <v>4.4292481662591623</v>
      </c>
      <c r="I957" s="9">
        <f t="shared" si="101"/>
        <v>2.8291395001358133E-2</v>
      </c>
      <c r="J957">
        <f t="shared" si="103"/>
        <v>3.2567528332449791E-4</v>
      </c>
      <c r="O957">
        <v>955</v>
      </c>
      <c r="P957">
        <v>343</v>
      </c>
      <c r="Q957" s="9">
        <v>-1.9716958706873733E-2</v>
      </c>
      <c r="R957">
        <v>1.5153404490200464E-5</v>
      </c>
      <c r="S957">
        <f t="shared" si="104"/>
        <v>0.68844843381444931</v>
      </c>
      <c r="T957" s="20">
        <f t="shared" si="105"/>
        <v>0.31155156618555069</v>
      </c>
    </row>
    <row r="958" spans="1:20" x14ac:dyDescent="0.15">
      <c r="A958" s="6">
        <v>37998</v>
      </c>
      <c r="B958" s="11">
        <v>2111.7800000000002</v>
      </c>
      <c r="C958" s="7">
        <f t="shared" si="99"/>
        <v>1.1912291798439778E-2</v>
      </c>
      <c r="E958">
        <v>956</v>
      </c>
      <c r="F958" s="2">
        <f t="shared" si="100"/>
        <v>1013.8487399823447</v>
      </c>
      <c r="G958" s="10">
        <f t="shared" si="102"/>
        <v>4.4820106628633516</v>
      </c>
      <c r="H958" s="9">
        <f>H957*(1+C958)</f>
        <v>4.4820106628633454</v>
      </c>
      <c r="I958" s="9">
        <f t="shared" si="101"/>
        <v>-5.2762496604183085E-2</v>
      </c>
      <c r="J958">
        <f t="shared" si="103"/>
        <v>3.2731184253718384E-4</v>
      </c>
      <c r="O958">
        <v>956</v>
      </c>
      <c r="P958">
        <v>618</v>
      </c>
      <c r="Q958" s="9">
        <v>-1.973818255908677E-2</v>
      </c>
      <c r="R958">
        <v>6.0139942833907472E-5</v>
      </c>
      <c r="S958">
        <f t="shared" si="104"/>
        <v>0.68850857375728325</v>
      </c>
      <c r="T958" s="20">
        <f t="shared" si="105"/>
        <v>0.31149142624271675</v>
      </c>
    </row>
    <row r="959" spans="1:20" x14ac:dyDescent="0.15">
      <c r="A959" s="6">
        <v>37999</v>
      </c>
      <c r="B959" s="11">
        <v>2096.44</v>
      </c>
      <c r="C959" s="7">
        <f t="shared" si="99"/>
        <v>-7.2640142439081012E-3</v>
      </c>
      <c r="E959">
        <v>957</v>
      </c>
      <c r="F959" s="2">
        <f t="shared" si="100"/>
        <v>1006.4841282939447</v>
      </c>
      <c r="G959" s="10">
        <f t="shared" si="102"/>
        <v>4.4494532735669647</v>
      </c>
      <c r="H959" s="9">
        <f>H958*(1+C959)</f>
        <v>4.4494532735669576</v>
      </c>
      <c r="I959" s="9">
        <f t="shared" si="101"/>
        <v>3.255738929638774E-2</v>
      </c>
      <c r="J959">
        <f t="shared" si="103"/>
        <v>3.2895662566551136E-4</v>
      </c>
      <c r="O959">
        <v>957</v>
      </c>
      <c r="P959">
        <v>1250</v>
      </c>
      <c r="Q959" s="9">
        <v>-2.0035316490084831E-2</v>
      </c>
      <c r="R959">
        <v>1.4288149301341741E-3</v>
      </c>
      <c r="S959">
        <f t="shared" si="104"/>
        <v>0.68993738868741739</v>
      </c>
      <c r="T959" s="20">
        <f t="shared" si="105"/>
        <v>0.31006261131258261</v>
      </c>
    </row>
    <row r="960" spans="1:20" x14ac:dyDescent="0.15">
      <c r="A960" s="6">
        <v>38000</v>
      </c>
      <c r="B960" s="11">
        <v>2111.13</v>
      </c>
      <c r="C960" s="7">
        <f t="shared" si="99"/>
        <v>7.0071168266203632E-3</v>
      </c>
      <c r="E960">
        <v>958</v>
      </c>
      <c r="F960" s="2">
        <f t="shared" si="100"/>
        <v>1013.5366801650395</v>
      </c>
      <c r="G960" s="10">
        <f t="shared" si="102"/>
        <v>4.4806311124694362</v>
      </c>
      <c r="H960" s="9">
        <f>H959*(1+C960)</f>
        <v>4.48063111246943</v>
      </c>
      <c r="I960" s="9">
        <f t="shared" si="101"/>
        <v>-3.1177838902472388E-2</v>
      </c>
      <c r="J960">
        <f t="shared" si="103"/>
        <v>3.3060967403568983E-4</v>
      </c>
      <c r="O960">
        <v>958</v>
      </c>
      <c r="P960">
        <v>433</v>
      </c>
      <c r="Q960" s="9">
        <v>-2.0056540342298312E-2</v>
      </c>
      <c r="R960">
        <v>2.3792109441933386E-5</v>
      </c>
      <c r="S960">
        <f t="shared" si="104"/>
        <v>0.68996118079685931</v>
      </c>
      <c r="T960" s="20">
        <f t="shared" si="105"/>
        <v>0.31003881920314069</v>
      </c>
    </row>
    <row r="961" spans="1:20" x14ac:dyDescent="0.15">
      <c r="A961" s="6">
        <v>38001</v>
      </c>
      <c r="B961" s="11">
        <v>2109.08</v>
      </c>
      <c r="C961" s="7">
        <f t="shared" si="99"/>
        <v>-9.7104394329117216E-4</v>
      </c>
      <c r="E961">
        <v>959</v>
      </c>
      <c r="F961" s="2">
        <f t="shared" si="100"/>
        <v>1012.5524915104618</v>
      </c>
      <c r="G961" s="10">
        <f t="shared" si="102"/>
        <v>4.4762802227655509</v>
      </c>
      <c r="H961" s="9">
        <f>H960*(1+C961)</f>
        <v>4.4762802227655447</v>
      </c>
      <c r="I961" s="9">
        <f t="shared" si="101"/>
        <v>4.3508897038853078E-3</v>
      </c>
      <c r="J961">
        <f t="shared" si="103"/>
        <v>3.3227102918159787E-4</v>
      </c>
      <c r="O961">
        <v>959</v>
      </c>
      <c r="P961">
        <v>1375</v>
      </c>
      <c r="Q961" s="9">
        <v>-2.0120211898940532E-2</v>
      </c>
      <c r="R961">
        <v>2.6735658572540019E-3</v>
      </c>
      <c r="S961">
        <f t="shared" si="104"/>
        <v>0.69263474665411329</v>
      </c>
      <c r="T961" s="20">
        <f t="shared" si="105"/>
        <v>0.30736525334588671</v>
      </c>
    </row>
    <row r="962" spans="1:20" x14ac:dyDescent="0.15">
      <c r="A962" s="6">
        <v>38002</v>
      </c>
      <c r="B962" s="11">
        <v>2140.46</v>
      </c>
      <c r="C962" s="7">
        <f t="shared" si="99"/>
        <v>1.4878525233751327E-2</v>
      </c>
      <c r="E962">
        <v>960</v>
      </c>
      <c r="F962" s="2">
        <f t="shared" si="100"/>
        <v>1027.617779305898</v>
      </c>
      <c r="G962" s="10">
        <f t="shared" si="102"/>
        <v>4.5428806710133101</v>
      </c>
      <c r="H962" s="9">
        <f>H961*(1+C962)</f>
        <v>4.5428806710133038</v>
      </c>
      <c r="I962" s="9">
        <f t="shared" si="101"/>
        <v>-6.6600448247759125E-2</v>
      </c>
      <c r="J962">
        <f t="shared" si="103"/>
        <v>3.3394073284582701E-4</v>
      </c>
      <c r="O962">
        <v>960</v>
      </c>
      <c r="P962">
        <v>103</v>
      </c>
      <c r="Q962" s="9">
        <v>-2.024755501222586E-2</v>
      </c>
      <c r="R962">
        <v>4.5504002124929562E-6</v>
      </c>
      <c r="S962">
        <f t="shared" si="104"/>
        <v>0.69263929705432581</v>
      </c>
      <c r="T962" s="20">
        <f t="shared" si="105"/>
        <v>0.30736070294567419</v>
      </c>
    </row>
    <row r="963" spans="1:20" x14ac:dyDescent="0.15">
      <c r="A963" s="6">
        <v>38006</v>
      </c>
      <c r="B963" s="11">
        <v>2147.98</v>
      </c>
      <c r="C963" s="7">
        <f t="shared" si="99"/>
        <v>3.513263504106634E-3</v>
      </c>
      <c r="E963">
        <v>961</v>
      </c>
      <c r="F963" s="2">
        <f t="shared" si="100"/>
        <v>1031.2280713461046</v>
      </c>
      <c r="G963" s="10">
        <f t="shared" si="102"/>
        <v>4.5588410078782928</v>
      </c>
      <c r="H963" s="9">
        <f>H962*(1+C963)</f>
        <v>4.5588410078782866</v>
      </c>
      <c r="I963" s="9">
        <f t="shared" si="101"/>
        <v>-1.5960336864982771E-2</v>
      </c>
      <c r="J963">
        <f t="shared" si="103"/>
        <v>3.3561882698073057E-4</v>
      </c>
      <c r="O963">
        <v>961</v>
      </c>
      <c r="P963">
        <v>987</v>
      </c>
      <c r="Q963" s="9">
        <v>-2.0353674273295042E-2</v>
      </c>
      <c r="R963">
        <v>3.8233690106910528E-4</v>
      </c>
      <c r="S963">
        <f t="shared" si="104"/>
        <v>0.69302163395539496</v>
      </c>
      <c r="T963" s="20">
        <f t="shared" si="105"/>
        <v>0.30697836604460504</v>
      </c>
    </row>
    <row r="964" spans="1:20" x14ac:dyDescent="0.15">
      <c r="A964" s="6">
        <v>38007</v>
      </c>
      <c r="B964" s="11">
        <v>2142.4499999999998</v>
      </c>
      <c r="C964" s="7">
        <f t="shared" ref="C964:C1027" si="106">B964/B963-1</f>
        <v>-2.574511866963447E-3</v>
      </c>
      <c r="E964">
        <v>962</v>
      </c>
      <c r="F964" s="2">
        <f t="shared" ref="F964:F1027" si="107">F963*(1+C964)</f>
        <v>1028.5731624388782</v>
      </c>
      <c r="G964" s="10">
        <f t="shared" si="102"/>
        <v>4.54710421760391</v>
      </c>
      <c r="H964" s="9">
        <f>H963*(1+C964)</f>
        <v>4.5471042176039047</v>
      </c>
      <c r="I964" s="9">
        <f t="shared" ref="I964:I1027" si="108">-(H964-H963)</f>
        <v>1.1736790274381903E-2</v>
      </c>
      <c r="J964">
        <f t="shared" si="103"/>
        <v>3.3730535374947799E-4</v>
      </c>
      <c r="O964">
        <v>962</v>
      </c>
      <c r="P964">
        <v>895</v>
      </c>
      <c r="Q964" s="9">
        <v>-2.050224123879385E-2</v>
      </c>
      <c r="R964">
        <v>2.4108469713193863E-4</v>
      </c>
      <c r="S964">
        <f t="shared" si="104"/>
        <v>0.69326271865252687</v>
      </c>
      <c r="T964" s="20">
        <f t="shared" si="105"/>
        <v>0.30673728134747313</v>
      </c>
    </row>
    <row r="965" spans="1:20" x14ac:dyDescent="0.15">
      <c r="A965" s="6">
        <v>38008</v>
      </c>
      <c r="B965" s="11">
        <v>2119.0100000000002</v>
      </c>
      <c r="C965" s="7">
        <f t="shared" si="106"/>
        <v>-1.0940745408294039E-2</v>
      </c>
      <c r="E965">
        <v>963</v>
      </c>
      <c r="F965" s="2">
        <f t="shared" si="107"/>
        <v>1017.3198053348306</v>
      </c>
      <c r="G965" s="10">
        <f t="shared" ref="G965:G1028" si="109">G964*F965/F964</f>
        <v>4.4973555080141256</v>
      </c>
      <c r="H965" s="9">
        <f>H964*(1+C965)</f>
        <v>4.4973555080141203</v>
      </c>
      <c r="I965" s="9">
        <f t="shared" si="108"/>
        <v>4.974870958978439E-2</v>
      </c>
      <c r="J965">
        <f t="shared" ref="J965:J1028" si="110">$M$2^($M$3-E965)*(1-$M$2)/(1-$M$2^$M$3)</f>
        <v>3.390003555271135E-4</v>
      </c>
      <c r="O965">
        <v>963</v>
      </c>
      <c r="P965">
        <v>1295</v>
      </c>
      <c r="Q965" s="9">
        <v>-2.062958435207829E-2</v>
      </c>
      <c r="R965">
        <v>1.7903475491946592E-3</v>
      </c>
      <c r="S965">
        <f t="shared" ref="S965:S1028" si="111">S964+R965</f>
        <v>0.69505306620172147</v>
      </c>
      <c r="T965" s="20">
        <f t="shared" si="105"/>
        <v>0.30494693379827853</v>
      </c>
    </row>
    <row r="966" spans="1:20" x14ac:dyDescent="0.15">
      <c r="A966" s="6">
        <v>38009</v>
      </c>
      <c r="B966" s="11">
        <v>2123.87</v>
      </c>
      <c r="C966" s="7">
        <f t="shared" si="106"/>
        <v>2.2935238625583221E-3</v>
      </c>
      <c r="E966">
        <v>964</v>
      </c>
      <c r="F966" s="2">
        <f t="shared" si="107"/>
        <v>1019.6530525842192</v>
      </c>
      <c r="G966" s="10">
        <f t="shared" si="109"/>
        <v>4.5076703001901643</v>
      </c>
      <c r="H966" s="9">
        <f>H965*(1+C966)</f>
        <v>4.507670300190159</v>
      </c>
      <c r="I966" s="9">
        <f t="shared" si="108"/>
        <v>-1.0314792176038701E-2</v>
      </c>
      <c r="J966">
        <f t="shared" si="110"/>
        <v>3.4070387490162162E-4</v>
      </c>
      <c r="O966">
        <v>964</v>
      </c>
      <c r="P966">
        <v>1399</v>
      </c>
      <c r="Q966" s="9">
        <v>-2.0693255908720509E-2</v>
      </c>
      <c r="R966">
        <v>3.0153445800292209E-3</v>
      </c>
      <c r="S966">
        <f t="shared" si="111"/>
        <v>0.69806841078175064</v>
      </c>
      <c r="T966" s="20">
        <f t="shared" si="105"/>
        <v>0.30193158921824936</v>
      </c>
    </row>
    <row r="967" spans="1:20" x14ac:dyDescent="0.15">
      <c r="A967" s="6">
        <v>38012</v>
      </c>
      <c r="B967" s="11">
        <v>2153.83</v>
      </c>
      <c r="C967" s="7">
        <f t="shared" si="106"/>
        <v>1.41063247750568E-2</v>
      </c>
      <c r="E967">
        <v>965</v>
      </c>
      <c r="F967" s="2">
        <f t="shared" si="107"/>
        <v>1034.0366097018502</v>
      </c>
      <c r="G967" s="10">
        <f t="shared" si="109"/>
        <v>4.5712569614235248</v>
      </c>
      <c r="H967" s="9">
        <f>H966*(1+C967)</f>
        <v>4.5712569614235194</v>
      </c>
      <c r="I967" s="9">
        <f t="shared" si="108"/>
        <v>-6.3586661233360431E-2</v>
      </c>
      <c r="J967">
        <f t="shared" si="110"/>
        <v>3.4241595467499666E-4</v>
      </c>
      <c r="O967">
        <v>965</v>
      </c>
      <c r="P967">
        <v>1353</v>
      </c>
      <c r="Q967" s="9">
        <v>-2.0799375169791467E-2</v>
      </c>
      <c r="R967">
        <v>2.3944108006269532E-3</v>
      </c>
      <c r="S967">
        <f t="shared" si="111"/>
        <v>0.7004628215823776</v>
      </c>
      <c r="T967" s="20">
        <f t="shared" si="105"/>
        <v>0.2995371784176224</v>
      </c>
    </row>
    <row r="968" spans="1:20" x14ac:dyDescent="0.15">
      <c r="A968" s="6">
        <v>38013</v>
      </c>
      <c r="B968" s="11">
        <v>2116.04</v>
      </c>
      <c r="C968" s="7">
        <f t="shared" si="106"/>
        <v>-1.7545488734022618E-2</v>
      </c>
      <c r="E968">
        <v>966</v>
      </c>
      <c r="F968" s="2">
        <f t="shared" si="107"/>
        <v>1015.8939320157594</v>
      </c>
      <c r="G968" s="10">
        <f t="shared" si="109"/>
        <v>4.4910520239065459</v>
      </c>
      <c r="H968" s="9">
        <f>H967*(1+C968)</f>
        <v>4.4910520239065406</v>
      </c>
      <c r="I968" s="9">
        <f t="shared" si="108"/>
        <v>8.020493751697888E-2</v>
      </c>
      <c r="J968">
        <f t="shared" si="110"/>
        <v>3.4413663786431821E-4</v>
      </c>
      <c r="O968">
        <v>966</v>
      </c>
      <c r="P968">
        <v>432</v>
      </c>
      <c r="Q968" s="9">
        <v>-2.0820599022004949E-2</v>
      </c>
      <c r="R968">
        <v>2.3673148894723721E-5</v>
      </c>
      <c r="S968">
        <f t="shared" si="111"/>
        <v>0.70048649473127234</v>
      </c>
      <c r="T968" s="20">
        <f t="shared" si="105"/>
        <v>0.29951350526872766</v>
      </c>
    </row>
    <row r="969" spans="1:20" x14ac:dyDescent="0.15">
      <c r="A969" s="6">
        <v>38014</v>
      </c>
      <c r="B969" s="11">
        <v>2077.37</v>
      </c>
      <c r="C969" s="7">
        <f t="shared" si="106"/>
        <v>-1.8274701801478277E-2</v>
      </c>
      <c r="E969">
        <v>967</v>
      </c>
      <c r="F969" s="2">
        <f t="shared" si="107"/>
        <v>997.32877334624015</v>
      </c>
      <c r="G969" s="10">
        <f t="shared" si="109"/>
        <v>4.4089793873947283</v>
      </c>
      <c r="H969" s="9">
        <f>H968*(1+C969)</f>
        <v>4.4089793873947229</v>
      </c>
      <c r="I969" s="9">
        <f t="shared" si="108"/>
        <v>8.207263651181762E-2</v>
      </c>
      <c r="J969">
        <f t="shared" si="110"/>
        <v>3.4586596770283236E-4</v>
      </c>
      <c r="O969">
        <v>967</v>
      </c>
      <c r="P969">
        <v>639</v>
      </c>
      <c r="Q969" s="9">
        <v>-2.0841822874218874E-2</v>
      </c>
      <c r="R969">
        <v>6.6815668091274268E-5</v>
      </c>
      <c r="S969">
        <f t="shared" si="111"/>
        <v>0.70055331039936364</v>
      </c>
      <c r="T969" s="20">
        <f t="shared" si="105"/>
        <v>0.29944668960063636</v>
      </c>
    </row>
    <row r="970" spans="1:20" x14ac:dyDescent="0.15">
      <c r="A970" s="6">
        <v>38015</v>
      </c>
      <c r="B970" s="11">
        <v>2068.23</v>
      </c>
      <c r="C970" s="7">
        <f t="shared" si="106"/>
        <v>-4.3997939702603572E-3</v>
      </c>
      <c r="E970">
        <v>968</v>
      </c>
      <c r="F970" s="2">
        <f t="shared" si="107"/>
        <v>992.94073222290422</v>
      </c>
      <c r="G970" s="10">
        <f t="shared" si="109"/>
        <v>4.3895807864710665</v>
      </c>
      <c r="H970" s="9">
        <f>H969*(1+C970)</f>
        <v>4.3895807864710612</v>
      </c>
      <c r="I970" s="9">
        <f t="shared" si="108"/>
        <v>1.9398600923661746E-2</v>
      </c>
      <c r="J970">
        <f t="shared" si="110"/>
        <v>3.4760398764103757E-4</v>
      </c>
      <c r="O970">
        <v>968</v>
      </c>
      <c r="P970">
        <v>1070</v>
      </c>
      <c r="Q970" s="9">
        <v>-2.1011613691931608E-2</v>
      </c>
      <c r="R970">
        <v>5.7960285210568671E-4</v>
      </c>
      <c r="S970">
        <f t="shared" si="111"/>
        <v>0.70113291325146931</v>
      </c>
      <c r="T970" s="20">
        <f t="shared" si="105"/>
        <v>0.29886708674853069</v>
      </c>
    </row>
    <row r="971" spans="1:20" x14ac:dyDescent="0.15">
      <c r="A971" s="6">
        <v>38016</v>
      </c>
      <c r="B971" s="11">
        <v>2066.15</v>
      </c>
      <c r="C971" s="7">
        <f t="shared" si="106"/>
        <v>-1.0056908564327616E-3</v>
      </c>
      <c r="E971">
        <v>969</v>
      </c>
      <c r="F971" s="2">
        <f t="shared" si="107"/>
        <v>991.94214080752795</v>
      </c>
      <c r="G971" s="10">
        <f t="shared" si="109"/>
        <v>4.3851662252105399</v>
      </c>
      <c r="H971" s="9">
        <f>H970*(1+C971)</f>
        <v>4.3851662252105346</v>
      </c>
      <c r="I971" s="9">
        <f t="shared" si="108"/>
        <v>4.4145612605266393E-3</v>
      </c>
      <c r="J971">
        <f t="shared" si="110"/>
        <v>3.4935074134777642E-4</v>
      </c>
      <c r="O971">
        <v>969</v>
      </c>
      <c r="P971">
        <v>1306</v>
      </c>
      <c r="Q971" s="9">
        <v>-2.1096509100787308E-2</v>
      </c>
      <c r="R971">
        <v>1.8918358798956669E-3</v>
      </c>
      <c r="S971">
        <f t="shared" si="111"/>
        <v>0.70302474913136503</v>
      </c>
      <c r="T971" s="20">
        <f t="shared" si="105"/>
        <v>0.29697525086863497</v>
      </c>
    </row>
    <row r="972" spans="1:20" x14ac:dyDescent="0.15">
      <c r="A972" s="6">
        <v>38019</v>
      </c>
      <c r="B972" s="11">
        <v>2063.15</v>
      </c>
      <c r="C972" s="7">
        <f t="shared" si="106"/>
        <v>-1.4519758972001418E-3</v>
      </c>
      <c r="E972">
        <v>970</v>
      </c>
      <c r="F972" s="2">
        <f t="shared" si="107"/>
        <v>990.50186472765836</v>
      </c>
      <c r="G972" s="10">
        <f t="shared" si="109"/>
        <v>4.3787990695463179</v>
      </c>
      <c r="H972" s="9">
        <f>H971*(1+C972)</f>
        <v>4.3787990695463126</v>
      </c>
      <c r="I972" s="9">
        <f t="shared" si="108"/>
        <v>6.3671556642219684E-3</v>
      </c>
      <c r="J972">
        <f t="shared" si="110"/>
        <v>3.5110627271133313E-4</v>
      </c>
      <c r="O972">
        <v>970</v>
      </c>
      <c r="P972">
        <v>1135</v>
      </c>
      <c r="Q972" s="9">
        <v>-2.1202628361857823E-2</v>
      </c>
      <c r="R972">
        <v>8.0284233505612587E-4</v>
      </c>
      <c r="S972">
        <f t="shared" si="111"/>
        <v>0.70382759146642115</v>
      </c>
      <c r="T972" s="20">
        <f t="shared" si="105"/>
        <v>0.29617240853357885</v>
      </c>
    </row>
    <row r="973" spans="1:20" x14ac:dyDescent="0.15">
      <c r="A973" s="6">
        <v>38020</v>
      </c>
      <c r="B973" s="11">
        <v>2066.21</v>
      </c>
      <c r="C973" s="7">
        <f t="shared" si="106"/>
        <v>1.4831689406975546E-3</v>
      </c>
      <c r="E973">
        <v>971</v>
      </c>
      <c r="F973" s="2">
        <f t="shared" si="107"/>
        <v>991.97094632912547</v>
      </c>
      <c r="G973" s="10">
        <f t="shared" si="109"/>
        <v>4.3852935683238243</v>
      </c>
      <c r="H973" s="9">
        <f>H972*(1+C973)</f>
        <v>4.385293568323819</v>
      </c>
      <c r="I973" s="9">
        <f t="shared" si="108"/>
        <v>-6.4944987775064078E-3</v>
      </c>
      <c r="J973">
        <f t="shared" si="110"/>
        <v>3.5287062584053578E-4</v>
      </c>
      <c r="O973">
        <v>971</v>
      </c>
      <c r="P973">
        <v>952</v>
      </c>
      <c r="Q973" s="9">
        <v>-2.1245076066286117E-2</v>
      </c>
      <c r="R973">
        <v>3.2081453901146935E-4</v>
      </c>
      <c r="S973">
        <f t="shared" si="111"/>
        <v>0.7041484060054326</v>
      </c>
      <c r="T973" s="20">
        <f t="shared" si="105"/>
        <v>0.2958515939945674</v>
      </c>
    </row>
    <row r="974" spans="1:20" x14ac:dyDescent="0.15">
      <c r="A974" s="6">
        <v>38021</v>
      </c>
      <c r="B974" s="11">
        <v>2014.14</v>
      </c>
      <c r="C974" s="7">
        <f t="shared" si="106"/>
        <v>-2.520072983869015E-2</v>
      </c>
      <c r="E974">
        <v>972</v>
      </c>
      <c r="F974" s="2">
        <f t="shared" si="107"/>
        <v>966.97255450285536</v>
      </c>
      <c r="G974" s="10">
        <f t="shared" si="109"/>
        <v>4.2747809698451498</v>
      </c>
      <c r="H974" s="9">
        <f>H973*(1+C974)</f>
        <v>4.2747809698451453</v>
      </c>
      <c r="I974" s="9">
        <f t="shared" si="108"/>
        <v>0.11051259847867367</v>
      </c>
      <c r="J974">
        <f t="shared" si="110"/>
        <v>3.5464384506586508E-4</v>
      </c>
      <c r="O974">
        <v>972</v>
      </c>
      <c r="P974">
        <v>219</v>
      </c>
      <c r="Q974" s="9">
        <v>-2.1351195327356187E-2</v>
      </c>
      <c r="R974">
        <v>8.1390221142676852E-6</v>
      </c>
      <c r="S974">
        <f t="shared" si="111"/>
        <v>0.70415654502754688</v>
      </c>
      <c r="T974" s="20">
        <f t="shared" si="105"/>
        <v>0.29584345497245312</v>
      </c>
    </row>
    <row r="975" spans="1:20" x14ac:dyDescent="0.15">
      <c r="A975" s="6">
        <v>38022</v>
      </c>
      <c r="B975" s="11">
        <v>2019.56</v>
      </c>
      <c r="C975" s="7">
        <f t="shared" si="106"/>
        <v>2.6909748081065388E-3</v>
      </c>
      <c r="E975">
        <v>973</v>
      </c>
      <c r="F975" s="2">
        <f t="shared" si="107"/>
        <v>969.57465328715296</v>
      </c>
      <c r="G975" s="10">
        <f t="shared" si="109"/>
        <v>4.2862842977451763</v>
      </c>
      <c r="H975" s="9">
        <f>H974*(1+C975)</f>
        <v>4.2862842977451718</v>
      </c>
      <c r="I975" s="9">
        <f t="shared" si="108"/>
        <v>-1.1503327900026505E-2</v>
      </c>
      <c r="J975">
        <f t="shared" si="110"/>
        <v>3.5642597494056801E-4</v>
      </c>
      <c r="O975">
        <v>973</v>
      </c>
      <c r="P975">
        <v>643</v>
      </c>
      <c r="Q975" s="9">
        <v>-2.1351195327357075E-2</v>
      </c>
      <c r="R975">
        <v>6.8168853882666589E-5</v>
      </c>
      <c r="S975">
        <f t="shared" si="111"/>
        <v>0.7042247138814296</v>
      </c>
      <c r="T975" s="20">
        <f t="shared" si="105"/>
        <v>0.2957752861185704</v>
      </c>
    </row>
    <row r="976" spans="1:20" x14ac:dyDescent="0.15">
      <c r="A976" s="6">
        <v>38023</v>
      </c>
      <c r="B976" s="11">
        <v>2064.0100000000002</v>
      </c>
      <c r="C976" s="7">
        <f t="shared" si="106"/>
        <v>2.2009744696864786E-2</v>
      </c>
      <c r="E976">
        <v>974</v>
      </c>
      <c r="F976" s="2">
        <f t="shared" si="107"/>
        <v>990.91474387055439</v>
      </c>
      <c r="G976" s="10">
        <f t="shared" si="109"/>
        <v>4.3806243208367279</v>
      </c>
      <c r="H976" s="9">
        <f>H975*(1+C976)</f>
        <v>4.3806243208367235</v>
      </c>
      <c r="I976" s="9">
        <f t="shared" si="108"/>
        <v>-9.434002309155165E-2</v>
      </c>
      <c r="J976">
        <f t="shared" si="110"/>
        <v>3.5821706024177687E-4</v>
      </c>
      <c r="O976">
        <v>974</v>
      </c>
      <c r="P976">
        <v>1151</v>
      </c>
      <c r="Q976" s="9">
        <v>-2.1372419179570556E-2</v>
      </c>
      <c r="R976">
        <v>8.6988326019281283E-4</v>
      </c>
      <c r="S976">
        <f t="shared" si="111"/>
        <v>0.70509459714162237</v>
      </c>
      <c r="T976" s="20">
        <f t="shared" si="105"/>
        <v>0.29490540285837763</v>
      </c>
    </row>
    <row r="977" spans="1:20" x14ac:dyDescent="0.15">
      <c r="A977" s="6">
        <v>38026</v>
      </c>
      <c r="B977" s="11">
        <v>2060.5700000000002</v>
      </c>
      <c r="C977" s="7">
        <f t="shared" si="106"/>
        <v>-1.666658591770398E-3</v>
      </c>
      <c r="E977">
        <v>975</v>
      </c>
      <c r="F977" s="2">
        <f t="shared" si="107"/>
        <v>989.26322729897061</v>
      </c>
      <c r="G977" s="10">
        <f t="shared" si="109"/>
        <v>4.373323315675087</v>
      </c>
      <c r="H977" s="9">
        <f>H976*(1+C977)</f>
        <v>4.3733233156750826</v>
      </c>
      <c r="I977" s="9">
        <f t="shared" si="108"/>
        <v>7.3010051616408944E-3</v>
      </c>
      <c r="J977">
        <f t="shared" si="110"/>
        <v>3.6001714597163497E-4</v>
      </c>
      <c r="O977">
        <v>975</v>
      </c>
      <c r="P977">
        <v>320</v>
      </c>
      <c r="Q977" s="9">
        <v>-2.1478538440640627E-2</v>
      </c>
      <c r="R977">
        <v>1.3503335967118117E-5</v>
      </c>
      <c r="S977">
        <f t="shared" si="111"/>
        <v>0.70510810047758954</v>
      </c>
      <c r="T977" s="20">
        <f t="shared" si="105"/>
        <v>0.29489189952241046</v>
      </c>
    </row>
    <row r="978" spans="1:20" x14ac:dyDescent="0.15">
      <c r="A978" s="6">
        <v>38027</v>
      </c>
      <c r="B978" s="11">
        <v>2075.33</v>
      </c>
      <c r="C978" s="7">
        <f t="shared" si="106"/>
        <v>7.1630665301347651E-3</v>
      </c>
      <c r="E978">
        <v>976</v>
      </c>
      <c r="F978" s="2">
        <f t="shared" si="107"/>
        <v>996.34938561192894</v>
      </c>
      <c r="G978" s="10">
        <f t="shared" si="109"/>
        <v>4.4046497215430573</v>
      </c>
      <c r="H978" s="9">
        <f>H977*(1+C978)</f>
        <v>4.4046497215430529</v>
      </c>
      <c r="I978" s="9">
        <f t="shared" si="108"/>
        <v>-3.1326405867970308E-2</v>
      </c>
      <c r="J978">
        <f t="shared" si="110"/>
        <v>3.6182627735842717E-4</v>
      </c>
      <c r="O978">
        <v>976</v>
      </c>
      <c r="P978">
        <v>1357</v>
      </c>
      <c r="Q978" s="9">
        <v>-2.1520986145068477E-2</v>
      </c>
      <c r="R978">
        <v>2.4429036581665739E-3</v>
      </c>
      <c r="S978">
        <f t="shared" si="111"/>
        <v>0.70755100413575611</v>
      </c>
      <c r="T978" s="20">
        <f t="shared" si="105"/>
        <v>0.29244899586424389</v>
      </c>
    </row>
    <row r="979" spans="1:20" x14ac:dyDescent="0.15">
      <c r="A979" s="6">
        <v>38028</v>
      </c>
      <c r="B979" s="11">
        <v>2089.66</v>
      </c>
      <c r="C979" s="7">
        <f t="shared" si="106"/>
        <v>6.9049259635816096E-3</v>
      </c>
      <c r="E979">
        <v>977</v>
      </c>
      <c r="F979" s="2">
        <f t="shared" si="107"/>
        <v>1003.2291043534393</v>
      </c>
      <c r="G979" s="10">
        <f t="shared" si="109"/>
        <v>4.4350635017658222</v>
      </c>
      <c r="H979" s="9">
        <f>H978*(1+C979)</f>
        <v>4.4350635017658178</v>
      </c>
      <c r="I979" s="9">
        <f t="shared" si="108"/>
        <v>-3.0413780222764863E-2</v>
      </c>
      <c r="J979">
        <f t="shared" si="110"/>
        <v>3.6364449985771565E-4</v>
      </c>
      <c r="O979">
        <v>977</v>
      </c>
      <c r="P979">
        <v>455</v>
      </c>
      <c r="Q979" s="9">
        <v>-2.1584657701711585E-2</v>
      </c>
      <c r="R979">
        <v>2.6565939085869499E-5</v>
      </c>
      <c r="S979">
        <f t="shared" si="111"/>
        <v>0.70757757007484201</v>
      </c>
      <c r="T979" s="20">
        <f t="shared" si="105"/>
        <v>0.29242242992515799</v>
      </c>
    </row>
    <row r="980" spans="1:20" x14ac:dyDescent="0.15">
      <c r="A980" s="6">
        <v>38029</v>
      </c>
      <c r="B980" s="11">
        <v>2073.61</v>
      </c>
      <c r="C980" s="7">
        <f t="shared" si="106"/>
        <v>-7.6806753251723592E-3</v>
      </c>
      <c r="E980">
        <v>978</v>
      </c>
      <c r="F980" s="2">
        <f t="shared" si="107"/>
        <v>995.5236273261371</v>
      </c>
      <c r="G980" s="10">
        <f t="shared" si="109"/>
        <v>4.4009992189622373</v>
      </c>
      <c r="H980" s="9">
        <f>H979*(1+C980)</f>
        <v>4.4009992189622329</v>
      </c>
      <c r="I980" s="9">
        <f t="shared" si="108"/>
        <v>3.4064282803584867E-2</v>
      </c>
      <c r="J980">
        <f t="shared" si="110"/>
        <v>3.6547185915348308E-4</v>
      </c>
      <c r="O980">
        <v>978</v>
      </c>
      <c r="P980">
        <v>1139</v>
      </c>
      <c r="Q980" s="9">
        <v>-2.1648329258353805E-2</v>
      </c>
      <c r="R980">
        <v>8.1910191715058468E-4</v>
      </c>
      <c r="S980">
        <f t="shared" si="111"/>
        <v>0.70839667199199263</v>
      </c>
      <c r="T980" s="20">
        <f t="shared" si="105"/>
        <v>0.29160332800800737</v>
      </c>
    </row>
    <row r="981" spans="1:20" x14ac:dyDescent="0.15">
      <c r="A981" s="6">
        <v>38030</v>
      </c>
      <c r="B981" s="11">
        <v>2053.56</v>
      </c>
      <c r="C981" s="7">
        <f t="shared" si="106"/>
        <v>-9.6691277530490671E-3</v>
      </c>
      <c r="E981">
        <v>979</v>
      </c>
      <c r="F981" s="2">
        <f t="shared" si="107"/>
        <v>985.89778219234188</v>
      </c>
      <c r="G981" s="10">
        <f t="shared" si="109"/>
        <v>4.3584453952730229</v>
      </c>
      <c r="H981" s="9">
        <f>H980*(1+C981)</f>
        <v>4.3584453952730176</v>
      </c>
      <c r="I981" s="9">
        <f t="shared" si="108"/>
        <v>4.2553823689215342E-2</v>
      </c>
      <c r="J981">
        <f t="shared" si="110"/>
        <v>3.6730840115927946E-4</v>
      </c>
      <c r="O981">
        <v>979</v>
      </c>
      <c r="P981">
        <v>1299</v>
      </c>
      <c r="Q981" s="9">
        <v>-2.1712000814996024E-2</v>
      </c>
      <c r="R981">
        <v>1.826606602414254E-3</v>
      </c>
      <c r="S981">
        <f t="shared" si="111"/>
        <v>0.71022327859440693</v>
      </c>
      <c r="T981" s="20">
        <f t="shared" si="105"/>
        <v>0.28977672140559307</v>
      </c>
    </row>
    <row r="982" spans="1:20" x14ac:dyDescent="0.15">
      <c r="A982" s="6">
        <v>38034</v>
      </c>
      <c r="B982" s="11">
        <v>2080.35</v>
      </c>
      <c r="C982" s="7">
        <f t="shared" si="106"/>
        <v>1.304563781920165E-2</v>
      </c>
      <c r="E982">
        <v>980</v>
      </c>
      <c r="F982" s="2">
        <f t="shared" si="107"/>
        <v>998.75944758557728</v>
      </c>
      <c r="G982" s="10">
        <f t="shared" si="109"/>
        <v>4.4153040953545215</v>
      </c>
      <c r="H982" s="9">
        <f>H981*(1+C982)</f>
        <v>4.4153040953545162</v>
      </c>
      <c r="I982" s="9">
        <f t="shared" si="108"/>
        <v>-5.6858700081498625E-2</v>
      </c>
      <c r="J982">
        <f t="shared" si="110"/>
        <v>3.6915417201937635E-4</v>
      </c>
      <c r="O982">
        <v>980</v>
      </c>
      <c r="P982">
        <v>1344</v>
      </c>
      <c r="Q982" s="9">
        <v>-2.1712000814996024E-2</v>
      </c>
      <c r="R982">
        <v>2.2887923306260855E-3</v>
      </c>
      <c r="S982">
        <f t="shared" si="111"/>
        <v>0.71251207092503299</v>
      </c>
      <c r="T982" s="20">
        <f t="shared" si="105"/>
        <v>0.28748792907496701</v>
      </c>
    </row>
    <row r="983" spans="1:20" x14ac:dyDescent="0.15">
      <c r="A983" s="6">
        <v>38035</v>
      </c>
      <c r="B983" s="11">
        <v>2076.4699999999998</v>
      </c>
      <c r="C983" s="7">
        <f t="shared" si="106"/>
        <v>-1.8650707813590017E-3</v>
      </c>
      <c r="E983">
        <v>981</v>
      </c>
      <c r="F983" s="2">
        <f t="shared" si="107"/>
        <v>996.89669052227919</v>
      </c>
      <c r="G983" s="10">
        <f t="shared" si="109"/>
        <v>4.4070692406954617</v>
      </c>
      <c r="H983" s="9">
        <f>H982*(1+C983)</f>
        <v>4.4070692406954555</v>
      </c>
      <c r="I983" s="9">
        <f t="shared" si="108"/>
        <v>8.2348546590607086E-3</v>
      </c>
      <c r="J983">
        <f t="shared" si="110"/>
        <v>3.7100921810992601E-4</v>
      </c>
      <c r="O983">
        <v>981</v>
      </c>
      <c r="P983">
        <v>701</v>
      </c>
      <c r="Q983" s="9">
        <v>-2.1754448519424319E-2</v>
      </c>
      <c r="R983">
        <v>9.1169024738487023E-5</v>
      </c>
      <c r="S983">
        <f t="shared" si="111"/>
        <v>0.71260323994977148</v>
      </c>
      <c r="T983" s="20">
        <f t="shared" si="105"/>
        <v>0.28739676005022852</v>
      </c>
    </row>
    <row r="984" spans="1:20" x14ac:dyDescent="0.15">
      <c r="A984" s="6">
        <v>38036</v>
      </c>
      <c r="B984" s="11">
        <v>2045.96</v>
      </c>
      <c r="C984" s="7">
        <f t="shared" si="106"/>
        <v>-1.4693205295525424E-2</v>
      </c>
      <c r="E984">
        <v>982</v>
      </c>
      <c r="F984" s="2">
        <f t="shared" si="107"/>
        <v>982.24908279000545</v>
      </c>
      <c r="G984" s="10">
        <f t="shared" si="109"/>
        <v>4.3423152675903278</v>
      </c>
      <c r="H984" s="9">
        <f>H983*(1+C984)</f>
        <v>4.3423152675903216</v>
      </c>
      <c r="I984" s="9">
        <f t="shared" si="108"/>
        <v>6.4753973105133866E-2</v>
      </c>
      <c r="J984">
        <f t="shared" si="110"/>
        <v>3.7287358604012666E-4</v>
      </c>
      <c r="O984">
        <v>982</v>
      </c>
      <c r="P984">
        <v>926</v>
      </c>
      <c r="Q984" s="9">
        <v>-2.1796896223851725E-2</v>
      </c>
      <c r="R984">
        <v>2.8161393514546524E-4</v>
      </c>
      <c r="S984">
        <f t="shared" si="111"/>
        <v>0.71288485388491696</v>
      </c>
      <c r="T984" s="20">
        <f t="shared" si="105"/>
        <v>0.28711514611508304</v>
      </c>
    </row>
    <row r="985" spans="1:20" x14ac:dyDescent="0.15">
      <c r="A985" s="6">
        <v>38037</v>
      </c>
      <c r="B985" s="11">
        <v>2037.93</v>
      </c>
      <c r="C985" s="7">
        <f t="shared" si="106"/>
        <v>-3.9248079141331882E-3</v>
      </c>
      <c r="E985">
        <v>983</v>
      </c>
      <c r="F985" s="2">
        <f t="shared" si="107"/>
        <v>978.39394381622117</v>
      </c>
      <c r="G985" s="10">
        <f t="shared" si="109"/>
        <v>4.3252725142624282</v>
      </c>
      <c r="H985" s="9">
        <f>H984*(1+C985)</f>
        <v>4.325272514262422</v>
      </c>
      <c r="I985" s="9">
        <f t="shared" si="108"/>
        <v>1.7042753327899618E-2</v>
      </c>
      <c r="J985">
        <f t="shared" si="110"/>
        <v>3.7474732265339362E-4</v>
      </c>
      <c r="O985">
        <v>983</v>
      </c>
      <c r="P985">
        <v>1439</v>
      </c>
      <c r="Q985" s="9">
        <v>-2.1796896223851725E-2</v>
      </c>
      <c r="R985">
        <v>3.6847982868377623E-3</v>
      </c>
      <c r="S985">
        <f t="shared" si="111"/>
        <v>0.71656965217175472</v>
      </c>
      <c r="T985" s="20">
        <f t="shared" si="105"/>
        <v>0.28343034782824528</v>
      </c>
    </row>
    <row r="986" spans="1:20" x14ac:dyDescent="0.15">
      <c r="A986" s="6">
        <v>38040</v>
      </c>
      <c r="B986" s="11">
        <v>2007.52</v>
      </c>
      <c r="C986" s="7">
        <f t="shared" si="106"/>
        <v>-1.4922004190526694E-2</v>
      </c>
      <c r="E986">
        <v>984</v>
      </c>
      <c r="F986" s="2">
        <f t="shared" si="107"/>
        <v>963.79434528660954</v>
      </c>
      <c r="G986" s="10">
        <f t="shared" si="109"/>
        <v>4.2607307796794345</v>
      </c>
      <c r="H986" s="9">
        <f>H985*(1+C986)</f>
        <v>4.2607307796794283</v>
      </c>
      <c r="I986" s="9">
        <f t="shared" si="108"/>
        <v>6.4541734582993726E-2</v>
      </c>
      <c r="J986">
        <f t="shared" si="110"/>
        <v>3.7663047502853629E-4</v>
      </c>
      <c r="O986">
        <v>984</v>
      </c>
      <c r="P986">
        <v>864</v>
      </c>
      <c r="Q986" s="9">
        <v>-2.1796896223852169E-2</v>
      </c>
      <c r="R986">
        <v>2.0638833501323799E-4</v>
      </c>
      <c r="S986">
        <f t="shared" si="111"/>
        <v>0.71677604050676791</v>
      </c>
      <c r="T986" s="20">
        <f t="shared" si="105"/>
        <v>0.28322395949323209</v>
      </c>
    </row>
    <row r="987" spans="1:20" x14ac:dyDescent="0.15">
      <c r="A987" s="6">
        <v>38041</v>
      </c>
      <c r="B987" s="11">
        <v>2005.44</v>
      </c>
      <c r="C987" s="7">
        <f t="shared" si="106"/>
        <v>-1.0361042480273586E-3</v>
      </c>
      <c r="E987">
        <v>985</v>
      </c>
      <c r="F987" s="2">
        <f t="shared" si="107"/>
        <v>962.79575387123339</v>
      </c>
      <c r="G987" s="10">
        <f t="shared" si="109"/>
        <v>4.2563162184189078</v>
      </c>
      <c r="H987" s="9">
        <f>H986*(1+C987)</f>
        <v>4.2563162184189016</v>
      </c>
      <c r="I987" s="9">
        <f t="shared" si="108"/>
        <v>4.4145612605266393E-3</v>
      </c>
      <c r="J987">
        <f t="shared" si="110"/>
        <v>3.7852309048094096E-4</v>
      </c>
      <c r="O987">
        <v>985</v>
      </c>
      <c r="P987">
        <v>1390</v>
      </c>
      <c r="Q987" s="9">
        <v>-2.2221373268133782E-2</v>
      </c>
      <c r="R987">
        <v>2.8823364592068857E-3</v>
      </c>
      <c r="S987">
        <f t="shared" si="111"/>
        <v>0.71965837696597479</v>
      </c>
      <c r="T987" s="20">
        <f t="shared" si="105"/>
        <v>0.28034162303402521</v>
      </c>
    </row>
    <row r="988" spans="1:20" x14ac:dyDescent="0.15">
      <c r="A988" s="6">
        <v>38042</v>
      </c>
      <c r="B988" s="11">
        <v>2022.98</v>
      </c>
      <c r="C988" s="7">
        <f t="shared" si="106"/>
        <v>8.7462103079622988E-3</v>
      </c>
      <c r="E988">
        <v>986</v>
      </c>
      <c r="F988" s="2">
        <f t="shared" si="107"/>
        <v>971.21656801820427</v>
      </c>
      <c r="G988" s="10">
        <f t="shared" si="109"/>
        <v>4.2935428552023911</v>
      </c>
      <c r="H988" s="9">
        <f>H987*(1+C988)</f>
        <v>4.293542855202384</v>
      </c>
      <c r="I988" s="9">
        <f t="shared" si="108"/>
        <v>-3.722663678348237E-2</v>
      </c>
      <c r="J988">
        <f t="shared" si="110"/>
        <v>3.8042521656375981E-4</v>
      </c>
      <c r="O988">
        <v>986</v>
      </c>
      <c r="P988">
        <v>834</v>
      </c>
      <c r="Q988" s="9">
        <v>-2.2242597120347263E-2</v>
      </c>
      <c r="R988">
        <v>1.7757326084098441E-4</v>
      </c>
      <c r="S988">
        <f t="shared" si="111"/>
        <v>0.71983595022681579</v>
      </c>
      <c r="T988" s="20">
        <f t="shared" si="105"/>
        <v>0.28016404977318421</v>
      </c>
    </row>
    <row r="989" spans="1:20" x14ac:dyDescent="0.15">
      <c r="A989" s="6">
        <v>38043</v>
      </c>
      <c r="B989" s="11">
        <v>2032.57</v>
      </c>
      <c r="C989" s="7">
        <f t="shared" si="106"/>
        <v>4.7405312954156287E-3</v>
      </c>
      <c r="E989">
        <v>987</v>
      </c>
      <c r="F989" s="2">
        <f t="shared" si="107"/>
        <v>975.82065055352075</v>
      </c>
      <c r="G989" s="10">
        <f t="shared" si="109"/>
        <v>4.3138965294756861</v>
      </c>
      <c r="H989" s="9">
        <f>H988*(1+C989)</f>
        <v>4.313896529475679</v>
      </c>
      <c r="I989" s="9">
        <f t="shared" si="108"/>
        <v>-2.0353674273295042E-2</v>
      </c>
      <c r="J989">
        <f t="shared" si="110"/>
        <v>3.8233690106910528E-4</v>
      </c>
      <c r="O989">
        <v>987</v>
      </c>
      <c r="P989">
        <v>1347</v>
      </c>
      <c r="Q989" s="9">
        <v>-2.239116408584696E-2</v>
      </c>
      <c r="R989">
        <v>2.3234704170341219E-3</v>
      </c>
      <c r="S989">
        <f t="shared" si="111"/>
        <v>0.72215942064384986</v>
      </c>
      <c r="T989" s="20">
        <f t="shared" si="105"/>
        <v>0.27784057935615014</v>
      </c>
    </row>
    <row r="990" spans="1:20" x14ac:dyDescent="0.15">
      <c r="A990" s="6">
        <v>38044</v>
      </c>
      <c r="B990" s="11">
        <v>2029.82</v>
      </c>
      <c r="C990" s="7">
        <f t="shared" si="106"/>
        <v>-1.3529669334881866E-3</v>
      </c>
      <c r="E990">
        <v>988</v>
      </c>
      <c r="F990" s="2">
        <f t="shared" si="107"/>
        <v>974.5003974803069</v>
      </c>
      <c r="G990" s="10">
        <f t="shared" si="109"/>
        <v>4.3080599701168163</v>
      </c>
      <c r="H990" s="9">
        <f>H989*(1+C990)</f>
        <v>4.3080599701168092</v>
      </c>
      <c r="I990" s="9">
        <f t="shared" si="108"/>
        <v>5.8365593588698417E-3</v>
      </c>
      <c r="J990">
        <f t="shared" si="110"/>
        <v>3.8425819202925156E-4</v>
      </c>
      <c r="O990">
        <v>988</v>
      </c>
      <c r="P990">
        <v>602</v>
      </c>
      <c r="Q990" s="9">
        <v>-2.2730745721271539E-2</v>
      </c>
      <c r="R990">
        <v>5.5505025035444547E-5</v>
      </c>
      <c r="S990">
        <f t="shared" si="111"/>
        <v>0.72221492566888534</v>
      </c>
      <c r="T990" s="20">
        <f t="shared" si="105"/>
        <v>0.27778507433111466</v>
      </c>
    </row>
    <row r="991" spans="1:20" x14ac:dyDescent="0.15">
      <c r="A991" s="6">
        <v>38047</v>
      </c>
      <c r="B991" s="11">
        <v>2057.8000000000002</v>
      </c>
      <c r="C991" s="7">
        <f t="shared" si="106"/>
        <v>1.3784473500113359E-2</v>
      </c>
      <c r="E991">
        <v>989</v>
      </c>
      <c r="F991" s="2">
        <f t="shared" si="107"/>
        <v>987.93337238522417</v>
      </c>
      <c r="G991" s="10">
        <f t="shared" si="109"/>
        <v>4.3674443086117911</v>
      </c>
      <c r="H991" s="9">
        <f>H990*(1+C991)</f>
        <v>4.3674443086117831</v>
      </c>
      <c r="I991" s="9">
        <f t="shared" si="108"/>
        <v>-5.9384338494973932E-2</v>
      </c>
      <c r="J991">
        <f t="shared" si="110"/>
        <v>3.8618913771784071E-4</v>
      </c>
      <c r="O991">
        <v>989</v>
      </c>
      <c r="P991">
        <v>444</v>
      </c>
      <c r="Q991" s="9">
        <v>-2.3006655800053899E-2</v>
      </c>
      <c r="R991">
        <v>2.5140798120957555E-5</v>
      </c>
      <c r="S991">
        <f t="shared" si="111"/>
        <v>0.72224006646700634</v>
      </c>
      <c r="T991" s="20">
        <f t="shared" si="105"/>
        <v>0.27775993353299366</v>
      </c>
    </row>
    <row r="992" spans="1:20" x14ac:dyDescent="0.15">
      <c r="A992" s="6">
        <v>38048</v>
      </c>
      <c r="B992" s="11">
        <v>2039.65</v>
      </c>
      <c r="C992" s="7">
        <f t="shared" si="106"/>
        <v>-8.8200991349985935E-3</v>
      </c>
      <c r="E992">
        <v>990</v>
      </c>
      <c r="F992" s="2">
        <f t="shared" si="107"/>
        <v>979.219702102013</v>
      </c>
      <c r="G992" s="10">
        <f t="shared" si="109"/>
        <v>4.32892301684325</v>
      </c>
      <c r="H992" s="9">
        <f>H991*(1+C992)</f>
        <v>4.328923016843242</v>
      </c>
      <c r="I992" s="9">
        <f t="shared" si="108"/>
        <v>3.8521291768541133E-2</v>
      </c>
      <c r="J992">
        <f t="shared" si="110"/>
        <v>3.8812978665109617E-4</v>
      </c>
      <c r="O992">
        <v>990</v>
      </c>
      <c r="P992">
        <v>1048</v>
      </c>
      <c r="Q992" s="9">
        <v>-2.3112775061124857E-2</v>
      </c>
      <c r="R992">
        <v>5.1908477413810513E-4</v>
      </c>
      <c r="S992">
        <f t="shared" si="111"/>
        <v>0.72275915124114443</v>
      </c>
      <c r="T992" s="20">
        <f t="shared" si="105"/>
        <v>0.27724084875885557</v>
      </c>
    </row>
    <row r="993" spans="1:20" x14ac:dyDescent="0.15">
      <c r="A993" s="6">
        <v>38049</v>
      </c>
      <c r="B993" s="11">
        <v>2033.36</v>
      </c>
      <c r="C993" s="7">
        <f t="shared" si="106"/>
        <v>-3.0838624273773485E-3</v>
      </c>
      <c r="E993">
        <v>991</v>
      </c>
      <c r="F993" s="2">
        <f t="shared" si="107"/>
        <v>976.19992325455291</v>
      </c>
      <c r="G993" s="10">
        <f t="shared" si="109"/>
        <v>4.3155732138005973</v>
      </c>
      <c r="H993" s="9">
        <f>H992*(1+C993)</f>
        <v>4.3155732138005902</v>
      </c>
      <c r="I993" s="9">
        <f t="shared" si="108"/>
        <v>1.3349803042651764E-2</v>
      </c>
      <c r="J993">
        <f t="shared" si="110"/>
        <v>3.9008018758904142E-4</v>
      </c>
      <c r="O993">
        <v>991</v>
      </c>
      <c r="P993">
        <v>540</v>
      </c>
      <c r="Q993" s="9">
        <v>-2.3240118174409297E-2</v>
      </c>
      <c r="R993">
        <v>4.0678348164895337E-5</v>
      </c>
      <c r="S993">
        <f t="shared" si="111"/>
        <v>0.72279982958930933</v>
      </c>
      <c r="T993" s="20">
        <f t="shared" si="105"/>
        <v>0.27720017041069067</v>
      </c>
    </row>
    <row r="994" spans="1:20" x14ac:dyDescent="0.15">
      <c r="A994" s="6">
        <v>38050</v>
      </c>
      <c r="B994" s="11">
        <v>2055.11</v>
      </c>
      <c r="C994" s="7">
        <f t="shared" si="106"/>
        <v>1.0696581028445618E-2</v>
      </c>
      <c r="E994">
        <v>992</v>
      </c>
      <c r="F994" s="2">
        <f t="shared" si="107"/>
        <v>986.64192483360762</v>
      </c>
      <c r="G994" s="10">
        <f t="shared" si="109"/>
        <v>4.3617350923662048</v>
      </c>
      <c r="H994" s="9">
        <f>H993*(1+C994)</f>
        <v>4.3617350923661977</v>
      </c>
      <c r="I994" s="9">
        <f t="shared" si="108"/>
        <v>-4.6161878565607495E-2</v>
      </c>
      <c r="J994">
        <f t="shared" si="110"/>
        <v>3.92040389536725E-4</v>
      </c>
      <c r="O994">
        <v>992</v>
      </c>
      <c r="P994">
        <v>1079</v>
      </c>
      <c r="Q994" s="9">
        <v>-2.3367461287692848E-2</v>
      </c>
      <c r="R994">
        <v>6.0634916964109908E-4</v>
      </c>
      <c r="S994">
        <f t="shared" si="111"/>
        <v>0.72340617875895041</v>
      </c>
      <c r="T994" s="20">
        <f t="shared" si="105"/>
        <v>0.27659382124104959</v>
      </c>
    </row>
    <row r="995" spans="1:20" x14ac:dyDescent="0.15">
      <c r="A995" s="6">
        <v>38051</v>
      </c>
      <c r="B995" s="11">
        <v>2047.63</v>
      </c>
      <c r="C995" s="7">
        <f t="shared" si="106"/>
        <v>-3.6397078501880786E-3</v>
      </c>
      <c r="E995">
        <v>993</v>
      </c>
      <c r="F995" s="2">
        <f t="shared" si="107"/>
        <v>983.05083647446611</v>
      </c>
      <c r="G995" s="10">
        <f t="shared" si="109"/>
        <v>4.3458596509100786</v>
      </c>
      <c r="H995" s="9">
        <f>H994*(1+C995)</f>
        <v>4.3458596509100715</v>
      </c>
      <c r="I995" s="9">
        <f t="shared" si="108"/>
        <v>1.5875441456126183E-2</v>
      </c>
      <c r="J995">
        <f t="shared" si="110"/>
        <v>3.9401044174545221E-4</v>
      </c>
      <c r="O995">
        <v>993</v>
      </c>
      <c r="P995">
        <v>933</v>
      </c>
      <c r="Q995" s="9">
        <v>-2.3409908992121586E-2</v>
      </c>
      <c r="R995">
        <v>2.9167054694899033E-4</v>
      </c>
      <c r="S995">
        <f t="shared" si="111"/>
        <v>0.72369784930589942</v>
      </c>
      <c r="T995" s="20">
        <f t="shared" si="105"/>
        <v>0.27630215069410058</v>
      </c>
    </row>
    <row r="996" spans="1:20" x14ac:dyDescent="0.15">
      <c r="A996" s="6">
        <v>38054</v>
      </c>
      <c r="B996" s="11">
        <v>2008.78</v>
      </c>
      <c r="C996" s="7">
        <f t="shared" si="106"/>
        <v>-1.8973154329639752E-2</v>
      </c>
      <c r="E996">
        <v>994</v>
      </c>
      <c r="F996" s="2">
        <f t="shared" si="107"/>
        <v>964.3992612401546</v>
      </c>
      <c r="G996" s="10">
        <f t="shared" si="109"/>
        <v>4.2634049850584077</v>
      </c>
      <c r="H996" s="9">
        <f>H995*(1+C996)</f>
        <v>4.2634049850584006</v>
      </c>
      <c r="I996" s="9">
        <f t="shared" si="108"/>
        <v>8.2454665851670939E-2</v>
      </c>
      <c r="J996">
        <f t="shared" si="110"/>
        <v>3.9599039371402236E-4</v>
      </c>
      <c r="O996">
        <v>994</v>
      </c>
      <c r="P996">
        <v>1460</v>
      </c>
      <c r="Q996" s="9">
        <v>-2.3431132844335067E-2</v>
      </c>
      <c r="R996">
        <v>4.0938226362569252E-3</v>
      </c>
      <c r="S996">
        <f t="shared" si="111"/>
        <v>0.72779167194215633</v>
      </c>
      <c r="T996" s="20">
        <f t="shared" si="105"/>
        <v>0.27220832805784367</v>
      </c>
    </row>
    <row r="997" spans="1:20" x14ac:dyDescent="0.15">
      <c r="A997" s="6">
        <v>38055</v>
      </c>
      <c r="B997" s="11">
        <v>1995.16</v>
      </c>
      <c r="C997" s="7">
        <f t="shared" si="106"/>
        <v>-6.7802347693624032E-3</v>
      </c>
      <c r="E997">
        <v>995</v>
      </c>
      <c r="F997" s="2">
        <f t="shared" si="107"/>
        <v>957.86040783754675</v>
      </c>
      <c r="G997" s="10">
        <f t="shared" si="109"/>
        <v>4.2344980983428417</v>
      </c>
      <c r="H997" s="9">
        <f>H996*(1+C997)</f>
        <v>4.2344980983428346</v>
      </c>
      <c r="I997" s="9">
        <f t="shared" si="108"/>
        <v>2.890688671556596E-2</v>
      </c>
      <c r="J997">
        <f t="shared" si="110"/>
        <v>3.9798029518997227E-4</v>
      </c>
      <c r="O997">
        <v>995</v>
      </c>
      <c r="P997">
        <v>897</v>
      </c>
      <c r="Q997" s="9">
        <v>-2.3431132844335956E-2</v>
      </c>
      <c r="R997">
        <v>2.4351374675582791E-4</v>
      </c>
      <c r="S997">
        <f t="shared" si="111"/>
        <v>0.72803518568891212</v>
      </c>
      <c r="T997" s="20">
        <f t="shared" si="105"/>
        <v>0.27196481431108788</v>
      </c>
    </row>
    <row r="998" spans="1:20" x14ac:dyDescent="0.15">
      <c r="A998" s="6">
        <v>38056</v>
      </c>
      <c r="B998" s="11">
        <v>1964.15</v>
      </c>
      <c r="C998" s="7">
        <f t="shared" si="106"/>
        <v>-1.5542613123759486E-2</v>
      </c>
      <c r="E998">
        <v>996</v>
      </c>
      <c r="F998" s="2">
        <f t="shared" si="107"/>
        <v>942.97275409196129</v>
      </c>
      <c r="G998" s="10">
        <f t="shared" si="109"/>
        <v>4.1686829326270036</v>
      </c>
      <c r="H998" s="9">
        <f>H997*(1+C998)</f>
        <v>4.1686829326269965</v>
      </c>
      <c r="I998" s="9">
        <f t="shared" si="108"/>
        <v>6.581516571583812E-2</v>
      </c>
      <c r="J998">
        <f t="shared" si="110"/>
        <v>3.9998019617082641E-4</v>
      </c>
      <c r="O998">
        <v>996</v>
      </c>
      <c r="P998">
        <v>414</v>
      </c>
      <c r="Q998" s="9">
        <v>-2.3516028253192545E-2</v>
      </c>
      <c r="R998">
        <v>2.1630745275390583E-5</v>
      </c>
      <c r="S998">
        <f t="shared" si="111"/>
        <v>0.72805681643418751</v>
      </c>
      <c r="T998" s="20">
        <f t="shared" si="105"/>
        <v>0.27194318356581249</v>
      </c>
    </row>
    <row r="999" spans="1:20" x14ac:dyDescent="0.15">
      <c r="A999" s="6">
        <v>38057</v>
      </c>
      <c r="B999" s="11">
        <v>1943.89</v>
      </c>
      <c r="C999" s="7">
        <f t="shared" si="106"/>
        <v>-1.0314894483618886E-2</v>
      </c>
      <c r="E999">
        <v>997</v>
      </c>
      <c r="F999" s="2">
        <f t="shared" si="107"/>
        <v>933.24608963257526</v>
      </c>
      <c r="G999" s="10">
        <f t="shared" si="109"/>
        <v>4.1256834080412936</v>
      </c>
      <c r="H999" s="9">
        <f>H998*(1+C999)</f>
        <v>4.1256834080412865</v>
      </c>
      <c r="I999" s="9">
        <f t="shared" si="108"/>
        <v>4.2999524585709992E-2</v>
      </c>
      <c r="J999">
        <f t="shared" si="110"/>
        <v>4.0199014690535308E-4</v>
      </c>
      <c r="O999">
        <v>997</v>
      </c>
      <c r="P999">
        <v>609</v>
      </c>
      <c r="Q999" s="9">
        <v>-2.360092366204869E-2</v>
      </c>
      <c r="R999">
        <v>5.748714459795156E-5</v>
      </c>
      <c r="S999">
        <f t="shared" si="111"/>
        <v>0.72811430357878548</v>
      </c>
      <c r="T999" s="20">
        <f t="shared" si="105"/>
        <v>0.27188569642121452</v>
      </c>
    </row>
    <row r="1000" spans="1:20" x14ac:dyDescent="0.15">
      <c r="A1000" s="6">
        <v>38058</v>
      </c>
      <c r="B1000" s="11">
        <v>1984.73</v>
      </c>
      <c r="C1000" s="7">
        <f t="shared" si="106"/>
        <v>2.1009419257262518E-2</v>
      </c>
      <c r="E1000">
        <v>998</v>
      </c>
      <c r="F1000" s="2">
        <f t="shared" si="107"/>
        <v>952.85304799986682</v>
      </c>
      <c r="G1000" s="10">
        <f t="shared" si="109"/>
        <v>4.2123616204835646</v>
      </c>
      <c r="H1000" s="9">
        <f>H999*(1+C1000)</f>
        <v>4.2123616204835574</v>
      </c>
      <c r="I1000" s="9">
        <f t="shared" si="108"/>
        <v>-8.6678212442270919E-2</v>
      </c>
      <c r="J1000">
        <f t="shared" si="110"/>
        <v>4.0401019789482737E-4</v>
      </c>
      <c r="O1000">
        <v>998</v>
      </c>
      <c r="P1000">
        <v>1217</v>
      </c>
      <c r="Q1000" s="9">
        <v>-2.3876833740831493E-2</v>
      </c>
      <c r="R1000">
        <v>1.2109818784404645E-3</v>
      </c>
      <c r="S1000">
        <f t="shared" si="111"/>
        <v>0.72932528545722597</v>
      </c>
      <c r="T1000" s="20">
        <f t="shared" si="105"/>
        <v>0.27067471454277403</v>
      </c>
    </row>
    <row r="1001" spans="1:20" x14ac:dyDescent="0.15">
      <c r="A1001" s="6">
        <v>38061</v>
      </c>
      <c r="B1001" s="11">
        <v>1939.2</v>
      </c>
      <c r="C1001" s="7">
        <f t="shared" si="106"/>
        <v>-2.2940148030210605E-2</v>
      </c>
      <c r="E1001">
        <v>999</v>
      </c>
      <c r="F1001" s="2">
        <f t="shared" si="107"/>
        <v>930.99445802771254</v>
      </c>
      <c r="G1001" s="10">
        <f t="shared" si="109"/>
        <v>4.1157294213528939</v>
      </c>
      <c r="H1001" s="9">
        <f>H1000*(1+C1001)</f>
        <v>4.1157294213528868</v>
      </c>
      <c r="I1001" s="9">
        <f t="shared" si="108"/>
        <v>9.6632199130670671E-2</v>
      </c>
      <c r="J1001">
        <f t="shared" si="110"/>
        <v>4.0604039989429875E-4</v>
      </c>
      <c r="O1001">
        <v>999</v>
      </c>
      <c r="P1001">
        <v>1189</v>
      </c>
      <c r="Q1001" s="9">
        <v>-2.4067848410758153E-2</v>
      </c>
      <c r="R1001">
        <v>1.0524074290097121E-3</v>
      </c>
      <c r="S1001">
        <f t="shared" si="111"/>
        <v>0.73037769288623566</v>
      </c>
      <c r="T1001" s="20">
        <f t="shared" si="105"/>
        <v>0.26962230711376434</v>
      </c>
    </row>
    <row r="1002" spans="1:20" x14ac:dyDescent="0.15">
      <c r="A1002" s="6">
        <v>38062</v>
      </c>
      <c r="B1002" s="11">
        <v>1943.09</v>
      </c>
      <c r="C1002" s="7">
        <f t="shared" si="106"/>
        <v>2.0059818481847902E-3</v>
      </c>
      <c r="E1002">
        <v>1000</v>
      </c>
      <c r="F1002" s="2">
        <f t="shared" si="107"/>
        <v>932.86201601127675</v>
      </c>
      <c r="G1002" s="10">
        <f t="shared" si="109"/>
        <v>4.1239854998641681</v>
      </c>
      <c r="H1002" s="9">
        <f>H1001*(1+C1002)</f>
        <v>4.123985499864161</v>
      </c>
      <c r="I1002" s="9">
        <f t="shared" si="108"/>
        <v>-8.2560785112741897E-3</v>
      </c>
      <c r="J1002">
        <f t="shared" si="110"/>
        <v>4.0808080391386821E-4</v>
      </c>
      <c r="O1002">
        <v>1000</v>
      </c>
      <c r="P1002">
        <v>804</v>
      </c>
      <c r="Q1002" s="9">
        <v>-2.4110296115185559E-2</v>
      </c>
      <c r="R1002">
        <v>1.5278122653432794E-4</v>
      </c>
      <c r="S1002">
        <f t="shared" si="111"/>
        <v>0.73053047411276995</v>
      </c>
      <c r="T1002" s="20">
        <f t="shared" si="105"/>
        <v>0.26946952588723005</v>
      </c>
    </row>
    <row r="1003" spans="1:20" x14ac:dyDescent="0.15">
      <c r="A1003" s="6">
        <v>38063</v>
      </c>
      <c r="B1003" s="11">
        <v>1976.76</v>
      </c>
      <c r="C1003" s="7">
        <f t="shared" si="106"/>
        <v>1.7328070238640469E-2</v>
      </c>
      <c r="E1003">
        <v>1001</v>
      </c>
      <c r="F1003" s="2">
        <f t="shared" si="107"/>
        <v>949.02671454767994</v>
      </c>
      <c r="G1003" s="10">
        <f t="shared" si="109"/>
        <v>4.1954462102689494</v>
      </c>
      <c r="H1003" s="9">
        <f>H1002*(1+C1003)</f>
        <v>4.1954462102689423</v>
      </c>
      <c r="I1003" s="9">
        <f t="shared" si="108"/>
        <v>-7.1460710404781302E-2</v>
      </c>
      <c r="J1003">
        <f t="shared" si="110"/>
        <v>4.1013146121996786E-4</v>
      </c>
      <c r="O1003">
        <v>1001</v>
      </c>
      <c r="P1003">
        <v>866</v>
      </c>
      <c r="Q1003" s="9">
        <v>-2.4237639228470886E-2</v>
      </c>
      <c r="R1003">
        <v>2.0846780133151988E-4</v>
      </c>
      <c r="S1003">
        <f t="shared" si="111"/>
        <v>0.73073894191410149</v>
      </c>
      <c r="T1003" s="20">
        <f t="shared" si="105"/>
        <v>0.26926105808589851</v>
      </c>
    </row>
    <row r="1004" spans="1:20" x14ac:dyDescent="0.15">
      <c r="A1004" s="6">
        <v>38064</v>
      </c>
      <c r="B1004" s="11">
        <v>1962.44</v>
      </c>
      <c r="C1004" s="7">
        <f t="shared" si="106"/>
        <v>-7.2441773406989318E-3</v>
      </c>
      <c r="E1004">
        <v>1002</v>
      </c>
      <c r="F1004" s="2">
        <f t="shared" si="107"/>
        <v>942.15179672643569</v>
      </c>
      <c r="G1004" s="10">
        <f t="shared" si="109"/>
        <v>4.165053653898398</v>
      </c>
      <c r="H1004" s="9">
        <f>H1003*(1+C1004)</f>
        <v>4.1650536538983909</v>
      </c>
      <c r="I1004" s="9">
        <f t="shared" si="108"/>
        <v>3.0392556370551382E-2</v>
      </c>
      <c r="J1004">
        <f t="shared" si="110"/>
        <v>4.1219242333665113E-4</v>
      </c>
      <c r="O1004">
        <v>1002</v>
      </c>
      <c r="P1004">
        <v>355</v>
      </c>
      <c r="Q1004" s="9">
        <v>-2.4258863080684812E-2</v>
      </c>
      <c r="R1004">
        <v>1.6092860515833277E-5</v>
      </c>
      <c r="S1004">
        <f t="shared" si="111"/>
        <v>0.73075503477461734</v>
      </c>
      <c r="T1004" s="20">
        <f t="shared" si="105"/>
        <v>0.26924496522538266</v>
      </c>
    </row>
    <row r="1005" spans="1:20" x14ac:dyDescent="0.15">
      <c r="A1005" s="6">
        <v>38065</v>
      </c>
      <c r="B1005" s="11">
        <v>1940.47</v>
      </c>
      <c r="C1005" s="7">
        <f t="shared" si="106"/>
        <v>-1.1195246733658126E-2</v>
      </c>
      <c r="E1005">
        <v>1003</v>
      </c>
      <c r="F1005" s="2">
        <f t="shared" si="107"/>
        <v>931.60417490152395</v>
      </c>
      <c r="G1005" s="10">
        <f t="shared" si="109"/>
        <v>4.1184248505840815</v>
      </c>
      <c r="H1005" s="9">
        <f>H1004*(1+C1005)</f>
        <v>4.1184248505840744</v>
      </c>
      <c r="I1005" s="9">
        <f t="shared" si="108"/>
        <v>4.6628803314316514E-2</v>
      </c>
      <c r="J1005">
        <f t="shared" si="110"/>
        <v>4.1426374204688564E-4</v>
      </c>
      <c r="O1005">
        <v>1003</v>
      </c>
      <c r="P1005">
        <v>1185</v>
      </c>
      <c r="Q1005" s="9">
        <v>-2.430131078511355E-2</v>
      </c>
      <c r="R1005">
        <v>1.0315166159979095E-3</v>
      </c>
      <c r="S1005">
        <f t="shared" si="111"/>
        <v>0.73178655139061521</v>
      </c>
      <c r="T1005" s="20">
        <f t="shared" si="105"/>
        <v>0.26821344860938479</v>
      </c>
    </row>
    <row r="1006" spans="1:20" x14ac:dyDescent="0.15">
      <c r="A1006" s="6">
        <v>38068</v>
      </c>
      <c r="B1006" s="11">
        <v>1909.9</v>
      </c>
      <c r="C1006" s="7">
        <f t="shared" si="106"/>
        <v>-1.5753915288564069E-2</v>
      </c>
      <c r="E1006">
        <v>1004</v>
      </c>
      <c r="F1006" s="2">
        <f t="shared" si="107"/>
        <v>916.92776164765269</v>
      </c>
      <c r="G1006" s="10">
        <f t="shared" si="109"/>
        <v>4.0535435343656623</v>
      </c>
      <c r="H1006" s="9">
        <f>H1005*(1+C1006)</f>
        <v>4.0535435343656561</v>
      </c>
      <c r="I1006" s="9">
        <f t="shared" si="108"/>
        <v>6.4881316218418306E-2</v>
      </c>
      <c r="J1006">
        <f t="shared" si="110"/>
        <v>4.1634546939385493E-4</v>
      </c>
      <c r="O1006">
        <v>1004</v>
      </c>
      <c r="P1006">
        <v>862</v>
      </c>
      <c r="Q1006" s="9">
        <v>-2.4364982341754882E-2</v>
      </c>
      <c r="R1006">
        <v>2.0432961137148092E-4</v>
      </c>
      <c r="S1006">
        <f t="shared" si="111"/>
        <v>0.73199088100198673</v>
      </c>
      <c r="T1006" s="20">
        <f t="shared" si="105"/>
        <v>0.26800911899801327</v>
      </c>
    </row>
    <row r="1007" spans="1:20" x14ac:dyDescent="0.15">
      <c r="A1007" s="6">
        <v>38069</v>
      </c>
      <c r="B1007" s="11">
        <v>1901.8</v>
      </c>
      <c r="C1007" s="7">
        <f t="shared" si="106"/>
        <v>-4.2410597413478079E-3</v>
      </c>
      <c r="E1007">
        <v>1005</v>
      </c>
      <c r="F1007" s="2">
        <f t="shared" si="107"/>
        <v>913.03901623200466</v>
      </c>
      <c r="G1007" s="10">
        <f t="shared" si="109"/>
        <v>4.0363522140722639</v>
      </c>
      <c r="H1007" s="9">
        <f>H1006*(1+C1007)</f>
        <v>4.0363522140722567</v>
      </c>
      <c r="I1007" s="9">
        <f t="shared" si="108"/>
        <v>1.7191320293399315E-2</v>
      </c>
      <c r="J1007">
        <f t="shared" si="110"/>
        <v>4.1843765768226625E-4</v>
      </c>
      <c r="O1007">
        <v>1005</v>
      </c>
      <c r="P1007">
        <v>1050</v>
      </c>
      <c r="Q1007" s="9">
        <v>-2.4407430046182732E-2</v>
      </c>
      <c r="R1007">
        <v>5.2431481441186337E-4</v>
      </c>
      <c r="S1007">
        <f t="shared" si="111"/>
        <v>0.73251519581639857</v>
      </c>
      <c r="T1007" s="20">
        <f t="shared" si="105"/>
        <v>0.26748480418360143</v>
      </c>
    </row>
    <row r="1008" spans="1:20" x14ac:dyDescent="0.15">
      <c r="A1008" s="6">
        <v>38070</v>
      </c>
      <c r="B1008" s="11">
        <v>1909.48</v>
      </c>
      <c r="C1008" s="7">
        <f t="shared" si="106"/>
        <v>4.0382795246609593E-3</v>
      </c>
      <c r="E1008">
        <v>1006</v>
      </c>
      <c r="F1008" s="2">
        <f t="shared" si="107"/>
        <v>916.72612299647096</v>
      </c>
      <c r="G1008" s="10">
        <f t="shared" si="109"/>
        <v>4.0526521325726721</v>
      </c>
      <c r="H1008" s="9">
        <f>H1007*(1+C1008)</f>
        <v>4.052652132572665</v>
      </c>
      <c r="I1008" s="9">
        <f t="shared" si="108"/>
        <v>-1.6299918500408239E-2</v>
      </c>
      <c r="J1008">
        <f t="shared" si="110"/>
        <v>4.2054035947966463E-4</v>
      </c>
      <c r="O1008">
        <v>1006</v>
      </c>
      <c r="P1008">
        <v>112</v>
      </c>
      <c r="Q1008" s="9">
        <v>-2.4577220863895022E-2</v>
      </c>
      <c r="R1008">
        <v>4.760382700595607E-6</v>
      </c>
      <c r="S1008">
        <f t="shared" si="111"/>
        <v>0.73251995619909915</v>
      </c>
      <c r="T1008" s="20">
        <f t="shared" si="105"/>
        <v>0.26748004380090085</v>
      </c>
    </row>
    <row r="1009" spans="1:20" x14ac:dyDescent="0.15">
      <c r="A1009" s="6">
        <v>38071</v>
      </c>
      <c r="B1009" s="11">
        <v>1967.17</v>
      </c>
      <c r="C1009" s="7">
        <f t="shared" si="106"/>
        <v>3.0212413850891462E-2</v>
      </c>
      <c r="E1009">
        <v>1007</v>
      </c>
      <c r="F1009" s="2">
        <f t="shared" si="107"/>
        <v>944.42263201236358</v>
      </c>
      <c r="G1009" s="10">
        <f t="shared" si="109"/>
        <v>4.1750925359956561</v>
      </c>
      <c r="H1009" s="9">
        <f>H1008*(1+C1009)</f>
        <v>4.1750925359956481</v>
      </c>
      <c r="I1009" s="9">
        <f t="shared" si="108"/>
        <v>-0.12244040342298312</v>
      </c>
      <c r="J1009">
        <f t="shared" si="110"/>
        <v>4.2265362761775339E-4</v>
      </c>
      <c r="O1009">
        <v>1007</v>
      </c>
      <c r="P1009">
        <v>412</v>
      </c>
      <c r="Q1009" s="9">
        <v>-2.4725787829394275E-2</v>
      </c>
      <c r="R1009">
        <v>2.1414978591268561E-5</v>
      </c>
      <c r="S1009">
        <f t="shared" si="111"/>
        <v>0.73254137117769047</v>
      </c>
      <c r="T1009" s="20">
        <f t="shared" ref="T1009:T1072" si="112">1-S1009</f>
        <v>0.26745862882230953</v>
      </c>
    </row>
    <row r="1010" spans="1:20" x14ac:dyDescent="0.15">
      <c r="A1010" s="6">
        <v>38072</v>
      </c>
      <c r="B1010" s="11">
        <v>1960.02</v>
      </c>
      <c r="C1010" s="7">
        <f t="shared" si="106"/>
        <v>-3.6346629930306129E-3</v>
      </c>
      <c r="E1010">
        <v>1008</v>
      </c>
      <c r="F1010" s="2">
        <f t="shared" si="107"/>
        <v>940.98997402200769</v>
      </c>
      <c r="G1010" s="10">
        <f t="shared" si="109"/>
        <v>4.1599174816625943</v>
      </c>
      <c r="H1010" s="9">
        <f>H1009*(1+C1010)</f>
        <v>4.1599174816625863</v>
      </c>
      <c r="I1010" s="9">
        <f t="shared" si="108"/>
        <v>1.5175054333061766E-2</v>
      </c>
      <c r="J1010">
        <f t="shared" si="110"/>
        <v>4.2477751519372198E-4</v>
      </c>
      <c r="O1010">
        <v>1008</v>
      </c>
      <c r="P1010">
        <v>503</v>
      </c>
      <c r="Q1010" s="9">
        <v>-2.4789459386036494E-2</v>
      </c>
      <c r="R1010">
        <v>3.3792264565979968E-5</v>
      </c>
      <c r="S1010">
        <f t="shared" si="111"/>
        <v>0.73257516344225648</v>
      </c>
      <c r="T1010" s="20">
        <f t="shared" si="112"/>
        <v>0.26742483655774352</v>
      </c>
    </row>
    <row r="1011" spans="1:20" x14ac:dyDescent="0.15">
      <c r="A1011" s="6">
        <v>38075</v>
      </c>
      <c r="B1011" s="11">
        <v>1992.57</v>
      </c>
      <c r="C1011" s="7">
        <f t="shared" si="106"/>
        <v>1.6606973398230584E-2</v>
      </c>
      <c r="E1011">
        <v>1009</v>
      </c>
      <c r="F1011" s="2">
        <f t="shared" si="107"/>
        <v>956.61696948859287</v>
      </c>
      <c r="G1011" s="10">
        <f t="shared" si="109"/>
        <v>4.2290011206193991</v>
      </c>
      <c r="H1011" s="9">
        <f>H1010*(1+C1011)</f>
        <v>4.2290011206193912</v>
      </c>
      <c r="I1011" s="9">
        <f t="shared" si="108"/>
        <v>-6.9083638956804805E-2</v>
      </c>
      <c r="J1011">
        <f t="shared" si="110"/>
        <v>4.269120755715798E-4</v>
      </c>
      <c r="O1011">
        <v>1009</v>
      </c>
      <c r="P1011">
        <v>681</v>
      </c>
      <c r="Q1011" s="9">
        <v>-2.4810683238250864E-2</v>
      </c>
      <c r="R1011">
        <v>8.2472455254851252E-5</v>
      </c>
      <c r="S1011">
        <f t="shared" si="111"/>
        <v>0.73265763589751132</v>
      </c>
      <c r="T1011" s="20">
        <f t="shared" si="112"/>
        <v>0.26734236410248868</v>
      </c>
    </row>
    <row r="1012" spans="1:20" x14ac:dyDescent="0.15">
      <c r="A1012" s="6">
        <v>38076</v>
      </c>
      <c r="B1012" s="11">
        <v>2000.63</v>
      </c>
      <c r="C1012" s="7">
        <f t="shared" si="106"/>
        <v>4.0450272763317141E-3</v>
      </c>
      <c r="E1012">
        <v>1010</v>
      </c>
      <c r="F1012" s="2">
        <f t="shared" si="107"/>
        <v>960.48651122317597</v>
      </c>
      <c r="G1012" s="10">
        <f t="shared" si="109"/>
        <v>4.2461075455039419</v>
      </c>
      <c r="H1012" s="9">
        <f>H1011*(1+C1012)</f>
        <v>4.2461075455039339</v>
      </c>
      <c r="I1012" s="9">
        <f t="shared" si="108"/>
        <v>-1.7106424884542726E-2</v>
      </c>
      <c r="J1012">
        <f t="shared" si="110"/>
        <v>4.2905736238349734E-4</v>
      </c>
      <c r="O1012">
        <v>1010</v>
      </c>
      <c r="P1012">
        <v>799</v>
      </c>
      <c r="Q1012" s="9">
        <v>-2.485313094267827E-2</v>
      </c>
      <c r="R1012">
        <v>1.4899970067803409E-4</v>
      </c>
      <c r="S1012">
        <f t="shared" si="111"/>
        <v>0.73280663559818937</v>
      </c>
      <c r="T1012" s="20">
        <f t="shared" si="112"/>
        <v>0.26719336440181063</v>
      </c>
    </row>
    <row r="1013" spans="1:20" x14ac:dyDescent="0.15">
      <c r="A1013" s="6">
        <v>38077</v>
      </c>
      <c r="B1013" s="11">
        <v>1994.22</v>
      </c>
      <c r="C1013" s="7">
        <f t="shared" si="106"/>
        <v>-3.2039907429159964E-3</v>
      </c>
      <c r="E1013">
        <v>1011</v>
      </c>
      <c r="F1013" s="2">
        <f t="shared" si="107"/>
        <v>957.40912133252118</v>
      </c>
      <c r="G1013" s="10">
        <f t="shared" si="109"/>
        <v>4.2325030562347212</v>
      </c>
      <c r="H1013" s="9">
        <f>H1012*(1+C1013)</f>
        <v>4.2325030562347132</v>
      </c>
      <c r="I1013" s="9">
        <f t="shared" si="108"/>
        <v>1.3604489269220643E-2</v>
      </c>
      <c r="J1013">
        <f t="shared" si="110"/>
        <v>4.3121342953115306E-4</v>
      </c>
      <c r="O1013">
        <v>1011</v>
      </c>
      <c r="P1013">
        <v>622</v>
      </c>
      <c r="Q1013" s="9">
        <v>-2.4874354794892639E-2</v>
      </c>
      <c r="R1013">
        <v>6.1357928352316423E-5</v>
      </c>
      <c r="S1013">
        <f t="shared" si="111"/>
        <v>0.73286799352654164</v>
      </c>
      <c r="T1013" s="20">
        <f t="shared" si="112"/>
        <v>0.26713200647345836</v>
      </c>
    </row>
    <row r="1014" spans="1:20" x14ac:dyDescent="0.15">
      <c r="A1014" s="6">
        <v>38078</v>
      </c>
      <c r="B1014" s="11">
        <v>2015.01</v>
      </c>
      <c r="C1014" s="7">
        <f t="shared" si="106"/>
        <v>1.0425128621716739E-2</v>
      </c>
      <c r="E1014">
        <v>1012</v>
      </c>
      <c r="F1014" s="2">
        <f t="shared" si="107"/>
        <v>967.39023456601751</v>
      </c>
      <c r="G1014" s="10">
        <f t="shared" si="109"/>
        <v>4.2766274449877777</v>
      </c>
      <c r="H1014" s="9">
        <f>H1013*(1+C1014)</f>
        <v>4.2766274449877697</v>
      </c>
      <c r="I1014" s="9">
        <f t="shared" si="108"/>
        <v>-4.4124388753056465E-2</v>
      </c>
      <c r="J1014">
        <f t="shared" si="110"/>
        <v>4.3338033118708842E-4</v>
      </c>
      <c r="O1014">
        <v>1012</v>
      </c>
      <c r="P1014">
        <v>1034</v>
      </c>
      <c r="Q1014" s="9">
        <v>-2.495925020374834E-2</v>
      </c>
      <c r="R1014">
        <v>4.8390646098148431E-4</v>
      </c>
      <c r="S1014">
        <f t="shared" si="111"/>
        <v>0.73335189998752315</v>
      </c>
      <c r="T1014" s="20">
        <f t="shared" si="112"/>
        <v>0.26664810001247685</v>
      </c>
    </row>
    <row r="1015" spans="1:20" x14ac:dyDescent="0.15">
      <c r="A1015" s="6">
        <v>38079</v>
      </c>
      <c r="B1015" s="11">
        <v>2057.17</v>
      </c>
      <c r="C1015" s="7">
        <f t="shared" si="106"/>
        <v>2.0922973086982211E-2</v>
      </c>
      <c r="E1015">
        <v>1013</v>
      </c>
      <c r="F1015" s="2">
        <f t="shared" si="107"/>
        <v>987.63091440845176</v>
      </c>
      <c r="G1015" s="10">
        <f t="shared" si="109"/>
        <v>4.3661072059223072</v>
      </c>
      <c r="H1015" s="9">
        <f>H1014*(1+C1015)</f>
        <v>4.3661072059222983</v>
      </c>
      <c r="I1015" s="9">
        <f t="shared" si="108"/>
        <v>-8.9479760934528585E-2</v>
      </c>
      <c r="J1015">
        <f t="shared" si="110"/>
        <v>4.3555812179606884E-4</v>
      </c>
      <c r="O1015">
        <v>1013</v>
      </c>
      <c r="P1015">
        <v>665</v>
      </c>
      <c r="Q1015" s="9">
        <v>-2.4980474055963153E-2</v>
      </c>
      <c r="R1015">
        <v>7.6116395825274793E-5</v>
      </c>
      <c r="S1015">
        <f t="shared" si="111"/>
        <v>0.73342801638334842</v>
      </c>
      <c r="T1015" s="20">
        <f t="shared" si="112"/>
        <v>0.26657198361665158</v>
      </c>
    </row>
    <row r="1016" spans="1:20" x14ac:dyDescent="0.15">
      <c r="A1016" s="6">
        <v>38082</v>
      </c>
      <c r="B1016" s="11">
        <v>2079.12</v>
      </c>
      <c r="C1016" s="7">
        <f t="shared" si="106"/>
        <v>1.0669998104191558E-2</v>
      </c>
      <c r="E1016">
        <v>1014</v>
      </c>
      <c r="F1016" s="2">
        <f t="shared" si="107"/>
        <v>998.16893439283092</v>
      </c>
      <c r="G1016" s="10">
        <f t="shared" si="109"/>
        <v>4.4126935615321958</v>
      </c>
      <c r="H1016" s="9">
        <f>H1015*(1+C1016)</f>
        <v>4.4126935615321861</v>
      </c>
      <c r="I1016" s="9">
        <f t="shared" si="108"/>
        <v>-4.6586355609887775E-2</v>
      </c>
      <c r="J1016">
        <f t="shared" si="110"/>
        <v>4.3774685607645108E-4</v>
      </c>
      <c r="O1016">
        <v>1014</v>
      </c>
      <c r="P1016">
        <v>383</v>
      </c>
      <c r="Q1016" s="9">
        <v>-2.5192712578103293E-2</v>
      </c>
      <c r="R1016">
        <v>1.851769753780817E-5</v>
      </c>
      <c r="S1016">
        <f t="shared" si="111"/>
        <v>0.73344653408088623</v>
      </c>
      <c r="T1016" s="20">
        <f t="shared" si="112"/>
        <v>0.26655346591911377</v>
      </c>
    </row>
    <row r="1017" spans="1:20" x14ac:dyDescent="0.15">
      <c r="A1017" s="6">
        <v>38083</v>
      </c>
      <c r="B1017" s="11">
        <v>2059.9</v>
      </c>
      <c r="C1017" s="7">
        <f t="shared" si="106"/>
        <v>-9.2442956635498952E-3</v>
      </c>
      <c r="E1017">
        <v>1015</v>
      </c>
      <c r="F1017" s="2">
        <f t="shared" si="107"/>
        <v>988.94156564113302</v>
      </c>
      <c r="G1017" s="10">
        <f t="shared" si="109"/>
        <v>4.3719013175767492</v>
      </c>
      <c r="H1017" s="9">
        <f>H1016*(1+C1017)</f>
        <v>4.3719013175767394</v>
      </c>
      <c r="I1017" s="9">
        <f t="shared" si="108"/>
        <v>4.0792243955446672E-2</v>
      </c>
      <c r="J1017">
        <f t="shared" si="110"/>
        <v>4.3994658902155888E-4</v>
      </c>
      <c r="O1017">
        <v>1015</v>
      </c>
      <c r="P1017">
        <v>1427</v>
      </c>
      <c r="Q1017" s="9">
        <v>-2.5235160282531588E-2</v>
      </c>
      <c r="R1017">
        <v>3.469690105765456E-3</v>
      </c>
      <c r="S1017">
        <f t="shared" si="111"/>
        <v>0.7369162241866517</v>
      </c>
      <c r="T1017" s="20">
        <f t="shared" si="112"/>
        <v>0.2630837758133483</v>
      </c>
    </row>
    <row r="1018" spans="1:20" x14ac:dyDescent="0.15">
      <c r="A1018" s="6">
        <v>38084</v>
      </c>
      <c r="B1018" s="11">
        <v>2050.2399999999998</v>
      </c>
      <c r="C1018" s="7">
        <f t="shared" si="106"/>
        <v>-4.6895480363126074E-3</v>
      </c>
      <c r="E1018">
        <v>1016</v>
      </c>
      <c r="F1018" s="2">
        <f t="shared" si="107"/>
        <v>984.30387666395268</v>
      </c>
      <c r="G1018" s="10">
        <f t="shared" si="109"/>
        <v>4.3513990763379544</v>
      </c>
      <c r="H1018" s="9">
        <f>H1017*(1+C1018)</f>
        <v>4.3513990763379446</v>
      </c>
      <c r="I1018" s="9">
        <f t="shared" si="108"/>
        <v>2.0502241238794738E-2</v>
      </c>
      <c r="J1018">
        <f t="shared" si="110"/>
        <v>4.4215737590106422E-4</v>
      </c>
      <c r="O1018">
        <v>1016</v>
      </c>
      <c r="P1018">
        <v>1297</v>
      </c>
      <c r="Q1018" s="9">
        <v>-2.5320055691388177E-2</v>
      </c>
      <c r="R1018">
        <v>1.8083862015551722E-3</v>
      </c>
      <c r="S1018">
        <f t="shared" si="111"/>
        <v>0.73872461038820691</v>
      </c>
      <c r="T1018" s="20">
        <f t="shared" si="112"/>
        <v>0.26127538961179309</v>
      </c>
    </row>
    <row r="1019" spans="1:20" x14ac:dyDescent="0.15">
      <c r="A1019" s="6">
        <v>38085</v>
      </c>
      <c r="B1019" s="11">
        <v>2052.88</v>
      </c>
      <c r="C1019" s="7">
        <f t="shared" si="106"/>
        <v>1.2876541282973442E-3</v>
      </c>
      <c r="E1019">
        <v>1017</v>
      </c>
      <c r="F1019" s="2">
        <f t="shared" si="107"/>
        <v>985.57131961423806</v>
      </c>
      <c r="G1019" s="10">
        <f t="shared" si="109"/>
        <v>4.3570021733224706</v>
      </c>
      <c r="H1019" s="9">
        <f>H1018*(1+C1019)</f>
        <v>4.3570021733224609</v>
      </c>
      <c r="I1019" s="9">
        <f t="shared" si="108"/>
        <v>-5.6030969845162204E-3</v>
      </c>
      <c r="J1019">
        <f t="shared" si="110"/>
        <v>4.4437927226237612E-4</v>
      </c>
      <c r="O1019">
        <v>1017</v>
      </c>
      <c r="P1019">
        <v>923</v>
      </c>
      <c r="Q1019" s="9">
        <v>-2.5383727248030397E-2</v>
      </c>
      <c r="R1019">
        <v>2.7741081196167727E-4</v>
      </c>
      <c r="S1019">
        <f t="shared" si="111"/>
        <v>0.73900202120016856</v>
      </c>
      <c r="T1019" s="20">
        <f t="shared" si="112"/>
        <v>0.26099797879983144</v>
      </c>
    </row>
    <row r="1020" spans="1:20" x14ac:dyDescent="0.15">
      <c r="A1020" s="6">
        <v>38089</v>
      </c>
      <c r="B1020" s="11">
        <v>2065.48</v>
      </c>
      <c r="C1020" s="7">
        <f t="shared" si="106"/>
        <v>6.1377187171192116E-3</v>
      </c>
      <c r="E1020">
        <v>1018</v>
      </c>
      <c r="F1020" s="2">
        <f t="shared" si="107"/>
        <v>991.62047914969025</v>
      </c>
      <c r="G1020" s="10">
        <f t="shared" si="109"/>
        <v>4.3837442271122011</v>
      </c>
      <c r="H1020" s="9">
        <f>H1019*(1+C1020)</f>
        <v>4.3837442271121914</v>
      </c>
      <c r="I1020" s="9">
        <f t="shared" si="108"/>
        <v>-2.6742053789730491E-2</v>
      </c>
      <c r="J1020">
        <f t="shared" si="110"/>
        <v>4.4661233393203614E-4</v>
      </c>
      <c r="O1020">
        <v>1018</v>
      </c>
      <c r="P1020">
        <v>1244</v>
      </c>
      <c r="Q1020" s="9">
        <v>-2.5914323553382523E-2</v>
      </c>
      <c r="R1020">
        <v>1.3864827291599959E-3</v>
      </c>
      <c r="S1020">
        <f t="shared" si="111"/>
        <v>0.74038850392932853</v>
      </c>
      <c r="T1020" s="20">
        <f t="shared" si="112"/>
        <v>0.25961149607067147</v>
      </c>
    </row>
    <row r="1021" spans="1:20" x14ac:dyDescent="0.15">
      <c r="A1021" s="6">
        <v>38090</v>
      </c>
      <c r="B1021" s="11">
        <v>2030.08</v>
      </c>
      <c r="C1021" s="7">
        <f t="shared" si="106"/>
        <v>-1.7138873288533474E-2</v>
      </c>
      <c r="E1021">
        <v>1019</v>
      </c>
      <c r="F1021" s="2">
        <f t="shared" si="107"/>
        <v>974.62522140722888</v>
      </c>
      <c r="G1021" s="10">
        <f t="shared" si="109"/>
        <v>4.3086117902743846</v>
      </c>
      <c r="H1021" s="9">
        <f>H1020*(1+C1021)</f>
        <v>4.3086117902743757</v>
      </c>
      <c r="I1021" s="9">
        <f t="shared" si="108"/>
        <v>7.5132436837815675E-2</v>
      </c>
      <c r="J1021">
        <f t="shared" si="110"/>
        <v>4.4885661701712183E-4</v>
      </c>
      <c r="O1021">
        <v>1019</v>
      </c>
      <c r="P1021">
        <v>1345</v>
      </c>
      <c r="Q1021" s="9">
        <v>-2.5935547405596004E-2</v>
      </c>
      <c r="R1021">
        <v>2.300293799624206E-3</v>
      </c>
      <c r="S1021">
        <f t="shared" si="111"/>
        <v>0.74268879772895269</v>
      </c>
      <c r="T1021" s="20">
        <f t="shared" si="112"/>
        <v>0.25731120227104731</v>
      </c>
    </row>
    <row r="1022" spans="1:20" x14ac:dyDescent="0.15">
      <c r="A1022" s="6">
        <v>38091</v>
      </c>
      <c r="B1022" s="11">
        <v>2024.85</v>
      </c>
      <c r="C1022" s="7">
        <f t="shared" si="106"/>
        <v>-2.5762531525851395E-3</v>
      </c>
      <c r="E1022">
        <v>1020</v>
      </c>
      <c r="F1022" s="2">
        <f t="shared" si="107"/>
        <v>972.11434010798951</v>
      </c>
      <c r="G1022" s="10">
        <f t="shared" si="109"/>
        <v>4.2975117155664249</v>
      </c>
      <c r="H1022" s="9">
        <f>H1021*(1+C1022)</f>
        <v>4.297511715566416</v>
      </c>
      <c r="I1022" s="9">
        <f t="shared" si="108"/>
        <v>1.1100074707959706E-2</v>
      </c>
      <c r="J1022">
        <f t="shared" si="110"/>
        <v>4.5111217790665511E-4</v>
      </c>
      <c r="O1022">
        <v>1020</v>
      </c>
      <c r="P1022">
        <v>1117</v>
      </c>
      <c r="Q1022" s="9">
        <v>-2.6126562075523552E-2</v>
      </c>
      <c r="R1022">
        <v>7.3357702108524283E-4</v>
      </c>
      <c r="S1022">
        <f t="shared" si="111"/>
        <v>0.74342237475003792</v>
      </c>
      <c r="T1022" s="20">
        <f t="shared" si="112"/>
        <v>0.25657762524996208</v>
      </c>
    </row>
    <row r="1023" spans="1:20" x14ac:dyDescent="0.15">
      <c r="A1023" s="6">
        <v>38092</v>
      </c>
      <c r="B1023" s="11">
        <v>2002.17</v>
      </c>
      <c r="C1023" s="7">
        <f t="shared" si="106"/>
        <v>-1.1200829691088154E-2</v>
      </c>
      <c r="E1023">
        <v>1021</v>
      </c>
      <c r="F1023" s="2">
        <f t="shared" si="107"/>
        <v>961.22585294417536</v>
      </c>
      <c r="G1023" s="10">
        <f t="shared" si="109"/>
        <v>4.2493760187449086</v>
      </c>
      <c r="H1023" s="9">
        <f>H1022*(1+C1023)</f>
        <v>4.2493760187449006</v>
      </c>
      <c r="I1023" s="9">
        <f t="shared" si="108"/>
        <v>4.8135696821515417E-2</v>
      </c>
      <c r="J1023">
        <f t="shared" si="110"/>
        <v>4.533790732730202E-4</v>
      </c>
      <c r="O1023">
        <v>1021</v>
      </c>
      <c r="P1023">
        <v>1500</v>
      </c>
      <c r="Q1023" s="9">
        <v>-2.6147785927737033E-2</v>
      </c>
      <c r="R1023">
        <v>5.002715356846872E-3</v>
      </c>
      <c r="S1023">
        <f t="shared" si="111"/>
        <v>0.74842509010688474</v>
      </c>
      <c r="T1023" s="20">
        <f t="shared" si="112"/>
        <v>0.25157490989311526</v>
      </c>
    </row>
    <row r="1024" spans="1:20" x14ac:dyDescent="0.15">
      <c r="A1024" s="6">
        <v>38093</v>
      </c>
      <c r="B1024" s="11">
        <v>1995.74</v>
      </c>
      <c r="C1024" s="7">
        <f t="shared" si="106"/>
        <v>-3.2115155056763323E-3</v>
      </c>
      <c r="E1024">
        <v>1022</v>
      </c>
      <c r="F1024" s="2">
        <f t="shared" si="107"/>
        <v>958.13886121298822</v>
      </c>
      <c r="G1024" s="10">
        <f t="shared" si="109"/>
        <v>4.2357290817712601</v>
      </c>
      <c r="H1024" s="9">
        <f>H1023*(1+C1024)</f>
        <v>4.2357290817712521</v>
      </c>
      <c r="I1024" s="9">
        <f t="shared" si="108"/>
        <v>1.3646936973648494E-2</v>
      </c>
      <c r="J1024">
        <f t="shared" si="110"/>
        <v>4.5565736007338717E-4</v>
      </c>
      <c r="O1024">
        <v>1022</v>
      </c>
      <c r="P1024">
        <v>1289</v>
      </c>
      <c r="Q1024" s="9">
        <v>-2.6147785927737921E-2</v>
      </c>
      <c r="R1024">
        <v>1.7373040439318619E-3</v>
      </c>
      <c r="S1024">
        <f t="shared" si="111"/>
        <v>0.75016239415081665</v>
      </c>
      <c r="T1024" s="20">
        <f t="shared" si="112"/>
        <v>0.24983760584918335</v>
      </c>
    </row>
    <row r="1025" spans="1:20" x14ac:dyDescent="0.15">
      <c r="A1025" s="6">
        <v>38096</v>
      </c>
      <c r="B1025" s="11">
        <v>2020.43</v>
      </c>
      <c r="C1025" s="7">
        <f t="shared" si="106"/>
        <v>1.2371350977582241E-2</v>
      </c>
      <c r="E1025">
        <v>1023</v>
      </c>
      <c r="F1025" s="2">
        <f t="shared" si="107"/>
        <v>969.99233335031511</v>
      </c>
      <c r="G1025" s="10">
        <f t="shared" si="109"/>
        <v>4.2881307728878051</v>
      </c>
      <c r="H1025" s="9">
        <f>H1024*(1+C1025)</f>
        <v>4.2881307728877962</v>
      </c>
      <c r="I1025" s="9">
        <f t="shared" si="108"/>
        <v>-5.2401691116544136E-2</v>
      </c>
      <c r="J1025">
        <f t="shared" si="110"/>
        <v>4.5794709555114301E-4</v>
      </c>
      <c r="O1025">
        <v>1023</v>
      </c>
      <c r="P1025">
        <v>1106</v>
      </c>
      <c r="Q1025" s="9">
        <v>-2.6338800597663692E-2</v>
      </c>
      <c r="R1025">
        <v>6.9422397354992232E-4</v>
      </c>
      <c r="S1025">
        <f t="shared" si="111"/>
        <v>0.75085661812436655</v>
      </c>
      <c r="T1025" s="20">
        <f t="shared" si="112"/>
        <v>0.24914338187563345</v>
      </c>
    </row>
    <row r="1026" spans="1:20" x14ac:dyDescent="0.15">
      <c r="A1026" s="6">
        <v>38097</v>
      </c>
      <c r="B1026" s="11">
        <v>1978.63</v>
      </c>
      <c r="C1026" s="7">
        <f t="shared" si="106"/>
        <v>-2.0688665284122609E-2</v>
      </c>
      <c r="E1026">
        <v>1024</v>
      </c>
      <c r="F1026" s="2">
        <f t="shared" si="107"/>
        <v>949.92448663746541</v>
      </c>
      <c r="G1026" s="10">
        <f t="shared" si="109"/>
        <v>4.1994150706329831</v>
      </c>
      <c r="H1026" s="9">
        <f>H1025*(1+C1026)</f>
        <v>4.1994150706329743</v>
      </c>
      <c r="I1026" s="9">
        <f t="shared" si="108"/>
        <v>8.8715702254821949E-2</v>
      </c>
      <c r="J1026">
        <f t="shared" si="110"/>
        <v>4.6024833723732955E-4</v>
      </c>
      <c r="O1026">
        <v>1024</v>
      </c>
      <c r="P1026">
        <v>1018</v>
      </c>
      <c r="Q1026" s="9">
        <v>-2.6742053789730491E-2</v>
      </c>
      <c r="R1026">
        <v>4.4661233393203614E-4</v>
      </c>
      <c r="S1026">
        <f t="shared" si="111"/>
        <v>0.75130323045829861</v>
      </c>
      <c r="T1026" s="20">
        <f t="shared" si="112"/>
        <v>0.24869676954170139</v>
      </c>
    </row>
    <row r="1027" spans="1:20" x14ac:dyDescent="0.15">
      <c r="A1027" s="6">
        <v>38098</v>
      </c>
      <c r="B1027" s="11">
        <v>1995.63</v>
      </c>
      <c r="C1027" s="7">
        <f t="shared" si="106"/>
        <v>8.5918034195378024E-3</v>
      </c>
      <c r="E1027">
        <v>1025</v>
      </c>
      <c r="F1027" s="2">
        <f t="shared" si="107"/>
        <v>958.08605109005987</v>
      </c>
      <c r="G1027" s="10">
        <f t="shared" si="109"/>
        <v>4.2354956193969064</v>
      </c>
      <c r="H1027" s="9">
        <f>H1026*(1+C1027)</f>
        <v>4.2354956193968976</v>
      </c>
      <c r="I1027" s="9">
        <f t="shared" si="108"/>
        <v>-3.6080548763923304E-2</v>
      </c>
      <c r="J1027">
        <f t="shared" si="110"/>
        <v>4.6256114295208995E-4</v>
      </c>
      <c r="O1027">
        <v>1025</v>
      </c>
      <c r="P1027">
        <v>899</v>
      </c>
      <c r="Q1027" s="9">
        <v>-2.7124083129584697E-2</v>
      </c>
      <c r="R1027">
        <v>2.4596727027683941E-4</v>
      </c>
      <c r="S1027">
        <f t="shared" si="111"/>
        <v>0.75154919772857542</v>
      </c>
      <c r="T1027" s="20">
        <f t="shared" si="112"/>
        <v>0.24845080227142458</v>
      </c>
    </row>
    <row r="1028" spans="1:20" x14ac:dyDescent="0.15">
      <c r="A1028" s="6">
        <v>38099</v>
      </c>
      <c r="B1028" s="11">
        <v>2032.91</v>
      </c>
      <c r="C1028" s="7">
        <f t="shared" ref="C1028:C1091" si="113">B1028/B1027-1</f>
        <v>1.8680817586426368E-2</v>
      </c>
      <c r="E1028">
        <v>1026</v>
      </c>
      <c r="F1028" s="2">
        <f t="shared" ref="F1028:F1091" si="114">F1027*(1+C1028)</f>
        <v>975.98388184257283</v>
      </c>
      <c r="G1028" s="10">
        <f t="shared" si="109"/>
        <v>4.3146181404509676</v>
      </c>
      <c r="H1028" s="9">
        <f>H1027*(1+C1028)</f>
        <v>4.3146181404509587</v>
      </c>
      <c r="I1028" s="9">
        <f t="shared" ref="I1028:I1091" si="115">-(H1028-H1027)</f>
        <v>-7.9122521054061146E-2</v>
      </c>
      <c r="J1028">
        <f t="shared" si="110"/>
        <v>4.6488557080612053E-4</v>
      </c>
      <c r="O1028">
        <v>1026</v>
      </c>
      <c r="P1028">
        <v>802</v>
      </c>
      <c r="Q1028" s="9">
        <v>-2.7187754686226473E-2</v>
      </c>
      <c r="R1028">
        <v>1.5125723379964804E-4</v>
      </c>
      <c r="S1028">
        <f t="shared" si="111"/>
        <v>0.75170045496237503</v>
      </c>
      <c r="T1028" s="20">
        <f t="shared" si="112"/>
        <v>0.24829954503762497</v>
      </c>
    </row>
    <row r="1029" spans="1:20" x14ac:dyDescent="0.15">
      <c r="A1029" s="6">
        <v>38100</v>
      </c>
      <c r="B1029" s="11">
        <v>2049.77</v>
      </c>
      <c r="C1029" s="7">
        <f t="shared" si="113"/>
        <v>8.293529964435109E-3</v>
      </c>
      <c r="E1029">
        <v>1027</v>
      </c>
      <c r="F1029" s="2">
        <f t="shared" si="114"/>
        <v>984.0782334114399</v>
      </c>
      <c r="G1029" s="10">
        <f t="shared" ref="G1029:G1092" si="116">G1028*F1029/F1028</f>
        <v>4.3504015552838933</v>
      </c>
      <c r="H1029" s="9">
        <f>H1028*(1+C1029)</f>
        <v>4.3504015552838844</v>
      </c>
      <c r="I1029" s="9">
        <f t="shared" si="115"/>
        <v>-3.5783414832925686E-2</v>
      </c>
      <c r="J1029">
        <f t="shared" ref="J1029:J1092" si="117">$M$2^($M$3-E1029)*(1-$M$2)/(1-$M$2^$M$3)</f>
        <v>4.672216792021312E-4</v>
      </c>
      <c r="O1029">
        <v>1027</v>
      </c>
      <c r="P1029">
        <v>1073</v>
      </c>
      <c r="Q1029" s="9">
        <v>-2.7293873947296099E-2</v>
      </c>
      <c r="R1029">
        <v>5.883845652907212E-4</v>
      </c>
      <c r="S1029">
        <f t="shared" ref="S1029:S1092" si="118">S1028+R1029</f>
        <v>0.75228883952766579</v>
      </c>
      <c r="T1029" s="20">
        <f t="shared" si="112"/>
        <v>0.24771116047233421</v>
      </c>
    </row>
    <row r="1030" spans="1:20" x14ac:dyDescent="0.15">
      <c r="A1030" s="6">
        <v>38103</v>
      </c>
      <c r="B1030" s="11">
        <v>2036.77</v>
      </c>
      <c r="C1030" s="7">
        <f t="shared" si="113"/>
        <v>-6.3421749757289758E-3</v>
      </c>
      <c r="E1030">
        <v>1028</v>
      </c>
      <c r="F1030" s="2">
        <f t="shared" si="114"/>
        <v>977.83703706533834</v>
      </c>
      <c r="G1030" s="10">
        <f t="shared" si="116"/>
        <v>4.3228105474055996</v>
      </c>
      <c r="H1030" s="9">
        <f>H1029*(1+C1030)</f>
        <v>4.3228105474055907</v>
      </c>
      <c r="I1030" s="9">
        <f t="shared" si="115"/>
        <v>2.7591007878293716E-2</v>
      </c>
      <c r="J1030">
        <f t="shared" si="117"/>
        <v>4.6956952683631283E-4</v>
      </c>
      <c r="O1030">
        <v>1028</v>
      </c>
      <c r="P1030">
        <v>889</v>
      </c>
      <c r="Q1030" s="9">
        <v>-2.7357545503939207E-2</v>
      </c>
      <c r="R1030">
        <v>2.3394196252331454E-4</v>
      </c>
      <c r="S1030">
        <f t="shared" si="118"/>
        <v>0.75252278149018914</v>
      </c>
      <c r="T1030" s="20">
        <f t="shared" si="112"/>
        <v>0.24747721850981086</v>
      </c>
    </row>
    <row r="1031" spans="1:20" x14ac:dyDescent="0.15">
      <c r="A1031" s="6">
        <v>38104</v>
      </c>
      <c r="B1031" s="11">
        <v>2032.53</v>
      </c>
      <c r="C1031" s="7">
        <f t="shared" si="113"/>
        <v>-2.0817274409972164E-3</v>
      </c>
      <c r="E1031">
        <v>1029</v>
      </c>
      <c r="F1031" s="2">
        <f t="shared" si="114"/>
        <v>975.80144687245604</v>
      </c>
      <c r="G1031" s="10">
        <f t="shared" si="116"/>
        <v>4.313811634066834</v>
      </c>
      <c r="H1031" s="9">
        <f>H1030*(1+C1031)</f>
        <v>4.3138116340668242</v>
      </c>
      <c r="I1031" s="9">
        <f t="shared" si="115"/>
        <v>8.9989133387664566E-3</v>
      </c>
      <c r="J1031">
        <f t="shared" si="117"/>
        <v>4.7192917269981181E-4</v>
      </c>
      <c r="O1031">
        <v>1029</v>
      </c>
      <c r="P1031">
        <v>1293</v>
      </c>
      <c r="Q1031" s="9">
        <v>-2.7378769356153576E-2</v>
      </c>
      <c r="R1031">
        <v>1.7724888323914427E-3</v>
      </c>
      <c r="S1031">
        <f t="shared" si="118"/>
        <v>0.75429527032258059</v>
      </c>
      <c r="T1031" s="20">
        <f t="shared" si="112"/>
        <v>0.24570472967741941</v>
      </c>
    </row>
    <row r="1032" spans="1:20" x14ac:dyDescent="0.15">
      <c r="A1032" s="6">
        <v>38105</v>
      </c>
      <c r="B1032" s="11">
        <v>1989.54</v>
      </c>
      <c r="C1032" s="7">
        <f t="shared" si="113"/>
        <v>-2.115097932133847E-2</v>
      </c>
      <c r="E1032">
        <v>1030</v>
      </c>
      <c r="F1032" s="2">
        <f t="shared" si="114"/>
        <v>955.16229064792458</v>
      </c>
      <c r="G1032" s="10">
        <f t="shared" si="116"/>
        <v>4.2225702933985367</v>
      </c>
      <c r="H1032" s="9">
        <f>H1031*(1+C1032)</f>
        <v>4.2225702933985279</v>
      </c>
      <c r="I1032" s="9">
        <f t="shared" si="115"/>
        <v>9.1241340668296367E-2</v>
      </c>
      <c r="J1032">
        <f t="shared" si="117"/>
        <v>4.7430067608021285E-4</v>
      </c>
      <c r="O1032">
        <v>1030</v>
      </c>
      <c r="P1032">
        <v>1209</v>
      </c>
      <c r="Q1032" s="9">
        <v>-2.7399993208367945E-2</v>
      </c>
      <c r="R1032">
        <v>1.1633818665136699E-3</v>
      </c>
      <c r="S1032">
        <f t="shared" si="118"/>
        <v>0.75545865218909425</v>
      </c>
      <c r="T1032" s="20">
        <f t="shared" si="112"/>
        <v>0.24454134781090575</v>
      </c>
    </row>
    <row r="1033" spans="1:20" x14ac:dyDescent="0.15">
      <c r="A1033" s="6">
        <v>38106</v>
      </c>
      <c r="B1033" s="11">
        <v>1958.78</v>
      </c>
      <c r="C1033" s="7">
        <f t="shared" si="113"/>
        <v>-1.5460860299365664E-2</v>
      </c>
      <c r="E1033">
        <v>1031</v>
      </c>
      <c r="F1033" s="2">
        <f t="shared" si="114"/>
        <v>940.39465990899487</v>
      </c>
      <c r="G1033" s="10">
        <f t="shared" si="116"/>
        <v>4.1572857239880499</v>
      </c>
      <c r="H1033" s="9">
        <f>H1032*(1+C1033)</f>
        <v>4.1572857239880419</v>
      </c>
      <c r="I1033" s="9">
        <f t="shared" si="115"/>
        <v>6.5284569410485993E-2</v>
      </c>
      <c r="J1033">
        <f t="shared" si="117"/>
        <v>4.7668409656302803E-4</v>
      </c>
      <c r="O1033">
        <v>1031</v>
      </c>
      <c r="P1033">
        <v>31</v>
      </c>
      <c r="Q1033" s="9">
        <v>-2.7442440912794908E-2</v>
      </c>
      <c r="R1033">
        <v>3.1718410005593322E-6</v>
      </c>
      <c r="S1033">
        <f t="shared" si="118"/>
        <v>0.75546182403009476</v>
      </c>
      <c r="T1033" s="20">
        <f t="shared" si="112"/>
        <v>0.24453817596990524</v>
      </c>
    </row>
    <row r="1034" spans="1:20" x14ac:dyDescent="0.15">
      <c r="A1034" s="6">
        <v>38107</v>
      </c>
      <c r="B1034" s="11">
        <v>1920.15</v>
      </c>
      <c r="C1034" s="7">
        <f t="shared" si="113"/>
        <v>-1.9721459275671482E-2</v>
      </c>
      <c r="E1034">
        <v>1032</v>
      </c>
      <c r="F1034" s="2">
        <f t="shared" si="114"/>
        <v>921.84870492054074</v>
      </c>
      <c r="G1034" s="10">
        <f t="shared" si="116"/>
        <v>4.0752979828850897</v>
      </c>
      <c r="H1034" s="9">
        <f>H1033*(1+C1034)</f>
        <v>4.0752979828850808</v>
      </c>
      <c r="I1034" s="9">
        <f t="shared" si="115"/>
        <v>8.1987741102961031E-2</v>
      </c>
      <c r="J1034">
        <f t="shared" si="117"/>
        <v>4.7907949403319395E-4</v>
      </c>
      <c r="O1034">
        <v>1032</v>
      </c>
      <c r="P1034">
        <v>1458</v>
      </c>
      <c r="Q1034" s="9">
        <v>-2.7739574843793413E-2</v>
      </c>
      <c r="R1034">
        <v>4.0529867554602627E-3</v>
      </c>
      <c r="S1034">
        <f t="shared" si="118"/>
        <v>0.75951481078555505</v>
      </c>
      <c r="T1034" s="20">
        <f t="shared" si="112"/>
        <v>0.24048518921444495</v>
      </c>
    </row>
    <row r="1035" spans="1:20" x14ac:dyDescent="0.15">
      <c r="A1035" s="6">
        <v>38110</v>
      </c>
      <c r="B1035" s="11">
        <v>1938.72</v>
      </c>
      <c r="C1035" s="7">
        <f t="shared" si="113"/>
        <v>9.6711194437935077E-3</v>
      </c>
      <c r="E1035">
        <v>1033</v>
      </c>
      <c r="F1035" s="2">
        <f t="shared" si="114"/>
        <v>930.76401385493364</v>
      </c>
      <c r="G1035" s="10">
        <f t="shared" si="116"/>
        <v>4.1147106764466219</v>
      </c>
      <c r="H1035" s="9">
        <f>H1034*(1+C1035)</f>
        <v>4.114710676446613</v>
      </c>
      <c r="I1035" s="9">
        <f t="shared" si="115"/>
        <v>-3.9412693561532208E-2</v>
      </c>
      <c r="J1035">
        <f t="shared" si="117"/>
        <v>4.8148692867657687E-4</v>
      </c>
      <c r="O1035">
        <v>1033</v>
      </c>
      <c r="P1035">
        <v>837</v>
      </c>
      <c r="Q1035" s="9">
        <v>-2.7760798696006894E-2</v>
      </c>
      <c r="R1035">
        <v>1.802637193857821E-4</v>
      </c>
      <c r="S1035">
        <f t="shared" si="118"/>
        <v>0.75969507450494078</v>
      </c>
      <c r="T1035" s="20">
        <f t="shared" si="112"/>
        <v>0.24030492549505922</v>
      </c>
    </row>
    <row r="1036" spans="1:20" x14ac:dyDescent="0.15">
      <c r="A1036" s="6">
        <v>38111</v>
      </c>
      <c r="B1036" s="11">
        <v>1950.48</v>
      </c>
      <c r="C1036" s="7">
        <f t="shared" si="113"/>
        <v>6.0658578856152001E-3</v>
      </c>
      <c r="E1036">
        <v>1034</v>
      </c>
      <c r="F1036" s="2">
        <f t="shared" si="114"/>
        <v>936.40989608802249</v>
      </c>
      <c r="G1036" s="10">
        <f t="shared" si="116"/>
        <v>4.1396699266503711</v>
      </c>
      <c r="H1036" s="9">
        <f>H1035*(1+C1036)</f>
        <v>4.1396699266503614</v>
      </c>
      <c r="I1036" s="9">
        <f t="shared" si="115"/>
        <v>-2.495925020374834E-2</v>
      </c>
      <c r="J1036">
        <f t="shared" si="117"/>
        <v>4.8390646098148431E-4</v>
      </c>
      <c r="O1036">
        <v>1034</v>
      </c>
      <c r="P1036">
        <v>1130</v>
      </c>
      <c r="Q1036" s="9">
        <v>-2.7824470252649114E-2</v>
      </c>
      <c r="R1036">
        <v>7.8297098621694125E-4</v>
      </c>
      <c r="S1036">
        <f t="shared" si="118"/>
        <v>0.76047804549115772</v>
      </c>
      <c r="T1036" s="20">
        <f t="shared" si="112"/>
        <v>0.23952195450884228</v>
      </c>
    </row>
    <row r="1037" spans="1:20" x14ac:dyDescent="0.15">
      <c r="A1037" s="6">
        <v>38112</v>
      </c>
      <c r="B1037" s="11">
        <v>1957.26</v>
      </c>
      <c r="C1037" s="7">
        <f t="shared" si="113"/>
        <v>3.4760674295557514E-3</v>
      </c>
      <c r="E1037">
        <v>1035</v>
      </c>
      <c r="F1037" s="2">
        <f t="shared" si="114"/>
        <v>939.66492002852772</v>
      </c>
      <c r="G1037" s="10">
        <f t="shared" si="116"/>
        <v>4.1540596984515119</v>
      </c>
      <c r="H1037" s="9">
        <f>H1036*(1+C1037)</f>
        <v>4.1540596984515021</v>
      </c>
      <c r="I1037" s="9">
        <f t="shared" si="115"/>
        <v>-1.438977180114076E-2</v>
      </c>
      <c r="J1037">
        <f t="shared" si="117"/>
        <v>4.863381517401852E-4</v>
      </c>
      <c r="O1037">
        <v>1035</v>
      </c>
      <c r="P1037">
        <v>673</v>
      </c>
      <c r="Q1037" s="9">
        <v>-2.7930589513719184E-2</v>
      </c>
      <c r="R1037">
        <v>7.9230714049922081E-5</v>
      </c>
      <c r="S1037">
        <f t="shared" si="118"/>
        <v>0.76055727620520763</v>
      </c>
      <c r="T1037" s="20">
        <f t="shared" si="112"/>
        <v>0.23944272379479237</v>
      </c>
    </row>
    <row r="1038" spans="1:20" x14ac:dyDescent="0.15">
      <c r="A1038" s="6">
        <v>38113</v>
      </c>
      <c r="B1038" s="11">
        <v>1937.74</v>
      </c>
      <c r="C1038" s="7">
        <f t="shared" si="113"/>
        <v>-9.9731256961261838E-3</v>
      </c>
      <c r="E1038">
        <v>1036</v>
      </c>
      <c r="F1038" s="2">
        <f t="shared" si="114"/>
        <v>930.29352366884291</v>
      </c>
      <c r="G1038" s="10">
        <f t="shared" si="116"/>
        <v>4.112630738929643</v>
      </c>
      <c r="H1038" s="9">
        <f>H1037*(1+C1038)</f>
        <v>4.1126307389296333</v>
      </c>
      <c r="I1038" s="9">
        <f t="shared" si="115"/>
        <v>4.1428959521868869E-2</v>
      </c>
      <c r="J1038">
        <f t="shared" si="117"/>
        <v>4.8878206205043738E-4</v>
      </c>
      <c r="O1038">
        <v>1036</v>
      </c>
      <c r="P1038">
        <v>1270</v>
      </c>
      <c r="Q1038" s="9">
        <v>-2.8185275740288063E-2</v>
      </c>
      <c r="R1038">
        <v>1.579480849813304E-3</v>
      </c>
      <c r="S1038">
        <f t="shared" si="118"/>
        <v>0.76213675705502093</v>
      </c>
      <c r="T1038" s="20">
        <f t="shared" si="112"/>
        <v>0.23786324294497907</v>
      </c>
    </row>
    <row r="1039" spans="1:20" x14ac:dyDescent="0.15">
      <c r="A1039" s="6">
        <v>38114</v>
      </c>
      <c r="B1039" s="11">
        <v>1917.96</v>
      </c>
      <c r="C1039" s="7">
        <f t="shared" si="113"/>
        <v>-1.0207767811987178E-2</v>
      </c>
      <c r="E1039">
        <v>1037</v>
      </c>
      <c r="F1039" s="2">
        <f t="shared" si="114"/>
        <v>920.79730338223601</v>
      </c>
      <c r="G1039" s="10">
        <f t="shared" si="116"/>
        <v>4.0706499592502086</v>
      </c>
      <c r="H1039" s="9">
        <f>H1038*(1+C1039)</f>
        <v>4.0706499592501979</v>
      </c>
      <c r="I1039" s="9">
        <f t="shared" si="115"/>
        <v>4.1980779679435365E-2</v>
      </c>
      <c r="J1039">
        <f t="shared" si="117"/>
        <v>4.9123825331702259E-4</v>
      </c>
      <c r="O1039">
        <v>1037</v>
      </c>
      <c r="P1039">
        <v>1456</v>
      </c>
      <c r="Q1039" s="9">
        <v>-2.8461185819070423E-2</v>
      </c>
      <c r="R1039">
        <v>4.0125582125745468E-3</v>
      </c>
      <c r="S1039">
        <f t="shared" si="118"/>
        <v>0.76614931526759544</v>
      </c>
      <c r="T1039" s="20">
        <f t="shared" si="112"/>
        <v>0.23385068473240456</v>
      </c>
    </row>
    <row r="1040" spans="1:20" x14ac:dyDescent="0.15">
      <c r="A1040" s="6">
        <v>38117</v>
      </c>
      <c r="B1040" s="11">
        <v>1896.07</v>
      </c>
      <c r="C1040" s="7">
        <f t="shared" si="113"/>
        <v>-1.1413168157834441E-2</v>
      </c>
      <c r="E1040">
        <v>1038</v>
      </c>
      <c r="F1040" s="2">
        <f t="shared" si="114"/>
        <v>910.28808891945403</v>
      </c>
      <c r="G1040" s="10">
        <f t="shared" si="116"/>
        <v>4.0241909467536034</v>
      </c>
      <c r="H1040" s="9">
        <f>H1039*(1+C1040)</f>
        <v>4.0241909467535937</v>
      </c>
      <c r="I1040" s="9">
        <f t="shared" si="115"/>
        <v>4.6459012496604224E-2</v>
      </c>
      <c r="J1040">
        <f t="shared" si="117"/>
        <v>4.9370678725328893E-4</v>
      </c>
      <c r="O1040">
        <v>1038</v>
      </c>
      <c r="P1040">
        <v>737</v>
      </c>
      <c r="Q1040" s="9">
        <v>-2.8821991306709815E-2</v>
      </c>
      <c r="R1040">
        <v>1.0919843197576743E-4</v>
      </c>
      <c r="S1040">
        <f t="shared" si="118"/>
        <v>0.76625851369957121</v>
      </c>
      <c r="T1040" s="20">
        <f t="shared" si="112"/>
        <v>0.23374148630042879</v>
      </c>
    </row>
    <row r="1041" spans="1:20" x14ac:dyDescent="0.15">
      <c r="A1041" s="6">
        <v>38118</v>
      </c>
      <c r="B1041" s="11">
        <v>1931.35</v>
      </c>
      <c r="C1041" s="7">
        <f t="shared" si="113"/>
        <v>1.8606907972806841E-2</v>
      </c>
      <c r="E1041">
        <v>1039</v>
      </c>
      <c r="F1041" s="2">
        <f t="shared" si="114"/>
        <v>927.22573561872048</v>
      </c>
      <c r="G1041" s="10">
        <f t="shared" si="116"/>
        <v>4.0990686973648494</v>
      </c>
      <c r="H1041" s="9">
        <f>H1040*(1+C1041)</f>
        <v>4.0990686973648405</v>
      </c>
      <c r="I1041" s="9">
        <f t="shared" si="115"/>
        <v>-7.4877750611246796E-2</v>
      </c>
      <c r="J1041">
        <f t="shared" si="117"/>
        <v>4.961877258827024E-4</v>
      </c>
      <c r="O1041">
        <v>1039</v>
      </c>
      <c r="P1041">
        <v>270</v>
      </c>
      <c r="Q1041" s="9">
        <v>-2.8970558272209068E-2</v>
      </c>
      <c r="R1041">
        <v>1.0509815945524668E-5</v>
      </c>
      <c r="S1041">
        <f t="shared" si="118"/>
        <v>0.76626902351551673</v>
      </c>
      <c r="T1041" s="20">
        <f t="shared" si="112"/>
        <v>0.23373097648448327</v>
      </c>
    </row>
    <row r="1042" spans="1:20" x14ac:dyDescent="0.15">
      <c r="A1042" s="6">
        <v>38119</v>
      </c>
      <c r="B1042" s="11">
        <v>1925.59</v>
      </c>
      <c r="C1042" s="7">
        <f t="shared" si="113"/>
        <v>-2.9823698449271685E-3</v>
      </c>
      <c r="E1042">
        <v>1040</v>
      </c>
      <c r="F1042" s="2">
        <f t="shared" si="114"/>
        <v>924.4604055453708</v>
      </c>
      <c r="G1042" s="10">
        <f t="shared" si="116"/>
        <v>4.0868437584895441</v>
      </c>
      <c r="H1042" s="9">
        <f>H1041*(1+C1042)</f>
        <v>4.0868437584895343</v>
      </c>
      <c r="I1042" s="9">
        <f t="shared" si="115"/>
        <v>1.2224938875306179E-2</v>
      </c>
      <c r="J1042">
        <f t="shared" si="117"/>
        <v>4.986811315404045E-4</v>
      </c>
      <c r="O1042">
        <v>1040</v>
      </c>
      <c r="P1042">
        <v>607</v>
      </c>
      <c r="Q1042" s="9">
        <v>-2.9076677533279582E-2</v>
      </c>
      <c r="R1042">
        <v>5.6913710330587003E-5</v>
      </c>
      <c r="S1042">
        <f t="shared" si="118"/>
        <v>0.7663259372258473</v>
      </c>
      <c r="T1042" s="20">
        <f t="shared" si="112"/>
        <v>0.2336740627741527</v>
      </c>
    </row>
    <row r="1043" spans="1:20" x14ac:dyDescent="0.15">
      <c r="A1043" s="6">
        <v>38120</v>
      </c>
      <c r="B1043" s="11">
        <v>1926.03</v>
      </c>
      <c r="C1043" s="7">
        <f t="shared" si="113"/>
        <v>2.2850139437791128E-4</v>
      </c>
      <c r="E1043">
        <v>1041</v>
      </c>
      <c r="F1043" s="2">
        <f t="shared" si="114"/>
        <v>924.67164603708511</v>
      </c>
      <c r="G1043" s="10">
        <f t="shared" si="116"/>
        <v>4.0877776079869639</v>
      </c>
      <c r="H1043" s="9">
        <f>H1042*(1+C1043)</f>
        <v>4.0877776079869541</v>
      </c>
      <c r="I1043" s="9">
        <f t="shared" si="115"/>
        <v>-9.3384949741981416E-4</v>
      </c>
      <c r="J1043">
        <f t="shared" si="117"/>
        <v>5.0118706687477834E-4</v>
      </c>
      <c r="O1043">
        <v>1041</v>
      </c>
      <c r="P1043">
        <v>1239</v>
      </c>
      <c r="Q1043" s="9">
        <v>-2.9076677533280026E-2</v>
      </c>
      <c r="R1043">
        <v>1.3521655528383005E-3</v>
      </c>
      <c r="S1043">
        <f t="shared" si="118"/>
        <v>0.76767810277868564</v>
      </c>
      <c r="T1043" s="20">
        <f t="shared" si="112"/>
        <v>0.23232189722131436</v>
      </c>
    </row>
    <row r="1044" spans="1:20" x14ac:dyDescent="0.15">
      <c r="A1044" s="6">
        <v>38121</v>
      </c>
      <c r="B1044" s="11">
        <v>1904.25</v>
      </c>
      <c r="C1044" s="7">
        <f t="shared" si="113"/>
        <v>-1.1308235074219963E-2</v>
      </c>
      <c r="E1044">
        <v>1042</v>
      </c>
      <c r="F1044" s="2">
        <f t="shared" si="114"/>
        <v>914.21524169723182</v>
      </c>
      <c r="G1044" s="10">
        <f t="shared" si="116"/>
        <v>4.0415520578647142</v>
      </c>
      <c r="H1044" s="9">
        <f>H1043*(1+C1044)</f>
        <v>4.0415520578647053</v>
      </c>
      <c r="I1044" s="9">
        <f t="shared" si="115"/>
        <v>4.6225550122248826E-2</v>
      </c>
      <c r="J1044">
        <f t="shared" si="117"/>
        <v>5.0370559484902357E-4</v>
      </c>
      <c r="O1044">
        <v>1042</v>
      </c>
      <c r="P1044">
        <v>853</v>
      </c>
      <c r="Q1044" s="9">
        <v>-2.9140349089921358E-2</v>
      </c>
      <c r="R1044">
        <v>1.9531654605984893E-4</v>
      </c>
      <c r="S1044">
        <f t="shared" si="118"/>
        <v>0.76787341932474551</v>
      </c>
      <c r="T1044" s="20">
        <f t="shared" si="112"/>
        <v>0.23212658067525449</v>
      </c>
    </row>
    <row r="1045" spans="1:20" x14ac:dyDescent="0.15">
      <c r="A1045" s="6">
        <v>38124</v>
      </c>
      <c r="B1045" s="11">
        <v>1876.64</v>
      </c>
      <c r="C1045" s="7">
        <f t="shared" si="113"/>
        <v>-1.4499146645660987E-2</v>
      </c>
      <c r="E1045">
        <v>1043</v>
      </c>
      <c r="F1045" s="2">
        <f t="shared" si="114"/>
        <v>900.95990084216521</v>
      </c>
      <c r="G1045" s="10">
        <f t="shared" si="116"/>
        <v>3.9829530019016608</v>
      </c>
      <c r="H1045" s="9">
        <f>H1044*(1+C1045)</f>
        <v>3.9829530019016519</v>
      </c>
      <c r="I1045" s="9">
        <f t="shared" si="115"/>
        <v>5.859905596305337E-2</v>
      </c>
      <c r="J1045">
        <f t="shared" si="117"/>
        <v>5.0623677874273704E-4</v>
      </c>
      <c r="O1045">
        <v>1043</v>
      </c>
      <c r="P1045">
        <v>319</v>
      </c>
      <c r="Q1045" s="9">
        <v>-2.9182796794349208E-2</v>
      </c>
      <c r="R1045">
        <v>1.3435819287282525E-5</v>
      </c>
      <c r="S1045">
        <f t="shared" si="118"/>
        <v>0.76788685514403276</v>
      </c>
      <c r="T1045" s="20">
        <f t="shared" si="112"/>
        <v>0.23211314485596724</v>
      </c>
    </row>
    <row r="1046" spans="1:20" x14ac:dyDescent="0.15">
      <c r="A1046" s="6">
        <v>38125</v>
      </c>
      <c r="B1046" s="11">
        <v>1897.82</v>
      </c>
      <c r="C1046" s="7">
        <f t="shared" si="113"/>
        <v>1.1286128399693007E-2</v>
      </c>
      <c r="E1046">
        <v>1044</v>
      </c>
      <c r="F1046" s="2">
        <f t="shared" si="114"/>
        <v>911.12824996604456</v>
      </c>
      <c r="G1046" s="10">
        <f t="shared" si="116"/>
        <v>4.0279051208910657</v>
      </c>
      <c r="H1046" s="9">
        <f>H1045*(1+C1046)</f>
        <v>4.0279051208910568</v>
      </c>
      <c r="I1046" s="9">
        <f t="shared" si="115"/>
        <v>-4.4952118989404877E-2</v>
      </c>
      <c r="J1046">
        <f t="shared" si="117"/>
        <v>5.0878068215350471E-4</v>
      </c>
      <c r="O1046">
        <v>1044</v>
      </c>
      <c r="P1046">
        <v>366</v>
      </c>
      <c r="Q1046" s="9">
        <v>-2.9182796794349652E-2</v>
      </c>
      <c r="R1046">
        <v>1.7005106604974316E-5</v>
      </c>
      <c r="S1046">
        <f t="shared" si="118"/>
        <v>0.76790386025063773</v>
      </c>
      <c r="T1046" s="20">
        <f t="shared" si="112"/>
        <v>0.23209613974936227</v>
      </c>
    </row>
    <row r="1047" spans="1:20" x14ac:dyDescent="0.15">
      <c r="A1047" s="6">
        <v>38126</v>
      </c>
      <c r="B1047" s="11">
        <v>1898.17</v>
      </c>
      <c r="C1047" s="7">
        <f t="shared" si="113"/>
        <v>1.8442212643998701E-4</v>
      </c>
      <c r="E1047">
        <v>1045</v>
      </c>
      <c r="F1047" s="2">
        <f t="shared" si="114"/>
        <v>911.29628217536288</v>
      </c>
      <c r="G1047" s="10">
        <f t="shared" si="116"/>
        <v>4.0286479557185588</v>
      </c>
      <c r="H1047" s="9">
        <f>H1046*(1+C1047)</f>
        <v>4.0286479557185499</v>
      </c>
      <c r="I1047" s="9">
        <f t="shared" si="115"/>
        <v>-7.428348274931551E-4</v>
      </c>
      <c r="J1047">
        <f t="shared" si="117"/>
        <v>5.1133736899849707E-4</v>
      </c>
      <c r="O1047">
        <v>1045</v>
      </c>
      <c r="P1047">
        <v>1120</v>
      </c>
      <c r="Q1047" s="9">
        <v>-2.9883183917413181E-2</v>
      </c>
      <c r="R1047">
        <v>7.4469163685170919E-4</v>
      </c>
      <c r="S1047">
        <f t="shared" si="118"/>
        <v>0.76864855188748948</v>
      </c>
      <c r="T1047" s="20">
        <f t="shared" si="112"/>
        <v>0.23135144811251052</v>
      </c>
    </row>
    <row r="1048" spans="1:20" x14ac:dyDescent="0.15">
      <c r="A1048" s="6">
        <v>38127</v>
      </c>
      <c r="B1048" s="11">
        <v>1896.59</v>
      </c>
      <c r="C1048" s="7">
        <f t="shared" si="113"/>
        <v>-8.3238066137392153E-4</v>
      </c>
      <c r="E1048">
        <v>1046</v>
      </c>
      <c r="F1048" s="2">
        <f t="shared" si="114"/>
        <v>910.53773677329821</v>
      </c>
      <c r="G1048" s="10">
        <f t="shared" si="116"/>
        <v>4.0252945870687356</v>
      </c>
      <c r="H1048" s="9">
        <f>H1047*(1+C1048)</f>
        <v>4.0252945870687267</v>
      </c>
      <c r="I1048" s="9">
        <f t="shared" si="115"/>
        <v>3.353368649823274E-3</v>
      </c>
      <c r="J1048">
        <f t="shared" si="117"/>
        <v>5.1390690351607756E-4</v>
      </c>
      <c r="O1048">
        <v>1046</v>
      </c>
      <c r="P1048">
        <v>1405</v>
      </c>
      <c r="Q1048" s="9">
        <v>-2.9925631621841475E-2</v>
      </c>
      <c r="R1048">
        <v>3.107409320601598E-3</v>
      </c>
      <c r="S1048">
        <f t="shared" si="118"/>
        <v>0.77175596120809109</v>
      </c>
      <c r="T1048" s="20">
        <f t="shared" si="112"/>
        <v>0.22824403879190891</v>
      </c>
    </row>
    <row r="1049" spans="1:20" x14ac:dyDescent="0.15">
      <c r="A1049" s="6">
        <v>38128</v>
      </c>
      <c r="B1049" s="11">
        <v>1912.09</v>
      </c>
      <c r="C1049" s="7">
        <f t="shared" si="113"/>
        <v>8.1725623355601851E-3</v>
      </c>
      <c r="E1049">
        <v>1047</v>
      </c>
      <c r="F1049" s="2">
        <f t="shared" si="114"/>
        <v>917.97916318595787</v>
      </c>
      <c r="G1049" s="10">
        <f t="shared" si="116"/>
        <v>4.0581915580005479</v>
      </c>
      <c r="H1049" s="9">
        <f>H1048*(1+C1049)</f>
        <v>4.058191558000539</v>
      </c>
      <c r="I1049" s="9">
        <f t="shared" si="115"/>
        <v>-3.2896970931812319E-2</v>
      </c>
      <c r="J1049">
        <f t="shared" si="117"/>
        <v>5.1648935026741465E-4</v>
      </c>
      <c r="O1049">
        <v>1047</v>
      </c>
      <c r="P1049">
        <v>843</v>
      </c>
      <c r="Q1049" s="9">
        <v>-2.99468554740554E-2</v>
      </c>
      <c r="R1049">
        <v>1.857675456051069E-4</v>
      </c>
      <c r="S1049">
        <f t="shared" si="118"/>
        <v>0.77194172875369615</v>
      </c>
      <c r="T1049" s="20">
        <f t="shared" si="112"/>
        <v>0.22805827124630385</v>
      </c>
    </row>
    <row r="1050" spans="1:20" x14ac:dyDescent="0.15">
      <c r="A1050" s="6">
        <v>38131</v>
      </c>
      <c r="B1050" s="11">
        <v>1922.98</v>
      </c>
      <c r="C1050" s="7">
        <f t="shared" si="113"/>
        <v>5.6953386085383251E-3</v>
      </c>
      <c r="E1050">
        <v>1048</v>
      </c>
      <c r="F1050" s="2">
        <f t="shared" si="114"/>
        <v>923.20736535588458</v>
      </c>
      <c r="G1050" s="10">
        <f t="shared" si="116"/>
        <v>4.0813043330616727</v>
      </c>
      <c r="H1050" s="9">
        <f>H1049*(1+C1050)</f>
        <v>4.0813043330616638</v>
      </c>
      <c r="I1050" s="9">
        <f t="shared" si="115"/>
        <v>-2.3112775061124857E-2</v>
      </c>
      <c r="J1050">
        <f t="shared" si="117"/>
        <v>5.1908477413810513E-4</v>
      </c>
      <c r="O1050">
        <v>1048</v>
      </c>
      <c r="P1050">
        <v>496</v>
      </c>
      <c r="Q1050" s="9">
        <v>-3.0052974735125471E-2</v>
      </c>
      <c r="R1050">
        <v>3.2627129140902207E-5</v>
      </c>
      <c r="S1050">
        <f t="shared" si="118"/>
        <v>0.77197435588283703</v>
      </c>
      <c r="T1050" s="20">
        <f t="shared" si="112"/>
        <v>0.22802564411716297</v>
      </c>
    </row>
    <row r="1051" spans="1:20" x14ac:dyDescent="0.15">
      <c r="A1051" s="6">
        <v>38132</v>
      </c>
      <c r="B1051" s="11">
        <v>1964.65</v>
      </c>
      <c r="C1051" s="7">
        <f t="shared" si="113"/>
        <v>2.1669492142404101E-2</v>
      </c>
      <c r="E1051">
        <v>1049</v>
      </c>
      <c r="F1051" s="2">
        <f t="shared" si="114"/>
        <v>943.21280010527346</v>
      </c>
      <c r="G1051" s="10">
        <f t="shared" si="116"/>
        <v>4.1697441252377123</v>
      </c>
      <c r="H1051" s="9">
        <f>H1050*(1+C1051)</f>
        <v>4.1697441252377034</v>
      </c>
      <c r="I1051" s="9">
        <f t="shared" si="115"/>
        <v>-8.8439792176039589E-2</v>
      </c>
      <c r="J1051">
        <f t="shared" si="117"/>
        <v>5.216932403398041E-4</v>
      </c>
      <c r="O1051">
        <v>1049</v>
      </c>
      <c r="P1051">
        <v>1380</v>
      </c>
      <c r="Q1051" s="9">
        <v>-3.0137870143982504E-2</v>
      </c>
      <c r="R1051">
        <v>2.7414194057625118E-3</v>
      </c>
      <c r="S1051">
        <f t="shared" si="118"/>
        <v>0.77471577528859958</v>
      </c>
      <c r="T1051" s="20">
        <f t="shared" si="112"/>
        <v>0.22528422471140042</v>
      </c>
    </row>
    <row r="1052" spans="1:20" x14ac:dyDescent="0.15">
      <c r="A1052" s="6">
        <v>38133</v>
      </c>
      <c r="B1052" s="11">
        <v>1976.15</v>
      </c>
      <c r="C1052" s="7">
        <f t="shared" si="113"/>
        <v>5.853459903799596E-3</v>
      </c>
      <c r="E1052">
        <v>1050</v>
      </c>
      <c r="F1052" s="2">
        <f t="shared" si="114"/>
        <v>948.73385841144022</v>
      </c>
      <c r="G1052" s="10">
        <f t="shared" si="116"/>
        <v>4.194151555283895</v>
      </c>
      <c r="H1052" s="9">
        <f>H1051*(1+C1052)</f>
        <v>4.1941515552838862</v>
      </c>
      <c r="I1052" s="9">
        <f t="shared" si="115"/>
        <v>-2.4407430046182732E-2</v>
      </c>
      <c r="J1052">
        <f t="shared" si="117"/>
        <v>5.2431481441186337E-4</v>
      </c>
      <c r="O1052">
        <v>1050</v>
      </c>
      <c r="P1052">
        <v>724</v>
      </c>
      <c r="Q1052" s="9">
        <v>-3.0159093996196429E-2</v>
      </c>
      <c r="R1052">
        <v>1.0230961535753233E-4</v>
      </c>
      <c r="S1052">
        <f t="shared" si="118"/>
        <v>0.77481808490395709</v>
      </c>
      <c r="T1052" s="20">
        <f t="shared" si="112"/>
        <v>0.22518191509604291</v>
      </c>
    </row>
    <row r="1053" spans="1:20" x14ac:dyDescent="0.15">
      <c r="A1053" s="6">
        <v>38134</v>
      </c>
      <c r="B1053" s="11">
        <v>1984.5</v>
      </c>
      <c r="C1053" s="7">
        <f t="shared" si="113"/>
        <v>4.2253877489055736E-3</v>
      </c>
      <c r="E1053">
        <v>1051</v>
      </c>
      <c r="F1053" s="2">
        <f t="shared" si="114"/>
        <v>952.74262683374388</v>
      </c>
      <c r="G1053" s="10">
        <f t="shared" si="116"/>
        <v>4.2118734718826447</v>
      </c>
      <c r="H1053" s="9">
        <f>H1052*(1+C1053)</f>
        <v>4.2118734718826358</v>
      </c>
      <c r="I1053" s="9">
        <f t="shared" si="115"/>
        <v>-1.7721916598749665E-2</v>
      </c>
      <c r="J1053">
        <f t="shared" si="117"/>
        <v>5.2694956222297832E-4</v>
      </c>
      <c r="O1053">
        <v>1051</v>
      </c>
      <c r="P1053">
        <v>1316</v>
      </c>
      <c r="Q1053" s="9">
        <v>-3.0201541700624723E-2</v>
      </c>
      <c r="R1053">
        <v>1.9890818311116176E-3</v>
      </c>
      <c r="S1053">
        <f t="shared" si="118"/>
        <v>0.77680716673506867</v>
      </c>
      <c r="T1053" s="20">
        <f t="shared" si="112"/>
        <v>0.22319283326493133</v>
      </c>
    </row>
    <row r="1054" spans="1:20" x14ac:dyDescent="0.15">
      <c r="A1054" s="6">
        <v>38135</v>
      </c>
      <c r="B1054" s="11">
        <v>1986.74</v>
      </c>
      <c r="C1054" s="7">
        <f t="shared" si="113"/>
        <v>1.1287477954144975E-3</v>
      </c>
      <c r="E1054">
        <v>1052</v>
      </c>
      <c r="F1054" s="2">
        <f t="shared" si="114"/>
        <v>953.8180329733799</v>
      </c>
      <c r="G1054" s="10">
        <f t="shared" si="116"/>
        <v>4.2166276147785968</v>
      </c>
      <c r="H1054" s="9">
        <f>H1053*(1+C1054)</f>
        <v>4.2166276147785879</v>
      </c>
      <c r="I1054" s="9">
        <f t="shared" si="115"/>
        <v>-4.754142895952107E-3</v>
      </c>
      <c r="J1054">
        <f t="shared" si="117"/>
        <v>5.2959754997284247E-4</v>
      </c>
      <c r="O1054">
        <v>1052</v>
      </c>
      <c r="P1054">
        <v>1484</v>
      </c>
      <c r="Q1054" s="9">
        <v>-3.0265213257266055E-2</v>
      </c>
      <c r="R1054">
        <v>4.6171617072178562E-3</v>
      </c>
      <c r="S1054">
        <f t="shared" si="118"/>
        <v>0.78142432844228649</v>
      </c>
      <c r="T1054" s="20">
        <f t="shared" si="112"/>
        <v>0.21857567155771351</v>
      </c>
    </row>
    <row r="1055" spans="1:20" x14ac:dyDescent="0.15">
      <c r="A1055" s="6">
        <v>38139</v>
      </c>
      <c r="B1055" s="11">
        <v>1990.77</v>
      </c>
      <c r="C1055" s="7">
        <f t="shared" si="113"/>
        <v>2.0284486143129499E-3</v>
      </c>
      <c r="E1055">
        <v>1053</v>
      </c>
      <c r="F1055" s="2">
        <f t="shared" si="114"/>
        <v>955.7528038406715</v>
      </c>
      <c r="G1055" s="10">
        <f t="shared" si="116"/>
        <v>4.2251808272208686</v>
      </c>
      <c r="H1055" s="9">
        <f>H1054*(1+C1055)</f>
        <v>4.2251808272208589</v>
      </c>
      <c r="I1055" s="9">
        <f t="shared" si="115"/>
        <v>-8.5532124422709188E-3</v>
      </c>
      <c r="J1055">
        <f t="shared" si="117"/>
        <v>5.3225884419381162E-4</v>
      </c>
      <c r="O1055">
        <v>1053</v>
      </c>
      <c r="P1055">
        <v>977</v>
      </c>
      <c r="Q1055" s="9">
        <v>-3.0413780222764863E-2</v>
      </c>
      <c r="R1055">
        <v>3.6364449985771565E-4</v>
      </c>
      <c r="S1055">
        <f t="shared" si="118"/>
        <v>0.78178797294214419</v>
      </c>
      <c r="T1055" s="20">
        <f t="shared" si="112"/>
        <v>0.21821202705785581</v>
      </c>
    </row>
    <row r="1056" spans="1:20" x14ac:dyDescent="0.15">
      <c r="A1056" s="6">
        <v>38140</v>
      </c>
      <c r="B1056" s="11">
        <v>1988.98</v>
      </c>
      <c r="C1056" s="7">
        <f t="shared" si="113"/>
        <v>-8.9914957528991479E-4</v>
      </c>
      <c r="E1056">
        <v>1054</v>
      </c>
      <c r="F1056" s="2">
        <f t="shared" si="114"/>
        <v>954.89343911301603</v>
      </c>
      <c r="G1056" s="10">
        <f t="shared" si="116"/>
        <v>4.2213817576745498</v>
      </c>
      <c r="H1056" s="9">
        <f>H1055*(1+C1056)</f>
        <v>4.22138175767454</v>
      </c>
      <c r="I1056" s="9">
        <f t="shared" si="115"/>
        <v>3.7990695463188118E-3</v>
      </c>
      <c r="J1056">
        <f t="shared" si="117"/>
        <v>5.3493351175257448E-4</v>
      </c>
      <c r="O1056">
        <v>1054</v>
      </c>
      <c r="P1056">
        <v>357</v>
      </c>
      <c r="Q1056" s="9">
        <v>-3.0435004074979677E-2</v>
      </c>
      <c r="R1056">
        <v>1.6255004182554256E-5</v>
      </c>
      <c r="S1056">
        <f t="shared" si="118"/>
        <v>0.78180422794632676</v>
      </c>
      <c r="T1056" s="20">
        <f t="shared" si="112"/>
        <v>0.21819577205367324</v>
      </c>
    </row>
    <row r="1057" spans="1:20" x14ac:dyDescent="0.15">
      <c r="A1057" s="6">
        <v>38141</v>
      </c>
      <c r="B1057" s="11">
        <v>1960.26</v>
      </c>
      <c r="C1057" s="7">
        <f t="shared" si="113"/>
        <v>-1.4439561986545835E-2</v>
      </c>
      <c r="E1057">
        <v>1055</v>
      </c>
      <c r="F1057" s="2">
        <f t="shared" si="114"/>
        <v>941.10519610839765</v>
      </c>
      <c r="G1057" s="10">
        <f t="shared" si="116"/>
        <v>4.1604268541157339</v>
      </c>
      <c r="H1057" s="9">
        <f>H1056*(1+C1057)</f>
        <v>4.160426854115725</v>
      </c>
      <c r="I1057" s="9">
        <f t="shared" si="115"/>
        <v>6.0954903558815055E-2</v>
      </c>
      <c r="J1057">
        <f t="shared" si="117"/>
        <v>5.3762161985183377E-4</v>
      </c>
      <c r="O1057">
        <v>1055</v>
      </c>
      <c r="P1057">
        <v>890</v>
      </c>
      <c r="Q1057" s="9">
        <v>-3.0541123336049303E-2</v>
      </c>
      <c r="R1057">
        <v>2.3511755027468798E-4</v>
      </c>
      <c r="S1057">
        <f t="shared" si="118"/>
        <v>0.78203934549660148</v>
      </c>
      <c r="T1057" s="20">
        <f t="shared" si="112"/>
        <v>0.21796065450339852</v>
      </c>
    </row>
    <row r="1058" spans="1:20" x14ac:dyDescent="0.15">
      <c r="A1058" s="6">
        <v>38142</v>
      </c>
      <c r="B1058" s="11">
        <v>1978.62</v>
      </c>
      <c r="C1058" s="7">
        <f t="shared" si="113"/>
        <v>9.3661044963422313E-3</v>
      </c>
      <c r="E1058">
        <v>1056</v>
      </c>
      <c r="F1058" s="2">
        <f t="shared" si="114"/>
        <v>949.91968571719951</v>
      </c>
      <c r="G1058" s="10">
        <f t="shared" si="116"/>
        <v>4.1993938467807697</v>
      </c>
      <c r="H1058" s="9">
        <f>H1057*(1+C1058)</f>
        <v>4.1993938467807617</v>
      </c>
      <c r="I1058" s="9">
        <f t="shared" si="115"/>
        <v>-3.896699266503667E-2</v>
      </c>
      <c r="J1058">
        <f t="shared" si="117"/>
        <v>5.4032323603199364E-4</v>
      </c>
      <c r="O1058">
        <v>1056</v>
      </c>
      <c r="P1058">
        <v>1174</v>
      </c>
      <c r="Q1058" s="9">
        <v>-3.090192882368914E-2</v>
      </c>
      <c r="R1058">
        <v>9.7618047370328644E-4</v>
      </c>
      <c r="S1058">
        <f t="shared" si="118"/>
        <v>0.78301552597030477</v>
      </c>
      <c r="T1058" s="20">
        <f t="shared" si="112"/>
        <v>0.21698447402969523</v>
      </c>
    </row>
    <row r="1059" spans="1:20" x14ac:dyDescent="0.15">
      <c r="A1059" s="6">
        <v>38145</v>
      </c>
      <c r="B1059" s="11">
        <v>2020.62</v>
      </c>
      <c r="C1059" s="7">
        <f t="shared" si="113"/>
        <v>2.122691572914448E-2</v>
      </c>
      <c r="E1059">
        <v>1057</v>
      </c>
      <c r="F1059" s="2">
        <f t="shared" si="114"/>
        <v>970.0835508353739</v>
      </c>
      <c r="G1059" s="10">
        <f t="shared" si="116"/>
        <v>4.2885340260798728</v>
      </c>
      <c r="H1059" s="9">
        <f>H1058*(1+C1059)</f>
        <v>4.2885340260798648</v>
      </c>
      <c r="I1059" s="9">
        <f t="shared" si="115"/>
        <v>-8.9140179299103117E-2</v>
      </c>
      <c r="J1059">
        <f t="shared" si="117"/>
        <v>5.4303842817285787E-4</v>
      </c>
      <c r="O1059">
        <v>1057</v>
      </c>
      <c r="P1059">
        <v>1426</v>
      </c>
      <c r="Q1059" s="9">
        <v>-3.0986824232544841E-2</v>
      </c>
      <c r="R1059">
        <v>3.4523416552366295E-3</v>
      </c>
      <c r="S1059">
        <f t="shared" si="118"/>
        <v>0.78646786762554144</v>
      </c>
      <c r="T1059" s="20">
        <f t="shared" si="112"/>
        <v>0.21353213237445856</v>
      </c>
    </row>
    <row r="1060" spans="1:20" x14ac:dyDescent="0.15">
      <c r="A1060" s="6">
        <v>38146</v>
      </c>
      <c r="B1060" s="11">
        <v>2023.53</v>
      </c>
      <c r="C1060" s="7">
        <f t="shared" si="113"/>
        <v>1.4401520325444395E-3</v>
      </c>
      <c r="E1060">
        <v>1058</v>
      </c>
      <c r="F1060" s="2">
        <f t="shared" si="114"/>
        <v>971.48061863284738</v>
      </c>
      <c r="G1060" s="10">
        <f t="shared" si="116"/>
        <v>4.2947101670741672</v>
      </c>
      <c r="H1060" s="9">
        <f>H1059*(1+C1060)</f>
        <v>4.2947101670741601</v>
      </c>
      <c r="I1060" s="9">
        <f t="shared" si="115"/>
        <v>-6.1761409942953094E-3</v>
      </c>
      <c r="J1060">
        <f t="shared" si="117"/>
        <v>5.4576726449533455E-4</v>
      </c>
      <c r="O1060">
        <v>1058</v>
      </c>
      <c r="P1060">
        <v>958</v>
      </c>
      <c r="Q1060" s="9">
        <v>-3.1177838902472388E-2</v>
      </c>
      <c r="R1060">
        <v>3.3060967403568983E-4</v>
      </c>
      <c r="S1060">
        <f t="shared" si="118"/>
        <v>0.78679847729957708</v>
      </c>
      <c r="T1060" s="20">
        <f t="shared" si="112"/>
        <v>0.21320152270042292</v>
      </c>
    </row>
    <row r="1061" spans="1:20" x14ac:dyDescent="0.15">
      <c r="A1061" s="6">
        <v>38147</v>
      </c>
      <c r="B1061" s="11">
        <v>1990.61</v>
      </c>
      <c r="C1061" s="7">
        <f t="shared" si="113"/>
        <v>-1.6268599921918647E-2</v>
      </c>
      <c r="E1061">
        <v>1059</v>
      </c>
      <c r="F1061" s="2">
        <f t="shared" si="114"/>
        <v>955.67598911641153</v>
      </c>
      <c r="G1061" s="10">
        <f t="shared" si="116"/>
        <v>4.2248412455854414</v>
      </c>
      <c r="H1061" s="9">
        <f>H1060*(1+C1061)</f>
        <v>4.2248412455854343</v>
      </c>
      <c r="I1061" s="9">
        <f t="shared" si="115"/>
        <v>6.986892148872581E-2</v>
      </c>
      <c r="J1061">
        <f t="shared" si="117"/>
        <v>5.4850981356315031E-4</v>
      </c>
      <c r="O1061">
        <v>1059</v>
      </c>
      <c r="P1061">
        <v>1088</v>
      </c>
      <c r="Q1061" s="9">
        <v>-3.1177838902472388E-2</v>
      </c>
      <c r="R1061">
        <v>6.3432972109911238E-4</v>
      </c>
      <c r="S1061">
        <f t="shared" si="118"/>
        <v>0.7874328070206762</v>
      </c>
      <c r="T1061" s="20">
        <f t="shared" si="112"/>
        <v>0.2125671929793238</v>
      </c>
    </row>
    <row r="1062" spans="1:20" x14ac:dyDescent="0.15">
      <c r="A1062" s="6">
        <v>38148</v>
      </c>
      <c r="B1062" s="11">
        <v>1999.87</v>
      </c>
      <c r="C1062" s="7">
        <f t="shared" si="113"/>
        <v>4.6518403906339323E-3</v>
      </c>
      <c r="E1062">
        <v>1060</v>
      </c>
      <c r="F1062" s="2">
        <f t="shared" si="114"/>
        <v>960.12164128294228</v>
      </c>
      <c r="G1062" s="10">
        <f t="shared" si="116"/>
        <v>4.244494532735672</v>
      </c>
      <c r="H1062" s="9">
        <f>H1061*(1+C1062)</f>
        <v>4.2444945327356649</v>
      </c>
      <c r="I1062" s="9">
        <f t="shared" si="115"/>
        <v>-1.9653287150230625E-2</v>
      </c>
      <c r="J1062">
        <f t="shared" si="117"/>
        <v>5.5126614428457324E-4</v>
      </c>
      <c r="O1062">
        <v>1060</v>
      </c>
      <c r="P1062">
        <v>1155</v>
      </c>
      <c r="Q1062" s="9">
        <v>-3.1305182015756827E-2</v>
      </c>
      <c r="R1062">
        <v>8.875005901019436E-4</v>
      </c>
      <c r="S1062">
        <f t="shared" si="118"/>
        <v>0.78832030761077809</v>
      </c>
      <c r="T1062" s="20">
        <f t="shared" si="112"/>
        <v>0.21167969238922191</v>
      </c>
    </row>
    <row r="1063" spans="1:20" x14ac:dyDescent="0.15">
      <c r="A1063" s="6">
        <v>38152</v>
      </c>
      <c r="B1063" s="11">
        <v>1969.99</v>
      </c>
      <c r="C1063" s="7">
        <f t="shared" si="113"/>
        <v>-1.4940971163125538E-2</v>
      </c>
      <c r="E1063">
        <v>1061</v>
      </c>
      <c r="F1063" s="2">
        <f t="shared" si="114"/>
        <v>945.77649152744107</v>
      </c>
      <c r="G1063" s="10">
        <f t="shared" si="116"/>
        <v>4.1810776623200239</v>
      </c>
      <c r="H1063" s="9">
        <f>H1062*(1+C1063)</f>
        <v>4.1810776623200177</v>
      </c>
      <c r="I1063" s="9">
        <f t="shared" si="115"/>
        <v>6.3416870415647253E-2</v>
      </c>
      <c r="J1063">
        <f t="shared" si="117"/>
        <v>5.5403632591414381E-4</v>
      </c>
      <c r="O1063">
        <v>1061</v>
      </c>
      <c r="P1063">
        <v>976</v>
      </c>
      <c r="Q1063" s="9">
        <v>-3.1326405867970308E-2</v>
      </c>
      <c r="R1063">
        <v>3.6182627735842717E-4</v>
      </c>
      <c r="S1063">
        <f t="shared" si="118"/>
        <v>0.78868213388813657</v>
      </c>
      <c r="T1063" s="20">
        <f t="shared" si="112"/>
        <v>0.21131786611186343</v>
      </c>
    </row>
    <row r="1064" spans="1:20" x14ac:dyDescent="0.15">
      <c r="A1064" s="6">
        <v>38153</v>
      </c>
      <c r="B1064" s="11">
        <v>1995.6</v>
      </c>
      <c r="C1064" s="7">
        <f t="shared" si="113"/>
        <v>1.3000065990182552E-2</v>
      </c>
      <c r="E1064">
        <v>1062</v>
      </c>
      <c r="F1064" s="2">
        <f t="shared" si="114"/>
        <v>958.07164832926117</v>
      </c>
      <c r="G1064" s="10">
        <f t="shared" si="116"/>
        <v>4.2354319478402624</v>
      </c>
      <c r="H1064" s="9">
        <f>H1063*(1+C1064)</f>
        <v>4.2354319478402562</v>
      </c>
      <c r="I1064" s="9">
        <f t="shared" si="115"/>
        <v>-5.4354285520238577E-2</v>
      </c>
      <c r="J1064">
        <f t="shared" si="117"/>
        <v>5.5682042805441599E-4</v>
      </c>
      <c r="O1064">
        <v>1062</v>
      </c>
      <c r="P1064">
        <v>774</v>
      </c>
      <c r="Q1064" s="9">
        <v>-3.1411301276827341E-2</v>
      </c>
      <c r="R1064">
        <v>1.3145055213147395E-4</v>
      </c>
      <c r="S1064">
        <f t="shared" si="118"/>
        <v>0.78881358444026806</v>
      </c>
      <c r="T1064" s="20">
        <f t="shared" si="112"/>
        <v>0.21118641555973194</v>
      </c>
    </row>
    <row r="1065" spans="1:20" x14ac:dyDescent="0.15">
      <c r="A1065" s="6">
        <v>38154</v>
      </c>
      <c r="B1065" s="11">
        <v>1998.23</v>
      </c>
      <c r="C1065" s="7">
        <f t="shared" si="113"/>
        <v>1.3178993786331361E-3</v>
      </c>
      <c r="E1065">
        <v>1063</v>
      </c>
      <c r="F1065" s="2">
        <f t="shared" si="114"/>
        <v>959.33429035928032</v>
      </c>
      <c r="G1065" s="10">
        <f t="shared" si="116"/>
        <v>4.2410138209725643</v>
      </c>
      <c r="H1065" s="9">
        <f>H1064*(1+C1065)</f>
        <v>4.2410138209725581</v>
      </c>
      <c r="I1065" s="9">
        <f t="shared" si="115"/>
        <v>-5.5818731323018511E-3</v>
      </c>
      <c r="J1065">
        <f t="shared" si="117"/>
        <v>5.5961852065770446E-4</v>
      </c>
      <c r="O1065">
        <v>1063</v>
      </c>
      <c r="P1065">
        <v>61</v>
      </c>
      <c r="Q1065" s="9">
        <v>-3.1453748981256524E-2</v>
      </c>
      <c r="R1065">
        <v>3.6865403041642667E-6</v>
      </c>
      <c r="S1065">
        <f t="shared" si="118"/>
        <v>0.78881727098057219</v>
      </c>
      <c r="T1065" s="20">
        <f t="shared" si="112"/>
        <v>0.21118272901942781</v>
      </c>
    </row>
    <row r="1066" spans="1:20" x14ac:dyDescent="0.15">
      <c r="A1066" s="6">
        <v>38155</v>
      </c>
      <c r="B1066" s="11">
        <v>1983.67</v>
      </c>
      <c r="C1066" s="7">
        <f t="shared" si="113"/>
        <v>-7.2864485069286111E-3</v>
      </c>
      <c r="E1066">
        <v>1064</v>
      </c>
      <c r="F1066" s="2">
        <f t="shared" si="114"/>
        <v>952.34415045164656</v>
      </c>
      <c r="G1066" s="10">
        <f t="shared" si="116"/>
        <v>4.2101118921488752</v>
      </c>
      <c r="H1066" s="9">
        <f>H1065*(1+C1066)</f>
        <v>4.2101118921488689</v>
      </c>
      <c r="I1066" s="9">
        <f t="shared" si="115"/>
        <v>3.090192882368914E-2</v>
      </c>
      <c r="J1066">
        <f t="shared" si="117"/>
        <v>5.6243067402784368E-4</v>
      </c>
      <c r="O1066">
        <v>1064</v>
      </c>
      <c r="P1066">
        <v>1448</v>
      </c>
      <c r="Q1066" s="9">
        <v>-3.1474972833468229E-2</v>
      </c>
      <c r="R1066">
        <v>3.8548367617618562E-3</v>
      </c>
      <c r="S1066">
        <f t="shared" si="118"/>
        <v>0.7926721077423341</v>
      </c>
      <c r="T1066" s="20">
        <f t="shared" si="112"/>
        <v>0.2073278922576659</v>
      </c>
    </row>
    <row r="1067" spans="1:20" x14ac:dyDescent="0.15">
      <c r="A1067" s="6">
        <v>38156</v>
      </c>
      <c r="B1067" s="11">
        <v>1986.73</v>
      </c>
      <c r="C1067" s="7">
        <f t="shared" si="113"/>
        <v>1.5425952905472329E-3</v>
      </c>
      <c r="E1067">
        <v>1065</v>
      </c>
      <c r="F1067" s="2">
        <f t="shared" si="114"/>
        <v>953.81323205311344</v>
      </c>
      <c r="G1067" s="10">
        <f t="shared" si="116"/>
        <v>4.2166063909263807</v>
      </c>
      <c r="H1067" s="9">
        <f>H1066*(1+C1067)</f>
        <v>4.2166063909263745</v>
      </c>
      <c r="I1067" s="9">
        <f t="shared" si="115"/>
        <v>-6.4944987775055196E-3</v>
      </c>
      <c r="J1067">
        <f t="shared" si="117"/>
        <v>5.6525695882195346E-4</v>
      </c>
      <c r="O1067">
        <v>1065</v>
      </c>
      <c r="P1067">
        <v>706</v>
      </c>
      <c r="Q1067" s="9">
        <v>-3.1729659060037996E-2</v>
      </c>
      <c r="R1067">
        <v>9.3482841630553509E-5</v>
      </c>
      <c r="S1067">
        <f t="shared" si="118"/>
        <v>0.79276559058396467</v>
      </c>
      <c r="T1067" s="20">
        <f t="shared" si="112"/>
        <v>0.20723440941603533</v>
      </c>
    </row>
    <row r="1068" spans="1:20" x14ac:dyDescent="0.15">
      <c r="A1068" s="6">
        <v>38159</v>
      </c>
      <c r="B1068" s="11">
        <v>1974.38</v>
      </c>
      <c r="C1068" s="7">
        <f t="shared" si="113"/>
        <v>-6.2162447841427326E-3</v>
      </c>
      <c r="E1068">
        <v>1066</v>
      </c>
      <c r="F1068" s="2">
        <f t="shared" si="114"/>
        <v>947.88409552431699</v>
      </c>
      <c r="G1068" s="10">
        <f t="shared" si="116"/>
        <v>4.1903949334420023</v>
      </c>
      <c r="H1068" s="9">
        <f>H1067*(1+C1068)</f>
        <v>4.1903949334419952</v>
      </c>
      <c r="I1068" s="9">
        <f t="shared" si="115"/>
        <v>2.6211457484379252E-2</v>
      </c>
      <c r="J1068">
        <f t="shared" si="117"/>
        <v>5.6809744605221442E-4</v>
      </c>
      <c r="O1068">
        <v>1066</v>
      </c>
      <c r="P1068">
        <v>448</v>
      </c>
      <c r="Q1068" s="9">
        <v>-3.2069240695463463E-2</v>
      </c>
      <c r="R1068">
        <v>2.5649962689290082E-5</v>
      </c>
      <c r="S1068">
        <f t="shared" si="118"/>
        <v>0.79279124054665395</v>
      </c>
      <c r="T1068" s="20">
        <f t="shared" si="112"/>
        <v>0.20720875945334605</v>
      </c>
    </row>
    <row r="1069" spans="1:20" x14ac:dyDescent="0.15">
      <c r="A1069" s="6">
        <v>38160</v>
      </c>
      <c r="B1069" s="11">
        <v>1994.15</v>
      </c>
      <c r="C1069" s="7">
        <f t="shared" si="113"/>
        <v>1.0013269988553342E-2</v>
      </c>
      <c r="E1069">
        <v>1067</v>
      </c>
      <c r="F1069" s="2">
        <f t="shared" si="114"/>
        <v>957.37551489065766</v>
      </c>
      <c r="G1069" s="10">
        <f t="shared" si="116"/>
        <v>4.2323544892692233</v>
      </c>
      <c r="H1069" s="9">
        <f>H1068*(1+C1069)</f>
        <v>4.2323544892692162</v>
      </c>
      <c r="I1069" s="9">
        <f t="shared" si="115"/>
        <v>-4.1959555827220996E-2</v>
      </c>
      <c r="J1069">
        <f t="shared" si="117"/>
        <v>5.709522070876528E-4</v>
      </c>
      <c r="O1069">
        <v>1067</v>
      </c>
      <c r="P1069">
        <v>1072</v>
      </c>
      <c r="Q1069" s="9">
        <v>-3.2069240695463463E-2</v>
      </c>
      <c r="R1069">
        <v>5.854426424642677E-4</v>
      </c>
      <c r="S1069">
        <f t="shared" si="118"/>
        <v>0.79337668318911825</v>
      </c>
      <c r="T1069" s="20">
        <f t="shared" si="112"/>
        <v>0.20662331681088175</v>
      </c>
    </row>
    <row r="1070" spans="1:20" x14ac:dyDescent="0.15">
      <c r="A1070" s="6">
        <v>38161</v>
      </c>
      <c r="B1070" s="11">
        <v>2020.98</v>
      </c>
      <c r="C1070" s="7">
        <f t="shared" si="113"/>
        <v>1.3454353985407286E-2</v>
      </c>
      <c r="E1070">
        <v>1068</v>
      </c>
      <c r="F1070" s="2">
        <f t="shared" si="114"/>
        <v>970.2563839649581</v>
      </c>
      <c r="G1070" s="10">
        <f t="shared" si="116"/>
        <v>4.2892980847595794</v>
      </c>
      <c r="H1070" s="9">
        <f>H1069*(1+C1070)</f>
        <v>4.2892980847595723</v>
      </c>
      <c r="I1070" s="9">
        <f t="shared" si="115"/>
        <v>-5.6943595490356103E-2</v>
      </c>
      <c r="J1070">
        <f t="shared" si="117"/>
        <v>5.7382131365593246E-4</v>
      </c>
      <c r="O1070">
        <v>1068</v>
      </c>
      <c r="P1070">
        <v>1163</v>
      </c>
      <c r="Q1070" s="9">
        <v>-3.2493717739744632E-2</v>
      </c>
      <c r="R1070">
        <v>9.2381286201356143E-4</v>
      </c>
      <c r="S1070">
        <f t="shared" si="118"/>
        <v>0.79430049605113184</v>
      </c>
      <c r="T1070" s="20">
        <f t="shared" si="112"/>
        <v>0.20569950394886816</v>
      </c>
    </row>
    <row r="1071" spans="1:20" x14ac:dyDescent="0.15">
      <c r="A1071" s="6">
        <v>38162</v>
      </c>
      <c r="B1071" s="11">
        <v>2015.57</v>
      </c>
      <c r="C1071" s="7">
        <f t="shared" si="113"/>
        <v>-2.6769191184474739E-3</v>
      </c>
      <c r="E1071">
        <v>1069</v>
      </c>
      <c r="F1071" s="2">
        <f t="shared" si="114"/>
        <v>967.65908610092663</v>
      </c>
      <c r="G1071" s="10">
        <f t="shared" si="116"/>
        <v>4.2778159807117673</v>
      </c>
      <c r="H1071" s="9">
        <f>H1070*(1+C1071)</f>
        <v>4.2778159807117593</v>
      </c>
      <c r="I1071" s="9">
        <f t="shared" si="115"/>
        <v>1.1482104047813024E-2</v>
      </c>
      <c r="J1071">
        <f t="shared" si="117"/>
        <v>5.7670483784515831E-4</v>
      </c>
      <c r="O1071">
        <v>1069</v>
      </c>
      <c r="P1071">
        <v>1339</v>
      </c>
      <c r="Q1071" s="9">
        <v>-3.266350855745781E-2</v>
      </c>
      <c r="R1071">
        <v>2.2321418665979999E-3</v>
      </c>
      <c r="S1071">
        <f t="shared" si="118"/>
        <v>0.79653263791772988</v>
      </c>
      <c r="T1071" s="20">
        <f t="shared" si="112"/>
        <v>0.20346736208227012</v>
      </c>
    </row>
    <row r="1072" spans="1:20" x14ac:dyDescent="0.15">
      <c r="A1072" s="6">
        <v>38163</v>
      </c>
      <c r="B1072" s="11">
        <v>2025.47</v>
      </c>
      <c r="C1072" s="7">
        <f t="shared" si="113"/>
        <v>4.9117619333489682E-3</v>
      </c>
      <c r="E1072">
        <v>1070</v>
      </c>
      <c r="F1072" s="2">
        <f t="shared" si="114"/>
        <v>972.41199716449637</v>
      </c>
      <c r="G1072" s="10">
        <f t="shared" si="116"/>
        <v>4.2988275944036989</v>
      </c>
      <c r="H1072" s="9">
        <f>H1071*(1+C1072)</f>
        <v>4.2988275944036909</v>
      </c>
      <c r="I1072" s="9">
        <f t="shared" si="115"/>
        <v>-2.1011613691931608E-2</v>
      </c>
      <c r="J1072">
        <f t="shared" si="117"/>
        <v>5.7960285210568671E-4</v>
      </c>
      <c r="O1072">
        <v>1070</v>
      </c>
      <c r="P1072">
        <v>619</v>
      </c>
      <c r="Q1072" s="9">
        <v>-3.287574707959795E-2</v>
      </c>
      <c r="R1072">
        <v>6.0442153601917062E-5</v>
      </c>
      <c r="S1072">
        <f t="shared" si="118"/>
        <v>0.79659308007133178</v>
      </c>
      <c r="T1072" s="20">
        <f t="shared" si="112"/>
        <v>0.20340691992866822</v>
      </c>
    </row>
    <row r="1073" spans="1:20" x14ac:dyDescent="0.15">
      <c r="A1073" s="6">
        <v>38166</v>
      </c>
      <c r="B1073" s="11">
        <v>2019.82</v>
      </c>
      <c r="C1073" s="7">
        <f t="shared" si="113"/>
        <v>-2.7894760228490689E-3</v>
      </c>
      <c r="E1073">
        <v>1071</v>
      </c>
      <c r="F1073" s="2">
        <f t="shared" si="114"/>
        <v>969.69947721407527</v>
      </c>
      <c r="G1073" s="10">
        <f t="shared" si="116"/>
        <v>4.2868361179027481</v>
      </c>
      <c r="H1073" s="9">
        <f>H1072*(1+C1073)</f>
        <v>4.2868361179027401</v>
      </c>
      <c r="I1073" s="9">
        <f t="shared" si="115"/>
        <v>1.1991476500950782E-2</v>
      </c>
      <c r="J1073">
        <f t="shared" si="117"/>
        <v>5.825154292519463E-4</v>
      </c>
      <c r="O1073">
        <v>1071</v>
      </c>
      <c r="P1073">
        <v>1047</v>
      </c>
      <c r="Q1073" s="9">
        <v>-3.2896970931812319E-2</v>
      </c>
      <c r="R1073">
        <v>5.1648935026741465E-4</v>
      </c>
      <c r="S1073">
        <f t="shared" si="118"/>
        <v>0.79710956942159916</v>
      </c>
      <c r="T1073" s="20">
        <f t="shared" ref="T1073:T1136" si="119">1-S1073</f>
        <v>0.20289043057840084</v>
      </c>
    </row>
    <row r="1074" spans="1:20" x14ac:dyDescent="0.15">
      <c r="A1074" s="6">
        <v>38167</v>
      </c>
      <c r="B1074" s="11">
        <v>2034.93</v>
      </c>
      <c r="C1074" s="7">
        <f t="shared" si="113"/>
        <v>7.4808646315018823E-3</v>
      </c>
      <c r="E1074">
        <v>1072</v>
      </c>
      <c r="F1074" s="2">
        <f t="shared" si="114"/>
        <v>976.95366773635192</v>
      </c>
      <c r="G1074" s="10">
        <f t="shared" si="116"/>
        <v>4.3189053585982116</v>
      </c>
      <c r="H1074" s="9">
        <f>H1073*(1+C1074)</f>
        <v>4.3189053585982036</v>
      </c>
      <c r="I1074" s="9">
        <f t="shared" si="115"/>
        <v>-3.2069240695463463E-2</v>
      </c>
      <c r="J1074">
        <f t="shared" si="117"/>
        <v>5.854426424642677E-4</v>
      </c>
      <c r="O1074">
        <v>1072</v>
      </c>
      <c r="P1074">
        <v>1141</v>
      </c>
      <c r="Q1074" s="9">
        <v>-3.2960642488453651E-2</v>
      </c>
      <c r="R1074">
        <v>8.2735478109197721E-4</v>
      </c>
      <c r="S1074">
        <f t="shared" si="118"/>
        <v>0.79793692420269113</v>
      </c>
      <c r="T1074" s="20">
        <f t="shared" si="119"/>
        <v>0.20206307579730887</v>
      </c>
    </row>
    <row r="1075" spans="1:20" x14ac:dyDescent="0.15">
      <c r="A1075" s="6">
        <v>38168</v>
      </c>
      <c r="B1075" s="11">
        <v>2047.79</v>
      </c>
      <c r="C1075" s="7">
        <f t="shared" si="113"/>
        <v>6.3196277021813074E-3</v>
      </c>
      <c r="E1075">
        <v>1073</v>
      </c>
      <c r="F1075" s="2">
        <f t="shared" si="114"/>
        <v>983.1276511987262</v>
      </c>
      <c r="G1075" s="10">
        <f t="shared" si="116"/>
        <v>4.3461992325455077</v>
      </c>
      <c r="H1075" s="9">
        <f>H1074*(1+C1075)</f>
        <v>4.3461992325454997</v>
      </c>
      <c r="I1075" s="9">
        <f t="shared" si="115"/>
        <v>-2.7293873947296099E-2</v>
      </c>
      <c r="J1075">
        <f t="shared" si="117"/>
        <v>5.883845652907212E-4</v>
      </c>
      <c r="O1075">
        <v>1073</v>
      </c>
      <c r="P1075">
        <v>551</v>
      </c>
      <c r="Q1075" s="9">
        <v>-3.3024314045096315E-2</v>
      </c>
      <c r="R1075">
        <v>4.2984256675668384E-5</v>
      </c>
      <c r="S1075">
        <f t="shared" si="118"/>
        <v>0.79797990845936684</v>
      </c>
      <c r="T1075" s="20">
        <f t="shared" si="119"/>
        <v>0.20202009154063316</v>
      </c>
    </row>
    <row r="1076" spans="1:20" x14ac:dyDescent="0.15">
      <c r="A1076" s="6">
        <v>38169</v>
      </c>
      <c r="B1076" s="11">
        <v>2015.55</v>
      </c>
      <c r="C1076" s="7">
        <f t="shared" si="113"/>
        <v>-1.5743801854682382E-2</v>
      </c>
      <c r="E1076">
        <v>1074</v>
      </c>
      <c r="F1076" s="2">
        <f t="shared" si="114"/>
        <v>967.64948426039416</v>
      </c>
      <c r="G1076" s="10">
        <f t="shared" si="116"/>
        <v>4.2777735330073385</v>
      </c>
      <c r="H1076" s="9">
        <f>H1075*(1+C1076)</f>
        <v>4.2777735330073305</v>
      </c>
      <c r="I1076" s="9">
        <f t="shared" si="115"/>
        <v>6.8425699538169127E-2</v>
      </c>
      <c r="J1076">
        <f t="shared" si="117"/>
        <v>5.9134127164896613E-4</v>
      </c>
      <c r="O1076">
        <v>1074</v>
      </c>
      <c r="P1076">
        <v>647</v>
      </c>
      <c r="Q1076" s="9">
        <v>-3.304553789731024E-2</v>
      </c>
      <c r="R1076">
        <v>6.9549445099138639E-5</v>
      </c>
      <c r="S1076">
        <f t="shared" si="118"/>
        <v>0.79804945790446602</v>
      </c>
      <c r="T1076" s="20">
        <f t="shared" si="119"/>
        <v>0.20195054209553398</v>
      </c>
    </row>
    <row r="1077" spans="1:20" x14ac:dyDescent="0.15">
      <c r="A1077" s="6">
        <v>38170</v>
      </c>
      <c r="B1077" s="11">
        <v>2006.66</v>
      </c>
      <c r="C1077" s="7">
        <f t="shared" si="113"/>
        <v>-4.4107067549800094E-3</v>
      </c>
      <c r="E1077">
        <v>1075</v>
      </c>
      <c r="F1077" s="2">
        <f t="shared" si="114"/>
        <v>963.38146614371396</v>
      </c>
      <c r="G1077" s="10">
        <f t="shared" si="116"/>
        <v>4.258905528389028</v>
      </c>
      <c r="H1077" s="9">
        <f>H1076*(1+C1077)</f>
        <v>4.25890552838902</v>
      </c>
      <c r="I1077" s="9">
        <f t="shared" si="115"/>
        <v>1.8868004618310508E-2</v>
      </c>
      <c r="J1077">
        <f t="shared" si="117"/>
        <v>5.9431283582810654E-4</v>
      </c>
      <c r="O1077">
        <v>1075</v>
      </c>
      <c r="P1077">
        <v>443</v>
      </c>
      <c r="Q1077" s="9">
        <v>-3.3363895680521338E-2</v>
      </c>
      <c r="R1077">
        <v>2.5015094130352767E-5</v>
      </c>
      <c r="S1077">
        <f t="shared" si="118"/>
        <v>0.79807447299859635</v>
      </c>
      <c r="T1077" s="20">
        <f t="shared" si="119"/>
        <v>0.20192552700140365</v>
      </c>
    </row>
    <row r="1078" spans="1:20" x14ac:dyDescent="0.15">
      <c r="A1078" s="6">
        <v>38174</v>
      </c>
      <c r="B1078" s="11">
        <v>1963.43</v>
      </c>
      <c r="C1078" s="7">
        <f t="shared" si="113"/>
        <v>-2.1543260941066289E-2</v>
      </c>
      <c r="E1078">
        <v>1076</v>
      </c>
      <c r="F1078" s="2">
        <f t="shared" si="114"/>
        <v>942.62708783279288</v>
      </c>
      <c r="G1078" s="10">
        <f t="shared" si="116"/>
        <v>4.167154815267593</v>
      </c>
      <c r="H1078" s="9">
        <f>H1077*(1+C1078)</f>
        <v>4.1671548152675859</v>
      </c>
      <c r="I1078" s="9">
        <f t="shared" si="115"/>
        <v>9.1750713121434124E-2</v>
      </c>
      <c r="J1078">
        <f t="shared" si="117"/>
        <v>5.9729933249055942E-4</v>
      </c>
      <c r="O1078">
        <v>1076</v>
      </c>
      <c r="P1078">
        <v>900</v>
      </c>
      <c r="Q1078" s="9">
        <v>-3.3448791089377927E-2</v>
      </c>
      <c r="R1078">
        <v>2.4720328671039136E-4</v>
      </c>
      <c r="S1078">
        <f t="shared" si="118"/>
        <v>0.7983216762853067</v>
      </c>
      <c r="T1078" s="20">
        <f t="shared" si="119"/>
        <v>0.2016783237146933</v>
      </c>
    </row>
    <row r="1079" spans="1:20" x14ac:dyDescent="0.15">
      <c r="A1079" s="6">
        <v>38175</v>
      </c>
      <c r="B1079" s="11">
        <v>1966.08</v>
      </c>
      <c r="C1079" s="7">
        <f t="shared" si="113"/>
        <v>1.3496788782894065E-3</v>
      </c>
      <c r="E1079">
        <v>1077</v>
      </c>
      <c r="F1079" s="2">
        <f t="shared" si="114"/>
        <v>943.89933170334427</v>
      </c>
      <c r="G1079" s="10">
        <f t="shared" si="116"/>
        <v>4.1727791361043218</v>
      </c>
      <c r="H1079" s="9">
        <f>H1078*(1+C1079)</f>
        <v>4.1727791361043147</v>
      </c>
      <c r="I1079" s="9">
        <f t="shared" si="115"/>
        <v>-5.6243208367288133E-3</v>
      </c>
      <c r="J1079">
        <f t="shared" si="117"/>
        <v>6.0030083667392904E-4</v>
      </c>
      <c r="O1079">
        <v>1077</v>
      </c>
      <c r="P1079">
        <v>511</v>
      </c>
      <c r="Q1079" s="9">
        <v>-3.3618581907089773E-2</v>
      </c>
      <c r="R1079">
        <v>3.5174882124902677E-5</v>
      </c>
      <c r="S1079">
        <f t="shared" si="118"/>
        <v>0.7983568511674316</v>
      </c>
      <c r="T1079" s="20">
        <f t="shared" si="119"/>
        <v>0.2016431488325684</v>
      </c>
    </row>
    <row r="1080" spans="1:20" x14ac:dyDescent="0.15">
      <c r="A1080" s="6">
        <v>38176</v>
      </c>
      <c r="B1080" s="11">
        <v>1935.32</v>
      </c>
      <c r="C1080" s="7">
        <f t="shared" si="113"/>
        <v>-1.564534505208337E-2</v>
      </c>
      <c r="E1080">
        <v>1078</v>
      </c>
      <c r="F1080" s="2">
        <f t="shared" si="114"/>
        <v>929.13170096441456</v>
      </c>
      <c r="G1080" s="10">
        <f t="shared" si="116"/>
        <v>4.1074945666938358</v>
      </c>
      <c r="H1080" s="9">
        <f>H1079*(1+C1080)</f>
        <v>4.1074945666938287</v>
      </c>
      <c r="I1080" s="9">
        <f t="shared" si="115"/>
        <v>6.5284569410485993E-2</v>
      </c>
      <c r="J1080">
        <f t="shared" si="117"/>
        <v>6.0331742379289349E-4</v>
      </c>
      <c r="O1080">
        <v>1078</v>
      </c>
      <c r="P1080">
        <v>716</v>
      </c>
      <c r="Q1080" s="9">
        <v>-3.3703477315946362E-2</v>
      </c>
      <c r="R1080">
        <v>9.8288135764860012E-5</v>
      </c>
      <c r="S1080">
        <f t="shared" si="118"/>
        <v>0.79845513930319645</v>
      </c>
      <c r="T1080" s="20">
        <f t="shared" si="119"/>
        <v>0.20154486069680355</v>
      </c>
    </row>
    <row r="1081" spans="1:20" x14ac:dyDescent="0.15">
      <c r="A1081" s="6">
        <v>38177</v>
      </c>
      <c r="B1081" s="11">
        <v>1946.33</v>
      </c>
      <c r="C1081" s="7">
        <f t="shared" si="113"/>
        <v>5.6889816671144011E-3</v>
      </c>
      <c r="E1081">
        <v>1079</v>
      </c>
      <c r="F1081" s="2">
        <f t="shared" si="114"/>
        <v>934.41751417753596</v>
      </c>
      <c r="G1081" s="10">
        <f t="shared" si="116"/>
        <v>4.1308620279815296</v>
      </c>
      <c r="H1081" s="9">
        <f>H1080*(1+C1081)</f>
        <v>4.1308620279815216</v>
      </c>
      <c r="I1081" s="9">
        <f t="shared" si="115"/>
        <v>-2.3367461287692848E-2</v>
      </c>
      <c r="J1081">
        <f t="shared" si="117"/>
        <v>6.0634916964109908E-4</v>
      </c>
      <c r="O1081">
        <v>1079</v>
      </c>
      <c r="P1081">
        <v>1414</v>
      </c>
      <c r="Q1081" s="9">
        <v>-3.3767148872589026E-2</v>
      </c>
      <c r="R1081">
        <v>3.2508036398313377E-3</v>
      </c>
      <c r="S1081">
        <f t="shared" si="118"/>
        <v>0.80170594294302777</v>
      </c>
      <c r="T1081" s="20">
        <f t="shared" si="119"/>
        <v>0.19829405705697223</v>
      </c>
    </row>
    <row r="1082" spans="1:20" x14ac:dyDescent="0.15">
      <c r="A1082" s="6">
        <v>38180</v>
      </c>
      <c r="B1082" s="11">
        <v>1936.92</v>
      </c>
      <c r="C1082" s="7">
        <f t="shared" si="113"/>
        <v>-4.8347402547357365E-3</v>
      </c>
      <c r="E1082">
        <v>1080</v>
      </c>
      <c r="F1082" s="2">
        <f t="shared" si="114"/>
        <v>929.8998482070117</v>
      </c>
      <c r="G1082" s="10">
        <f t="shared" si="116"/>
        <v>4.1108903830480878</v>
      </c>
      <c r="H1082" s="9">
        <f>H1081*(1+C1082)</f>
        <v>4.1108903830480799</v>
      </c>
      <c r="I1082" s="9">
        <f t="shared" si="115"/>
        <v>1.9971644933441723E-2</v>
      </c>
      <c r="J1082">
        <f t="shared" si="117"/>
        <v>6.0939615039306433E-4</v>
      </c>
      <c r="O1082">
        <v>1080</v>
      </c>
      <c r="P1082">
        <v>603</v>
      </c>
      <c r="Q1082" s="9">
        <v>-3.3958163542515685E-2</v>
      </c>
      <c r="R1082">
        <v>5.5783944759240754E-5</v>
      </c>
      <c r="S1082">
        <f t="shared" si="118"/>
        <v>0.80176172688778702</v>
      </c>
      <c r="T1082" s="20">
        <f t="shared" si="119"/>
        <v>0.19823827311221298</v>
      </c>
    </row>
    <row r="1083" spans="1:20" x14ac:dyDescent="0.15">
      <c r="A1083" s="6">
        <v>38181</v>
      </c>
      <c r="B1083" s="11">
        <v>1931.66</v>
      </c>
      <c r="C1083" s="7">
        <f t="shared" si="113"/>
        <v>-2.7156516531400277E-3</v>
      </c>
      <c r="E1083">
        <v>1081</v>
      </c>
      <c r="F1083" s="2">
        <f t="shared" si="114"/>
        <v>927.37456414697363</v>
      </c>
      <c r="G1083" s="10">
        <f t="shared" si="116"/>
        <v>4.099726636783485</v>
      </c>
      <c r="H1083" s="9">
        <f>H1082*(1+C1083)</f>
        <v>4.0997266367834779</v>
      </c>
      <c r="I1083" s="9">
        <f t="shared" si="115"/>
        <v>1.1163746264601926E-2</v>
      </c>
      <c r="J1083">
        <f t="shared" si="117"/>
        <v>6.1245844260609486E-4</v>
      </c>
      <c r="O1083">
        <v>1081</v>
      </c>
      <c r="P1083">
        <v>318</v>
      </c>
      <c r="Q1083" s="9">
        <v>-3.4021835099157904E-2</v>
      </c>
      <c r="R1083">
        <v>1.3368640190846112E-5</v>
      </c>
      <c r="S1083">
        <f t="shared" si="118"/>
        <v>0.80177509552797788</v>
      </c>
      <c r="T1083" s="20">
        <f t="shared" si="119"/>
        <v>0.19822490447202212</v>
      </c>
    </row>
    <row r="1084" spans="1:20" x14ac:dyDescent="0.15">
      <c r="A1084" s="6">
        <v>38182</v>
      </c>
      <c r="B1084" s="11">
        <v>1914.88</v>
      </c>
      <c r="C1084" s="7">
        <f t="shared" si="113"/>
        <v>-8.6868289450524605E-3</v>
      </c>
      <c r="E1084">
        <v>1082</v>
      </c>
      <c r="F1084" s="2">
        <f t="shared" si="114"/>
        <v>919.31861994023632</v>
      </c>
      <c r="G1084" s="10">
        <f t="shared" si="116"/>
        <v>4.0641130127682716</v>
      </c>
      <c r="H1084" s="9">
        <f>H1083*(1+C1084)</f>
        <v>4.0641130127682645</v>
      </c>
      <c r="I1084" s="9">
        <f t="shared" si="115"/>
        <v>3.5613624015213396E-2</v>
      </c>
      <c r="J1084">
        <f t="shared" si="117"/>
        <v>6.1553612322220574E-4</v>
      </c>
      <c r="O1084">
        <v>1082</v>
      </c>
      <c r="P1084">
        <v>867</v>
      </c>
      <c r="Q1084" s="9">
        <v>-3.4106730508014049E-2</v>
      </c>
      <c r="R1084">
        <v>2.0951537822263302E-4</v>
      </c>
      <c r="S1084">
        <f t="shared" si="118"/>
        <v>0.80198461090620055</v>
      </c>
      <c r="T1084" s="20">
        <f t="shared" si="119"/>
        <v>0.19801538909379945</v>
      </c>
    </row>
    <row r="1085" spans="1:20" x14ac:dyDescent="0.15">
      <c r="A1085" s="6">
        <v>38183</v>
      </c>
      <c r="B1085" s="11">
        <v>1912.71</v>
      </c>
      <c r="C1085" s="7">
        <f t="shared" si="113"/>
        <v>-1.1332302807487427E-3</v>
      </c>
      <c r="E1085">
        <v>1083</v>
      </c>
      <c r="F1085" s="2">
        <f t="shared" si="114"/>
        <v>918.27682024246394</v>
      </c>
      <c r="G1085" s="10">
        <f t="shared" si="116"/>
        <v>4.0595074368378175</v>
      </c>
      <c r="H1085" s="9">
        <f>H1084*(1+C1085)</f>
        <v>4.0595074368378103</v>
      </c>
      <c r="I1085" s="9">
        <f t="shared" si="115"/>
        <v>4.6055759304541866E-3</v>
      </c>
      <c r="J1085">
        <f t="shared" si="117"/>
        <v>6.1862926957005604E-4</v>
      </c>
      <c r="O1085">
        <v>1083</v>
      </c>
      <c r="P1085">
        <v>1124</v>
      </c>
      <c r="Q1085" s="9">
        <v>-3.4106730508014493E-2</v>
      </c>
      <c r="R1085">
        <v>7.5977352064848336E-4</v>
      </c>
      <c r="S1085">
        <f t="shared" si="118"/>
        <v>0.80274438442684903</v>
      </c>
      <c r="T1085" s="20">
        <f t="shared" si="119"/>
        <v>0.19725561557315097</v>
      </c>
    </row>
    <row r="1086" spans="1:20" x14ac:dyDescent="0.15">
      <c r="A1086" s="6">
        <v>38184</v>
      </c>
      <c r="B1086" s="11">
        <v>1883.15</v>
      </c>
      <c r="C1086" s="7">
        <f t="shared" si="113"/>
        <v>-1.5454512184282954E-2</v>
      </c>
      <c r="E1086">
        <v>1084</v>
      </c>
      <c r="F1086" s="2">
        <f t="shared" si="114"/>
        <v>904.08529993548223</v>
      </c>
      <c r="G1086" s="10">
        <f t="shared" si="116"/>
        <v>3.9967697296930202</v>
      </c>
      <c r="H1086" s="9">
        <f>H1085*(1+C1086)</f>
        <v>3.9967697296930131</v>
      </c>
      <c r="I1086" s="9">
        <f t="shared" si="115"/>
        <v>6.2737707144797206E-2</v>
      </c>
      <c r="J1086">
        <f t="shared" si="117"/>
        <v>6.2173795936689054E-4</v>
      </c>
      <c r="O1086">
        <v>1084</v>
      </c>
      <c r="P1086">
        <v>442</v>
      </c>
      <c r="Q1086" s="9">
        <v>-3.4425088291225592E-2</v>
      </c>
      <c r="R1086">
        <v>2.4890018659701003E-5</v>
      </c>
      <c r="S1086">
        <f t="shared" si="118"/>
        <v>0.80276927444550872</v>
      </c>
      <c r="T1086" s="20">
        <f t="shared" si="119"/>
        <v>0.19723072555449128</v>
      </c>
    </row>
    <row r="1087" spans="1:20" x14ac:dyDescent="0.15">
      <c r="A1087" s="6">
        <v>38187</v>
      </c>
      <c r="B1087" s="11">
        <v>1883.83</v>
      </c>
      <c r="C1087" s="7">
        <f t="shared" si="113"/>
        <v>3.6109709794751588E-4</v>
      </c>
      <c r="E1087">
        <v>1085</v>
      </c>
      <c r="F1087" s="2">
        <f t="shared" si="114"/>
        <v>904.41176251358593</v>
      </c>
      <c r="G1087" s="10">
        <f t="shared" si="116"/>
        <v>3.9982129516435765</v>
      </c>
      <c r="H1087" s="9">
        <f>H1086*(1+C1087)</f>
        <v>3.9982129516435698</v>
      </c>
      <c r="I1087" s="9">
        <f t="shared" si="115"/>
        <v>-1.4432219505566835E-3</v>
      </c>
      <c r="J1087">
        <f t="shared" si="117"/>
        <v>6.2486227072049302E-4</v>
      </c>
      <c r="O1087">
        <v>1085</v>
      </c>
      <c r="P1087">
        <v>790</v>
      </c>
      <c r="Q1087" s="9">
        <v>-3.49769084487912E-2</v>
      </c>
      <c r="R1087">
        <v>1.4242726105652859E-4</v>
      </c>
      <c r="S1087">
        <f t="shared" si="118"/>
        <v>0.80291170170656523</v>
      </c>
      <c r="T1087" s="20">
        <f t="shared" si="119"/>
        <v>0.19708829829343477</v>
      </c>
    </row>
    <row r="1088" spans="1:20" x14ac:dyDescent="0.15">
      <c r="A1088" s="6">
        <v>38188</v>
      </c>
      <c r="B1088" s="11">
        <v>1917.07</v>
      </c>
      <c r="C1088" s="7">
        <f t="shared" si="113"/>
        <v>1.7644904264185302E-2</v>
      </c>
      <c r="E1088">
        <v>1086</v>
      </c>
      <c r="F1088" s="2">
        <f t="shared" si="114"/>
        <v>920.37002147854128</v>
      </c>
      <c r="G1088" s="10">
        <f t="shared" si="116"/>
        <v>4.0687610364031537</v>
      </c>
      <c r="H1088" s="9">
        <f>H1087*(1+C1088)</f>
        <v>4.0687610364031466</v>
      </c>
      <c r="I1088" s="9">
        <f t="shared" si="115"/>
        <v>-7.0548084759576746E-2</v>
      </c>
      <c r="J1088">
        <f t="shared" si="117"/>
        <v>6.2800228213114886E-4</v>
      </c>
      <c r="O1088">
        <v>1086</v>
      </c>
      <c r="P1088">
        <v>385</v>
      </c>
      <c r="Q1088" s="9">
        <v>-3.5019356153219494E-2</v>
      </c>
      <c r="R1088">
        <v>1.8704272657567398E-5</v>
      </c>
      <c r="S1088">
        <f t="shared" si="118"/>
        <v>0.80293040597922283</v>
      </c>
      <c r="T1088" s="20">
        <f t="shared" si="119"/>
        <v>0.19706959402077717</v>
      </c>
    </row>
    <row r="1089" spans="1:20" x14ac:dyDescent="0.15">
      <c r="A1089" s="6">
        <v>38189</v>
      </c>
      <c r="B1089" s="11">
        <v>1874.37</v>
      </c>
      <c r="C1089" s="7">
        <f t="shared" si="113"/>
        <v>-2.227357373491845E-2</v>
      </c>
      <c r="E1089">
        <v>1087</v>
      </c>
      <c r="F1089" s="2">
        <f t="shared" si="114"/>
        <v>899.87009194173049</v>
      </c>
      <c r="G1089" s="10">
        <f t="shared" si="116"/>
        <v>3.9781351874490647</v>
      </c>
      <c r="H1089" s="9">
        <f>H1088*(1+C1089)</f>
        <v>3.978135187449058</v>
      </c>
      <c r="I1089" s="9">
        <f t="shared" si="115"/>
        <v>9.0625848954088539E-2</v>
      </c>
      <c r="J1089">
        <f t="shared" si="117"/>
        <v>6.3115807249361706E-4</v>
      </c>
      <c r="O1089">
        <v>1087</v>
      </c>
      <c r="P1089">
        <v>1311</v>
      </c>
      <c r="Q1089" s="9">
        <v>-3.5507504754142438E-2</v>
      </c>
      <c r="R1089">
        <v>1.9398495756489814E-3</v>
      </c>
      <c r="S1089">
        <f t="shared" si="118"/>
        <v>0.80487025555487179</v>
      </c>
      <c r="T1089" s="20">
        <f t="shared" si="119"/>
        <v>0.19512974444512821</v>
      </c>
    </row>
    <row r="1090" spans="1:20" x14ac:dyDescent="0.15">
      <c r="A1090" s="6">
        <v>38190</v>
      </c>
      <c r="B1090" s="11">
        <v>1889.06</v>
      </c>
      <c r="C1090" s="7">
        <f t="shared" si="113"/>
        <v>7.8372999994664738E-3</v>
      </c>
      <c r="E1090">
        <v>1088</v>
      </c>
      <c r="F1090" s="2">
        <f t="shared" si="114"/>
        <v>906.9226438128253</v>
      </c>
      <c r="G1090" s="10">
        <f t="shared" si="116"/>
        <v>4.0093130263515366</v>
      </c>
      <c r="H1090" s="9">
        <f>H1089*(1+C1090)</f>
        <v>4.0093130263515304</v>
      </c>
      <c r="I1090" s="9">
        <f t="shared" si="115"/>
        <v>-3.1177838902472388E-2</v>
      </c>
      <c r="J1090">
        <f t="shared" si="117"/>
        <v>6.3432972109911238E-4</v>
      </c>
      <c r="O1090">
        <v>1088</v>
      </c>
      <c r="P1090">
        <v>1355</v>
      </c>
      <c r="Q1090" s="9">
        <v>-3.5528728606357696E-2</v>
      </c>
      <c r="R1090">
        <v>2.4185356941763625E-3</v>
      </c>
      <c r="S1090">
        <f t="shared" si="118"/>
        <v>0.80728879124904818</v>
      </c>
      <c r="T1090" s="20">
        <f t="shared" si="119"/>
        <v>0.19271120875095182</v>
      </c>
    </row>
    <row r="1091" spans="1:20" x14ac:dyDescent="0.15">
      <c r="A1091" s="6">
        <v>38191</v>
      </c>
      <c r="B1091" s="11">
        <v>1849.09</v>
      </c>
      <c r="C1091" s="7">
        <f t="shared" si="113"/>
        <v>-2.1158671508580973E-2</v>
      </c>
      <c r="E1091">
        <v>1089</v>
      </c>
      <c r="F1091" s="2">
        <f t="shared" si="114"/>
        <v>887.7333655086959</v>
      </c>
      <c r="G1091" s="10">
        <f t="shared" si="116"/>
        <v>3.9244812890518896</v>
      </c>
      <c r="H1091" s="9">
        <f>H1090*(1+C1091)</f>
        <v>3.9244812890518839</v>
      </c>
      <c r="I1091" s="9">
        <f t="shared" si="115"/>
        <v>8.4831737299646548E-2</v>
      </c>
      <c r="J1091">
        <f t="shared" si="117"/>
        <v>6.3751730763729887E-4</v>
      </c>
      <c r="O1091">
        <v>1089</v>
      </c>
      <c r="P1091">
        <v>1468</v>
      </c>
      <c r="Q1091" s="9">
        <v>-3.5613624015213396E-2</v>
      </c>
      <c r="R1091">
        <v>4.2613222440133804E-3</v>
      </c>
      <c r="S1091">
        <f t="shared" si="118"/>
        <v>0.81155011349306161</v>
      </c>
      <c r="T1091" s="20">
        <f t="shared" si="119"/>
        <v>0.18844988650693839</v>
      </c>
    </row>
    <row r="1092" spans="1:20" x14ac:dyDescent="0.15">
      <c r="A1092" s="6">
        <v>38194</v>
      </c>
      <c r="B1092" s="11">
        <v>1839.02</v>
      </c>
      <c r="C1092" s="7">
        <f t="shared" ref="C1092:C1155" si="120">B1092/B1091-1</f>
        <v>-5.4459220481425374E-3</v>
      </c>
      <c r="E1092">
        <v>1090</v>
      </c>
      <c r="F1092" s="2">
        <f t="shared" ref="F1092:F1155" si="121">F1091*(1+C1092)</f>
        <v>882.89883880060029</v>
      </c>
      <c r="G1092" s="10">
        <f t="shared" si="116"/>
        <v>3.9031088698723191</v>
      </c>
      <c r="H1092" s="9">
        <f>H1091*(1+C1092)</f>
        <v>3.9031088698723133</v>
      </c>
      <c r="I1092" s="9">
        <f t="shared" ref="I1092:I1155" si="122">-(H1092-H1091)</f>
        <v>2.1372419179570556E-2</v>
      </c>
      <c r="J1092">
        <f t="shared" si="117"/>
        <v>6.4072091219829043E-4</v>
      </c>
      <c r="O1092">
        <v>1090</v>
      </c>
      <c r="P1092">
        <v>1027</v>
      </c>
      <c r="Q1092" s="9">
        <v>-3.5783414832925686E-2</v>
      </c>
      <c r="R1092">
        <v>4.672216792021312E-4</v>
      </c>
      <c r="S1092">
        <f t="shared" si="118"/>
        <v>0.81201733517226371</v>
      </c>
      <c r="T1092" s="20">
        <f t="shared" si="119"/>
        <v>0.18798266482773629</v>
      </c>
    </row>
    <row r="1093" spans="1:20" x14ac:dyDescent="0.15">
      <c r="A1093" s="6">
        <v>38195</v>
      </c>
      <c r="B1093" s="11">
        <v>1869.1</v>
      </c>
      <c r="C1093" s="7">
        <f t="shared" si="120"/>
        <v>1.6356537721177622E-2</v>
      </c>
      <c r="E1093">
        <v>1091</v>
      </c>
      <c r="F1093" s="2">
        <f t="shared" si="121"/>
        <v>897.34000696142618</v>
      </c>
      <c r="G1093" s="10">
        <f t="shared" ref="G1093:G1156" si="123">G1092*F1093/F1092</f>
        <v>3.9669502173322484</v>
      </c>
      <c r="H1093" s="9">
        <f>H1092*(1+C1093)</f>
        <v>3.9669502173322426</v>
      </c>
      <c r="I1093" s="9">
        <f t="shared" si="122"/>
        <v>-6.384134745992931E-2</v>
      </c>
      <c r="J1093">
        <f t="shared" ref="J1093:J1156" si="124">$M$2^($M$3-E1093)*(1-$M$2)/(1-$M$2^$M$3)</f>
        <v>6.4394061527466365E-4</v>
      </c>
      <c r="O1093">
        <v>1091</v>
      </c>
      <c r="P1093">
        <v>1367</v>
      </c>
      <c r="Q1093" s="9">
        <v>-3.5825862537353537E-2</v>
      </c>
      <c r="R1093">
        <v>2.5684761206047194E-3</v>
      </c>
      <c r="S1093">
        <f t="shared" ref="S1093:S1156" si="125">S1092+R1093</f>
        <v>0.81458581129286844</v>
      </c>
      <c r="T1093" s="20">
        <f t="shared" si="119"/>
        <v>0.18541418870713156</v>
      </c>
    </row>
    <row r="1094" spans="1:20" x14ac:dyDescent="0.15">
      <c r="A1094" s="6">
        <v>38196</v>
      </c>
      <c r="B1094" s="11">
        <v>1858.26</v>
      </c>
      <c r="C1094" s="7">
        <f t="shared" si="120"/>
        <v>-5.799582686854543E-3</v>
      </c>
      <c r="E1094">
        <v>1092</v>
      </c>
      <c r="F1094" s="2">
        <f t="shared" si="121"/>
        <v>892.13580939283077</v>
      </c>
      <c r="G1094" s="10">
        <f t="shared" si="123"/>
        <v>3.9439435615321945</v>
      </c>
      <c r="H1094" s="9">
        <f>H1093*(1+C1094)</f>
        <v>3.9439435615321887</v>
      </c>
      <c r="I1094" s="9">
        <f t="shared" si="122"/>
        <v>2.3006655800053899E-2</v>
      </c>
      <c r="J1094">
        <f t="shared" si="124"/>
        <v>6.4717649776348111E-4</v>
      </c>
      <c r="O1094">
        <v>1092</v>
      </c>
      <c r="P1094">
        <v>715</v>
      </c>
      <c r="Q1094" s="9">
        <v>-3.58895340939962E-2</v>
      </c>
      <c r="R1094">
        <v>9.7796695086035709E-5</v>
      </c>
      <c r="S1094">
        <f t="shared" si="125"/>
        <v>0.81468360798795447</v>
      </c>
      <c r="T1094" s="20">
        <f t="shared" si="119"/>
        <v>0.18531639201204553</v>
      </c>
    </row>
    <row r="1095" spans="1:20" x14ac:dyDescent="0.15">
      <c r="A1095" s="6">
        <v>38197</v>
      </c>
      <c r="B1095" s="11">
        <v>1881.06</v>
      </c>
      <c r="C1095" s="7">
        <f t="shared" si="120"/>
        <v>1.2269542475218831E-2</v>
      </c>
      <c r="E1095">
        <v>1093</v>
      </c>
      <c r="F1095" s="2">
        <f t="shared" si="121"/>
        <v>903.08190759983984</v>
      </c>
      <c r="G1095" s="10">
        <f t="shared" si="123"/>
        <v>3.9923339445802797</v>
      </c>
      <c r="H1095" s="9">
        <f>H1094*(1+C1095)</f>
        <v>3.9923339445802739</v>
      </c>
      <c r="I1095" s="9">
        <f t="shared" si="122"/>
        <v>-4.8390383048085184E-2</v>
      </c>
      <c r="J1095">
        <f t="shared" si="124"/>
        <v>6.5042864096832268E-4</v>
      </c>
      <c r="O1095">
        <v>1093</v>
      </c>
      <c r="P1095">
        <v>912</v>
      </c>
      <c r="Q1095" s="9">
        <v>-3.6080548763922415E-2</v>
      </c>
      <c r="R1095">
        <v>2.6252899238969916E-4</v>
      </c>
      <c r="S1095">
        <f t="shared" si="125"/>
        <v>0.81494613698034413</v>
      </c>
      <c r="T1095" s="20">
        <f t="shared" si="119"/>
        <v>0.18505386301965587</v>
      </c>
    </row>
    <row r="1096" spans="1:20" x14ac:dyDescent="0.15">
      <c r="A1096" s="6">
        <v>38198</v>
      </c>
      <c r="B1096" s="11">
        <v>1887.36</v>
      </c>
      <c r="C1096" s="7">
        <f t="shared" si="120"/>
        <v>3.3491754648973249E-3</v>
      </c>
      <c r="E1096">
        <v>1094</v>
      </c>
      <c r="F1096" s="2">
        <f t="shared" si="121"/>
        <v>906.10648736756593</v>
      </c>
      <c r="G1096" s="10">
        <f t="shared" si="123"/>
        <v>4.0057049714751445</v>
      </c>
      <c r="H1096" s="9">
        <f>H1095*(1+C1096)</f>
        <v>4.0057049714751392</v>
      </c>
      <c r="I1096" s="9">
        <f t="shared" si="122"/>
        <v>-1.3371026894865246E-2</v>
      </c>
      <c r="J1096">
        <f t="shared" si="124"/>
        <v>6.5369712660132921E-4</v>
      </c>
      <c r="O1096">
        <v>1094</v>
      </c>
      <c r="P1096">
        <v>1025</v>
      </c>
      <c r="Q1096" s="9">
        <v>-3.6080548763923304E-2</v>
      </c>
      <c r="R1096">
        <v>4.6256114295208995E-4</v>
      </c>
      <c r="S1096">
        <f t="shared" si="125"/>
        <v>0.81540869812329619</v>
      </c>
      <c r="T1096" s="20">
        <f t="shared" si="119"/>
        <v>0.18459130187670381</v>
      </c>
    </row>
    <row r="1097" spans="1:20" x14ac:dyDescent="0.15">
      <c r="A1097" s="6">
        <v>38201</v>
      </c>
      <c r="B1097" s="11">
        <v>1892.09</v>
      </c>
      <c r="C1097" s="7">
        <f t="shared" si="120"/>
        <v>2.5061461512376759E-3</v>
      </c>
      <c r="E1097">
        <v>1095</v>
      </c>
      <c r="F1097" s="2">
        <f t="shared" si="121"/>
        <v>908.37732265349359</v>
      </c>
      <c r="G1097" s="10">
        <f t="shared" si="123"/>
        <v>4.0157438535724008</v>
      </c>
      <c r="H1097" s="9">
        <f>H1096*(1+C1097)</f>
        <v>4.0157438535723955</v>
      </c>
      <c r="I1097" s="9">
        <f t="shared" si="122"/>
        <v>-1.0038882097256341E-2</v>
      </c>
      <c r="J1097">
        <f t="shared" si="124"/>
        <v>6.5698203678525569E-4</v>
      </c>
      <c r="O1097">
        <v>1095</v>
      </c>
      <c r="P1097">
        <v>858</v>
      </c>
      <c r="Q1097" s="9">
        <v>-3.6101772616136341E-2</v>
      </c>
      <c r="R1097">
        <v>2.0027356654865735E-4</v>
      </c>
      <c r="S1097">
        <f t="shared" si="125"/>
        <v>0.81560897168984481</v>
      </c>
      <c r="T1097" s="20">
        <f t="shared" si="119"/>
        <v>0.18439102831015519</v>
      </c>
    </row>
    <row r="1098" spans="1:20" x14ac:dyDescent="0.15">
      <c r="A1098" s="6">
        <v>38202</v>
      </c>
      <c r="B1098" s="11">
        <v>1859.42</v>
      </c>
      <c r="C1098" s="7">
        <f t="shared" si="120"/>
        <v>-1.7266620509595154E-2</v>
      </c>
      <c r="E1098">
        <v>1096</v>
      </c>
      <c r="F1098" s="2">
        <f t="shared" si="121"/>
        <v>892.6927161437136</v>
      </c>
      <c r="G1098" s="10">
        <f t="shared" si="123"/>
        <v>3.9464055283890267</v>
      </c>
      <c r="H1098" s="9">
        <f>H1097*(1+C1098)</f>
        <v>3.9464055283890218</v>
      </c>
      <c r="I1098" s="9">
        <f t="shared" si="122"/>
        <v>6.9338325183373684E-2</v>
      </c>
      <c r="J1098">
        <f t="shared" si="124"/>
        <v>6.602834540555332E-4</v>
      </c>
      <c r="O1098">
        <v>1096</v>
      </c>
      <c r="P1098">
        <v>552</v>
      </c>
      <c r="Q1098" s="9">
        <v>-3.6377682694920033E-2</v>
      </c>
      <c r="R1098">
        <v>4.3200257965495861E-5</v>
      </c>
      <c r="S1098">
        <f t="shared" si="125"/>
        <v>0.81565217194781026</v>
      </c>
      <c r="T1098" s="20">
        <f t="shared" si="119"/>
        <v>0.18434782805218974</v>
      </c>
    </row>
    <row r="1099" spans="1:20" x14ac:dyDescent="0.15">
      <c r="A1099" s="6">
        <v>38203</v>
      </c>
      <c r="B1099" s="11">
        <v>1855.06</v>
      </c>
      <c r="C1099" s="7">
        <f t="shared" si="120"/>
        <v>-2.3448172010627211E-3</v>
      </c>
      <c r="E1099">
        <v>1097</v>
      </c>
      <c r="F1099" s="2">
        <f t="shared" si="121"/>
        <v>890.59951490763638</v>
      </c>
      <c r="G1099" s="10">
        <f t="shared" si="123"/>
        <v>3.9371519288236909</v>
      </c>
      <c r="H1099" s="9">
        <f>H1098*(1+C1099)</f>
        <v>3.937151928823686</v>
      </c>
      <c r="I1099" s="9">
        <f t="shared" si="122"/>
        <v>9.2535995653357794E-3</v>
      </c>
      <c r="J1099">
        <f t="shared" si="124"/>
        <v>6.636014613623448E-4</v>
      </c>
      <c r="O1099">
        <v>1097</v>
      </c>
      <c r="P1099">
        <v>506</v>
      </c>
      <c r="Q1099" s="9">
        <v>-3.6653592773702393E-2</v>
      </c>
      <c r="R1099">
        <v>3.430425993352024E-5</v>
      </c>
      <c r="S1099">
        <f t="shared" si="125"/>
        <v>0.81568647620774382</v>
      </c>
      <c r="T1099" s="20">
        <f t="shared" si="119"/>
        <v>0.18431352379225618</v>
      </c>
    </row>
    <row r="1100" spans="1:20" x14ac:dyDescent="0.15">
      <c r="A1100" s="6">
        <v>38204</v>
      </c>
      <c r="B1100" s="11">
        <v>1821.63</v>
      </c>
      <c r="C1100" s="7">
        <f t="shared" si="120"/>
        <v>-1.8020980453462343E-2</v>
      </c>
      <c r="E1100">
        <v>1098</v>
      </c>
      <c r="F1100" s="2">
        <f t="shared" si="121"/>
        <v>874.5500384576228</v>
      </c>
      <c r="G1100" s="10">
        <f t="shared" si="123"/>
        <v>3.8662005908720474</v>
      </c>
      <c r="H1100" s="9">
        <f>H1099*(1+C1100)</f>
        <v>3.8662005908720429</v>
      </c>
      <c r="I1100" s="9">
        <f t="shared" si="122"/>
        <v>7.0951337951643101E-2</v>
      </c>
      <c r="J1100">
        <f t="shared" si="124"/>
        <v>6.6693614207270844E-4</v>
      </c>
      <c r="O1100">
        <v>1098</v>
      </c>
      <c r="P1100">
        <v>437</v>
      </c>
      <c r="Q1100" s="9">
        <v>-3.6738488182558982E-2</v>
      </c>
      <c r="R1100">
        <v>2.4273959663053606E-5</v>
      </c>
      <c r="S1100">
        <f t="shared" si="125"/>
        <v>0.81571075016740691</v>
      </c>
      <c r="T1100" s="20">
        <f t="shared" si="119"/>
        <v>0.18428924983259309</v>
      </c>
    </row>
    <row r="1101" spans="1:20" x14ac:dyDescent="0.15">
      <c r="A1101" s="6">
        <v>38205</v>
      </c>
      <c r="B1101" s="11">
        <v>1776.89</v>
      </c>
      <c r="C1101" s="7">
        <f t="shared" si="120"/>
        <v>-2.4560421161267665E-2</v>
      </c>
      <c r="E1101">
        <v>1099</v>
      </c>
      <c r="F1101" s="2">
        <f t="shared" si="121"/>
        <v>853.0707211865008</v>
      </c>
      <c r="G1101" s="10">
        <f t="shared" si="123"/>
        <v>3.7712450760662883</v>
      </c>
      <c r="H1101" s="9">
        <f>H1100*(1+C1101)</f>
        <v>3.7712450760662835</v>
      </c>
      <c r="I1101" s="9">
        <f t="shared" si="122"/>
        <v>9.4955514805759478E-2</v>
      </c>
      <c r="J1101">
        <f t="shared" si="124"/>
        <v>6.7028757997257137E-4</v>
      </c>
      <c r="O1101">
        <v>1099</v>
      </c>
      <c r="P1101">
        <v>904</v>
      </c>
      <c r="Q1101" s="9">
        <v>-3.6759712034773351E-2</v>
      </c>
      <c r="R1101">
        <v>2.522097767256528E-4</v>
      </c>
      <c r="S1101">
        <f t="shared" si="125"/>
        <v>0.81596295994413259</v>
      </c>
      <c r="T1101" s="20">
        <f t="shared" si="119"/>
        <v>0.18403704005586741</v>
      </c>
    </row>
    <row r="1102" spans="1:20" x14ac:dyDescent="0.15">
      <c r="A1102" s="6">
        <v>38208</v>
      </c>
      <c r="B1102" s="11">
        <v>1774.64</v>
      </c>
      <c r="C1102" s="7">
        <f t="shared" si="120"/>
        <v>-1.2662573372578256E-3</v>
      </c>
      <c r="E1102">
        <v>1100</v>
      </c>
      <c r="F1102" s="2">
        <f t="shared" si="121"/>
        <v>851.99051412659855</v>
      </c>
      <c r="G1102" s="10">
        <f t="shared" si="123"/>
        <v>3.7664697093181219</v>
      </c>
      <c r="H1102" s="9">
        <f>H1101*(1+C1102)</f>
        <v>3.766469709318117</v>
      </c>
      <c r="I1102" s="9">
        <f t="shared" si="122"/>
        <v>4.7753667481664763E-3</v>
      </c>
      <c r="J1102">
        <f t="shared" si="124"/>
        <v>6.7365585926891589E-4</v>
      </c>
      <c r="O1102">
        <v>1100</v>
      </c>
      <c r="P1102">
        <v>822</v>
      </c>
      <c r="Q1102" s="9">
        <v>-3.678093588698772E-2</v>
      </c>
      <c r="R1102">
        <v>1.6720703230602634E-4</v>
      </c>
      <c r="S1102">
        <f t="shared" si="125"/>
        <v>0.81613016697643859</v>
      </c>
      <c r="T1102" s="20">
        <f t="shared" si="119"/>
        <v>0.18386983302356141</v>
      </c>
    </row>
    <row r="1103" spans="1:20" x14ac:dyDescent="0.15">
      <c r="A1103" s="6">
        <v>38209</v>
      </c>
      <c r="B1103" s="11">
        <v>1808.7</v>
      </c>
      <c r="C1103" s="7">
        <f t="shared" si="120"/>
        <v>1.9192624983095152E-2</v>
      </c>
      <c r="E1103">
        <v>1101</v>
      </c>
      <c r="F1103" s="2">
        <f t="shared" si="121"/>
        <v>868.34244855338477</v>
      </c>
      <c r="G1103" s="10">
        <f t="shared" si="123"/>
        <v>3.8387581499592516</v>
      </c>
      <c r="H1103" s="9">
        <f>H1102*(1+C1103)</f>
        <v>3.8387581499592471</v>
      </c>
      <c r="I1103" s="9">
        <f t="shared" si="122"/>
        <v>-7.2288440641130158E-2</v>
      </c>
      <c r="J1103">
        <f t="shared" si="124"/>
        <v>6.7704106459187533E-4</v>
      </c>
      <c r="O1103">
        <v>1101</v>
      </c>
      <c r="P1103">
        <v>1211</v>
      </c>
      <c r="Q1103" s="9">
        <v>-3.6823383591414682E-2</v>
      </c>
      <c r="R1103">
        <v>1.1751035241672379E-3</v>
      </c>
      <c r="S1103">
        <f t="shared" si="125"/>
        <v>0.81730527050060586</v>
      </c>
      <c r="T1103" s="20">
        <f t="shared" si="119"/>
        <v>0.18269472949939414</v>
      </c>
    </row>
    <row r="1104" spans="1:20" x14ac:dyDescent="0.15">
      <c r="A1104" s="6">
        <v>38210</v>
      </c>
      <c r="B1104" s="11">
        <v>1782.42</v>
      </c>
      <c r="C1104" s="7">
        <f t="shared" si="120"/>
        <v>-1.4529772764969251E-2</v>
      </c>
      <c r="E1104">
        <v>1102</v>
      </c>
      <c r="F1104" s="2">
        <f t="shared" si="121"/>
        <v>855.72563009372709</v>
      </c>
      <c r="G1104" s="10">
        <f t="shared" si="123"/>
        <v>3.7829818663406698</v>
      </c>
      <c r="H1104" s="9">
        <f>H1103*(1+C1104)</f>
        <v>3.7829818663406654</v>
      </c>
      <c r="I1104" s="9">
        <f t="shared" si="122"/>
        <v>5.5776283618581779E-2</v>
      </c>
      <c r="J1104">
        <f t="shared" si="124"/>
        <v>6.8044328099685965E-4</v>
      </c>
      <c r="O1104">
        <v>1102</v>
      </c>
      <c r="P1104">
        <v>1283</v>
      </c>
      <c r="Q1104" s="9">
        <v>-3.7078069817984449E-2</v>
      </c>
      <c r="R1104">
        <v>1.6858320846249489E-3</v>
      </c>
      <c r="S1104">
        <f t="shared" si="125"/>
        <v>0.81899110258523078</v>
      </c>
      <c r="T1104" s="20">
        <f t="shared" si="119"/>
        <v>0.18100889741476922</v>
      </c>
    </row>
    <row r="1105" spans="1:20" x14ac:dyDescent="0.15">
      <c r="A1105" s="6">
        <v>38211</v>
      </c>
      <c r="B1105" s="11">
        <v>1752.49</v>
      </c>
      <c r="C1105" s="7">
        <f t="shared" si="120"/>
        <v>-1.6791777471078628E-2</v>
      </c>
      <c r="E1105">
        <v>1103</v>
      </c>
      <c r="F1105" s="2">
        <f t="shared" si="121"/>
        <v>841.35647573689471</v>
      </c>
      <c r="G1105" s="10">
        <f t="shared" si="123"/>
        <v>3.7194588766639516</v>
      </c>
      <c r="H1105" s="9">
        <f>H1104*(1+C1105)</f>
        <v>3.7194588766639471</v>
      </c>
      <c r="I1105" s="9">
        <f t="shared" si="122"/>
        <v>6.3522989676718211E-2</v>
      </c>
      <c r="J1105">
        <f t="shared" si="124"/>
        <v>6.8386259396669303E-4</v>
      </c>
      <c r="O1105">
        <v>1103</v>
      </c>
      <c r="P1105">
        <v>850</v>
      </c>
      <c r="Q1105" s="9">
        <v>-3.709929367019793E-2</v>
      </c>
      <c r="R1105">
        <v>1.9240142219533748E-4</v>
      </c>
      <c r="S1105">
        <f t="shared" si="125"/>
        <v>0.81918350400742612</v>
      </c>
      <c r="T1105" s="20">
        <f t="shared" si="119"/>
        <v>0.18081649599257388</v>
      </c>
    </row>
    <row r="1106" spans="1:20" x14ac:dyDescent="0.15">
      <c r="A1106" s="6">
        <v>38212</v>
      </c>
      <c r="B1106" s="11">
        <v>1757.22</v>
      </c>
      <c r="C1106" s="7">
        <f t="shared" si="120"/>
        <v>2.6990168274854121E-3</v>
      </c>
      <c r="E1106">
        <v>1104</v>
      </c>
      <c r="F1106" s="2">
        <f t="shared" si="121"/>
        <v>843.62731102282237</v>
      </c>
      <c r="G1106" s="10">
        <f t="shared" si="123"/>
        <v>3.7294977587612075</v>
      </c>
      <c r="H1106" s="9">
        <f>H1105*(1+C1106)</f>
        <v>3.729497758761203</v>
      </c>
      <c r="I1106" s="9">
        <f t="shared" si="122"/>
        <v>-1.0038882097255897E-2</v>
      </c>
      <c r="J1106">
        <f t="shared" si="124"/>
        <v>6.8729908941376192E-4</v>
      </c>
      <c r="O1106">
        <v>1104</v>
      </c>
      <c r="P1106">
        <v>986</v>
      </c>
      <c r="Q1106" s="9">
        <v>-3.722663678348237E-2</v>
      </c>
      <c r="R1106">
        <v>3.8042521656375981E-4</v>
      </c>
      <c r="S1106">
        <f t="shared" si="125"/>
        <v>0.81956392922398991</v>
      </c>
      <c r="T1106" s="20">
        <f t="shared" si="119"/>
        <v>0.18043607077601009</v>
      </c>
    </row>
    <row r="1107" spans="1:20" x14ac:dyDescent="0.15">
      <c r="A1107" s="6">
        <v>38215</v>
      </c>
      <c r="B1107" s="11">
        <v>1782.84</v>
      </c>
      <c r="C1107" s="7">
        <f t="shared" si="120"/>
        <v>1.4579847714002669E-2</v>
      </c>
      <c r="E1107">
        <v>1105</v>
      </c>
      <c r="F1107" s="2">
        <f t="shared" si="121"/>
        <v>855.9272687449087</v>
      </c>
      <c r="G1107" s="10">
        <f t="shared" si="123"/>
        <v>3.78387326813366</v>
      </c>
      <c r="H1107" s="9">
        <f>H1106*(1+C1107)</f>
        <v>3.7838732681336555</v>
      </c>
      <c r="I1107" s="9">
        <f t="shared" si="122"/>
        <v>-5.4375509372452502E-2</v>
      </c>
      <c r="J1107">
        <f t="shared" si="124"/>
        <v>6.9075285368217279E-4</v>
      </c>
      <c r="O1107">
        <v>1105</v>
      </c>
      <c r="P1107">
        <v>234</v>
      </c>
      <c r="Q1107" s="9">
        <v>-3.7247860635697627E-2</v>
      </c>
      <c r="R1107">
        <v>8.7745735226959495E-6</v>
      </c>
      <c r="S1107">
        <f t="shared" si="125"/>
        <v>0.81957270379751257</v>
      </c>
      <c r="T1107" s="20">
        <f t="shared" si="119"/>
        <v>0.18042729620248743</v>
      </c>
    </row>
    <row r="1108" spans="1:20" x14ac:dyDescent="0.15">
      <c r="A1108" s="6">
        <v>38216</v>
      </c>
      <c r="B1108" s="11">
        <v>1795.25</v>
      </c>
      <c r="C1108" s="7">
        <f t="shared" si="120"/>
        <v>6.9608041102959817E-3</v>
      </c>
      <c r="E1108">
        <v>1106</v>
      </c>
      <c r="F1108" s="2">
        <f t="shared" si="121"/>
        <v>861.88521079530267</v>
      </c>
      <c r="G1108" s="10">
        <f t="shared" si="123"/>
        <v>3.8102120687313241</v>
      </c>
      <c r="H1108" s="9">
        <f>H1107*(1+C1108)</f>
        <v>3.8102120687313192</v>
      </c>
      <c r="I1108" s="9">
        <f t="shared" si="122"/>
        <v>-2.6338800597663692E-2</v>
      </c>
      <c r="J1108">
        <f t="shared" si="124"/>
        <v>6.9422397354992232E-4</v>
      </c>
      <c r="O1108">
        <v>1106</v>
      </c>
      <c r="P1108">
        <v>1400</v>
      </c>
      <c r="Q1108" s="9">
        <v>-3.7375203748981178E-2</v>
      </c>
      <c r="R1108">
        <v>3.030497065356001E-3</v>
      </c>
      <c r="S1108">
        <f t="shared" si="125"/>
        <v>0.82260320086286853</v>
      </c>
      <c r="T1108" s="20">
        <f t="shared" si="119"/>
        <v>0.17739679913713147</v>
      </c>
    </row>
    <row r="1109" spans="1:20" x14ac:dyDescent="0.15">
      <c r="A1109" s="6">
        <v>38217</v>
      </c>
      <c r="B1109" s="11">
        <v>1831.37</v>
      </c>
      <c r="C1109" s="7">
        <f t="shared" si="120"/>
        <v>2.0119760479041959E-2</v>
      </c>
      <c r="E1109">
        <v>1107</v>
      </c>
      <c r="F1109" s="2">
        <f t="shared" si="121"/>
        <v>879.2261347969328</v>
      </c>
      <c r="G1109" s="10">
        <f t="shared" si="123"/>
        <v>3.8868726229285535</v>
      </c>
      <c r="H1109" s="9">
        <f>H1108*(1+C1109)</f>
        <v>3.8868726229285482</v>
      </c>
      <c r="I1109" s="9">
        <f t="shared" si="122"/>
        <v>-7.6660554197228947E-2</v>
      </c>
      <c r="J1109">
        <f t="shared" si="124"/>
        <v>6.9771253623107773E-4</v>
      </c>
      <c r="O1109">
        <v>1107</v>
      </c>
      <c r="P1109">
        <v>1294</v>
      </c>
      <c r="Q1109" s="9">
        <v>-3.7460099157837767E-2</v>
      </c>
      <c r="R1109">
        <v>1.7813958114486861E-3</v>
      </c>
      <c r="S1109">
        <f t="shared" si="125"/>
        <v>0.82438459667431718</v>
      </c>
      <c r="T1109" s="20">
        <f t="shared" si="119"/>
        <v>0.17561540332568282</v>
      </c>
    </row>
    <row r="1110" spans="1:20" x14ac:dyDescent="0.15">
      <c r="A1110" s="6">
        <v>38218</v>
      </c>
      <c r="B1110" s="11">
        <v>1819.89</v>
      </c>
      <c r="C1110" s="7">
        <f t="shared" si="120"/>
        <v>-6.2685312088762712E-3</v>
      </c>
      <c r="E1110">
        <v>1108</v>
      </c>
      <c r="F1110" s="2">
        <f t="shared" si="121"/>
        <v>873.71467833129861</v>
      </c>
      <c r="G1110" s="10">
        <f t="shared" si="123"/>
        <v>3.8625076405867991</v>
      </c>
      <c r="H1110" s="9">
        <f>H1109*(1+C1110)</f>
        <v>3.8625076405867937</v>
      </c>
      <c r="I1110" s="9">
        <f t="shared" si="122"/>
        <v>2.4364982341754438E-2</v>
      </c>
      <c r="J1110">
        <f t="shared" si="124"/>
        <v>7.0121862937796758E-4</v>
      </c>
      <c r="O1110">
        <v>1108</v>
      </c>
      <c r="P1110">
        <v>795</v>
      </c>
      <c r="Q1110" s="9">
        <v>-3.7523770714479543E-2</v>
      </c>
      <c r="R1110">
        <v>1.4604198221284957E-4</v>
      </c>
      <c r="S1110">
        <f t="shared" si="125"/>
        <v>0.82453063865652998</v>
      </c>
      <c r="T1110" s="20">
        <f t="shared" si="119"/>
        <v>0.17546936134347002</v>
      </c>
    </row>
    <row r="1111" spans="1:20" x14ac:dyDescent="0.15">
      <c r="A1111" s="6">
        <v>38219</v>
      </c>
      <c r="B1111" s="11">
        <v>1838.02</v>
      </c>
      <c r="C1111" s="7">
        <f t="shared" si="120"/>
        <v>9.962140568935407E-3</v>
      </c>
      <c r="E1111">
        <v>1109</v>
      </c>
      <c r="F1111" s="2">
        <f t="shared" si="121"/>
        <v>882.4187467739772</v>
      </c>
      <c r="G1111" s="10">
        <f t="shared" si="123"/>
        <v>3.9009864846509119</v>
      </c>
      <c r="H1111" s="9">
        <f>H1110*(1+C1111)</f>
        <v>3.9009864846509066</v>
      </c>
      <c r="I1111" s="9">
        <f t="shared" si="122"/>
        <v>-3.8478844064112838E-2</v>
      </c>
      <c r="J1111">
        <f t="shared" si="124"/>
        <v>7.0474234108338436E-4</v>
      </c>
      <c r="O1111">
        <v>1109</v>
      </c>
      <c r="P1111">
        <v>732</v>
      </c>
      <c r="Q1111" s="9">
        <v>-3.7757233088834052E-2</v>
      </c>
      <c r="R1111">
        <v>1.0649563462723111E-4</v>
      </c>
      <c r="S1111">
        <f t="shared" si="125"/>
        <v>0.82463713429115726</v>
      </c>
      <c r="T1111" s="20">
        <f t="shared" si="119"/>
        <v>0.17536286570884274</v>
      </c>
    </row>
    <row r="1112" spans="1:20" x14ac:dyDescent="0.15">
      <c r="A1112" s="6">
        <v>38222</v>
      </c>
      <c r="B1112" s="11">
        <v>1838.7</v>
      </c>
      <c r="C1112" s="7">
        <f t="shared" si="120"/>
        <v>3.6996333010530513E-4</v>
      </c>
      <c r="E1112">
        <v>1110</v>
      </c>
      <c r="F1112" s="2">
        <f t="shared" si="121"/>
        <v>882.74520935208102</v>
      </c>
      <c r="G1112" s="10">
        <f t="shared" si="123"/>
        <v>3.902429706601469</v>
      </c>
      <c r="H1112" s="9">
        <f>H1111*(1+C1112)</f>
        <v>3.9024297066014637</v>
      </c>
      <c r="I1112" s="9">
        <f t="shared" si="122"/>
        <v>-1.4432219505571275E-3</v>
      </c>
      <c r="J1112">
        <f t="shared" si="124"/>
        <v>7.0828375988279848E-4</v>
      </c>
      <c r="O1112">
        <v>1110</v>
      </c>
      <c r="P1112">
        <v>660</v>
      </c>
      <c r="Q1112" s="9">
        <v>-3.7820904645476716E-2</v>
      </c>
      <c r="R1112">
        <v>7.4232420120730336E-5</v>
      </c>
      <c r="S1112">
        <f t="shared" si="125"/>
        <v>0.82471136671127798</v>
      </c>
      <c r="T1112" s="20">
        <f t="shared" si="119"/>
        <v>0.17528863328872202</v>
      </c>
    </row>
    <row r="1113" spans="1:20" x14ac:dyDescent="0.15">
      <c r="A1113" s="6">
        <v>38223</v>
      </c>
      <c r="B1113" s="11">
        <v>1836.89</v>
      </c>
      <c r="C1113" s="7">
        <f t="shared" si="120"/>
        <v>-9.8439114591830634E-4</v>
      </c>
      <c r="E1113">
        <v>1111</v>
      </c>
      <c r="F1113" s="2">
        <f t="shared" si="121"/>
        <v>881.87624278389308</v>
      </c>
      <c r="G1113" s="10">
        <f t="shared" si="123"/>
        <v>3.8985881893507219</v>
      </c>
      <c r="H1113" s="9">
        <f>H1112*(1+C1113)</f>
        <v>3.8985881893507166</v>
      </c>
      <c r="I1113" s="9">
        <f t="shared" si="122"/>
        <v>3.8415172507471063E-3</v>
      </c>
      <c r="J1113">
        <f t="shared" si="124"/>
        <v>7.1184297475658141E-4</v>
      </c>
      <c r="O1113">
        <v>1111</v>
      </c>
      <c r="P1113">
        <v>921</v>
      </c>
      <c r="Q1113" s="9">
        <v>-3.7990695463189894E-2</v>
      </c>
      <c r="R1113">
        <v>2.7464363911235959E-4</v>
      </c>
      <c r="S1113">
        <f t="shared" si="125"/>
        <v>0.82498601035039032</v>
      </c>
      <c r="T1113" s="20">
        <f t="shared" si="119"/>
        <v>0.17501398964960968</v>
      </c>
    </row>
    <row r="1114" spans="1:20" x14ac:dyDescent="0.15">
      <c r="A1114" s="6">
        <v>38224</v>
      </c>
      <c r="B1114" s="11">
        <v>1860.72</v>
      </c>
      <c r="C1114" s="7">
        <f t="shared" si="120"/>
        <v>1.2973014170690744E-2</v>
      </c>
      <c r="E1114">
        <v>1112</v>
      </c>
      <c r="F1114" s="2">
        <f t="shared" si="121"/>
        <v>893.31683577832405</v>
      </c>
      <c r="G1114" s="10">
        <f t="shared" si="123"/>
        <v>3.9491646291768565</v>
      </c>
      <c r="H1114" s="9">
        <f>H1113*(1+C1114)</f>
        <v>3.9491646291768512</v>
      </c>
      <c r="I1114" s="9">
        <f t="shared" si="122"/>
        <v>-5.0576439826134578E-2</v>
      </c>
      <c r="J1114">
        <f t="shared" si="124"/>
        <v>7.1542007513224269E-4</v>
      </c>
      <c r="O1114">
        <v>1112</v>
      </c>
      <c r="P1114">
        <v>863</v>
      </c>
      <c r="Q1114" s="9">
        <v>-3.8309053246400548E-2</v>
      </c>
      <c r="R1114">
        <v>2.0535639333817178E-4</v>
      </c>
      <c r="S1114">
        <f t="shared" si="125"/>
        <v>0.8251913667437285</v>
      </c>
      <c r="T1114" s="20">
        <f t="shared" si="119"/>
        <v>0.1748086332562715</v>
      </c>
    </row>
    <row r="1115" spans="1:20" x14ac:dyDescent="0.15">
      <c r="A1115" s="6">
        <v>38225</v>
      </c>
      <c r="B1115" s="11">
        <v>1852.92</v>
      </c>
      <c r="C1115" s="7">
        <f t="shared" si="120"/>
        <v>-4.1919257061782123E-3</v>
      </c>
      <c r="E1115">
        <v>1113</v>
      </c>
      <c r="F1115" s="2">
        <f t="shared" si="121"/>
        <v>889.57211797066316</v>
      </c>
      <c r="G1115" s="10">
        <f t="shared" si="123"/>
        <v>3.9326100244498803</v>
      </c>
      <c r="H1115" s="9">
        <f>H1114*(1+C1115)</f>
        <v>3.932610024449875</v>
      </c>
      <c r="I1115" s="9">
        <f t="shared" si="122"/>
        <v>1.655460472697623E-2</v>
      </c>
      <c r="J1115">
        <f t="shared" si="124"/>
        <v>7.1901515088667592E-4</v>
      </c>
      <c r="O1115">
        <v>1113</v>
      </c>
      <c r="P1115">
        <v>829</v>
      </c>
      <c r="Q1115" s="9">
        <v>-3.8351500950829287E-2</v>
      </c>
      <c r="R1115">
        <v>1.7317810122295549E-4</v>
      </c>
      <c r="S1115">
        <f t="shared" si="125"/>
        <v>0.82536454484495148</v>
      </c>
      <c r="T1115" s="20">
        <f t="shared" si="119"/>
        <v>0.17463545515504852</v>
      </c>
    </row>
    <row r="1116" spans="1:20" x14ac:dyDescent="0.15">
      <c r="A1116" s="6">
        <v>38226</v>
      </c>
      <c r="B1116" s="11">
        <v>1862.09</v>
      </c>
      <c r="C1116" s="7">
        <f t="shared" si="120"/>
        <v>4.9489454482654072E-3</v>
      </c>
      <c r="E1116">
        <v>1114</v>
      </c>
      <c r="F1116" s="2">
        <f t="shared" si="121"/>
        <v>893.97456185479791</v>
      </c>
      <c r="G1116" s="10">
        <f t="shared" si="123"/>
        <v>3.9520722969301847</v>
      </c>
      <c r="H1116" s="9">
        <f>H1115*(1+C1116)</f>
        <v>3.9520722969301789</v>
      </c>
      <c r="I1116" s="9">
        <f t="shared" si="122"/>
        <v>-1.9462272480303966E-2</v>
      </c>
      <c r="J1116">
        <f t="shared" si="124"/>
        <v>7.2262829234841794E-4</v>
      </c>
      <c r="O1116">
        <v>1114</v>
      </c>
      <c r="P1116">
        <v>892</v>
      </c>
      <c r="Q1116" s="9">
        <v>-3.8457620211898913E-2</v>
      </c>
      <c r="R1116">
        <v>2.3748647789165723E-4</v>
      </c>
      <c r="S1116">
        <f t="shared" si="125"/>
        <v>0.82560203132284316</v>
      </c>
      <c r="T1116" s="20">
        <f t="shared" si="119"/>
        <v>0.17439796867715684</v>
      </c>
    </row>
    <row r="1117" spans="1:20" x14ac:dyDescent="0.15">
      <c r="A1117" s="6">
        <v>38229</v>
      </c>
      <c r="B1117" s="11">
        <v>1836.49</v>
      </c>
      <c r="C1117" s="7">
        <f t="shared" si="120"/>
        <v>-1.3747992846747437E-2</v>
      </c>
      <c r="E1117">
        <v>1115</v>
      </c>
      <c r="F1117" s="2">
        <f t="shared" si="121"/>
        <v>881.68420597324393</v>
      </c>
      <c r="G1117" s="10">
        <f t="shared" si="123"/>
        <v>3.8977392352621596</v>
      </c>
      <c r="H1117" s="9">
        <f>H1116*(1+C1117)</f>
        <v>3.8977392352621543</v>
      </c>
      <c r="I1117" s="9">
        <f t="shared" si="122"/>
        <v>5.4333061668024651E-2</v>
      </c>
      <c r="J1117">
        <f t="shared" si="124"/>
        <v>7.262595902999176E-4</v>
      </c>
      <c r="O1117">
        <v>1115</v>
      </c>
      <c r="P1117">
        <v>1109</v>
      </c>
      <c r="Q1117" s="9">
        <v>-3.8478844064112838E-2</v>
      </c>
      <c r="R1117">
        <v>7.0474234108338436E-4</v>
      </c>
      <c r="S1117">
        <f t="shared" si="125"/>
        <v>0.82630677366392657</v>
      </c>
      <c r="T1117" s="20">
        <f t="shared" si="119"/>
        <v>0.17369322633607343</v>
      </c>
    </row>
    <row r="1118" spans="1:20" x14ac:dyDescent="0.15">
      <c r="A1118" s="6">
        <v>38230</v>
      </c>
      <c r="B1118" s="11">
        <v>1838.1</v>
      </c>
      <c r="C1118" s="7">
        <f t="shared" si="120"/>
        <v>8.7667234779376102E-4</v>
      </c>
      <c r="E1118">
        <v>1116</v>
      </c>
      <c r="F1118" s="2">
        <f t="shared" si="121"/>
        <v>882.45715413610719</v>
      </c>
      <c r="G1118" s="10">
        <f t="shared" si="123"/>
        <v>3.9011562754686246</v>
      </c>
      <c r="H1118" s="9">
        <f>H1117*(1+C1118)</f>
        <v>3.9011562754686193</v>
      </c>
      <c r="I1118" s="9">
        <f t="shared" si="122"/>
        <v>-3.4170402064650496E-3</v>
      </c>
      <c r="J1118">
        <f t="shared" si="124"/>
        <v>7.2990913597981676E-4</v>
      </c>
      <c r="O1118">
        <v>1116</v>
      </c>
      <c r="P1118">
        <v>1212</v>
      </c>
      <c r="Q1118" s="9">
        <v>-3.8478844064113282E-2</v>
      </c>
      <c r="R1118">
        <v>1.1810085670022493E-3</v>
      </c>
      <c r="S1118">
        <f t="shared" si="125"/>
        <v>0.82748778223092878</v>
      </c>
      <c r="T1118" s="20">
        <f t="shared" si="119"/>
        <v>0.17251221776907122</v>
      </c>
    </row>
    <row r="1119" spans="1:20" x14ac:dyDescent="0.15">
      <c r="A1119" s="6">
        <v>38231</v>
      </c>
      <c r="B1119" s="11">
        <v>1850.41</v>
      </c>
      <c r="C1119" s="7">
        <f t="shared" si="120"/>
        <v>6.6971329089822174E-3</v>
      </c>
      <c r="E1119">
        <v>1117</v>
      </c>
      <c r="F1119" s="2">
        <f t="shared" si="121"/>
        <v>888.36708698383893</v>
      </c>
      <c r="G1119" s="10">
        <f t="shared" si="123"/>
        <v>3.9272828375441482</v>
      </c>
      <c r="H1119" s="9">
        <f>H1118*(1+C1119)</f>
        <v>3.9272828375441429</v>
      </c>
      <c r="I1119" s="9">
        <f t="shared" si="122"/>
        <v>-2.6126562075523552E-2</v>
      </c>
      <c r="J1119">
        <f t="shared" si="124"/>
        <v>7.3357702108524283E-4</v>
      </c>
      <c r="O1119">
        <v>1117</v>
      </c>
      <c r="P1119">
        <v>1485</v>
      </c>
      <c r="Q1119" s="9">
        <v>-3.8627411029612091E-2</v>
      </c>
      <c r="R1119">
        <v>4.6403635248420663E-3</v>
      </c>
      <c r="S1119">
        <f t="shared" si="125"/>
        <v>0.83212814575577088</v>
      </c>
      <c r="T1119" s="20">
        <f t="shared" si="119"/>
        <v>0.16787185424422912</v>
      </c>
    </row>
    <row r="1120" spans="1:20" x14ac:dyDescent="0.15">
      <c r="A1120" s="6">
        <v>38232</v>
      </c>
      <c r="B1120" s="11">
        <v>1873.43</v>
      </c>
      <c r="C1120" s="7">
        <f t="shared" si="120"/>
        <v>1.2440486162526243E-2</v>
      </c>
      <c r="E1120">
        <v>1118</v>
      </c>
      <c r="F1120" s="2">
        <f t="shared" si="121"/>
        <v>899.41880543670516</v>
      </c>
      <c r="G1120" s="10">
        <f t="shared" si="123"/>
        <v>3.9761401453409433</v>
      </c>
      <c r="H1120" s="9">
        <f>H1119*(1+C1120)</f>
        <v>3.9761401453409375</v>
      </c>
      <c r="I1120" s="9">
        <f t="shared" si="122"/>
        <v>-4.8857307796794647E-2</v>
      </c>
      <c r="J1120">
        <f t="shared" si="124"/>
        <v>7.372633377741133E-4</v>
      </c>
      <c r="O1120">
        <v>1118</v>
      </c>
      <c r="P1120">
        <v>894</v>
      </c>
      <c r="Q1120" s="9">
        <v>-3.8669858734039941E-2</v>
      </c>
      <c r="R1120">
        <v>2.3987927364627887E-4</v>
      </c>
      <c r="S1120">
        <f t="shared" si="125"/>
        <v>0.8323680250294172</v>
      </c>
      <c r="T1120" s="20">
        <f t="shared" si="119"/>
        <v>0.1676319749705828</v>
      </c>
    </row>
    <row r="1121" spans="1:20" x14ac:dyDescent="0.15">
      <c r="A1121" s="6">
        <v>38233</v>
      </c>
      <c r="B1121" s="11">
        <v>1844.48</v>
      </c>
      <c r="C1121" s="7">
        <f t="shared" si="120"/>
        <v>-1.545293926114133E-2</v>
      </c>
      <c r="E1121">
        <v>1119</v>
      </c>
      <c r="F1121" s="2">
        <f t="shared" si="121"/>
        <v>885.5201412659635</v>
      </c>
      <c r="G1121" s="10">
        <f t="shared" si="123"/>
        <v>3.9146970931812044</v>
      </c>
      <c r="H1121" s="9">
        <f>H1120*(1+C1121)</f>
        <v>3.9146970931811982</v>
      </c>
      <c r="I1121" s="9">
        <f t="shared" si="122"/>
        <v>6.1443052159739331E-2</v>
      </c>
      <c r="J1121">
        <f t="shared" si="124"/>
        <v>7.4096817866745079E-4</v>
      </c>
      <c r="O1121">
        <v>1119</v>
      </c>
      <c r="P1121">
        <v>1176</v>
      </c>
      <c r="Q1121" s="9">
        <v>-3.8754754142895642E-2</v>
      </c>
      <c r="R1121">
        <v>9.8601598313505885E-4</v>
      </c>
      <c r="S1121">
        <f t="shared" si="125"/>
        <v>0.83335404101255228</v>
      </c>
      <c r="T1121" s="20">
        <f t="shared" si="119"/>
        <v>0.16664595898744772</v>
      </c>
    </row>
    <row r="1122" spans="1:20" x14ac:dyDescent="0.15">
      <c r="A1122" s="6">
        <v>38237</v>
      </c>
      <c r="B1122" s="11">
        <v>1858.56</v>
      </c>
      <c r="C1122" s="7">
        <f t="shared" si="120"/>
        <v>7.6335877862594437E-3</v>
      </c>
      <c r="E1122">
        <v>1120</v>
      </c>
      <c r="F1122" s="2">
        <f t="shared" si="121"/>
        <v>892.27983700081813</v>
      </c>
      <c r="G1122" s="10">
        <f t="shared" si="123"/>
        <v>3.944580277098618</v>
      </c>
      <c r="H1122" s="9">
        <f>H1121*(1+C1122)</f>
        <v>3.9445802770986114</v>
      </c>
      <c r="I1122" s="9">
        <f t="shared" si="122"/>
        <v>-2.9883183917413181E-2</v>
      </c>
      <c r="J1122">
        <f t="shared" si="124"/>
        <v>7.4469163685170919E-4</v>
      </c>
      <c r="O1122">
        <v>1120</v>
      </c>
      <c r="P1122">
        <v>808</v>
      </c>
      <c r="Q1122" s="9">
        <v>-3.8945768812822301E-2</v>
      </c>
      <c r="R1122">
        <v>1.5587543169374242E-4</v>
      </c>
      <c r="S1122">
        <f t="shared" si="125"/>
        <v>0.83350991644424599</v>
      </c>
      <c r="T1122" s="20">
        <f t="shared" si="119"/>
        <v>0.16649008355575401</v>
      </c>
    </row>
    <row r="1123" spans="1:20" x14ac:dyDescent="0.15">
      <c r="A1123" s="6">
        <v>38238</v>
      </c>
      <c r="B1123" s="11">
        <v>1850.64</v>
      </c>
      <c r="C1123" s="7">
        <f t="shared" si="120"/>
        <v>-4.2613636363635354E-3</v>
      </c>
      <c r="E1123">
        <v>1121</v>
      </c>
      <c r="F1123" s="2">
        <f t="shared" si="121"/>
        <v>888.47750814996243</v>
      </c>
      <c r="G1123" s="10">
        <f t="shared" si="123"/>
        <v>3.9277709861450734</v>
      </c>
      <c r="H1123" s="9">
        <f>H1122*(1+C1123)</f>
        <v>3.9277709861450667</v>
      </c>
      <c r="I1123" s="9">
        <f t="shared" si="122"/>
        <v>1.6809290953544664E-2</v>
      </c>
      <c r="J1123">
        <f t="shared" si="124"/>
        <v>7.4843380588111472E-4</v>
      </c>
      <c r="O1123">
        <v>1121</v>
      </c>
      <c r="P1123">
        <v>1056</v>
      </c>
      <c r="Q1123" s="9">
        <v>-3.896699266503667E-2</v>
      </c>
      <c r="R1123">
        <v>5.4032323603199364E-4</v>
      </c>
      <c r="S1123">
        <f t="shared" si="125"/>
        <v>0.83405023968027803</v>
      </c>
      <c r="T1123" s="20">
        <f t="shared" si="119"/>
        <v>0.16594976031972197</v>
      </c>
    </row>
    <row r="1124" spans="1:20" x14ac:dyDescent="0.15">
      <c r="A1124" s="6">
        <v>38239</v>
      </c>
      <c r="B1124" s="11">
        <v>1869.65</v>
      </c>
      <c r="C1124" s="7">
        <f t="shared" si="120"/>
        <v>1.027212207668704E-2</v>
      </c>
      <c r="E1124">
        <v>1122</v>
      </c>
      <c r="F1124" s="2">
        <f t="shared" si="121"/>
        <v>897.60405757606952</v>
      </c>
      <c r="G1124" s="10">
        <f t="shared" si="123"/>
        <v>3.9681175292040249</v>
      </c>
      <c r="H1124" s="9">
        <f>H1123*(1+C1124)</f>
        <v>3.9681175292040183</v>
      </c>
      <c r="I1124" s="9">
        <f t="shared" si="122"/>
        <v>-4.0346543058951578E-2</v>
      </c>
      <c r="J1124">
        <f t="shared" si="124"/>
        <v>7.5219477978001473E-4</v>
      </c>
      <c r="O1124">
        <v>1122</v>
      </c>
      <c r="P1124">
        <v>196</v>
      </c>
      <c r="Q1124" s="9">
        <v>-3.9073111926108517E-2</v>
      </c>
      <c r="R1124">
        <v>7.2527563112193179E-6</v>
      </c>
      <c r="S1124">
        <f t="shared" si="125"/>
        <v>0.83405749243658922</v>
      </c>
      <c r="T1124" s="20">
        <f t="shared" si="119"/>
        <v>0.16594250756341078</v>
      </c>
    </row>
    <row r="1125" spans="1:20" x14ac:dyDescent="0.15">
      <c r="A1125" s="6">
        <v>38240</v>
      </c>
      <c r="B1125" s="11">
        <v>1894.31</v>
      </c>
      <c r="C1125" s="7">
        <f t="shared" si="120"/>
        <v>1.3189634423555141E-2</v>
      </c>
      <c r="E1125">
        <v>1123</v>
      </c>
      <c r="F1125" s="2">
        <f t="shared" si="121"/>
        <v>909.44312695259759</v>
      </c>
      <c r="G1125" s="10">
        <f t="shared" si="123"/>
        <v>4.0204555487639269</v>
      </c>
      <c r="H1125" s="9">
        <f>H1124*(1+C1125)</f>
        <v>4.0204555487639198</v>
      </c>
      <c r="I1125" s="9">
        <f t="shared" si="122"/>
        <v>-5.2338019559901472E-2</v>
      </c>
      <c r="J1125">
        <f t="shared" si="124"/>
        <v>7.5597465304524112E-4</v>
      </c>
      <c r="O1125">
        <v>1123</v>
      </c>
      <c r="P1125">
        <v>1033</v>
      </c>
      <c r="Q1125" s="9">
        <v>-3.9412693561532208E-2</v>
      </c>
      <c r="R1125">
        <v>4.8148692867657687E-4</v>
      </c>
      <c r="S1125">
        <f t="shared" si="125"/>
        <v>0.83453897936526578</v>
      </c>
      <c r="T1125" s="20">
        <f t="shared" si="119"/>
        <v>0.16546102063473422</v>
      </c>
    </row>
    <row r="1126" spans="1:20" x14ac:dyDescent="0.15">
      <c r="A1126" s="6">
        <v>38243</v>
      </c>
      <c r="B1126" s="11">
        <v>1910.38</v>
      </c>
      <c r="C1126" s="7">
        <f t="shared" si="120"/>
        <v>8.4832999878585724E-3</v>
      </c>
      <c r="E1126">
        <v>1124</v>
      </c>
      <c r="F1126" s="2">
        <f t="shared" si="121"/>
        <v>917.15820582043261</v>
      </c>
      <c r="G1126" s="10">
        <f t="shared" si="123"/>
        <v>4.0545622792719422</v>
      </c>
      <c r="H1126" s="9">
        <f>H1125*(1+C1126)</f>
        <v>4.0545622792719342</v>
      </c>
      <c r="I1126" s="9">
        <f t="shared" si="122"/>
        <v>-3.4106730508014493E-2</v>
      </c>
      <c r="J1126">
        <f t="shared" si="124"/>
        <v>7.5977352064848336E-4</v>
      </c>
      <c r="O1126">
        <v>1124</v>
      </c>
      <c r="P1126">
        <v>396</v>
      </c>
      <c r="Q1126" s="9">
        <v>-3.9455141265960059E-2</v>
      </c>
      <c r="R1126">
        <v>1.97645502611237E-5</v>
      </c>
      <c r="S1126">
        <f t="shared" si="125"/>
        <v>0.83455874391552687</v>
      </c>
      <c r="T1126" s="20">
        <f t="shared" si="119"/>
        <v>0.16544125608447313</v>
      </c>
    </row>
    <row r="1127" spans="1:20" x14ac:dyDescent="0.15">
      <c r="A1127" s="6">
        <v>38244</v>
      </c>
      <c r="B1127" s="11">
        <v>1915.4</v>
      </c>
      <c r="C1127" s="7">
        <f t="shared" si="120"/>
        <v>2.6277494529884926E-3</v>
      </c>
      <c r="E1127">
        <v>1125</v>
      </c>
      <c r="F1127" s="2">
        <f t="shared" si="121"/>
        <v>919.56826779408118</v>
      </c>
      <c r="G1127" s="10">
        <f t="shared" si="123"/>
        <v>4.0652166530834064</v>
      </c>
      <c r="H1127" s="9">
        <f>H1126*(1+C1127)</f>
        <v>4.0652166530833984</v>
      </c>
      <c r="I1127" s="9">
        <f t="shared" si="122"/>
        <v>-1.0654373811464168E-2</v>
      </c>
      <c r="J1127">
        <f t="shared" si="124"/>
        <v>7.6359147803867677E-4</v>
      </c>
      <c r="O1127">
        <v>1125</v>
      </c>
      <c r="P1127">
        <v>1279</v>
      </c>
      <c r="Q1127" s="9">
        <v>-3.9455141265960059E-2</v>
      </c>
      <c r="R1127">
        <v>1.6523674758827469E-3</v>
      </c>
      <c r="S1127">
        <f t="shared" si="125"/>
        <v>0.83621111139140958</v>
      </c>
      <c r="T1127" s="20">
        <f t="shared" si="119"/>
        <v>0.16378888860859042</v>
      </c>
    </row>
    <row r="1128" spans="1:20" x14ac:dyDescent="0.15">
      <c r="A1128" s="6">
        <v>38245</v>
      </c>
      <c r="B1128" s="11">
        <v>1896.52</v>
      </c>
      <c r="C1128" s="7">
        <f t="shared" si="120"/>
        <v>-9.8569489401691968E-3</v>
      </c>
      <c r="E1128">
        <v>1126</v>
      </c>
      <c r="F1128" s="2">
        <f t="shared" si="121"/>
        <v>910.50413033143514</v>
      </c>
      <c r="G1128" s="10">
        <f t="shared" si="123"/>
        <v>4.0251460201032385</v>
      </c>
      <c r="H1128" s="9">
        <f>H1127*(1+C1128)</f>
        <v>4.0251460201032296</v>
      </c>
      <c r="I1128" s="9">
        <f t="shared" si="122"/>
        <v>4.0070632980168774E-2</v>
      </c>
      <c r="J1128">
        <f t="shared" si="124"/>
        <v>7.6742862114439873E-4</v>
      </c>
      <c r="O1128">
        <v>1126</v>
      </c>
      <c r="P1128">
        <v>505</v>
      </c>
      <c r="Q1128" s="9">
        <v>-3.9476365118173984E-2</v>
      </c>
      <c r="R1128">
        <v>3.4132738633852654E-5</v>
      </c>
      <c r="S1128">
        <f t="shared" si="125"/>
        <v>0.83624524413004342</v>
      </c>
      <c r="T1128" s="20">
        <f t="shared" si="119"/>
        <v>0.16375475586995658</v>
      </c>
    </row>
    <row r="1129" spans="1:20" x14ac:dyDescent="0.15">
      <c r="A1129" s="6">
        <v>38246</v>
      </c>
      <c r="B1129" s="11">
        <v>1904.08</v>
      </c>
      <c r="C1129" s="7">
        <f t="shared" si="120"/>
        <v>3.986248497247491E-3</v>
      </c>
      <c r="E1129">
        <v>1127</v>
      </c>
      <c r="F1129" s="2">
        <f t="shared" si="121"/>
        <v>914.1336260527064</v>
      </c>
      <c r="G1129" s="10">
        <f t="shared" si="123"/>
        <v>4.041191252377077</v>
      </c>
      <c r="H1129" s="9">
        <f>H1128*(1+C1129)</f>
        <v>4.0411912523770681</v>
      </c>
      <c r="I1129" s="9">
        <f t="shared" si="122"/>
        <v>-1.6045232273838472E-2</v>
      </c>
      <c r="J1129">
        <f t="shared" si="124"/>
        <v>7.7128504637628012E-4</v>
      </c>
      <c r="O1129">
        <v>1127</v>
      </c>
      <c r="P1129">
        <v>450</v>
      </c>
      <c r="Q1129" s="9">
        <v>-3.9561260527031017E-2</v>
      </c>
      <c r="R1129">
        <v>2.5908398969005914E-5</v>
      </c>
      <c r="S1129">
        <f t="shared" si="125"/>
        <v>0.83627115252901241</v>
      </c>
      <c r="T1129" s="20">
        <f t="shared" si="119"/>
        <v>0.16372884747098759</v>
      </c>
    </row>
    <row r="1130" spans="1:20" x14ac:dyDescent="0.15">
      <c r="A1130" s="6">
        <v>38247</v>
      </c>
      <c r="B1130" s="11">
        <v>1910.09</v>
      </c>
      <c r="C1130" s="7">
        <f t="shared" si="120"/>
        <v>3.1563799840341744E-3</v>
      </c>
      <c r="E1130">
        <v>1128</v>
      </c>
      <c r="F1130" s="2">
        <f t="shared" si="121"/>
        <v>917.01897913271171</v>
      </c>
      <c r="G1130" s="10">
        <f t="shared" si="123"/>
        <v>4.0539467875577335</v>
      </c>
      <c r="H1130" s="9">
        <f>H1129*(1+C1130)</f>
        <v>4.0539467875577255</v>
      </c>
      <c r="I1130" s="9">
        <f t="shared" si="122"/>
        <v>-1.2755535180657418E-2</v>
      </c>
      <c r="J1130">
        <f t="shared" si="124"/>
        <v>7.7516085062942735E-4</v>
      </c>
      <c r="O1130">
        <v>1128</v>
      </c>
      <c r="P1130">
        <v>692</v>
      </c>
      <c r="Q1130" s="9">
        <v>-3.9561260527031017E-2</v>
      </c>
      <c r="R1130">
        <v>8.7147520616542306E-5</v>
      </c>
      <c r="S1130">
        <f t="shared" si="125"/>
        <v>0.83635830004962897</v>
      </c>
      <c r="T1130" s="20">
        <f t="shared" si="119"/>
        <v>0.16364169995037103</v>
      </c>
    </row>
    <row r="1131" spans="1:20" x14ac:dyDescent="0.15">
      <c r="A1131" s="6">
        <v>38250</v>
      </c>
      <c r="B1131" s="11">
        <v>1908.07</v>
      </c>
      <c r="C1131" s="7">
        <f t="shared" si="120"/>
        <v>-1.0575417912245255E-3</v>
      </c>
      <c r="E1131">
        <v>1129</v>
      </c>
      <c r="F1131" s="2">
        <f t="shared" si="121"/>
        <v>916.04919323893284</v>
      </c>
      <c r="G1131" s="10">
        <f t="shared" si="123"/>
        <v>4.0496595694104913</v>
      </c>
      <c r="H1131" s="9">
        <f>H1130*(1+C1131)</f>
        <v>4.0496595694104824</v>
      </c>
      <c r="I1131" s="9">
        <f t="shared" si="122"/>
        <v>4.2872181472430881E-3</v>
      </c>
      <c r="J1131">
        <f t="shared" si="124"/>
        <v>7.790561312858564E-4</v>
      </c>
      <c r="O1131">
        <v>1129</v>
      </c>
      <c r="P1131">
        <v>226</v>
      </c>
      <c r="Q1131" s="9">
        <v>-3.9667379788101087E-2</v>
      </c>
      <c r="R1131">
        <v>8.4296717435952139E-6</v>
      </c>
      <c r="S1131">
        <f t="shared" si="125"/>
        <v>0.8363667297213726</v>
      </c>
      <c r="T1131" s="20">
        <f t="shared" si="119"/>
        <v>0.1636332702786274</v>
      </c>
    </row>
    <row r="1132" spans="1:20" x14ac:dyDescent="0.15">
      <c r="A1132" s="6">
        <v>38251</v>
      </c>
      <c r="B1132" s="11">
        <v>1921.18</v>
      </c>
      <c r="C1132" s="7">
        <f t="shared" si="120"/>
        <v>6.8708171083871061E-3</v>
      </c>
      <c r="E1132">
        <v>1130</v>
      </c>
      <c r="F1132" s="2">
        <f t="shared" si="121"/>
        <v>922.34319970796309</v>
      </c>
      <c r="G1132" s="10">
        <f t="shared" si="123"/>
        <v>4.0774840396631404</v>
      </c>
      <c r="H1132" s="9">
        <f>H1131*(1+C1132)</f>
        <v>4.0774840396631316</v>
      </c>
      <c r="I1132" s="9">
        <f t="shared" si="122"/>
        <v>-2.7824470252649114E-2</v>
      </c>
      <c r="J1132">
        <f t="shared" si="124"/>
        <v>7.8297098621694125E-4</v>
      </c>
      <c r="O1132">
        <v>1130</v>
      </c>
      <c r="P1132">
        <v>213</v>
      </c>
      <c r="Q1132" s="9">
        <v>-3.9815946753600784E-2</v>
      </c>
      <c r="R1132">
        <v>7.8978833127280738E-6</v>
      </c>
      <c r="S1132">
        <f t="shared" si="125"/>
        <v>0.83637462760468528</v>
      </c>
      <c r="T1132" s="20">
        <f t="shared" si="119"/>
        <v>0.16362537239531472</v>
      </c>
    </row>
    <row r="1133" spans="1:20" x14ac:dyDescent="0.15">
      <c r="A1133" s="6">
        <v>38252</v>
      </c>
      <c r="B1133" s="11">
        <v>1885.71</v>
      </c>
      <c r="C1133" s="7">
        <f t="shared" si="120"/>
        <v>-1.8462611520003391E-2</v>
      </c>
      <c r="E1133">
        <v>1131</v>
      </c>
      <c r="F1133" s="2">
        <f t="shared" si="121"/>
        <v>905.31433552363808</v>
      </c>
      <c r="G1133" s="10">
        <f t="shared" si="123"/>
        <v>4.002203035859826</v>
      </c>
      <c r="H1133" s="9">
        <f>H1132*(1+C1133)</f>
        <v>4.0022030358598171</v>
      </c>
      <c r="I1133" s="9">
        <f t="shared" si="122"/>
        <v>7.5281003803314483E-2</v>
      </c>
      <c r="J1133">
        <f t="shared" si="124"/>
        <v>7.8690551378587058E-4</v>
      </c>
      <c r="O1133">
        <v>1131</v>
      </c>
      <c r="P1133">
        <v>944</v>
      </c>
      <c r="Q1133" s="9">
        <v>-4.0282871502308915E-2</v>
      </c>
      <c r="R1133">
        <v>3.0820429590617924E-4</v>
      </c>
      <c r="S1133">
        <f t="shared" si="125"/>
        <v>0.83668283190059145</v>
      </c>
      <c r="T1133" s="20">
        <f t="shared" si="119"/>
        <v>0.16331716809940855</v>
      </c>
    </row>
    <row r="1134" spans="1:20" x14ac:dyDescent="0.15">
      <c r="A1134" s="6">
        <v>38253</v>
      </c>
      <c r="B1134" s="11">
        <v>1886.43</v>
      </c>
      <c r="C1134" s="7">
        <f t="shared" si="120"/>
        <v>3.8181904958878299E-4</v>
      </c>
      <c r="E1134">
        <v>1132</v>
      </c>
      <c r="F1134" s="2">
        <f t="shared" si="121"/>
        <v>905.66000178280683</v>
      </c>
      <c r="G1134" s="10">
        <f t="shared" si="123"/>
        <v>4.0037311532192392</v>
      </c>
      <c r="H1134" s="9">
        <f>H1133*(1+C1134)</f>
        <v>4.0037311532192303</v>
      </c>
      <c r="I1134" s="9">
        <f t="shared" si="122"/>
        <v>-1.5281173594132724E-3</v>
      </c>
      <c r="J1134">
        <f t="shared" si="124"/>
        <v>7.9085981285012129E-4</v>
      </c>
      <c r="O1134">
        <v>1132</v>
      </c>
      <c r="P1134">
        <v>345</v>
      </c>
      <c r="Q1134" s="9">
        <v>-4.0325319206737653E-2</v>
      </c>
      <c r="R1134">
        <v>1.5306082664781659E-5</v>
      </c>
      <c r="S1134">
        <f t="shared" si="125"/>
        <v>0.83669813798325621</v>
      </c>
      <c r="T1134" s="20">
        <f t="shared" si="119"/>
        <v>0.16330186201674379</v>
      </c>
    </row>
    <row r="1135" spans="1:20" x14ac:dyDescent="0.15">
      <c r="A1135" s="6">
        <v>38254</v>
      </c>
      <c r="B1135" s="11">
        <v>1879.48</v>
      </c>
      <c r="C1135" s="7">
        <f t="shared" si="120"/>
        <v>-3.6842077363061776E-3</v>
      </c>
      <c r="E1135">
        <v>1133</v>
      </c>
      <c r="F1135" s="2">
        <f t="shared" si="121"/>
        <v>902.32336219777551</v>
      </c>
      <c r="G1135" s="10">
        <f t="shared" si="123"/>
        <v>3.9889805759304586</v>
      </c>
      <c r="H1135" s="9">
        <f>H1134*(1+C1135)</f>
        <v>3.9889805759304502</v>
      </c>
      <c r="I1135" s="9">
        <f t="shared" si="122"/>
        <v>1.4750577288780153E-2</v>
      </c>
      <c r="J1135">
        <f t="shared" si="124"/>
        <v>7.9483398276394097E-4</v>
      </c>
      <c r="O1135">
        <v>1133</v>
      </c>
      <c r="P1135">
        <v>1122</v>
      </c>
      <c r="Q1135" s="9">
        <v>-4.0346543058951578E-2</v>
      </c>
      <c r="R1135">
        <v>7.5219477978001473E-4</v>
      </c>
      <c r="S1135">
        <f t="shared" si="125"/>
        <v>0.83745033276303626</v>
      </c>
      <c r="T1135" s="20">
        <f t="shared" si="119"/>
        <v>0.16254966723696374</v>
      </c>
    </row>
    <row r="1136" spans="1:20" x14ac:dyDescent="0.15">
      <c r="A1136" s="6">
        <v>38257</v>
      </c>
      <c r="B1136" s="11">
        <v>1859.88</v>
      </c>
      <c r="C1136" s="7">
        <f t="shared" si="120"/>
        <v>-1.0428416370485416E-2</v>
      </c>
      <c r="E1136">
        <v>1134</v>
      </c>
      <c r="F1136" s="2">
        <f t="shared" si="121"/>
        <v>892.91355847596083</v>
      </c>
      <c r="G1136" s="10">
        <f t="shared" si="123"/>
        <v>3.947381825590877</v>
      </c>
      <c r="H1136" s="9">
        <f>H1135*(1+C1136)</f>
        <v>3.9473818255908686</v>
      </c>
      <c r="I1136" s="9">
        <f t="shared" si="122"/>
        <v>4.1598750339581603E-2</v>
      </c>
      <c r="J1136">
        <f t="shared" si="124"/>
        <v>7.9882812338084527E-4</v>
      </c>
      <c r="O1136">
        <v>1134</v>
      </c>
      <c r="P1136">
        <v>752</v>
      </c>
      <c r="Q1136" s="9">
        <v>-4.0473886172235574E-2</v>
      </c>
      <c r="R1136">
        <v>1.1772540441373356E-4</v>
      </c>
      <c r="S1136">
        <f t="shared" si="125"/>
        <v>0.83756805816744995</v>
      </c>
      <c r="T1136" s="20">
        <f t="shared" si="119"/>
        <v>0.16243194183255005</v>
      </c>
    </row>
    <row r="1137" spans="1:20" x14ac:dyDescent="0.15">
      <c r="A1137" s="6">
        <v>38258</v>
      </c>
      <c r="B1137" s="11">
        <v>1869.87</v>
      </c>
      <c r="C1137" s="7">
        <f t="shared" si="120"/>
        <v>5.3713142783404777E-3</v>
      </c>
      <c r="E1137">
        <v>1135</v>
      </c>
      <c r="F1137" s="2">
        <f t="shared" si="121"/>
        <v>897.70967782192656</v>
      </c>
      <c r="G1137" s="10">
        <f t="shared" si="123"/>
        <v>3.9685844539527348</v>
      </c>
      <c r="H1137" s="9">
        <f>H1136*(1+C1137)</f>
        <v>3.9685844539527264</v>
      </c>
      <c r="I1137" s="9">
        <f t="shared" si="122"/>
        <v>-2.1202628361857823E-2</v>
      </c>
      <c r="J1137">
        <f t="shared" si="124"/>
        <v>8.0284233505612587E-4</v>
      </c>
      <c r="O1137">
        <v>1135</v>
      </c>
      <c r="P1137">
        <v>1162</v>
      </c>
      <c r="Q1137" s="9">
        <v>-4.096203477315985E-2</v>
      </c>
      <c r="R1137">
        <v>9.1919379770349365E-4</v>
      </c>
      <c r="S1137">
        <f t="shared" si="125"/>
        <v>0.83848725196515339</v>
      </c>
      <c r="T1137" s="20">
        <f t="shared" ref="T1137:T1200" si="126">1-S1137</f>
        <v>0.16151274803484661</v>
      </c>
    </row>
    <row r="1138" spans="1:20" x14ac:dyDescent="0.15">
      <c r="A1138" s="6">
        <v>38259</v>
      </c>
      <c r="B1138" s="11">
        <v>1893.94</v>
      </c>
      <c r="C1138" s="7">
        <f t="shared" si="120"/>
        <v>1.2872552637349211E-2</v>
      </c>
      <c r="E1138">
        <v>1136</v>
      </c>
      <c r="F1138" s="2">
        <f t="shared" si="121"/>
        <v>909.26549290274716</v>
      </c>
      <c r="G1138" s="10">
        <f t="shared" si="123"/>
        <v>4.0196702662320076</v>
      </c>
      <c r="H1138" s="9">
        <f>H1137*(1+C1138)</f>
        <v>4.0196702662319987</v>
      </c>
      <c r="I1138" s="9">
        <f t="shared" si="122"/>
        <v>-5.1085812279272336E-2</v>
      </c>
      <c r="J1138">
        <f t="shared" si="124"/>
        <v>8.0687671864937275E-4</v>
      </c>
      <c r="O1138">
        <v>1136</v>
      </c>
      <c r="P1138">
        <v>565</v>
      </c>
      <c r="Q1138" s="9">
        <v>-4.1131825590871696E-2</v>
      </c>
      <c r="R1138">
        <v>4.6109062323177789E-5</v>
      </c>
      <c r="S1138">
        <f t="shared" si="125"/>
        <v>0.83853336102747655</v>
      </c>
      <c r="T1138" s="20">
        <f t="shared" si="126"/>
        <v>0.16146663897252345</v>
      </c>
    </row>
    <row r="1139" spans="1:20" x14ac:dyDescent="0.15">
      <c r="A1139" s="6">
        <v>38260</v>
      </c>
      <c r="B1139" s="11">
        <v>1896.84</v>
      </c>
      <c r="C1139" s="7">
        <f t="shared" si="120"/>
        <v>1.5311995100160125E-3</v>
      </c>
      <c r="E1139">
        <v>1137</v>
      </c>
      <c r="F1139" s="2">
        <f t="shared" si="121"/>
        <v>910.65775977995429</v>
      </c>
      <c r="G1139" s="10">
        <f t="shared" si="123"/>
        <v>4.0258251833740877</v>
      </c>
      <c r="H1139" s="9">
        <f>H1138*(1+C1139)</f>
        <v>4.0258251833740788</v>
      </c>
      <c r="I1139" s="9">
        <f t="shared" si="122"/>
        <v>-6.1549171420800519E-3</v>
      </c>
      <c r="J1139">
        <f t="shared" si="124"/>
        <v>8.1093137552700758E-4</v>
      </c>
      <c r="O1139">
        <v>1137</v>
      </c>
      <c r="P1139">
        <v>1275</v>
      </c>
      <c r="Q1139" s="9">
        <v>-4.1259168704156579E-2</v>
      </c>
      <c r="R1139">
        <v>1.619567156335466E-3</v>
      </c>
      <c r="S1139">
        <f t="shared" si="125"/>
        <v>0.84015292818381204</v>
      </c>
      <c r="T1139" s="20">
        <f t="shared" si="126"/>
        <v>0.15984707181618796</v>
      </c>
    </row>
    <row r="1140" spans="1:20" x14ac:dyDescent="0.15">
      <c r="A1140" s="6">
        <v>38261</v>
      </c>
      <c r="B1140" s="11">
        <v>1942.2</v>
      </c>
      <c r="C1140" s="7">
        <f t="shared" si="120"/>
        <v>2.3913456063769267E-2</v>
      </c>
      <c r="E1140">
        <v>1138</v>
      </c>
      <c r="F1140" s="2">
        <f t="shared" si="121"/>
        <v>932.43473410758281</v>
      </c>
      <c r="G1140" s="10">
        <f t="shared" si="123"/>
        <v>4.1220965770171203</v>
      </c>
      <c r="H1140" s="9">
        <f>H1139*(1+C1140)</f>
        <v>4.1220965770171105</v>
      </c>
      <c r="I1140" s="9">
        <f t="shared" si="122"/>
        <v>-9.6271393643031722E-2</v>
      </c>
      <c r="J1140">
        <f t="shared" si="124"/>
        <v>8.1500640756483188E-4</v>
      </c>
      <c r="O1140">
        <v>1138</v>
      </c>
      <c r="P1140">
        <v>242</v>
      </c>
      <c r="Q1140" s="9">
        <v>-4.1365287965227537E-2</v>
      </c>
      <c r="R1140">
        <v>9.1335870300875568E-6</v>
      </c>
      <c r="S1140">
        <f t="shared" si="125"/>
        <v>0.84016206177084218</v>
      </c>
      <c r="T1140" s="20">
        <f t="shared" si="126"/>
        <v>0.15983793822915782</v>
      </c>
    </row>
    <row r="1141" spans="1:20" x14ac:dyDescent="0.15">
      <c r="A1141" s="6">
        <v>38264</v>
      </c>
      <c r="B1141" s="11">
        <v>1952.4</v>
      </c>
      <c r="C1141" s="7">
        <f t="shared" si="120"/>
        <v>5.2517763361137337E-3</v>
      </c>
      <c r="E1141">
        <v>1139</v>
      </c>
      <c r="F1141" s="2">
        <f t="shared" si="121"/>
        <v>937.33167277913947</v>
      </c>
      <c r="G1141" s="10">
        <f t="shared" si="123"/>
        <v>4.1437449062754741</v>
      </c>
      <c r="H1141" s="9">
        <f>H1140*(1+C1141)</f>
        <v>4.1437449062754643</v>
      </c>
      <c r="I1141" s="9">
        <f t="shared" si="122"/>
        <v>-2.1648329258353805E-2</v>
      </c>
      <c r="J1141">
        <f t="shared" si="124"/>
        <v>8.1910191715058468E-4</v>
      </c>
      <c r="O1141">
        <v>1139</v>
      </c>
      <c r="P1141">
        <v>1241</v>
      </c>
      <c r="Q1141" s="9">
        <v>-4.1450183374083238E-2</v>
      </c>
      <c r="R1141">
        <v>1.3657893011169418E-3</v>
      </c>
      <c r="S1141">
        <f t="shared" si="125"/>
        <v>0.84152785107195915</v>
      </c>
      <c r="T1141" s="20">
        <f t="shared" si="126"/>
        <v>0.15847214892804085</v>
      </c>
    </row>
    <row r="1142" spans="1:20" x14ac:dyDescent="0.15">
      <c r="A1142" s="6">
        <v>38265</v>
      </c>
      <c r="B1142" s="11">
        <v>1955.5</v>
      </c>
      <c r="C1142" s="7">
        <f t="shared" si="120"/>
        <v>1.5877893874205462E-3</v>
      </c>
      <c r="E1142">
        <v>1140</v>
      </c>
      <c r="F1142" s="2">
        <f t="shared" si="121"/>
        <v>938.81995806167129</v>
      </c>
      <c r="G1142" s="10">
        <f t="shared" si="123"/>
        <v>4.1503243004618362</v>
      </c>
      <c r="H1142" s="9">
        <f>H1141*(1+C1142)</f>
        <v>4.1503243004618264</v>
      </c>
      <c r="I1142" s="9">
        <f t="shared" si="122"/>
        <v>-6.5793941863621086E-3</v>
      </c>
      <c r="J1142">
        <f t="shared" si="124"/>
        <v>8.2321800718651724E-4</v>
      </c>
      <c r="O1142">
        <v>1140</v>
      </c>
      <c r="P1142">
        <v>1161</v>
      </c>
      <c r="Q1142" s="9">
        <v>-4.1471407226297607E-2</v>
      </c>
      <c r="R1142">
        <v>9.1459782871497616E-4</v>
      </c>
      <c r="S1142">
        <f t="shared" si="125"/>
        <v>0.8424424489006741</v>
      </c>
      <c r="T1142" s="20">
        <f t="shared" si="126"/>
        <v>0.1575575510993259</v>
      </c>
    </row>
    <row r="1143" spans="1:20" x14ac:dyDescent="0.15">
      <c r="A1143" s="6">
        <v>38266</v>
      </c>
      <c r="B1143" s="11">
        <v>1971.03</v>
      </c>
      <c r="C1143" s="7">
        <f t="shared" si="120"/>
        <v>7.9417028892865282E-3</v>
      </c>
      <c r="E1143">
        <v>1141</v>
      </c>
      <c r="F1143" s="2">
        <f t="shared" si="121"/>
        <v>946.27578723512954</v>
      </c>
      <c r="G1143" s="10">
        <f t="shared" si="123"/>
        <v>4.1832849429502899</v>
      </c>
      <c r="H1143" s="9">
        <f>H1142*(1+C1143)</f>
        <v>4.1832849429502801</v>
      </c>
      <c r="I1143" s="9">
        <f t="shared" si="122"/>
        <v>-3.2960642488453651E-2</v>
      </c>
      <c r="J1143">
        <f t="shared" si="124"/>
        <v>8.2735478109197721E-4</v>
      </c>
      <c r="O1143">
        <v>1141</v>
      </c>
      <c r="P1143">
        <v>1245</v>
      </c>
      <c r="Q1143" s="9">
        <v>-4.1598750339581159E-2</v>
      </c>
      <c r="R1143">
        <v>1.3934499790552723E-3</v>
      </c>
      <c r="S1143">
        <f t="shared" si="125"/>
        <v>0.84383589887972943</v>
      </c>
      <c r="T1143" s="20">
        <f t="shared" si="126"/>
        <v>0.15616410112027057</v>
      </c>
    </row>
    <row r="1144" spans="1:20" x14ac:dyDescent="0.15">
      <c r="A1144" s="6">
        <v>38267</v>
      </c>
      <c r="B1144" s="11">
        <v>1948.52</v>
      </c>
      <c r="C1144" s="7">
        <f t="shared" si="120"/>
        <v>-1.1420424854010292E-2</v>
      </c>
      <c r="E1144">
        <v>1142</v>
      </c>
      <c r="F1144" s="2">
        <f t="shared" si="121"/>
        <v>935.46891571584126</v>
      </c>
      <c r="G1144" s="10">
        <f t="shared" si="123"/>
        <v>4.1355100516164134</v>
      </c>
      <c r="H1144" s="9">
        <f>H1143*(1+C1144)</f>
        <v>4.1355100516164036</v>
      </c>
      <c r="I1144" s="9">
        <f t="shared" si="122"/>
        <v>4.7774891333876468E-2</v>
      </c>
      <c r="J1144">
        <f t="shared" si="124"/>
        <v>8.3151234280600739E-4</v>
      </c>
      <c r="O1144">
        <v>1142</v>
      </c>
      <c r="P1144">
        <v>1305</v>
      </c>
      <c r="Q1144" s="9">
        <v>-4.1683645748438636E-2</v>
      </c>
      <c r="R1144">
        <v>1.8823767004961887E-3</v>
      </c>
      <c r="S1144">
        <f t="shared" si="125"/>
        <v>0.84571827558022561</v>
      </c>
      <c r="T1144" s="20">
        <f t="shared" si="126"/>
        <v>0.15428172441977439</v>
      </c>
    </row>
    <row r="1145" spans="1:20" x14ac:dyDescent="0.15">
      <c r="A1145" s="6">
        <v>38268</v>
      </c>
      <c r="B1145" s="11">
        <v>1919.97</v>
      </c>
      <c r="C1145" s="7">
        <f t="shared" si="120"/>
        <v>-1.4652146244328978E-2</v>
      </c>
      <c r="E1145">
        <v>1143</v>
      </c>
      <c r="F1145" s="2">
        <f t="shared" si="121"/>
        <v>921.76228835574886</v>
      </c>
      <c r="G1145" s="10">
        <f t="shared" si="123"/>
        <v>4.0749159535452373</v>
      </c>
      <c r="H1145" s="9">
        <f>H1144*(1+C1145)</f>
        <v>4.0749159535452275</v>
      </c>
      <c r="I1145" s="9">
        <f t="shared" si="122"/>
        <v>6.0594098071176106E-2</v>
      </c>
      <c r="J1145">
        <f t="shared" si="124"/>
        <v>8.3569079678995708E-4</v>
      </c>
      <c r="O1145">
        <v>1143</v>
      </c>
      <c r="P1145">
        <v>1267</v>
      </c>
      <c r="Q1145" s="9">
        <v>-4.1704869600652117E-2</v>
      </c>
      <c r="R1145">
        <v>1.555906900694734E-3</v>
      </c>
      <c r="S1145">
        <f t="shared" si="125"/>
        <v>0.84727418248092035</v>
      </c>
      <c r="T1145" s="20">
        <f t="shared" si="126"/>
        <v>0.15272581751907965</v>
      </c>
    </row>
    <row r="1146" spans="1:20" x14ac:dyDescent="0.15">
      <c r="A1146" s="6">
        <v>38271</v>
      </c>
      <c r="B1146" s="11">
        <v>1928.76</v>
      </c>
      <c r="C1146" s="7">
        <f t="shared" si="120"/>
        <v>4.5781965343207887E-3</v>
      </c>
      <c r="E1146">
        <v>1144</v>
      </c>
      <c r="F1146" s="2">
        <f t="shared" si="121"/>
        <v>925.98229726976672</v>
      </c>
      <c r="G1146" s="10">
        <f t="shared" si="123"/>
        <v>4.0935717196414068</v>
      </c>
      <c r="H1146" s="9">
        <f>H1145*(1+C1146)</f>
        <v>4.093571719641397</v>
      </c>
      <c r="I1146" s="9">
        <f t="shared" si="122"/>
        <v>-1.8655766096169479E-2</v>
      </c>
      <c r="J1146">
        <f t="shared" si="124"/>
        <v>8.3989024803010756E-4</v>
      </c>
      <c r="O1146">
        <v>1144</v>
      </c>
      <c r="P1146">
        <v>783</v>
      </c>
      <c r="Q1146" s="9">
        <v>-4.1747317305080411E-2</v>
      </c>
      <c r="R1146">
        <v>1.3751646121860274E-4</v>
      </c>
      <c r="S1146">
        <f t="shared" si="125"/>
        <v>0.84741169894213897</v>
      </c>
      <c r="T1146" s="20">
        <f t="shared" si="126"/>
        <v>0.15258830105786103</v>
      </c>
    </row>
    <row r="1147" spans="1:20" x14ac:dyDescent="0.15">
      <c r="A1147" s="6">
        <v>38272</v>
      </c>
      <c r="B1147" s="11">
        <v>1925.17</v>
      </c>
      <c r="C1147" s="7">
        <f t="shared" si="120"/>
        <v>-1.8612994877537092E-3</v>
      </c>
      <c r="E1147">
        <v>1145</v>
      </c>
      <c r="F1147" s="2">
        <f t="shared" si="121"/>
        <v>924.25876689418953</v>
      </c>
      <c r="G1147" s="10">
        <f t="shared" si="123"/>
        <v>4.0859523566965548</v>
      </c>
      <c r="H1147" s="9">
        <f>H1146*(1+C1147)</f>
        <v>4.085952356696545</v>
      </c>
      <c r="I1147" s="9">
        <f t="shared" si="122"/>
        <v>7.6193629448519928E-3</v>
      </c>
      <c r="J1147">
        <f t="shared" si="124"/>
        <v>8.4411080204030919E-4</v>
      </c>
      <c r="O1147">
        <v>1145</v>
      </c>
      <c r="P1147">
        <v>259</v>
      </c>
      <c r="Q1147" s="9">
        <v>-4.1789765009508262E-2</v>
      </c>
      <c r="R1147">
        <v>9.9460124530436208E-6</v>
      </c>
      <c r="S1147">
        <f t="shared" si="125"/>
        <v>0.84742164495459205</v>
      </c>
      <c r="T1147" s="20">
        <f t="shared" si="126"/>
        <v>0.15257835504540795</v>
      </c>
    </row>
    <row r="1148" spans="1:20" x14ac:dyDescent="0.15">
      <c r="A1148" s="6">
        <v>38273</v>
      </c>
      <c r="B1148" s="11">
        <v>1920.53</v>
      </c>
      <c r="C1148" s="7">
        <f t="shared" si="120"/>
        <v>-2.4101767636105498E-3</v>
      </c>
      <c r="E1148">
        <v>1146</v>
      </c>
      <c r="F1148" s="2">
        <f t="shared" si="121"/>
        <v>922.03113989065787</v>
      </c>
      <c r="G1148" s="10">
        <f t="shared" si="123"/>
        <v>4.0761044892692251</v>
      </c>
      <c r="H1148" s="9">
        <f>H1147*(1+C1148)</f>
        <v>4.0761044892692153</v>
      </c>
      <c r="I1148" s="9">
        <f t="shared" si="122"/>
        <v>9.8478674273296818E-3</v>
      </c>
      <c r="J1148">
        <f t="shared" si="124"/>
        <v>8.483525648646322E-4</v>
      </c>
      <c r="O1148">
        <v>1146</v>
      </c>
      <c r="P1148">
        <v>1455</v>
      </c>
      <c r="Q1148" s="9">
        <v>-4.1853436566150926E-2</v>
      </c>
      <c r="R1148">
        <v>3.9924954215116741E-3</v>
      </c>
      <c r="S1148">
        <f t="shared" si="125"/>
        <v>0.85141414037610375</v>
      </c>
      <c r="T1148" s="20">
        <f t="shared" si="126"/>
        <v>0.14858585962389625</v>
      </c>
    </row>
    <row r="1149" spans="1:20" x14ac:dyDescent="0.15">
      <c r="A1149" s="6">
        <v>38274</v>
      </c>
      <c r="B1149" s="11">
        <v>1903.02</v>
      </c>
      <c r="C1149" s="7">
        <f t="shared" si="120"/>
        <v>-9.1172749189025737E-3</v>
      </c>
      <c r="E1149">
        <v>1147</v>
      </c>
      <c r="F1149" s="2">
        <f t="shared" si="121"/>
        <v>913.62472850448557</v>
      </c>
      <c r="G1149" s="10">
        <f t="shared" si="123"/>
        <v>4.038941524042384</v>
      </c>
      <c r="H1149" s="9">
        <f>H1148*(1+C1149)</f>
        <v>4.0389415240423752</v>
      </c>
      <c r="I1149" s="9">
        <f t="shared" si="122"/>
        <v>3.716296522684015E-2</v>
      </c>
      <c r="J1149">
        <f t="shared" si="124"/>
        <v>8.5261564308003262E-4</v>
      </c>
      <c r="O1149">
        <v>1147</v>
      </c>
      <c r="P1149">
        <v>1067</v>
      </c>
      <c r="Q1149" s="9">
        <v>-4.1959555827220996E-2</v>
      </c>
      <c r="R1149">
        <v>5.709522070876528E-4</v>
      </c>
      <c r="S1149">
        <f t="shared" si="125"/>
        <v>0.85198509258319144</v>
      </c>
      <c r="T1149" s="20">
        <f t="shared" si="126"/>
        <v>0.14801490741680856</v>
      </c>
    </row>
    <row r="1150" spans="1:20" x14ac:dyDescent="0.15">
      <c r="A1150" s="6">
        <v>38275</v>
      </c>
      <c r="B1150" s="11">
        <v>1911.5</v>
      </c>
      <c r="C1150" s="7">
        <f t="shared" si="120"/>
        <v>4.4560750806612592E-3</v>
      </c>
      <c r="E1150">
        <v>1148</v>
      </c>
      <c r="F1150" s="2">
        <f t="shared" si="121"/>
        <v>917.69590889025028</v>
      </c>
      <c r="G1150" s="10">
        <f t="shared" si="123"/>
        <v>4.056939350719917</v>
      </c>
      <c r="H1150" s="9">
        <f>H1149*(1+C1150)</f>
        <v>4.0569393507199081</v>
      </c>
      <c r="I1150" s="9">
        <f t="shared" si="122"/>
        <v>-1.7997826677532913E-2</v>
      </c>
      <c r="J1150">
        <f t="shared" si="124"/>
        <v>8.5690014379902755E-4</v>
      </c>
      <c r="O1150">
        <v>1148</v>
      </c>
      <c r="P1150">
        <v>123</v>
      </c>
      <c r="Q1150" s="9">
        <v>-4.2384032871503052E-2</v>
      </c>
      <c r="R1150">
        <v>5.0302315877564962E-6</v>
      </c>
      <c r="S1150">
        <f t="shared" si="125"/>
        <v>0.85199012281477915</v>
      </c>
      <c r="T1150" s="20">
        <f t="shared" si="126"/>
        <v>0.14800987718522085</v>
      </c>
    </row>
    <row r="1151" spans="1:20" x14ac:dyDescent="0.15">
      <c r="A1151" s="6">
        <v>38278</v>
      </c>
      <c r="B1151" s="11">
        <v>1936.52</v>
      </c>
      <c r="C1151" s="7">
        <f t="shared" si="120"/>
        <v>1.3089196965733629E-2</v>
      </c>
      <c r="E1151">
        <v>1149</v>
      </c>
      <c r="F1151" s="2">
        <f t="shared" si="121"/>
        <v>929.70781139636267</v>
      </c>
      <c r="G1151" s="10">
        <f t="shared" si="123"/>
        <v>4.1100414289595255</v>
      </c>
      <c r="H1151" s="9">
        <f>H1150*(1+C1151)</f>
        <v>4.1100414289595166</v>
      </c>
      <c r="I1151" s="9">
        <f t="shared" si="122"/>
        <v>-5.3102078239608552E-2</v>
      </c>
      <c r="J1151">
        <f t="shared" si="124"/>
        <v>8.612061746723895E-4</v>
      </c>
      <c r="O1151">
        <v>1149</v>
      </c>
      <c r="P1151">
        <v>1491</v>
      </c>
      <c r="Q1151" s="9">
        <v>-4.2744838359141113E-2</v>
      </c>
      <c r="R1151">
        <v>4.7820434730992444E-3</v>
      </c>
      <c r="S1151">
        <f t="shared" si="125"/>
        <v>0.85677216628787844</v>
      </c>
      <c r="T1151" s="20">
        <f t="shared" si="126"/>
        <v>0.14322783371212156</v>
      </c>
    </row>
    <row r="1152" spans="1:20" x14ac:dyDescent="0.15">
      <c r="A1152" s="6">
        <v>38279</v>
      </c>
      <c r="B1152" s="11">
        <v>1922.9</v>
      </c>
      <c r="C1152" s="7">
        <f t="shared" si="120"/>
        <v>-7.0332348749302387E-3</v>
      </c>
      <c r="E1152">
        <v>1150</v>
      </c>
      <c r="F1152" s="2">
        <f t="shared" si="121"/>
        <v>923.1689579937547</v>
      </c>
      <c r="G1152" s="10">
        <f t="shared" si="123"/>
        <v>4.0811345422439596</v>
      </c>
      <c r="H1152" s="9">
        <f>H1151*(1+C1152)</f>
        <v>4.0811345422439507</v>
      </c>
      <c r="I1152" s="9">
        <f t="shared" si="122"/>
        <v>2.890688671556596E-2</v>
      </c>
      <c r="J1152">
        <f t="shared" si="124"/>
        <v>8.6553384389184869E-4</v>
      </c>
      <c r="O1152">
        <v>1150</v>
      </c>
      <c r="P1152">
        <v>461</v>
      </c>
      <c r="Q1152" s="9">
        <v>-4.2872181472425552E-2</v>
      </c>
      <c r="R1152">
        <v>2.7377052451221076E-5</v>
      </c>
      <c r="S1152">
        <f t="shared" si="125"/>
        <v>0.85679954334032971</v>
      </c>
      <c r="T1152" s="20">
        <f t="shared" si="126"/>
        <v>0.14320045665967029</v>
      </c>
    </row>
    <row r="1153" spans="1:20" x14ac:dyDescent="0.15">
      <c r="A1153" s="6">
        <v>38280</v>
      </c>
      <c r="B1153" s="11">
        <v>1932.97</v>
      </c>
      <c r="C1153" s="7">
        <f t="shared" si="120"/>
        <v>5.2368817931249811E-3</v>
      </c>
      <c r="E1153">
        <v>1151</v>
      </c>
      <c r="F1153" s="2">
        <f t="shared" si="121"/>
        <v>928.00348470185031</v>
      </c>
      <c r="G1153" s="10">
        <f t="shared" si="123"/>
        <v>4.1025069614235301</v>
      </c>
      <c r="H1153" s="9">
        <f>H1152*(1+C1153)</f>
        <v>4.1025069614235212</v>
      </c>
      <c r="I1153" s="9">
        <f t="shared" si="122"/>
        <v>-2.1372419179570556E-2</v>
      </c>
      <c r="J1153">
        <f t="shared" si="124"/>
        <v>8.6988326019281283E-4</v>
      </c>
      <c r="O1153">
        <v>1151</v>
      </c>
      <c r="P1153">
        <v>1488</v>
      </c>
      <c r="Q1153" s="9">
        <v>-4.2893405324639922E-2</v>
      </c>
      <c r="R1153">
        <v>4.7106708765078048E-3</v>
      </c>
      <c r="S1153">
        <f t="shared" si="125"/>
        <v>0.86151021421683749</v>
      </c>
      <c r="T1153" s="20">
        <f t="shared" si="126"/>
        <v>0.13848978578316251</v>
      </c>
    </row>
    <row r="1154" spans="1:20" x14ac:dyDescent="0.15">
      <c r="A1154" s="6">
        <v>38281</v>
      </c>
      <c r="B1154" s="11">
        <v>1953.62</v>
      </c>
      <c r="C1154" s="7">
        <f t="shared" si="120"/>
        <v>1.0683042157922706E-2</v>
      </c>
      <c r="E1154">
        <v>1152</v>
      </c>
      <c r="F1154" s="2">
        <f t="shared" si="121"/>
        <v>937.91738505161936</v>
      </c>
      <c r="G1154" s="10">
        <f t="shared" si="123"/>
        <v>4.146334216245589</v>
      </c>
      <c r="H1154" s="9">
        <f>H1153*(1+C1154)</f>
        <v>4.1463342162455801</v>
      </c>
      <c r="I1154" s="9">
        <f t="shared" si="122"/>
        <v>-4.3827254822058848E-2</v>
      </c>
      <c r="J1154">
        <f t="shared" si="124"/>
        <v>8.7425453285709838E-4</v>
      </c>
      <c r="O1154">
        <v>1152</v>
      </c>
      <c r="P1154">
        <v>736</v>
      </c>
      <c r="Q1154" s="9">
        <v>-4.2999524585710436E-2</v>
      </c>
      <c r="R1154">
        <v>1.086524398158886E-4</v>
      </c>
      <c r="S1154">
        <f t="shared" si="125"/>
        <v>0.86161886665665333</v>
      </c>
      <c r="T1154" s="20">
        <f t="shared" si="126"/>
        <v>0.13838113334334667</v>
      </c>
    </row>
    <row r="1155" spans="1:20" x14ac:dyDescent="0.15">
      <c r="A1155" s="6">
        <v>38282</v>
      </c>
      <c r="B1155" s="11">
        <v>1915.14</v>
      </c>
      <c r="C1155" s="7">
        <f t="shared" si="120"/>
        <v>-1.9696768051104985E-2</v>
      </c>
      <c r="E1155">
        <v>1153</v>
      </c>
      <c r="F1155" s="2">
        <f t="shared" si="121"/>
        <v>919.44344386715875</v>
      </c>
      <c r="G1155" s="10">
        <f t="shared" si="123"/>
        <v>4.0646648329258399</v>
      </c>
      <c r="H1155" s="9">
        <f>H1154*(1+C1155)</f>
        <v>4.064664832925831</v>
      </c>
      <c r="I1155" s="9">
        <f t="shared" si="122"/>
        <v>8.1669383319749045E-2</v>
      </c>
      <c r="J1155">
        <f t="shared" si="124"/>
        <v>8.7864777171567658E-4</v>
      </c>
      <c r="O1155">
        <v>1153</v>
      </c>
      <c r="P1155">
        <v>953</v>
      </c>
      <c r="Q1155" s="9">
        <v>-4.310564384678095E-2</v>
      </c>
      <c r="R1155">
        <v>3.224266723733361E-4</v>
      </c>
      <c r="S1155">
        <f t="shared" si="125"/>
        <v>0.86194129332902669</v>
      </c>
      <c r="T1155" s="20">
        <f t="shared" si="126"/>
        <v>0.13805870667097331</v>
      </c>
    </row>
    <row r="1156" spans="1:20" x14ac:dyDescent="0.15">
      <c r="A1156" s="6">
        <v>38285</v>
      </c>
      <c r="B1156" s="11">
        <v>1914.04</v>
      </c>
      <c r="C1156" s="7">
        <f t="shared" ref="C1156:C1219" si="127">B1156/B1155-1</f>
        <v>-5.7437054210141003E-4</v>
      </c>
      <c r="E1156">
        <v>1154</v>
      </c>
      <c r="F1156" s="2">
        <f t="shared" ref="F1156:F1219" si="128">F1155*(1+C1156)</f>
        <v>918.91534263787321</v>
      </c>
      <c r="G1156" s="10">
        <f t="shared" si="123"/>
        <v>4.0623302091822922</v>
      </c>
      <c r="H1156" s="9">
        <f>H1155*(1+C1156)</f>
        <v>4.0623302091822833</v>
      </c>
      <c r="I1156" s="9">
        <f t="shared" ref="I1156:I1219" si="129">-(H1156-H1155)</f>
        <v>2.334623743547759E-3</v>
      </c>
      <c r="J1156">
        <f t="shared" si="124"/>
        <v>8.8306308715143376E-4</v>
      </c>
      <c r="O1156">
        <v>1154</v>
      </c>
      <c r="P1156">
        <v>11</v>
      </c>
      <c r="Q1156" s="9">
        <v>-4.3148091551209689E-2</v>
      </c>
      <c r="R1156">
        <v>2.8692806108707007E-6</v>
      </c>
      <c r="S1156">
        <f t="shared" si="125"/>
        <v>0.86194416260963758</v>
      </c>
      <c r="T1156" s="20">
        <f t="shared" si="126"/>
        <v>0.13805583739036242</v>
      </c>
    </row>
    <row r="1157" spans="1:20" x14ac:dyDescent="0.15">
      <c r="A1157" s="6">
        <v>38286</v>
      </c>
      <c r="B1157" s="11">
        <v>1928.79</v>
      </c>
      <c r="C1157" s="7">
        <f t="shared" si="127"/>
        <v>7.7062130363001469E-3</v>
      </c>
      <c r="E1157">
        <v>1155</v>
      </c>
      <c r="F1157" s="2">
        <f t="shared" si="128"/>
        <v>925.99670003056542</v>
      </c>
      <c r="G1157" s="10">
        <f t="shared" ref="G1157:G1220" si="130">G1156*F1157/F1156</f>
        <v>4.093635391198049</v>
      </c>
      <c r="H1157" s="9">
        <f>H1156*(1+C1157)</f>
        <v>4.0936353911980401</v>
      </c>
      <c r="I1157" s="9">
        <f t="shared" si="129"/>
        <v>-3.1305182015756827E-2</v>
      </c>
      <c r="J1157">
        <f t="shared" ref="J1157:J1220" si="131">$M$2^($M$3-E1157)*(1-$M$2)/(1-$M$2^$M$3)</f>
        <v>8.875005901019436E-4</v>
      </c>
      <c r="O1157">
        <v>1155</v>
      </c>
      <c r="P1157">
        <v>1188</v>
      </c>
      <c r="Q1157" s="9">
        <v>-4.3360330073348941E-2</v>
      </c>
      <c r="R1157">
        <v>1.0471453918646635E-3</v>
      </c>
      <c r="S1157">
        <f t="shared" ref="S1157:S1220" si="132">S1156+R1157</f>
        <v>0.86299130800150226</v>
      </c>
      <c r="T1157" s="20">
        <f t="shared" si="126"/>
        <v>0.13700869199849774</v>
      </c>
    </row>
    <row r="1158" spans="1:20" x14ac:dyDescent="0.15">
      <c r="A1158" s="6">
        <v>38287</v>
      </c>
      <c r="B1158" s="11">
        <v>1969.99</v>
      </c>
      <c r="C1158" s="7">
        <f t="shared" si="127"/>
        <v>2.1360542101524826E-2</v>
      </c>
      <c r="E1158">
        <v>1156</v>
      </c>
      <c r="F1158" s="2">
        <f t="shared" si="128"/>
        <v>945.77649152744141</v>
      </c>
      <c r="G1158" s="10">
        <f t="shared" si="130"/>
        <v>4.1810776623200274</v>
      </c>
      <c r="H1158" s="9">
        <f>H1157*(1+C1158)</f>
        <v>4.1810776623200177</v>
      </c>
      <c r="I1158" s="9">
        <f t="shared" si="129"/>
        <v>-8.7442271121977555E-2</v>
      </c>
      <c r="J1158">
        <f t="shared" si="131"/>
        <v>8.9196039206225486E-4</v>
      </c>
      <c r="O1158">
        <v>1156</v>
      </c>
      <c r="P1158">
        <v>1238</v>
      </c>
      <c r="Q1158" s="9">
        <v>-4.3402777777776791E-2</v>
      </c>
      <c r="R1158">
        <v>1.345404725074109E-3</v>
      </c>
      <c r="S1158">
        <f t="shared" si="132"/>
        <v>0.86433671272657642</v>
      </c>
      <c r="T1158" s="20">
        <f t="shared" si="126"/>
        <v>0.13566328727342358</v>
      </c>
    </row>
    <row r="1159" spans="1:20" x14ac:dyDescent="0.15">
      <c r="A1159" s="6">
        <v>38288</v>
      </c>
      <c r="B1159" s="11">
        <v>1975.74</v>
      </c>
      <c r="C1159" s="7">
        <f t="shared" si="127"/>
        <v>2.9187965421144657E-3</v>
      </c>
      <c r="E1159">
        <v>1157</v>
      </c>
      <c r="F1159" s="2">
        <f t="shared" si="128"/>
        <v>948.53702068052485</v>
      </c>
      <c r="G1159" s="10">
        <f t="shared" si="130"/>
        <v>4.1932813773431192</v>
      </c>
      <c r="H1159" s="9">
        <f>H1158*(1+C1159)</f>
        <v>4.1932813773431095</v>
      </c>
      <c r="I1159" s="9">
        <f t="shared" si="129"/>
        <v>-1.220371502309181E-2</v>
      </c>
      <c r="J1159">
        <f t="shared" si="131"/>
        <v>8.9644260508769339E-4</v>
      </c>
      <c r="O1159">
        <v>1157</v>
      </c>
      <c r="P1159">
        <v>465</v>
      </c>
      <c r="Q1159" s="9">
        <v>-4.3402777777777679E-2</v>
      </c>
      <c r="R1159">
        <v>2.7931506809689624E-5</v>
      </c>
      <c r="S1159">
        <f t="shared" si="132"/>
        <v>0.8643646442333861</v>
      </c>
      <c r="T1159" s="20">
        <f t="shared" si="126"/>
        <v>0.1356353557666139</v>
      </c>
    </row>
    <row r="1160" spans="1:20" x14ac:dyDescent="0.15">
      <c r="A1160" s="6">
        <v>38289</v>
      </c>
      <c r="B1160" s="11">
        <v>1974.99</v>
      </c>
      <c r="C1160" s="7">
        <f t="shared" si="127"/>
        <v>-3.7960460384467432E-4</v>
      </c>
      <c r="E1160">
        <v>1158</v>
      </c>
      <c r="F1160" s="2">
        <f t="shared" si="128"/>
        <v>948.17695166055739</v>
      </c>
      <c r="G1160" s="10">
        <f t="shared" si="130"/>
        <v>4.1916895884270637</v>
      </c>
      <c r="H1160" s="9">
        <f>H1159*(1+C1160)</f>
        <v>4.191689588427054</v>
      </c>
      <c r="I1160" s="9">
        <f t="shared" si="129"/>
        <v>1.5917889160554921E-3</v>
      </c>
      <c r="J1160">
        <f t="shared" si="131"/>
        <v>9.0094734179667671E-4</v>
      </c>
      <c r="O1160">
        <v>1158</v>
      </c>
      <c r="P1160">
        <v>466</v>
      </c>
      <c r="Q1160" s="9">
        <v>-4.3699911708774408E-2</v>
      </c>
      <c r="R1160">
        <v>2.8071866140391583E-5</v>
      </c>
      <c r="S1160">
        <f t="shared" si="132"/>
        <v>0.8643927160995265</v>
      </c>
      <c r="T1160" s="20">
        <f t="shared" si="126"/>
        <v>0.1356072839004735</v>
      </c>
    </row>
    <row r="1161" spans="1:20" x14ac:dyDescent="0.15">
      <c r="A1161" s="6">
        <v>38292</v>
      </c>
      <c r="B1161" s="11">
        <v>1979.87</v>
      </c>
      <c r="C1161" s="7">
        <f t="shared" si="127"/>
        <v>2.4708985868282518E-3</v>
      </c>
      <c r="E1161">
        <v>1159</v>
      </c>
      <c r="F1161" s="2">
        <f t="shared" si="128"/>
        <v>950.51980075047857</v>
      </c>
      <c r="G1161" s="10">
        <f t="shared" si="130"/>
        <v>4.2020468283075303</v>
      </c>
      <c r="H1161" s="9">
        <f>H1160*(1+C1161)</f>
        <v>4.2020468283075214</v>
      </c>
      <c r="I1161" s="9">
        <f t="shared" si="129"/>
        <v>-1.0357239880467439E-2</v>
      </c>
      <c r="J1161">
        <f t="shared" si="131"/>
        <v>9.0547471537354434E-4</v>
      </c>
      <c r="O1161">
        <v>1159</v>
      </c>
      <c r="P1161">
        <v>1152</v>
      </c>
      <c r="Q1161" s="9">
        <v>-4.3827254822058848E-2</v>
      </c>
      <c r="R1161">
        <v>8.7425453285709838E-4</v>
      </c>
      <c r="S1161">
        <f t="shared" si="132"/>
        <v>0.86526697063238356</v>
      </c>
      <c r="T1161" s="20">
        <f t="shared" si="126"/>
        <v>0.13473302936761644</v>
      </c>
    </row>
    <row r="1162" spans="1:20" x14ac:dyDescent="0.15">
      <c r="A1162" s="6">
        <v>38293</v>
      </c>
      <c r="B1162" s="11">
        <v>1984.79</v>
      </c>
      <c r="C1162" s="7">
        <f t="shared" si="127"/>
        <v>2.485011642178625E-3</v>
      </c>
      <c r="E1162">
        <v>1160</v>
      </c>
      <c r="F1162" s="2">
        <f t="shared" si="128"/>
        <v>952.88185352146479</v>
      </c>
      <c r="G1162" s="10">
        <f t="shared" si="130"/>
        <v>4.2124889635968543</v>
      </c>
      <c r="H1162" s="9">
        <f>H1161*(1+C1162)</f>
        <v>4.2124889635968454</v>
      </c>
      <c r="I1162" s="9">
        <f t="shared" si="129"/>
        <v>-1.0442135289324028E-2</v>
      </c>
      <c r="J1162">
        <f t="shared" si="131"/>
        <v>9.1002483957140128E-4</v>
      </c>
      <c r="O1162">
        <v>1160</v>
      </c>
      <c r="P1162">
        <v>1012</v>
      </c>
      <c r="Q1162" s="9">
        <v>-4.4124388753056465E-2</v>
      </c>
      <c r="R1162">
        <v>4.3338033118708842E-4</v>
      </c>
      <c r="S1162">
        <f t="shared" si="132"/>
        <v>0.86570035096357068</v>
      </c>
      <c r="T1162" s="20">
        <f t="shared" si="126"/>
        <v>0.13429964903642932</v>
      </c>
    </row>
    <row r="1163" spans="1:20" x14ac:dyDescent="0.15">
      <c r="A1163" s="6">
        <v>38294</v>
      </c>
      <c r="B1163" s="11">
        <v>2004.33</v>
      </c>
      <c r="C1163" s="7">
        <f t="shared" si="127"/>
        <v>9.844870238161274E-3</v>
      </c>
      <c r="E1163">
        <v>1161</v>
      </c>
      <c r="F1163" s="2">
        <f t="shared" si="128"/>
        <v>962.26285172168218</v>
      </c>
      <c r="G1163" s="10">
        <f t="shared" si="130"/>
        <v>4.2539603708231519</v>
      </c>
      <c r="H1163" s="9">
        <f>H1162*(1+C1163)</f>
        <v>4.253960370823143</v>
      </c>
      <c r="I1163" s="9">
        <f t="shared" si="129"/>
        <v>-4.1471407226297607E-2</v>
      </c>
      <c r="J1163">
        <f t="shared" si="131"/>
        <v>9.1459782871497616E-4</v>
      </c>
      <c r="O1163">
        <v>1161</v>
      </c>
      <c r="P1163">
        <v>1419</v>
      </c>
      <c r="Q1163" s="9">
        <v>-4.4294179570768755E-2</v>
      </c>
      <c r="R1163">
        <v>3.3333071479713958E-3</v>
      </c>
      <c r="S1163">
        <f t="shared" si="132"/>
        <v>0.8690336581115421</v>
      </c>
      <c r="T1163" s="20">
        <f t="shared" si="126"/>
        <v>0.1309663418884579</v>
      </c>
    </row>
    <row r="1164" spans="1:20" x14ac:dyDescent="0.15">
      <c r="A1164" s="6">
        <v>38295</v>
      </c>
      <c r="B1164" s="11">
        <v>2023.63</v>
      </c>
      <c r="C1164" s="7">
        <f t="shared" si="127"/>
        <v>9.6291528840062313E-3</v>
      </c>
      <c r="E1164">
        <v>1162</v>
      </c>
      <c r="F1164" s="2">
        <f t="shared" si="128"/>
        <v>971.52862783551006</v>
      </c>
      <c r="G1164" s="10">
        <f t="shared" si="130"/>
        <v>4.2949224055963118</v>
      </c>
      <c r="H1164" s="9">
        <f>H1163*(1+C1164)</f>
        <v>4.2949224055963029</v>
      </c>
      <c r="I1164" s="9">
        <f t="shared" si="129"/>
        <v>-4.096203477315985E-2</v>
      </c>
      <c r="J1164">
        <f t="shared" si="131"/>
        <v>9.1919379770349365E-4</v>
      </c>
      <c r="O1164">
        <v>1162</v>
      </c>
      <c r="P1164">
        <v>830</v>
      </c>
      <c r="Q1164" s="9">
        <v>-4.4336627275196161E-2</v>
      </c>
      <c r="R1164">
        <v>1.7404834293764372E-4</v>
      </c>
      <c r="S1164">
        <f t="shared" si="132"/>
        <v>0.86920770645447976</v>
      </c>
      <c r="T1164" s="20">
        <f t="shared" si="126"/>
        <v>0.13079229354552024</v>
      </c>
    </row>
    <row r="1165" spans="1:20" x14ac:dyDescent="0.15">
      <c r="A1165" s="6">
        <v>38296</v>
      </c>
      <c r="B1165" s="11">
        <v>2038.94</v>
      </c>
      <c r="C1165" s="7">
        <f t="shared" si="127"/>
        <v>7.5656122907843404E-3</v>
      </c>
      <c r="E1165">
        <v>1163</v>
      </c>
      <c r="F1165" s="2">
        <f t="shared" si="128"/>
        <v>978.87883676311128</v>
      </c>
      <c r="G1165" s="10">
        <f t="shared" si="130"/>
        <v>4.3274161233360564</v>
      </c>
      <c r="H1165" s="9">
        <f>H1164*(1+C1165)</f>
        <v>4.3274161233360475</v>
      </c>
      <c r="I1165" s="9">
        <f t="shared" si="129"/>
        <v>-3.2493717739744632E-2</v>
      </c>
      <c r="J1165">
        <f t="shared" si="131"/>
        <v>9.2381286201356143E-4</v>
      </c>
      <c r="O1165">
        <v>1163</v>
      </c>
      <c r="P1165">
        <v>800</v>
      </c>
      <c r="Q1165" s="9">
        <v>-4.4485194240695414E-2</v>
      </c>
      <c r="R1165">
        <v>1.4974844289249658E-4</v>
      </c>
      <c r="S1165">
        <f t="shared" si="132"/>
        <v>0.86935745489737226</v>
      </c>
      <c r="T1165" s="20">
        <f t="shared" si="126"/>
        <v>0.13064254510262774</v>
      </c>
    </row>
    <row r="1166" spans="1:20" x14ac:dyDescent="0.15">
      <c r="A1166" s="6">
        <v>38299</v>
      </c>
      <c r="B1166" s="11">
        <v>2039.25</v>
      </c>
      <c r="C1166" s="7">
        <f t="shared" si="127"/>
        <v>1.5203978537869922E-4</v>
      </c>
      <c r="E1166">
        <v>1164</v>
      </c>
      <c r="F1166" s="2">
        <f t="shared" si="128"/>
        <v>979.02766529136454</v>
      </c>
      <c r="G1166" s="10">
        <f t="shared" si="130"/>
        <v>4.328074062754693</v>
      </c>
      <c r="H1166" s="9">
        <f>H1165*(1+C1166)</f>
        <v>4.3280740627546841</v>
      </c>
      <c r="I1166" s="9">
        <f t="shared" si="129"/>
        <v>-6.5793941863656613E-4</v>
      </c>
      <c r="J1166">
        <f t="shared" si="131"/>
        <v>9.2845513770207176E-4</v>
      </c>
      <c r="O1166">
        <v>1164</v>
      </c>
      <c r="P1166">
        <v>1171</v>
      </c>
      <c r="Q1166" s="9">
        <v>-4.4697432762835554E-2</v>
      </c>
      <c r="R1166">
        <v>9.6161085811070554E-4</v>
      </c>
      <c r="S1166">
        <f t="shared" si="132"/>
        <v>0.87031906575548301</v>
      </c>
      <c r="T1166" s="20">
        <f t="shared" si="126"/>
        <v>0.12968093424451699</v>
      </c>
    </row>
    <row r="1167" spans="1:20" x14ac:dyDescent="0.15">
      <c r="A1167" s="6">
        <v>38300</v>
      </c>
      <c r="B1167" s="11">
        <v>2043.33</v>
      </c>
      <c r="C1167" s="7">
        <f t="shared" si="127"/>
        <v>2.0007355645457192E-3</v>
      </c>
      <c r="E1167">
        <v>1165</v>
      </c>
      <c r="F1167" s="2">
        <f t="shared" si="128"/>
        <v>980.98644075998709</v>
      </c>
      <c r="G1167" s="10">
        <f t="shared" si="130"/>
        <v>4.336733394458034</v>
      </c>
      <c r="H1167" s="9">
        <f>H1166*(1+C1167)</f>
        <v>4.3367333944580251</v>
      </c>
      <c r="I1167" s="9">
        <f t="shared" si="129"/>
        <v>-8.6593317033409889E-3</v>
      </c>
      <c r="J1167">
        <f t="shared" si="131"/>
        <v>9.3312074140911754E-4</v>
      </c>
      <c r="O1167">
        <v>1165</v>
      </c>
      <c r="P1167">
        <v>1302</v>
      </c>
      <c r="Q1167" s="9">
        <v>-4.4824775876120881E-2</v>
      </c>
      <c r="R1167">
        <v>1.8542819929441956E-3</v>
      </c>
      <c r="S1167">
        <f t="shared" si="132"/>
        <v>0.87217334774842725</v>
      </c>
      <c r="T1167" s="20">
        <f t="shared" si="126"/>
        <v>0.12782665225157275</v>
      </c>
    </row>
    <row r="1168" spans="1:20" x14ac:dyDescent="0.15">
      <c r="A1168" s="6">
        <v>38301</v>
      </c>
      <c r="B1168" s="11">
        <v>2034.56</v>
      </c>
      <c r="C1168" s="7">
        <f t="shared" si="127"/>
        <v>-4.2920135269388648E-3</v>
      </c>
      <c r="E1168">
        <v>1166</v>
      </c>
      <c r="F1168" s="2">
        <f t="shared" si="128"/>
        <v>976.77603368650159</v>
      </c>
      <c r="G1168" s="10">
        <f t="shared" si="130"/>
        <v>4.3181200760662923</v>
      </c>
      <c r="H1168" s="9">
        <f>H1167*(1+C1168)</f>
        <v>4.3181200760662835</v>
      </c>
      <c r="I1168" s="9">
        <f t="shared" si="129"/>
        <v>1.8613318391741629E-2</v>
      </c>
      <c r="J1168">
        <f t="shared" si="131"/>
        <v>9.3780979036092206E-4</v>
      </c>
      <c r="O1168">
        <v>1166</v>
      </c>
      <c r="P1168">
        <v>1044</v>
      </c>
      <c r="Q1168" s="9">
        <v>-4.4952118989404877E-2</v>
      </c>
      <c r="R1168">
        <v>5.0878068215350471E-4</v>
      </c>
      <c r="S1168">
        <f t="shared" si="132"/>
        <v>0.87268212843058079</v>
      </c>
      <c r="T1168" s="20">
        <f t="shared" si="126"/>
        <v>0.12731787156941921</v>
      </c>
    </row>
    <row r="1169" spans="1:20" x14ac:dyDescent="0.15">
      <c r="A1169" s="6">
        <v>38302</v>
      </c>
      <c r="B1169" s="11">
        <v>2061.27</v>
      </c>
      <c r="C1169" s="7">
        <f t="shared" si="127"/>
        <v>1.3128145643284128E-2</v>
      </c>
      <c r="E1169">
        <v>1167</v>
      </c>
      <c r="F1169" s="2">
        <f t="shared" si="128"/>
        <v>989.59929171760734</v>
      </c>
      <c r="G1169" s="10">
        <f t="shared" si="130"/>
        <v>4.3748089853300796</v>
      </c>
      <c r="H1169" s="9">
        <f>H1168*(1+C1169)</f>
        <v>4.3748089853300707</v>
      </c>
      <c r="I1169" s="9">
        <f t="shared" si="129"/>
        <v>-5.6688909263787224E-2</v>
      </c>
      <c r="J1169">
        <f t="shared" si="131"/>
        <v>9.4252240237278591E-4</v>
      </c>
      <c r="O1169">
        <v>1167</v>
      </c>
      <c r="P1169">
        <v>754</v>
      </c>
      <c r="Q1169" s="9">
        <v>-4.5058238250475391E-2</v>
      </c>
      <c r="R1169">
        <v>1.1891154709601632E-4</v>
      </c>
      <c r="S1169">
        <f t="shared" si="132"/>
        <v>0.87280103997767677</v>
      </c>
      <c r="T1169" s="20">
        <f t="shared" si="126"/>
        <v>0.12719896002232323</v>
      </c>
    </row>
    <row r="1170" spans="1:20" x14ac:dyDescent="0.15">
      <c r="A1170" s="6">
        <v>38303</v>
      </c>
      <c r="B1170" s="11">
        <v>2085.34</v>
      </c>
      <c r="C1170" s="7">
        <f t="shared" si="127"/>
        <v>1.1677266927670793E-2</v>
      </c>
      <c r="E1170">
        <v>1168</v>
      </c>
      <c r="F1170" s="2">
        <f t="shared" si="128"/>
        <v>1001.1551067984278</v>
      </c>
      <c r="G1170" s="10">
        <f t="shared" si="130"/>
        <v>4.4258947976093514</v>
      </c>
      <c r="H1170" s="9">
        <f>H1169*(1+C1170)</f>
        <v>4.4258947976093426</v>
      </c>
      <c r="I1170" s="9">
        <f t="shared" si="129"/>
        <v>-5.1085812279271892E-2</v>
      </c>
      <c r="J1170">
        <f t="shared" si="131"/>
        <v>9.4725869585204621E-4</v>
      </c>
      <c r="O1170">
        <v>1168</v>
      </c>
      <c r="P1170">
        <v>1471</v>
      </c>
      <c r="Q1170" s="9">
        <v>-4.5058238250475391E-2</v>
      </c>
      <c r="R1170">
        <v>4.3258866428944106E-3</v>
      </c>
      <c r="S1170">
        <f t="shared" si="132"/>
        <v>0.87712692662057123</v>
      </c>
      <c r="T1170" s="20">
        <f t="shared" si="126"/>
        <v>0.12287307337942877</v>
      </c>
    </row>
    <row r="1171" spans="1:20" x14ac:dyDescent="0.15">
      <c r="A1171" s="6">
        <v>38306</v>
      </c>
      <c r="B1171" s="11">
        <v>2094.09</v>
      </c>
      <c r="C1171" s="7">
        <f t="shared" si="127"/>
        <v>4.1959584528181715E-3</v>
      </c>
      <c r="E1171">
        <v>1169</v>
      </c>
      <c r="F1171" s="2">
        <f t="shared" si="128"/>
        <v>1005.3559120313807</v>
      </c>
      <c r="G1171" s="10">
        <f t="shared" si="130"/>
        <v>4.4444656682966635</v>
      </c>
      <c r="H1171" s="9">
        <f>H1170*(1+C1171)</f>
        <v>4.4444656682966555</v>
      </c>
      <c r="I1171" s="9">
        <f t="shared" si="129"/>
        <v>-1.857087068731289E-2</v>
      </c>
      <c r="J1171">
        <f t="shared" si="131"/>
        <v>9.5201878980105128E-4</v>
      </c>
      <c r="O1171">
        <v>1169</v>
      </c>
      <c r="P1171">
        <v>787</v>
      </c>
      <c r="Q1171" s="9">
        <v>-4.5100685954903685E-2</v>
      </c>
      <c r="R1171">
        <v>1.4030151638185225E-4</v>
      </c>
      <c r="S1171">
        <f t="shared" si="132"/>
        <v>0.87726722813695313</v>
      </c>
      <c r="T1171" s="20">
        <f t="shared" si="126"/>
        <v>0.12273277186304687</v>
      </c>
    </row>
    <row r="1172" spans="1:20" x14ac:dyDescent="0.15">
      <c r="A1172" s="6">
        <v>38307</v>
      </c>
      <c r="B1172" s="11">
        <v>2078.62</v>
      </c>
      <c r="C1172" s="7">
        <f t="shared" si="127"/>
        <v>-7.3874570815963825E-3</v>
      </c>
      <c r="E1172">
        <v>1170</v>
      </c>
      <c r="F1172" s="2">
        <f t="shared" si="128"/>
        <v>997.92888837951978</v>
      </c>
      <c r="G1172" s="10">
        <f t="shared" si="130"/>
        <v>4.4116323689214934</v>
      </c>
      <c r="H1172" s="9">
        <f>H1171*(1+C1172)</f>
        <v>4.4116323689214854</v>
      </c>
      <c r="I1172" s="9">
        <f t="shared" si="129"/>
        <v>3.28332993751701E-2</v>
      </c>
      <c r="J1172">
        <f t="shared" si="131"/>
        <v>9.5680280382015213E-4</v>
      </c>
      <c r="O1172">
        <v>1170</v>
      </c>
      <c r="P1172">
        <v>222</v>
      </c>
      <c r="Q1172" s="9">
        <v>-4.5164357511545461E-2</v>
      </c>
      <c r="R1172">
        <v>8.2623385499175226E-6</v>
      </c>
      <c r="S1172">
        <f t="shared" si="132"/>
        <v>0.87727549047550302</v>
      </c>
      <c r="T1172" s="20">
        <f t="shared" si="126"/>
        <v>0.12272450952449698</v>
      </c>
    </row>
    <row r="1173" spans="1:20" x14ac:dyDescent="0.15">
      <c r="A1173" s="6">
        <v>38308</v>
      </c>
      <c r="B1173" s="11">
        <v>2099.6799999999998</v>
      </c>
      <c r="C1173" s="7">
        <f t="shared" si="127"/>
        <v>1.0131722007870492E-2</v>
      </c>
      <c r="E1173">
        <v>1171</v>
      </c>
      <c r="F1173" s="2">
        <f t="shared" si="128"/>
        <v>1008.0396264602043</v>
      </c>
      <c r="G1173" s="10">
        <f t="shared" si="130"/>
        <v>4.4563298016843289</v>
      </c>
      <c r="H1173" s="9">
        <f>H1172*(1+C1173)</f>
        <v>4.4563298016843209</v>
      </c>
      <c r="I1173" s="9">
        <f t="shared" si="129"/>
        <v>-4.4697432762835554E-2</v>
      </c>
      <c r="J1173">
        <f t="shared" si="131"/>
        <v>9.6161085811070554E-4</v>
      </c>
      <c r="O1173">
        <v>1171</v>
      </c>
      <c r="P1173">
        <v>596</v>
      </c>
      <c r="Q1173" s="9">
        <v>-4.5312924477044714E-2</v>
      </c>
      <c r="R1173">
        <v>5.386055042552668E-5</v>
      </c>
      <c r="S1173">
        <f t="shared" si="132"/>
        <v>0.87732935102592857</v>
      </c>
      <c r="T1173" s="20">
        <f t="shared" si="126"/>
        <v>0.12267064897407143</v>
      </c>
    </row>
    <row r="1174" spans="1:20" x14ac:dyDescent="0.15">
      <c r="A1174" s="6">
        <v>38309</v>
      </c>
      <c r="B1174" s="11">
        <v>2104.2800000000002</v>
      </c>
      <c r="C1174" s="7">
        <f t="shared" si="127"/>
        <v>2.1908100281948784E-3</v>
      </c>
      <c r="E1174">
        <v>1172</v>
      </c>
      <c r="F1174" s="2">
        <f t="shared" si="128"/>
        <v>1010.2480497826712</v>
      </c>
      <c r="G1174" s="10">
        <f t="shared" si="130"/>
        <v>4.4660927737028029</v>
      </c>
      <c r="H1174" s="9">
        <f>H1173*(1+C1174)</f>
        <v>4.4660927737027949</v>
      </c>
      <c r="I1174" s="9">
        <f t="shared" si="129"/>
        <v>-9.762972018473981E-3</v>
      </c>
      <c r="J1174">
        <f t="shared" si="131"/>
        <v>9.664430734780961E-4</v>
      </c>
      <c r="O1174">
        <v>1172</v>
      </c>
      <c r="P1174">
        <v>1328</v>
      </c>
      <c r="Q1174" s="9">
        <v>-4.5376596033686489E-2</v>
      </c>
      <c r="R1174">
        <v>2.1123976782483453E-3</v>
      </c>
      <c r="S1174">
        <f t="shared" si="132"/>
        <v>0.87944174870417691</v>
      </c>
      <c r="T1174" s="20">
        <f t="shared" si="126"/>
        <v>0.12055825129582309</v>
      </c>
    </row>
    <row r="1175" spans="1:20" x14ac:dyDescent="0.15">
      <c r="A1175" s="6">
        <v>38310</v>
      </c>
      <c r="B1175" s="11">
        <v>2070.63</v>
      </c>
      <c r="C1175" s="7">
        <f t="shared" si="127"/>
        <v>-1.5991217898758792E-2</v>
      </c>
      <c r="E1175">
        <v>1173</v>
      </c>
      <c r="F1175" s="2">
        <f t="shared" si="128"/>
        <v>994.09295308680032</v>
      </c>
      <c r="G1175" s="10">
        <f t="shared" si="130"/>
        <v>4.3946745110024494</v>
      </c>
      <c r="H1175" s="9">
        <f>H1174*(1+C1175)</f>
        <v>4.3946745110024414</v>
      </c>
      <c r="I1175" s="9">
        <f t="shared" si="129"/>
        <v>7.1418262700353452E-2</v>
      </c>
      <c r="J1175">
        <f t="shared" si="131"/>
        <v>9.7129957133476998E-4</v>
      </c>
      <c r="O1175">
        <v>1173</v>
      </c>
      <c r="P1175">
        <v>612</v>
      </c>
      <c r="Q1175" s="9">
        <v>-4.5397819885900415E-2</v>
      </c>
      <c r="R1175">
        <v>5.8358147240281158E-5</v>
      </c>
      <c r="S1175">
        <f t="shared" si="132"/>
        <v>0.87950010685141722</v>
      </c>
      <c r="T1175" s="20">
        <f t="shared" si="126"/>
        <v>0.12049989314858278</v>
      </c>
    </row>
    <row r="1176" spans="1:20" x14ac:dyDescent="0.15">
      <c r="A1176" s="6">
        <v>38313</v>
      </c>
      <c r="B1176" s="11">
        <v>2085.19</v>
      </c>
      <c r="C1176" s="7">
        <f t="shared" si="127"/>
        <v>7.0316763497100254E-3</v>
      </c>
      <c r="E1176">
        <v>1174</v>
      </c>
      <c r="F1176" s="2">
        <f t="shared" si="128"/>
        <v>1001.0830929944342</v>
      </c>
      <c r="G1176" s="10">
        <f t="shared" si="130"/>
        <v>4.4255764398261386</v>
      </c>
      <c r="H1176" s="9">
        <f>H1175*(1+C1176)</f>
        <v>4.4255764398261306</v>
      </c>
      <c r="I1176" s="9">
        <f t="shared" si="129"/>
        <v>-3.090192882368914E-2</v>
      </c>
      <c r="J1176">
        <f t="shared" si="131"/>
        <v>9.7618047370328644E-4</v>
      </c>
      <c r="O1176">
        <v>1174</v>
      </c>
      <c r="P1176">
        <v>856</v>
      </c>
      <c r="Q1176" s="9">
        <v>-4.5885968486824247E-2</v>
      </c>
      <c r="R1176">
        <v>1.9827583772233454E-4</v>
      </c>
      <c r="S1176">
        <f t="shared" si="132"/>
        <v>0.87969838268913958</v>
      </c>
      <c r="T1176" s="20">
        <f t="shared" si="126"/>
        <v>0.12030161731086042</v>
      </c>
    </row>
    <row r="1177" spans="1:20" x14ac:dyDescent="0.15">
      <c r="A1177" s="6">
        <v>38314</v>
      </c>
      <c r="B1177" s="11">
        <v>2084.2800000000002</v>
      </c>
      <c r="C1177" s="7">
        <f t="shared" si="127"/>
        <v>-4.3641107045389038E-4</v>
      </c>
      <c r="E1177">
        <v>1175</v>
      </c>
      <c r="F1177" s="2">
        <f t="shared" si="128"/>
        <v>1000.6462092502072</v>
      </c>
      <c r="G1177" s="10">
        <f t="shared" si="130"/>
        <v>4.4236450692746585</v>
      </c>
      <c r="H1177" s="9">
        <f>H1176*(1+C1177)</f>
        <v>4.4236450692746505</v>
      </c>
      <c r="I1177" s="9">
        <f t="shared" si="129"/>
        <v>1.9313705514800716E-3</v>
      </c>
      <c r="J1177">
        <f t="shared" si="131"/>
        <v>9.8108590321938343E-4</v>
      </c>
      <c r="O1177">
        <v>1175</v>
      </c>
      <c r="P1177">
        <v>113</v>
      </c>
      <c r="Q1177" s="9">
        <v>-4.5928416191253874E-2</v>
      </c>
      <c r="R1177">
        <v>4.7843042217041275E-6</v>
      </c>
      <c r="S1177">
        <f t="shared" si="132"/>
        <v>0.87970316699336126</v>
      </c>
      <c r="T1177" s="20">
        <f t="shared" si="126"/>
        <v>0.12029683300663874</v>
      </c>
    </row>
    <row r="1178" spans="1:20" x14ac:dyDescent="0.15">
      <c r="A1178" s="6">
        <v>38315</v>
      </c>
      <c r="B1178" s="11">
        <v>2102.54</v>
      </c>
      <c r="C1178" s="7">
        <f t="shared" si="127"/>
        <v>8.7608190838082134E-3</v>
      </c>
      <c r="E1178">
        <v>1176</v>
      </c>
      <c r="F1178" s="2">
        <f t="shared" si="128"/>
        <v>1009.4126896563467</v>
      </c>
      <c r="G1178" s="10">
        <f t="shared" si="130"/>
        <v>4.4623998234175541</v>
      </c>
      <c r="H1178" s="9">
        <f>H1177*(1+C1178)</f>
        <v>4.4623998234175462</v>
      </c>
      <c r="I1178" s="9">
        <f t="shared" si="129"/>
        <v>-3.8754754142895642E-2</v>
      </c>
      <c r="J1178">
        <f t="shared" si="131"/>
        <v>9.8601598313505885E-4</v>
      </c>
      <c r="O1178">
        <v>1176</v>
      </c>
      <c r="P1178">
        <v>992</v>
      </c>
      <c r="Q1178" s="9">
        <v>-4.6161878565607495E-2</v>
      </c>
      <c r="R1178">
        <v>3.92040389536725E-4</v>
      </c>
      <c r="S1178">
        <f t="shared" si="132"/>
        <v>0.88009520738289804</v>
      </c>
      <c r="T1178" s="20">
        <f t="shared" si="126"/>
        <v>0.11990479261710196</v>
      </c>
    </row>
    <row r="1179" spans="1:20" x14ac:dyDescent="0.15">
      <c r="A1179" s="6">
        <v>38317</v>
      </c>
      <c r="B1179" s="11">
        <v>2101.9699999999998</v>
      </c>
      <c r="C1179" s="7">
        <f t="shared" si="127"/>
        <v>-2.711006687150519E-4</v>
      </c>
      <c r="E1179">
        <v>1177</v>
      </c>
      <c r="F1179" s="2">
        <f t="shared" si="128"/>
        <v>1009.1390372011715</v>
      </c>
      <c r="G1179" s="10">
        <f t="shared" si="130"/>
        <v>4.461190063841352</v>
      </c>
      <c r="H1179" s="9">
        <f>H1178*(1+C1179)</f>
        <v>4.461190063841344</v>
      </c>
      <c r="I1179" s="9">
        <f t="shared" si="129"/>
        <v>1.209759576202174E-3</v>
      </c>
      <c r="J1179">
        <f t="shared" si="131"/>
        <v>9.9097083732166695E-4</v>
      </c>
      <c r="O1179">
        <v>1177</v>
      </c>
      <c r="P1179">
        <v>648</v>
      </c>
      <c r="Q1179" s="9">
        <v>-4.6289221678891934E-2</v>
      </c>
      <c r="R1179">
        <v>6.9898939798129279E-5</v>
      </c>
      <c r="S1179">
        <f t="shared" si="132"/>
        <v>0.88016510632269618</v>
      </c>
      <c r="T1179" s="20">
        <f t="shared" si="126"/>
        <v>0.11983489367730382</v>
      </c>
    </row>
    <row r="1180" spans="1:20" x14ac:dyDescent="0.15">
      <c r="A1180" s="6">
        <v>38320</v>
      </c>
      <c r="B1180" s="11">
        <v>2106.87</v>
      </c>
      <c r="C1180" s="7">
        <f t="shared" si="127"/>
        <v>2.3311464959061556E-3</v>
      </c>
      <c r="E1180">
        <v>1178</v>
      </c>
      <c r="F1180" s="2">
        <f t="shared" si="128"/>
        <v>1011.4914881316251</v>
      </c>
      <c r="G1180" s="10">
        <f t="shared" si="130"/>
        <v>4.4715897514262473</v>
      </c>
      <c r="H1180" s="9">
        <f>H1179*(1+C1180)</f>
        <v>4.4715897514262393</v>
      </c>
      <c r="I1180" s="9">
        <f t="shared" si="129"/>
        <v>-1.039968758489529E-2</v>
      </c>
      <c r="J1180">
        <f t="shared" si="131"/>
        <v>9.9595059027303206E-4</v>
      </c>
      <c r="O1180">
        <v>1178</v>
      </c>
      <c r="P1180">
        <v>557</v>
      </c>
      <c r="Q1180" s="9">
        <v>-4.6565131757674294E-2</v>
      </c>
      <c r="R1180">
        <v>4.4296655419663174E-5</v>
      </c>
      <c r="S1180">
        <f t="shared" si="132"/>
        <v>0.8802094029781159</v>
      </c>
      <c r="T1180" s="20">
        <f t="shared" si="126"/>
        <v>0.1197905970218841</v>
      </c>
    </row>
    <row r="1181" spans="1:20" x14ac:dyDescent="0.15">
      <c r="A1181" s="6">
        <v>38321</v>
      </c>
      <c r="B1181" s="11">
        <v>2096.81</v>
      </c>
      <c r="C1181" s="7">
        <f t="shared" si="127"/>
        <v>-4.7748555914698398E-3</v>
      </c>
      <c r="E1181">
        <v>1179</v>
      </c>
      <c r="F1181" s="2">
        <f t="shared" si="128"/>
        <v>1006.6617623437957</v>
      </c>
      <c r="G1181" s="10">
        <f t="shared" si="130"/>
        <v>4.4502385560988902</v>
      </c>
      <c r="H1181" s="9">
        <f>H1180*(1+C1181)</f>
        <v>4.4502385560988822</v>
      </c>
      <c r="I1181" s="9">
        <f t="shared" si="129"/>
        <v>2.1351195327357075E-2</v>
      </c>
      <c r="J1181">
        <f t="shared" si="131"/>
        <v>1.0009553671085749E-3</v>
      </c>
      <c r="O1181">
        <v>1179</v>
      </c>
      <c r="P1181">
        <v>1014</v>
      </c>
      <c r="Q1181" s="9">
        <v>-4.6586355609887775E-2</v>
      </c>
      <c r="R1181">
        <v>4.3774685607645108E-4</v>
      </c>
      <c r="S1181">
        <f t="shared" si="132"/>
        <v>0.88064714983419234</v>
      </c>
      <c r="T1181" s="20">
        <f t="shared" si="126"/>
        <v>0.11935285016580766</v>
      </c>
    </row>
    <row r="1182" spans="1:20" x14ac:dyDescent="0.15">
      <c r="A1182" s="6">
        <v>38322</v>
      </c>
      <c r="B1182" s="11">
        <v>2138.23</v>
      </c>
      <c r="C1182" s="7">
        <f t="shared" si="127"/>
        <v>1.975381651174879E-2</v>
      </c>
      <c r="E1182">
        <v>1180</v>
      </c>
      <c r="F1182" s="2">
        <f t="shared" si="128"/>
        <v>1026.5471740865287</v>
      </c>
      <c r="G1182" s="10">
        <f t="shared" si="130"/>
        <v>4.5381477519695776</v>
      </c>
      <c r="H1182" s="9">
        <f>H1181*(1+C1182)</f>
        <v>4.5381477519695697</v>
      </c>
      <c r="I1182" s="9">
        <f t="shared" si="129"/>
        <v>-8.7909195870687462E-2</v>
      </c>
      <c r="J1182">
        <f t="shared" si="131"/>
        <v>1.0059852935764572E-3</v>
      </c>
      <c r="O1182">
        <v>1180</v>
      </c>
      <c r="P1182">
        <v>581</v>
      </c>
      <c r="Q1182" s="9">
        <v>-4.6671251018744808E-2</v>
      </c>
      <c r="R1182">
        <v>4.9959375218193336E-5</v>
      </c>
      <c r="S1182">
        <f t="shared" si="132"/>
        <v>0.88069710920941058</v>
      </c>
      <c r="T1182" s="20">
        <f t="shared" si="126"/>
        <v>0.11930289079058942</v>
      </c>
    </row>
    <row r="1183" spans="1:20" x14ac:dyDescent="0.15">
      <c r="A1183" s="6">
        <v>38323</v>
      </c>
      <c r="B1183" s="11">
        <v>2143.5700000000002</v>
      </c>
      <c r="C1183" s="7">
        <f t="shared" si="127"/>
        <v>2.4973927033107302E-3</v>
      </c>
      <c r="E1183">
        <v>1181</v>
      </c>
      <c r="F1183" s="2">
        <f t="shared" si="128"/>
        <v>1029.1108655086966</v>
      </c>
      <c r="G1183" s="10">
        <f t="shared" si="130"/>
        <v>4.5494812890518928</v>
      </c>
      <c r="H1183" s="9">
        <f>H1182*(1+C1183)</f>
        <v>4.5494812890518848</v>
      </c>
      <c r="I1183" s="9">
        <f t="shared" si="129"/>
        <v>-1.1333537082315104E-2</v>
      </c>
      <c r="J1183">
        <f t="shared" si="131"/>
        <v>1.011040496056741E-3</v>
      </c>
      <c r="O1183">
        <v>1181</v>
      </c>
      <c r="P1183">
        <v>1479</v>
      </c>
      <c r="Q1183" s="9">
        <v>-4.6734922575386584E-2</v>
      </c>
      <c r="R1183">
        <v>4.5028811979262824E-3</v>
      </c>
      <c r="S1183">
        <f t="shared" si="132"/>
        <v>0.88519999040733688</v>
      </c>
      <c r="T1183" s="20">
        <f t="shared" si="126"/>
        <v>0.11480000959266312</v>
      </c>
    </row>
    <row r="1184" spans="1:20" x14ac:dyDescent="0.15">
      <c r="A1184" s="6">
        <v>38324</v>
      </c>
      <c r="B1184" s="11">
        <v>2147.96</v>
      </c>
      <c r="C1184" s="7">
        <f t="shared" si="127"/>
        <v>2.0479853702000117E-3</v>
      </c>
      <c r="E1184">
        <v>1182</v>
      </c>
      <c r="F1184" s="2">
        <f t="shared" si="128"/>
        <v>1031.2184695055723</v>
      </c>
      <c r="G1184" s="10">
        <f t="shared" si="130"/>
        <v>4.5587985601738694</v>
      </c>
      <c r="H1184" s="9">
        <f>H1183*(1+C1184)</f>
        <v>4.5587985601738614</v>
      </c>
      <c r="I1184" s="9">
        <f t="shared" si="129"/>
        <v>-9.3172711219766668E-3</v>
      </c>
      <c r="J1184">
        <f t="shared" si="131"/>
        <v>1.0161211015645639E-3</v>
      </c>
      <c r="O1184">
        <v>1182</v>
      </c>
      <c r="P1184">
        <v>588</v>
      </c>
      <c r="Q1184" s="9">
        <v>-4.6777370279815322E-2</v>
      </c>
      <c r="R1184">
        <v>5.1743456116947518E-5</v>
      </c>
      <c r="S1184">
        <f t="shared" si="132"/>
        <v>0.88525173386345379</v>
      </c>
      <c r="T1184" s="20">
        <f t="shared" si="126"/>
        <v>0.11474826613654621</v>
      </c>
    </row>
    <row r="1185" spans="1:20" x14ac:dyDescent="0.15">
      <c r="A1185" s="6">
        <v>38327</v>
      </c>
      <c r="B1185" s="11">
        <v>2151.25</v>
      </c>
      <c r="C1185" s="7">
        <f t="shared" si="127"/>
        <v>1.5316858786942333E-3</v>
      </c>
      <c r="E1185">
        <v>1183</v>
      </c>
      <c r="F1185" s="2">
        <f t="shared" si="128"/>
        <v>1032.7979722731627</v>
      </c>
      <c r="G1185" s="10">
        <f t="shared" si="130"/>
        <v>4.5657812075522992</v>
      </c>
      <c r="H1185" s="9">
        <f>H1184*(1+C1185)</f>
        <v>4.5657812075522912</v>
      </c>
      <c r="I1185" s="9">
        <f t="shared" si="129"/>
        <v>-6.982647378429796E-3</v>
      </c>
      <c r="J1185">
        <f t="shared" si="131"/>
        <v>1.0212272377533307E-3</v>
      </c>
      <c r="O1185">
        <v>1183</v>
      </c>
      <c r="P1185">
        <v>1465</v>
      </c>
      <c r="Q1185" s="9">
        <v>-4.705328035859857E-2</v>
      </c>
      <c r="R1185">
        <v>4.1977214768562001E-3</v>
      </c>
      <c r="S1185">
        <f t="shared" si="132"/>
        <v>0.88944945534030995</v>
      </c>
      <c r="T1185" s="20">
        <f t="shared" si="126"/>
        <v>0.11055054465969005</v>
      </c>
    </row>
    <row r="1186" spans="1:20" x14ac:dyDescent="0.15">
      <c r="A1186" s="6">
        <v>38328</v>
      </c>
      <c r="B1186" s="11">
        <v>2114.66</v>
      </c>
      <c r="C1186" s="7">
        <f t="shared" si="127"/>
        <v>-1.7008715862870449E-2</v>
      </c>
      <c r="E1186">
        <v>1184</v>
      </c>
      <c r="F1186" s="2">
        <f t="shared" si="128"/>
        <v>1015.2314050190197</v>
      </c>
      <c r="G1186" s="10">
        <f t="shared" si="130"/>
        <v>4.4881231323010082</v>
      </c>
      <c r="H1186" s="9">
        <f>H1185*(1+C1186)</f>
        <v>4.4881231323010011</v>
      </c>
      <c r="I1186" s="9">
        <f t="shared" si="129"/>
        <v>7.7658075251290093E-2</v>
      </c>
      <c r="J1186">
        <f t="shared" si="131"/>
        <v>1.0263590329179198E-3</v>
      </c>
      <c r="O1186">
        <v>1184</v>
      </c>
      <c r="P1186">
        <v>872</v>
      </c>
      <c r="Q1186" s="9">
        <v>-4.728674273295308E-2</v>
      </c>
      <c r="R1186">
        <v>2.148327568242995E-4</v>
      </c>
      <c r="S1186">
        <f t="shared" si="132"/>
        <v>0.88966428809713427</v>
      </c>
      <c r="T1186" s="20">
        <f t="shared" si="126"/>
        <v>0.11033571190286573</v>
      </c>
    </row>
    <row r="1187" spans="1:20" x14ac:dyDescent="0.15">
      <c r="A1187" s="6">
        <v>38329</v>
      </c>
      <c r="B1187" s="11">
        <v>2126.11</v>
      </c>
      <c r="C1187" s="7">
        <f t="shared" si="127"/>
        <v>5.4145820131843436E-3</v>
      </c>
      <c r="E1187">
        <v>1185</v>
      </c>
      <c r="F1187" s="2">
        <f t="shared" si="128"/>
        <v>1020.7284587238555</v>
      </c>
      <c r="G1187" s="10">
        <f t="shared" si="130"/>
        <v>4.5124244430861218</v>
      </c>
      <c r="H1187" s="9">
        <f>H1186*(1+C1187)</f>
        <v>4.5124244430861147</v>
      </c>
      <c r="I1187" s="9">
        <f t="shared" si="129"/>
        <v>-2.430131078511355E-2</v>
      </c>
      <c r="J1187">
        <f t="shared" si="131"/>
        <v>1.0315166159979095E-3</v>
      </c>
      <c r="O1187">
        <v>1185</v>
      </c>
      <c r="P1187">
        <v>1369</v>
      </c>
      <c r="Q1187" s="9">
        <v>-4.739286199402315E-2</v>
      </c>
      <c r="R1187">
        <v>2.5943548098328012E-3</v>
      </c>
      <c r="S1187">
        <f t="shared" si="132"/>
        <v>0.8922586429069671</v>
      </c>
      <c r="T1187" s="20">
        <f t="shared" si="126"/>
        <v>0.1077413570930329</v>
      </c>
    </row>
    <row r="1188" spans="1:20" x14ac:dyDescent="0.15">
      <c r="A1188" s="6">
        <v>38330</v>
      </c>
      <c r="B1188" s="11">
        <v>2129.0100000000002</v>
      </c>
      <c r="C1188" s="7">
        <f t="shared" si="127"/>
        <v>1.3639933963907058E-3</v>
      </c>
      <c r="E1188">
        <v>1186</v>
      </c>
      <c r="F1188" s="2">
        <f t="shared" si="128"/>
        <v>1022.1207256010629</v>
      </c>
      <c r="G1188" s="10">
        <f t="shared" si="130"/>
        <v>4.5185793602282036</v>
      </c>
      <c r="H1188" s="9">
        <f>H1187*(1+C1188)</f>
        <v>4.5185793602281965</v>
      </c>
      <c r="I1188" s="9">
        <f t="shared" si="129"/>
        <v>-6.1549171420818283E-3</v>
      </c>
      <c r="J1188">
        <f t="shared" si="131"/>
        <v>1.0367001165808138E-3</v>
      </c>
      <c r="O1188">
        <v>1186</v>
      </c>
      <c r="P1188">
        <v>1470</v>
      </c>
      <c r="Q1188" s="9">
        <v>-4.7435309698451E-2</v>
      </c>
      <c r="R1188">
        <v>4.304257209679938E-3</v>
      </c>
      <c r="S1188">
        <f t="shared" si="132"/>
        <v>0.89656290011664708</v>
      </c>
      <c r="T1188" s="20">
        <f t="shared" si="126"/>
        <v>0.10343709988335292</v>
      </c>
    </row>
    <row r="1189" spans="1:20" x14ac:dyDescent="0.15">
      <c r="A1189" s="6">
        <v>38331</v>
      </c>
      <c r="B1189" s="11">
        <v>2128.0700000000002</v>
      </c>
      <c r="C1189" s="7">
        <f t="shared" si="127"/>
        <v>-4.4151976740369747E-4</v>
      </c>
      <c r="E1189">
        <v>1187</v>
      </c>
      <c r="F1189" s="2">
        <f t="shared" si="128"/>
        <v>1021.669439096037</v>
      </c>
      <c r="G1189" s="10">
        <f t="shared" si="130"/>
        <v>4.5165843181200804</v>
      </c>
      <c r="H1189" s="9">
        <f>H1188*(1+C1189)</f>
        <v>4.5165843181200733</v>
      </c>
      <c r="I1189" s="9">
        <f t="shared" si="129"/>
        <v>1.9950421081231795E-3</v>
      </c>
      <c r="J1189">
        <f t="shared" si="131"/>
        <v>1.0419096649053404E-3</v>
      </c>
      <c r="O1189">
        <v>1187</v>
      </c>
      <c r="P1189">
        <v>572</v>
      </c>
      <c r="Q1189" s="9">
        <v>-4.7435309698451444E-2</v>
      </c>
      <c r="R1189">
        <v>4.7755646112325954E-5</v>
      </c>
      <c r="S1189">
        <f t="shared" si="132"/>
        <v>0.89661065576275945</v>
      </c>
      <c r="T1189" s="20">
        <f t="shared" si="126"/>
        <v>0.10338934423724055</v>
      </c>
    </row>
    <row r="1190" spans="1:20" x14ac:dyDescent="0.15">
      <c r="A1190" s="6">
        <v>38334</v>
      </c>
      <c r="B1190" s="11">
        <v>2148.5</v>
      </c>
      <c r="C1190" s="7">
        <f t="shared" si="127"/>
        <v>9.6002481121391092E-3</v>
      </c>
      <c r="E1190">
        <v>1188</v>
      </c>
      <c r="F1190" s="2">
        <f t="shared" si="128"/>
        <v>1031.477719199949</v>
      </c>
      <c r="G1190" s="10">
        <f t="shared" si="130"/>
        <v>4.5599446481934303</v>
      </c>
      <c r="H1190" s="9">
        <f>H1189*(1+C1190)</f>
        <v>4.5599446481934223</v>
      </c>
      <c r="I1190" s="9">
        <f t="shared" si="129"/>
        <v>-4.3360330073348941E-2</v>
      </c>
      <c r="J1190">
        <f t="shared" si="131"/>
        <v>1.0471453918646635E-3</v>
      </c>
      <c r="O1190">
        <v>1188</v>
      </c>
      <c r="P1190">
        <v>1483</v>
      </c>
      <c r="Q1190" s="9">
        <v>-4.745653355066537E-2</v>
      </c>
      <c r="R1190">
        <v>4.5940758986817666E-3</v>
      </c>
      <c r="S1190">
        <f t="shared" si="132"/>
        <v>0.90120473166144122</v>
      </c>
      <c r="T1190" s="20">
        <f t="shared" si="126"/>
        <v>9.8795268338558784E-2</v>
      </c>
    </row>
    <row r="1191" spans="1:20" x14ac:dyDescent="0.15">
      <c r="A1191" s="6">
        <v>38335</v>
      </c>
      <c r="B1191" s="11">
        <v>2159.84</v>
      </c>
      <c r="C1191" s="7">
        <f t="shared" si="127"/>
        <v>5.2781010006981433E-3</v>
      </c>
      <c r="E1191">
        <v>1189</v>
      </c>
      <c r="F1191" s="2">
        <f t="shared" si="128"/>
        <v>1036.9219627818561</v>
      </c>
      <c r="G1191" s="10">
        <f t="shared" si="130"/>
        <v>4.5840124966041875</v>
      </c>
      <c r="H1191" s="9">
        <f>H1190*(1+C1191)</f>
        <v>4.5840124966041804</v>
      </c>
      <c r="I1191" s="9">
        <f t="shared" si="129"/>
        <v>-2.4067848410758153E-2</v>
      </c>
      <c r="J1191">
        <f t="shared" si="131"/>
        <v>1.0524074290097121E-3</v>
      </c>
      <c r="O1191">
        <v>1189</v>
      </c>
      <c r="P1191">
        <v>3</v>
      </c>
      <c r="Q1191" s="9">
        <v>-4.7583876663949809E-2</v>
      </c>
      <c r="R1191">
        <v>2.7564979229293625E-6</v>
      </c>
      <c r="S1191">
        <f t="shared" si="132"/>
        <v>0.90120748815936413</v>
      </c>
      <c r="T1191" s="20">
        <f t="shared" si="126"/>
        <v>9.8792511840635866E-2</v>
      </c>
    </row>
    <row r="1192" spans="1:20" x14ac:dyDescent="0.15">
      <c r="A1192" s="6">
        <v>38336</v>
      </c>
      <c r="B1192" s="11">
        <v>2162.5500000000002</v>
      </c>
      <c r="C1192" s="7">
        <f t="shared" si="127"/>
        <v>1.2547225720422883E-3</v>
      </c>
      <c r="E1192">
        <v>1190</v>
      </c>
      <c r="F1192" s="2">
        <f t="shared" si="128"/>
        <v>1038.2230121740049</v>
      </c>
      <c r="G1192" s="10">
        <f t="shared" si="130"/>
        <v>4.5897641605542008</v>
      </c>
      <c r="H1192" s="9">
        <f>H1191*(1+C1192)</f>
        <v>4.5897641605541937</v>
      </c>
      <c r="I1192" s="9">
        <f t="shared" si="129"/>
        <v>-5.7516639500132527E-3</v>
      </c>
      <c r="J1192">
        <f t="shared" si="131"/>
        <v>1.0576959085524746E-3</v>
      </c>
      <c r="O1192">
        <v>1190</v>
      </c>
      <c r="P1192">
        <v>327</v>
      </c>
      <c r="Q1192" s="9">
        <v>-4.7859786742732169E-2</v>
      </c>
      <c r="R1192">
        <v>1.3985548638176953E-5</v>
      </c>
      <c r="S1192">
        <f t="shared" si="132"/>
        <v>0.90122147370800232</v>
      </c>
      <c r="T1192" s="20">
        <f t="shared" si="126"/>
        <v>9.8778526291997681E-2</v>
      </c>
    </row>
    <row r="1193" spans="1:20" x14ac:dyDescent="0.15">
      <c r="A1193" s="6">
        <v>38337</v>
      </c>
      <c r="B1193" s="11">
        <v>2146.15</v>
      </c>
      <c r="C1193" s="7">
        <f t="shared" si="127"/>
        <v>-7.5836396846316045E-3</v>
      </c>
      <c r="E1193">
        <v>1191</v>
      </c>
      <c r="F1193" s="2">
        <f t="shared" si="128"/>
        <v>1030.3495029373844</v>
      </c>
      <c r="G1193" s="10">
        <f t="shared" si="130"/>
        <v>4.5549570429231219</v>
      </c>
      <c r="H1193" s="9">
        <f>H1192*(1+C1193)</f>
        <v>4.5549570429231148</v>
      </c>
      <c r="I1193" s="9">
        <f t="shared" si="129"/>
        <v>3.480711763107891E-2</v>
      </c>
      <c r="J1193">
        <f t="shared" si="131"/>
        <v>1.0630109633693208E-3</v>
      </c>
      <c r="O1193">
        <v>1191</v>
      </c>
      <c r="P1193">
        <v>1332</v>
      </c>
      <c r="Q1193" s="9">
        <v>-4.7859786742732169E-2</v>
      </c>
      <c r="R1193">
        <v>2.1551790588082305E-3</v>
      </c>
      <c r="S1193">
        <f t="shared" si="132"/>
        <v>0.90337665276681056</v>
      </c>
      <c r="T1193" s="20">
        <f t="shared" si="126"/>
        <v>9.6623347233189438E-2</v>
      </c>
    </row>
    <row r="1194" spans="1:20" x14ac:dyDescent="0.15">
      <c r="A1194" s="6">
        <v>38338</v>
      </c>
      <c r="B1194" s="11">
        <v>2135.1999999999998</v>
      </c>
      <c r="C1194" s="7">
        <f t="shared" si="127"/>
        <v>-5.1021596812899084E-3</v>
      </c>
      <c r="E1194">
        <v>1192</v>
      </c>
      <c r="F1194" s="2">
        <f t="shared" si="128"/>
        <v>1025.0924952458602</v>
      </c>
      <c r="G1194" s="10">
        <f t="shared" si="130"/>
        <v>4.5317169247487117</v>
      </c>
      <c r="H1194" s="9">
        <f>H1193*(1+C1194)</f>
        <v>4.5317169247487046</v>
      </c>
      <c r="I1194" s="9">
        <f t="shared" si="129"/>
        <v>2.3240118174410185E-2</v>
      </c>
      <c r="J1194">
        <f t="shared" si="131"/>
        <v>1.0683527270043429E-3</v>
      </c>
      <c r="O1194">
        <v>1192</v>
      </c>
      <c r="P1194">
        <v>159</v>
      </c>
      <c r="Q1194" s="9">
        <v>-4.7881010594947426E-2</v>
      </c>
      <c r="R1194">
        <v>6.0250003050224596E-6</v>
      </c>
      <c r="S1194">
        <f t="shared" si="132"/>
        <v>0.90338267776711556</v>
      </c>
      <c r="T1194" s="20">
        <f t="shared" si="126"/>
        <v>9.6617322232884439E-2</v>
      </c>
    </row>
    <row r="1195" spans="1:20" x14ac:dyDescent="0.15">
      <c r="A1195" s="6">
        <v>38341</v>
      </c>
      <c r="B1195" s="11">
        <v>2127.85</v>
      </c>
      <c r="C1195" s="7">
        <f t="shared" si="127"/>
        <v>-3.4423004870737239E-3</v>
      </c>
      <c r="E1195">
        <v>1193</v>
      </c>
      <c r="F1195" s="2">
        <f t="shared" si="128"/>
        <v>1021.5638188501797</v>
      </c>
      <c r="G1195" s="10">
        <f t="shared" si="130"/>
        <v>4.5161173933713687</v>
      </c>
      <c r="H1195" s="9">
        <f>H1194*(1+C1195)</f>
        <v>4.5161173933713616</v>
      </c>
      <c r="I1195" s="9">
        <f t="shared" si="129"/>
        <v>1.5599531377342934E-2</v>
      </c>
      <c r="J1195">
        <f t="shared" si="131"/>
        <v>1.0737213336727064E-3</v>
      </c>
      <c r="O1195">
        <v>1193</v>
      </c>
      <c r="P1195">
        <v>954</v>
      </c>
      <c r="Q1195" s="9">
        <v>-4.7902234447161796E-2</v>
      </c>
      <c r="R1195">
        <v>3.2404690690787544E-4</v>
      </c>
      <c r="S1195">
        <f t="shared" si="132"/>
        <v>0.90370672467402346</v>
      </c>
      <c r="T1195" s="20">
        <f t="shared" si="126"/>
        <v>9.6293275325976535E-2</v>
      </c>
    </row>
    <row r="1196" spans="1:20" x14ac:dyDescent="0.15">
      <c r="A1196" s="6">
        <v>38342</v>
      </c>
      <c r="B1196" s="11">
        <v>2150.91</v>
      </c>
      <c r="C1196" s="7">
        <f t="shared" si="127"/>
        <v>1.0837230067908932E-2</v>
      </c>
      <c r="E1196">
        <v>1194</v>
      </c>
      <c r="F1196" s="2">
        <f t="shared" si="128"/>
        <v>1032.6347409841107</v>
      </c>
      <c r="G1196" s="10">
        <f t="shared" si="130"/>
        <v>4.5650595965770195</v>
      </c>
      <c r="H1196" s="9">
        <f>H1195*(1+C1196)</f>
        <v>4.5650595965770124</v>
      </c>
      <c r="I1196" s="9">
        <f t="shared" si="129"/>
        <v>-4.8942203205650792E-2</v>
      </c>
      <c r="J1196">
        <f t="shared" si="131"/>
        <v>1.0791169182640264E-3</v>
      </c>
      <c r="O1196">
        <v>1194</v>
      </c>
      <c r="P1196">
        <v>1348</v>
      </c>
      <c r="Q1196" s="9">
        <v>-4.8326711491442964E-2</v>
      </c>
      <c r="R1196">
        <v>2.3351461477729867E-3</v>
      </c>
      <c r="S1196">
        <f t="shared" si="132"/>
        <v>0.90604187082179644</v>
      </c>
      <c r="T1196" s="20">
        <f t="shared" si="126"/>
        <v>9.3958129178203564E-2</v>
      </c>
    </row>
    <row r="1197" spans="1:20" x14ac:dyDescent="0.15">
      <c r="A1197" s="6">
        <v>38343</v>
      </c>
      <c r="B1197" s="11">
        <v>2157.0300000000002</v>
      </c>
      <c r="C1197" s="7">
        <f t="shared" si="127"/>
        <v>2.8453073350351854E-3</v>
      </c>
      <c r="E1197">
        <v>1195</v>
      </c>
      <c r="F1197" s="2">
        <f t="shared" si="128"/>
        <v>1035.572904187045</v>
      </c>
      <c r="G1197" s="10">
        <f t="shared" si="130"/>
        <v>4.5780485941320332</v>
      </c>
      <c r="H1197" s="9">
        <f>H1196*(1+C1197)</f>
        <v>4.5780485941320261</v>
      </c>
      <c r="I1197" s="9">
        <f t="shared" si="129"/>
        <v>-1.2988997555013704E-2</v>
      </c>
      <c r="J1197">
        <f t="shared" si="131"/>
        <v>1.0845396163457551E-3</v>
      </c>
      <c r="O1197">
        <v>1195</v>
      </c>
      <c r="P1197">
        <v>404</v>
      </c>
      <c r="Q1197" s="9">
        <v>-4.836915919587037E-2</v>
      </c>
      <c r="R1197">
        <v>2.0573220960948619E-5</v>
      </c>
      <c r="S1197">
        <f t="shared" si="132"/>
        <v>0.90606244404275738</v>
      </c>
      <c r="T1197" s="20">
        <f t="shared" si="126"/>
        <v>9.3937555957242624E-2</v>
      </c>
    </row>
    <row r="1198" spans="1:20" x14ac:dyDescent="0.15">
      <c r="A1198" s="6">
        <v>38344</v>
      </c>
      <c r="B1198" s="11">
        <v>2160.62</v>
      </c>
      <c r="C1198" s="7">
        <f t="shared" si="127"/>
        <v>1.6643254845782884E-3</v>
      </c>
      <c r="E1198">
        <v>1196</v>
      </c>
      <c r="F1198" s="2">
        <f t="shared" si="128"/>
        <v>1037.2964345626222</v>
      </c>
      <c r="G1198" s="10">
        <f t="shared" si="130"/>
        <v>4.5856679570768843</v>
      </c>
      <c r="H1198" s="9">
        <f>H1197*(1+C1198)</f>
        <v>4.5856679570768781</v>
      </c>
      <c r="I1198" s="9">
        <f t="shared" si="129"/>
        <v>-7.6193629448519928E-3</v>
      </c>
      <c r="J1198">
        <f t="shared" si="131"/>
        <v>1.0899895641665882E-3</v>
      </c>
      <c r="O1198">
        <v>1196</v>
      </c>
      <c r="P1198">
        <v>1093</v>
      </c>
      <c r="Q1198" s="9">
        <v>-4.8390383048085184E-2</v>
      </c>
      <c r="R1198">
        <v>6.5042864096832268E-4</v>
      </c>
      <c r="S1198">
        <f t="shared" si="132"/>
        <v>0.90671287268372569</v>
      </c>
      <c r="T1198" s="20">
        <f t="shared" si="126"/>
        <v>9.328712731627431E-2</v>
      </c>
    </row>
    <row r="1199" spans="1:20" x14ac:dyDescent="0.15">
      <c r="A1199" s="6">
        <v>38348</v>
      </c>
      <c r="B1199" s="11">
        <v>2154.2199999999998</v>
      </c>
      <c r="C1199" s="7">
        <f t="shared" si="127"/>
        <v>-2.9621127269024994E-3</v>
      </c>
      <c r="E1199">
        <v>1197</v>
      </c>
      <c r="F1199" s="2">
        <f t="shared" si="128"/>
        <v>1034.2238455922336</v>
      </c>
      <c r="G1199" s="10">
        <f t="shared" si="130"/>
        <v>4.5720846916598781</v>
      </c>
      <c r="H1199" s="9">
        <f>H1198*(1+C1199)</f>
        <v>4.5720846916598719</v>
      </c>
      <c r="I1199" s="9">
        <f t="shared" si="129"/>
        <v>1.3583265417006274E-2</v>
      </c>
      <c r="J1199">
        <f t="shared" si="131"/>
        <v>1.0954668986598876E-3</v>
      </c>
      <c r="O1199">
        <v>1197</v>
      </c>
      <c r="P1199">
        <v>106</v>
      </c>
      <c r="Q1199" s="9">
        <v>-4.8411606900298665E-2</v>
      </c>
      <c r="R1199">
        <v>4.6193445066731145E-6</v>
      </c>
      <c r="S1199">
        <f t="shared" si="132"/>
        <v>0.90671749202823237</v>
      </c>
      <c r="T1199" s="20">
        <f t="shared" si="126"/>
        <v>9.3282507971767625E-2</v>
      </c>
    </row>
    <row r="1200" spans="1:20" x14ac:dyDescent="0.15">
      <c r="A1200" s="6">
        <v>38349</v>
      </c>
      <c r="B1200" s="11">
        <v>2177.19</v>
      </c>
      <c r="C1200" s="7">
        <f t="shared" si="127"/>
        <v>1.0662792101085339E-2</v>
      </c>
      <c r="E1200">
        <v>1198</v>
      </c>
      <c r="F1200" s="2">
        <f t="shared" si="128"/>
        <v>1045.2515594437687</v>
      </c>
      <c r="G1200" s="10">
        <f t="shared" si="130"/>
        <v>4.6208358801956022</v>
      </c>
      <c r="H1200" s="9">
        <f>H1199*(1+C1200)</f>
        <v>4.620835880195596</v>
      </c>
      <c r="I1200" s="9">
        <f t="shared" si="129"/>
        <v>-4.8751188535724133E-2</v>
      </c>
      <c r="J1200">
        <f t="shared" si="131"/>
        <v>1.1009717574471231E-3</v>
      </c>
      <c r="O1200">
        <v>1198</v>
      </c>
      <c r="P1200">
        <v>1198</v>
      </c>
      <c r="Q1200" s="9">
        <v>-4.8751188535724133E-2</v>
      </c>
      <c r="R1200">
        <v>1.1009717574471231E-3</v>
      </c>
      <c r="S1200">
        <f t="shared" si="132"/>
        <v>0.90781846378567954</v>
      </c>
      <c r="T1200" s="20">
        <f t="shared" si="126"/>
        <v>9.2181536214320459E-2</v>
      </c>
    </row>
    <row r="1201" spans="1:20" x14ac:dyDescent="0.15">
      <c r="A1201" s="6">
        <v>38350</v>
      </c>
      <c r="B1201" s="11">
        <v>2177</v>
      </c>
      <c r="C1201" s="7">
        <f t="shared" si="127"/>
        <v>-8.7268451536171021E-5</v>
      </c>
      <c r="E1201">
        <v>1199</v>
      </c>
      <c r="F1201" s="2">
        <f t="shared" si="128"/>
        <v>1045.1603419587102</v>
      </c>
      <c r="G1201" s="10">
        <f t="shared" si="130"/>
        <v>4.6204326270035345</v>
      </c>
      <c r="H1201" s="9">
        <f>H1200*(1+C1201)</f>
        <v>4.6204326270035283</v>
      </c>
      <c r="I1201" s="9">
        <f t="shared" si="129"/>
        <v>4.0325319206768739E-4</v>
      </c>
      <c r="J1201">
        <f t="shared" si="131"/>
        <v>1.1065042788413299E-3</v>
      </c>
      <c r="O1201">
        <v>1199</v>
      </c>
      <c r="P1201">
        <v>1118</v>
      </c>
      <c r="Q1201" s="9">
        <v>-4.8857307796794647E-2</v>
      </c>
      <c r="R1201">
        <v>7.372633377741133E-4</v>
      </c>
      <c r="S1201">
        <f t="shared" si="132"/>
        <v>0.90855572712345367</v>
      </c>
      <c r="T1201" s="20">
        <f t="shared" ref="T1201:T1264" si="133">1-S1201</f>
        <v>9.1444272876546329E-2</v>
      </c>
    </row>
    <row r="1202" spans="1:20" x14ac:dyDescent="0.15">
      <c r="A1202" s="6">
        <v>38351</v>
      </c>
      <c r="B1202" s="11">
        <v>2178.34</v>
      </c>
      <c r="C1202" s="7">
        <f t="shared" si="127"/>
        <v>6.1552595314662284E-4</v>
      </c>
      <c r="E1202">
        <v>1200</v>
      </c>
      <c r="F1202" s="2">
        <f t="shared" si="128"/>
        <v>1045.8036652743854</v>
      </c>
      <c r="G1202" s="10">
        <f t="shared" si="130"/>
        <v>4.6232766232002209</v>
      </c>
      <c r="H1202" s="9">
        <f>H1201*(1+C1202)</f>
        <v>4.6232766232002147</v>
      </c>
      <c r="I1202" s="9">
        <f t="shared" si="129"/>
        <v>-2.8439961966864047E-3</v>
      </c>
      <c r="J1202">
        <f t="shared" si="131"/>
        <v>1.1120646018505829E-3</v>
      </c>
      <c r="O1202">
        <v>1200</v>
      </c>
      <c r="P1202">
        <v>1194</v>
      </c>
      <c r="Q1202" s="9">
        <v>-4.8942203205650792E-2</v>
      </c>
      <c r="R1202">
        <v>1.0791169182640264E-3</v>
      </c>
      <c r="S1202">
        <f t="shared" si="132"/>
        <v>0.90963484404171768</v>
      </c>
      <c r="T1202" s="20">
        <f t="shared" si="133"/>
        <v>9.0365155958282317E-2</v>
      </c>
    </row>
    <row r="1203" spans="1:20" x14ac:dyDescent="0.15">
      <c r="A1203" s="6">
        <v>38352</v>
      </c>
      <c r="B1203" s="11">
        <v>2175.44</v>
      </c>
      <c r="C1203" s="7">
        <f t="shared" si="127"/>
        <v>-1.3312889631554858E-3</v>
      </c>
      <c r="E1203">
        <v>1201</v>
      </c>
      <c r="F1203" s="2">
        <f t="shared" si="128"/>
        <v>1044.4113983971781</v>
      </c>
      <c r="G1203" s="10">
        <f t="shared" si="130"/>
        <v>4.61712170605814</v>
      </c>
      <c r="H1203" s="9">
        <f>H1202*(1+C1203)</f>
        <v>4.6171217060581338</v>
      </c>
      <c r="I1203" s="9">
        <f t="shared" si="129"/>
        <v>6.1549171420809401E-3</v>
      </c>
      <c r="J1203">
        <f t="shared" si="131"/>
        <v>1.1176528661814898E-3</v>
      </c>
      <c r="O1203">
        <v>1201</v>
      </c>
      <c r="P1203">
        <v>63</v>
      </c>
      <c r="Q1203" s="9">
        <v>-4.9939724259711937E-2</v>
      </c>
      <c r="R1203">
        <v>3.7236840525888406E-6</v>
      </c>
      <c r="S1203">
        <f t="shared" si="132"/>
        <v>0.90963856772577023</v>
      </c>
      <c r="T1203" s="20">
        <f t="shared" si="133"/>
        <v>9.0361432274229769E-2</v>
      </c>
    </row>
    <row r="1204" spans="1:20" x14ac:dyDescent="0.15">
      <c r="A1204" s="6">
        <v>38355</v>
      </c>
      <c r="B1204" s="11">
        <v>2152.15</v>
      </c>
      <c r="C1204" s="7">
        <f t="shared" si="127"/>
        <v>-1.0705880189754713E-2</v>
      </c>
      <c r="E1204">
        <v>1202</v>
      </c>
      <c r="F1204" s="2">
        <f t="shared" si="128"/>
        <v>1033.2300550971238</v>
      </c>
      <c r="G1204" s="10">
        <f t="shared" si="130"/>
        <v>4.5676913542515658</v>
      </c>
      <c r="H1204" s="9">
        <f>H1203*(1+C1204)</f>
        <v>4.5676913542515596</v>
      </c>
      <c r="I1204" s="9">
        <f t="shared" si="129"/>
        <v>4.943035180657418E-2</v>
      </c>
      <c r="J1204">
        <f t="shared" si="131"/>
        <v>1.1232692122427038E-3</v>
      </c>
      <c r="O1204">
        <v>1202</v>
      </c>
      <c r="P1204">
        <v>1230</v>
      </c>
      <c r="Q1204" s="9">
        <v>-5.0003395816353269E-2</v>
      </c>
      <c r="R1204">
        <v>1.2925209601722199E-3</v>
      </c>
      <c r="S1204">
        <f t="shared" si="132"/>
        <v>0.91093108868594241</v>
      </c>
      <c r="T1204" s="20">
        <f t="shared" si="133"/>
        <v>8.9068911314057586E-2</v>
      </c>
    </row>
    <row r="1205" spans="1:20" x14ac:dyDescent="0.15">
      <c r="A1205" s="6">
        <v>38356</v>
      </c>
      <c r="B1205" s="11">
        <v>2107.86</v>
      </c>
      <c r="C1205" s="7">
        <f t="shared" si="127"/>
        <v>-2.0579420579420526E-2</v>
      </c>
      <c r="E1205">
        <v>1203</v>
      </c>
      <c r="F1205" s="2">
        <f t="shared" si="128"/>
        <v>1011.9667792379822</v>
      </c>
      <c r="G1205" s="10">
        <f t="shared" si="130"/>
        <v>4.4736909127954396</v>
      </c>
      <c r="H1205" s="9">
        <f>H1204*(1+C1205)</f>
        <v>4.4736909127954334</v>
      </c>
      <c r="I1205" s="9">
        <f t="shared" si="129"/>
        <v>9.4000441456126183E-2</v>
      </c>
      <c r="J1205">
        <f t="shared" si="131"/>
        <v>1.1289137811484457E-3</v>
      </c>
      <c r="O1205">
        <v>1203</v>
      </c>
      <c r="P1205">
        <v>683</v>
      </c>
      <c r="Q1205" s="9">
        <v>-5.0130738929638596E-2</v>
      </c>
      <c r="R1205">
        <v>8.3303406737053352E-5</v>
      </c>
      <c r="S1205">
        <f t="shared" si="132"/>
        <v>0.91101439209267943</v>
      </c>
      <c r="T1205" s="20">
        <f t="shared" si="133"/>
        <v>8.8985607907320574E-2</v>
      </c>
    </row>
    <row r="1206" spans="1:20" x14ac:dyDescent="0.15">
      <c r="A1206" s="6">
        <v>38357</v>
      </c>
      <c r="B1206" s="11">
        <v>2091.2399999999998</v>
      </c>
      <c r="C1206" s="7">
        <f t="shared" si="127"/>
        <v>-7.8847741311094399E-3</v>
      </c>
      <c r="E1206">
        <v>1204</v>
      </c>
      <c r="F1206" s="2">
        <f t="shared" si="128"/>
        <v>1003.9876497555044</v>
      </c>
      <c r="G1206" s="10">
        <f t="shared" si="130"/>
        <v>4.4384168704156508</v>
      </c>
      <c r="H1206" s="9">
        <f>H1205*(1+C1206)</f>
        <v>4.4384168704156446</v>
      </c>
      <c r="I1206" s="9">
        <f t="shared" si="129"/>
        <v>3.5274042379788817E-2</v>
      </c>
      <c r="J1206">
        <f t="shared" si="131"/>
        <v>1.134586714722056E-3</v>
      </c>
      <c r="O1206">
        <v>1204</v>
      </c>
      <c r="P1206">
        <v>807</v>
      </c>
      <c r="Q1206" s="9">
        <v>-5.0300529747350886E-2</v>
      </c>
      <c r="R1206">
        <v>1.5509605453527372E-4</v>
      </c>
      <c r="S1206">
        <f t="shared" si="132"/>
        <v>0.91116948814721466</v>
      </c>
      <c r="T1206" s="20">
        <f t="shared" si="133"/>
        <v>8.8830511852785343E-2</v>
      </c>
    </row>
    <row r="1207" spans="1:20" x14ac:dyDescent="0.15">
      <c r="A1207" s="6">
        <v>38358</v>
      </c>
      <c r="B1207" s="11">
        <v>2090</v>
      </c>
      <c r="C1207" s="7">
        <f t="shared" si="127"/>
        <v>-5.9294963753553365E-4</v>
      </c>
      <c r="E1207">
        <v>1205</v>
      </c>
      <c r="F1207" s="2">
        <f t="shared" si="128"/>
        <v>1003.3923356424917</v>
      </c>
      <c r="G1207" s="10">
        <f t="shared" si="130"/>
        <v>4.4357851127411063</v>
      </c>
      <c r="H1207" s="9">
        <f>H1206*(1+C1207)</f>
        <v>4.4357851127411001</v>
      </c>
      <c r="I1207" s="9">
        <f t="shared" si="129"/>
        <v>2.6317576745444882E-3</v>
      </c>
      <c r="J1207">
        <f t="shared" si="131"/>
        <v>1.1402881554995541E-3</v>
      </c>
      <c r="O1207">
        <v>1205</v>
      </c>
      <c r="P1207">
        <v>1112</v>
      </c>
      <c r="Q1207" s="9">
        <v>-5.0576439826134578E-2</v>
      </c>
      <c r="R1207">
        <v>7.1542007513224269E-4</v>
      </c>
      <c r="S1207">
        <f t="shared" si="132"/>
        <v>0.91188490822234691</v>
      </c>
      <c r="T1207" s="20">
        <f t="shared" si="133"/>
        <v>8.8115091777653087E-2</v>
      </c>
    </row>
    <row r="1208" spans="1:20" x14ac:dyDescent="0.15">
      <c r="A1208" s="6">
        <v>38359</v>
      </c>
      <c r="B1208" s="11">
        <v>2088.61</v>
      </c>
      <c r="C1208" s="7">
        <f t="shared" si="127"/>
        <v>-6.6507177033481302E-4</v>
      </c>
      <c r="E1208">
        <v>1206</v>
      </c>
      <c r="F1208" s="2">
        <f t="shared" si="128"/>
        <v>1002.7250077254856</v>
      </c>
      <c r="G1208" s="10">
        <f t="shared" si="130"/>
        <v>4.4328349972833507</v>
      </c>
      <c r="H1208" s="9">
        <f>H1207*(1+C1208)</f>
        <v>4.4328349972833445</v>
      </c>
      <c r="I1208" s="9">
        <f t="shared" si="129"/>
        <v>2.9501154577555866E-3</v>
      </c>
      <c r="J1208">
        <f t="shared" si="131"/>
        <v>1.14601824673322E-3</v>
      </c>
      <c r="O1208">
        <v>1206</v>
      </c>
      <c r="P1208">
        <v>1168</v>
      </c>
      <c r="Q1208" s="9">
        <v>-5.1085812279271892E-2</v>
      </c>
      <c r="R1208">
        <v>9.4725869585204621E-4</v>
      </c>
      <c r="S1208">
        <f t="shared" si="132"/>
        <v>0.91283216691819891</v>
      </c>
      <c r="T1208" s="20">
        <f t="shared" si="133"/>
        <v>8.7167833081801094E-2</v>
      </c>
    </row>
    <row r="1209" spans="1:20" x14ac:dyDescent="0.15">
      <c r="A1209" s="6">
        <v>38362</v>
      </c>
      <c r="B1209" s="11">
        <v>2097.04</v>
      </c>
      <c r="C1209" s="7">
        <f t="shared" si="127"/>
        <v>4.0361771704626737E-3</v>
      </c>
      <c r="E1209">
        <v>1207</v>
      </c>
      <c r="F1209" s="2">
        <f t="shared" si="128"/>
        <v>1006.7721835099193</v>
      </c>
      <c r="G1209" s="10">
        <f t="shared" si="130"/>
        <v>4.4507267046998145</v>
      </c>
      <c r="H1209" s="9">
        <f>H1208*(1+C1209)</f>
        <v>4.4507267046998074</v>
      </c>
      <c r="I1209" s="9">
        <f t="shared" si="129"/>
        <v>-1.7891707416462843E-2</v>
      </c>
      <c r="J1209">
        <f t="shared" si="131"/>
        <v>1.151777132395196E-3</v>
      </c>
      <c r="O1209">
        <v>1207</v>
      </c>
      <c r="P1209">
        <v>1136</v>
      </c>
      <c r="Q1209" s="9">
        <v>-5.1085812279272336E-2</v>
      </c>
      <c r="R1209">
        <v>8.0687671864937275E-4</v>
      </c>
      <c r="S1209">
        <f t="shared" si="132"/>
        <v>0.91363904363684822</v>
      </c>
      <c r="T1209" s="20">
        <f t="shared" si="133"/>
        <v>8.6360956363151775E-2</v>
      </c>
    </row>
    <row r="1210" spans="1:20" x14ac:dyDescent="0.15">
      <c r="A1210" s="6">
        <v>38363</v>
      </c>
      <c r="B1210" s="11">
        <v>2079.62</v>
      </c>
      <c r="C1210" s="7">
        <f t="shared" si="127"/>
        <v>-8.3069469347271108E-3</v>
      </c>
      <c r="E1210">
        <v>1208</v>
      </c>
      <c r="F1210" s="2">
        <f t="shared" si="128"/>
        <v>998.40898040614297</v>
      </c>
      <c r="G1210" s="10">
        <f t="shared" si="130"/>
        <v>4.4137547541429001</v>
      </c>
      <c r="H1210" s="9">
        <f>H1209*(1+C1210)</f>
        <v>4.413754754142893</v>
      </c>
      <c r="I1210" s="9">
        <f t="shared" si="129"/>
        <v>3.6971950556914379E-2</v>
      </c>
      <c r="J1210">
        <f t="shared" si="131"/>
        <v>1.1575649571811016E-3</v>
      </c>
      <c r="O1210">
        <v>1208</v>
      </c>
      <c r="P1210">
        <v>489</v>
      </c>
      <c r="Q1210" s="9">
        <v>-5.1170707688128036E-2</v>
      </c>
      <c r="R1210">
        <v>3.1502166831660463E-5</v>
      </c>
      <c r="S1210">
        <f t="shared" si="132"/>
        <v>0.9136705458036799</v>
      </c>
      <c r="T1210" s="20">
        <f t="shared" si="133"/>
        <v>8.6329454196320099E-2</v>
      </c>
    </row>
    <row r="1211" spans="1:20" x14ac:dyDescent="0.15">
      <c r="A1211" s="6">
        <v>38364</v>
      </c>
      <c r="B1211" s="11">
        <v>2092.5300000000002</v>
      </c>
      <c r="C1211" s="7">
        <f t="shared" si="127"/>
        <v>6.2078648983949769E-3</v>
      </c>
      <c r="E1211">
        <v>1209</v>
      </c>
      <c r="F1211" s="2">
        <f t="shared" si="128"/>
        <v>1004.6069684698485</v>
      </c>
      <c r="G1211" s="10">
        <f t="shared" si="130"/>
        <v>4.4411547473512671</v>
      </c>
      <c r="H1211" s="9">
        <f>H1210*(1+C1211)</f>
        <v>4.4411547473512609</v>
      </c>
      <c r="I1211" s="9">
        <f t="shared" si="129"/>
        <v>-2.7399993208367945E-2</v>
      </c>
      <c r="J1211">
        <f t="shared" si="131"/>
        <v>1.1633818665136699E-3</v>
      </c>
      <c r="O1211">
        <v>1209</v>
      </c>
      <c r="P1211">
        <v>544</v>
      </c>
      <c r="Q1211" s="9">
        <v>-5.1319274653626845E-2</v>
      </c>
      <c r="R1211">
        <v>4.1502187308116239E-5</v>
      </c>
      <c r="S1211">
        <f t="shared" si="132"/>
        <v>0.91371204799098804</v>
      </c>
      <c r="T1211" s="20">
        <f t="shared" si="133"/>
        <v>8.6287952009011959E-2</v>
      </c>
    </row>
    <row r="1212" spans="1:20" x14ac:dyDescent="0.15">
      <c r="A1212" s="6">
        <v>38365</v>
      </c>
      <c r="B1212" s="11">
        <v>2070.56</v>
      </c>
      <c r="C1212" s="7">
        <f t="shared" si="127"/>
        <v>-1.0499252101523138E-2</v>
      </c>
      <c r="E1212">
        <v>1210</v>
      </c>
      <c r="F1212" s="2">
        <f t="shared" si="128"/>
        <v>994.05934664493668</v>
      </c>
      <c r="G1212" s="10">
        <f t="shared" si="130"/>
        <v>4.3945259440369497</v>
      </c>
      <c r="H1212" s="9">
        <f>H1211*(1+C1212)</f>
        <v>4.3945259440369435</v>
      </c>
      <c r="I1212" s="9">
        <f t="shared" si="129"/>
        <v>4.6628803314317402E-2</v>
      </c>
      <c r="J1212">
        <f t="shared" si="131"/>
        <v>1.1692280065464019E-3</v>
      </c>
      <c r="O1212">
        <v>1210</v>
      </c>
      <c r="P1212">
        <v>513</v>
      </c>
      <c r="Q1212" s="9">
        <v>-5.1998437924476892E-2</v>
      </c>
      <c r="R1212">
        <v>3.5529286760337025E-5</v>
      </c>
      <c r="S1212">
        <f t="shared" si="132"/>
        <v>0.91374757727774836</v>
      </c>
      <c r="T1212" s="20">
        <f t="shared" si="133"/>
        <v>8.6252422722251643E-2</v>
      </c>
    </row>
    <row r="1213" spans="1:20" x14ac:dyDescent="0.15">
      <c r="A1213" s="6">
        <v>38366</v>
      </c>
      <c r="B1213" s="11">
        <v>2087.91</v>
      </c>
      <c r="C1213" s="7">
        <f t="shared" si="127"/>
        <v>8.3793756278494058E-3</v>
      </c>
      <c r="E1213">
        <v>1211</v>
      </c>
      <c r="F1213" s="2">
        <f t="shared" si="128"/>
        <v>1002.3889433068491</v>
      </c>
      <c r="G1213" s="10">
        <f t="shared" si="130"/>
        <v>4.4313493276283644</v>
      </c>
      <c r="H1213" s="9">
        <f>H1212*(1+C1213)</f>
        <v>4.4313493276283582</v>
      </c>
      <c r="I1213" s="9">
        <f t="shared" si="129"/>
        <v>-3.6823383591414682E-2</v>
      </c>
      <c r="J1213">
        <f t="shared" si="131"/>
        <v>1.1751035241672379E-3</v>
      </c>
      <c r="O1213">
        <v>1211</v>
      </c>
      <c r="P1213">
        <v>1123</v>
      </c>
      <c r="Q1213" s="9">
        <v>-5.2338019559901472E-2</v>
      </c>
      <c r="R1213">
        <v>7.5597465304524112E-4</v>
      </c>
      <c r="S1213">
        <f t="shared" si="132"/>
        <v>0.91450355193079358</v>
      </c>
      <c r="T1213" s="20">
        <f t="shared" si="133"/>
        <v>8.5496448069206421E-2</v>
      </c>
    </row>
    <row r="1214" spans="1:20" x14ac:dyDescent="0.15">
      <c r="A1214" s="6">
        <v>38370</v>
      </c>
      <c r="B1214" s="11">
        <v>2106.04</v>
      </c>
      <c r="C1214" s="7">
        <f t="shared" si="127"/>
        <v>8.6833244727981818E-3</v>
      </c>
      <c r="E1214">
        <v>1212</v>
      </c>
      <c r="F1214" s="2">
        <f t="shared" si="128"/>
        <v>1011.0930117495278</v>
      </c>
      <c r="G1214" s="10">
        <f t="shared" si="130"/>
        <v>4.4698281716924777</v>
      </c>
      <c r="H1214" s="9">
        <f>H1213*(1+C1214)</f>
        <v>4.4698281716924715</v>
      </c>
      <c r="I1214" s="9">
        <f t="shared" si="129"/>
        <v>-3.8478844064113282E-2</v>
      </c>
      <c r="J1214">
        <f t="shared" si="131"/>
        <v>1.1810085670022493E-3</v>
      </c>
      <c r="O1214">
        <v>1212</v>
      </c>
      <c r="P1214">
        <v>1324</v>
      </c>
      <c r="Q1214" s="9">
        <v>-5.2401691116543248E-2</v>
      </c>
      <c r="R1214">
        <v>2.0704655294565251E-3</v>
      </c>
      <c r="S1214">
        <f t="shared" si="132"/>
        <v>0.91657401746025013</v>
      </c>
      <c r="T1214" s="20">
        <f t="shared" si="133"/>
        <v>8.3425982539749866E-2</v>
      </c>
    </row>
    <row r="1215" spans="1:20" x14ac:dyDescent="0.15">
      <c r="A1215" s="6">
        <v>38371</v>
      </c>
      <c r="B1215" s="11">
        <v>2073.59</v>
      </c>
      <c r="C1215" s="7">
        <f t="shared" si="127"/>
        <v>-1.5408064424227375E-2</v>
      </c>
      <c r="E1215">
        <v>1213</v>
      </c>
      <c r="F1215" s="2">
        <f t="shared" si="128"/>
        <v>995.51402548560498</v>
      </c>
      <c r="G1215" s="10">
        <f t="shared" si="130"/>
        <v>4.4009567712578139</v>
      </c>
      <c r="H1215" s="9">
        <f>H1214*(1+C1215)</f>
        <v>4.4009567712578077</v>
      </c>
      <c r="I1215" s="9">
        <f t="shared" si="129"/>
        <v>6.8871400434663776E-2</v>
      </c>
      <c r="J1215">
        <f t="shared" si="131"/>
        <v>1.1869432834193459E-3</v>
      </c>
      <c r="O1215">
        <v>1213</v>
      </c>
      <c r="P1215">
        <v>836</v>
      </c>
      <c r="Q1215" s="9">
        <v>-5.2401691116543692E-2</v>
      </c>
      <c r="R1215">
        <v>1.7936240078885316E-4</v>
      </c>
      <c r="S1215">
        <f t="shared" si="132"/>
        <v>0.916753379861039</v>
      </c>
      <c r="T1215" s="20">
        <f t="shared" si="133"/>
        <v>8.3246620138961003E-2</v>
      </c>
    </row>
    <row r="1216" spans="1:20" x14ac:dyDescent="0.15">
      <c r="A1216" s="6">
        <v>38372</v>
      </c>
      <c r="B1216" s="11">
        <v>2045.88</v>
      </c>
      <c r="C1216" s="7">
        <f t="shared" si="127"/>
        <v>-1.336329746960585E-2</v>
      </c>
      <c r="E1216">
        <v>1214</v>
      </c>
      <c r="F1216" s="2">
        <f t="shared" si="128"/>
        <v>982.21067542787603</v>
      </c>
      <c r="G1216" s="10">
        <f t="shared" si="130"/>
        <v>4.34214547677262</v>
      </c>
      <c r="H1216" s="9">
        <f>H1215*(1+C1216)</f>
        <v>4.3421454767726138</v>
      </c>
      <c r="I1216" s="9">
        <f t="shared" si="129"/>
        <v>5.8811294485193955E-2</v>
      </c>
      <c r="J1216">
        <f t="shared" si="131"/>
        <v>1.192907822532006E-3</v>
      </c>
      <c r="O1216">
        <v>1214</v>
      </c>
      <c r="P1216">
        <v>1023</v>
      </c>
      <c r="Q1216" s="9">
        <v>-5.2401691116544136E-2</v>
      </c>
      <c r="R1216">
        <v>4.5794709555114301E-4</v>
      </c>
      <c r="S1216">
        <f t="shared" si="132"/>
        <v>0.91721132695659013</v>
      </c>
      <c r="T1216" s="20">
        <f t="shared" si="133"/>
        <v>8.2788673043409866E-2</v>
      </c>
    </row>
    <row r="1217" spans="1:20" x14ac:dyDescent="0.15">
      <c r="A1217" s="6">
        <v>38373</v>
      </c>
      <c r="B1217" s="11">
        <v>2034.27</v>
      </c>
      <c r="C1217" s="7">
        <f t="shared" si="127"/>
        <v>-5.6748196375154825E-3</v>
      </c>
      <c r="E1217">
        <v>1215</v>
      </c>
      <c r="F1217" s="2">
        <f t="shared" si="128"/>
        <v>976.63680699878057</v>
      </c>
      <c r="G1217" s="10">
        <f t="shared" si="130"/>
        <v>4.317504584352081</v>
      </c>
      <c r="H1217" s="9">
        <f>H1216*(1+C1217)</f>
        <v>4.3175045843520756</v>
      </c>
      <c r="I1217" s="9">
        <f t="shared" si="129"/>
        <v>2.464089242053813E-2</v>
      </c>
      <c r="J1217">
        <f t="shared" si="131"/>
        <v>1.1989023342030211E-3</v>
      </c>
      <c r="O1217">
        <v>1215</v>
      </c>
      <c r="P1217">
        <v>956</v>
      </c>
      <c r="Q1217" s="9">
        <v>-5.2762496604183085E-2</v>
      </c>
      <c r="R1217">
        <v>3.2731184253718384E-4</v>
      </c>
      <c r="S1217">
        <f t="shared" si="132"/>
        <v>0.91753863879912734</v>
      </c>
      <c r="T1217" s="20">
        <f t="shared" si="133"/>
        <v>8.2461361200872663E-2</v>
      </c>
    </row>
    <row r="1218" spans="1:20" x14ac:dyDescent="0.15">
      <c r="A1218" s="6">
        <v>38376</v>
      </c>
      <c r="B1218" s="11">
        <v>2008.7</v>
      </c>
      <c r="C1218" s="7">
        <f t="shared" si="127"/>
        <v>-1.2569619568690404E-2</v>
      </c>
      <c r="E1218">
        <v>1216</v>
      </c>
      <c r="F1218" s="2">
        <f t="shared" si="128"/>
        <v>964.36085387802541</v>
      </c>
      <c r="G1218" s="10">
        <f t="shared" si="130"/>
        <v>4.263235194240699</v>
      </c>
      <c r="H1218" s="9">
        <f>H1217*(1+C1218)</f>
        <v>4.2632351942406936</v>
      </c>
      <c r="I1218" s="9">
        <f t="shared" si="129"/>
        <v>5.4269390111381988E-2</v>
      </c>
      <c r="J1218">
        <f t="shared" si="131"/>
        <v>1.2049269690482625E-3</v>
      </c>
      <c r="O1218">
        <v>1216</v>
      </c>
      <c r="P1218">
        <v>475</v>
      </c>
      <c r="Q1218" s="9">
        <v>-5.2953511274110188E-2</v>
      </c>
      <c r="R1218">
        <v>2.9367268747322853E-5</v>
      </c>
      <c r="S1218">
        <f t="shared" si="132"/>
        <v>0.9175680060678747</v>
      </c>
      <c r="T1218" s="20">
        <f t="shared" si="133"/>
        <v>8.2431993932125303E-2</v>
      </c>
    </row>
    <row r="1219" spans="1:20" x14ac:dyDescent="0.15">
      <c r="A1219" s="6">
        <v>38377</v>
      </c>
      <c r="B1219" s="11">
        <v>2019.95</v>
      </c>
      <c r="C1219" s="7">
        <f t="shared" si="127"/>
        <v>5.6006372280579253E-3</v>
      </c>
      <c r="E1219">
        <v>1217</v>
      </c>
      <c r="F1219" s="2">
        <f t="shared" si="128"/>
        <v>969.76188917753643</v>
      </c>
      <c r="G1219" s="10">
        <f t="shared" si="130"/>
        <v>4.2871120279815305</v>
      </c>
      <c r="H1219" s="9">
        <f>H1218*(1+C1219)</f>
        <v>4.2871120279815251</v>
      </c>
      <c r="I1219" s="9">
        <f t="shared" si="129"/>
        <v>-2.3876833740831493E-2</v>
      </c>
      <c r="J1219">
        <f t="shared" si="131"/>
        <v>1.2109818784404645E-3</v>
      </c>
      <c r="O1219">
        <v>1217</v>
      </c>
      <c r="P1219">
        <v>479</v>
      </c>
      <c r="Q1219" s="9">
        <v>-5.2974735126324557E-2</v>
      </c>
      <c r="R1219">
        <v>2.9962030005215105E-5</v>
      </c>
      <c r="S1219">
        <f t="shared" si="132"/>
        <v>0.91759796809787997</v>
      </c>
      <c r="T1219" s="20">
        <f t="shared" si="133"/>
        <v>8.2402031902120032E-2</v>
      </c>
    </row>
    <row r="1220" spans="1:20" x14ac:dyDescent="0.15">
      <c r="A1220" s="6">
        <v>38378</v>
      </c>
      <c r="B1220" s="11">
        <v>2046.09</v>
      </c>
      <c r="C1220" s="7">
        <f t="shared" ref="C1220:C1283" si="134">B1220/B1219-1</f>
        <v>1.2940914379068635E-2</v>
      </c>
      <c r="E1220">
        <v>1218</v>
      </c>
      <c r="F1220" s="2">
        <f t="shared" ref="F1220:F1283" si="135">F1219*(1+C1220)</f>
        <v>982.31149475346683</v>
      </c>
      <c r="G1220" s="10">
        <f t="shared" si="130"/>
        <v>4.3425911776691146</v>
      </c>
      <c r="H1220" s="9">
        <f>H1219*(1+C1220)</f>
        <v>4.3425911776691093</v>
      </c>
      <c r="I1220" s="9">
        <f t="shared" ref="I1220:I1283" si="136">-(H1220-H1219)</f>
        <v>-5.5479149687584162E-2</v>
      </c>
      <c r="J1220">
        <f t="shared" si="131"/>
        <v>1.2170672145130298E-3</v>
      </c>
      <c r="O1220">
        <v>1218</v>
      </c>
      <c r="P1220">
        <v>1149</v>
      </c>
      <c r="Q1220" s="9">
        <v>-5.3102078239608552E-2</v>
      </c>
      <c r="R1220">
        <v>8.612061746723895E-4</v>
      </c>
      <c r="S1220">
        <f t="shared" si="132"/>
        <v>0.9184591742725523</v>
      </c>
      <c r="T1220" s="20">
        <f t="shared" si="133"/>
        <v>8.1540825727447697E-2</v>
      </c>
    </row>
    <row r="1221" spans="1:20" x14ac:dyDescent="0.15">
      <c r="A1221" s="6">
        <v>38379</v>
      </c>
      <c r="B1221" s="11">
        <v>2047.15</v>
      </c>
      <c r="C1221" s="7">
        <f t="shared" si="134"/>
        <v>5.1806127785192224E-4</v>
      </c>
      <c r="E1221">
        <v>1219</v>
      </c>
      <c r="F1221" s="2">
        <f t="shared" si="135"/>
        <v>982.82039230168743</v>
      </c>
      <c r="G1221" s="10">
        <f t="shared" ref="G1221:G1284" si="137">G1220*F1221/F1220</f>
        <v>4.3448409060038067</v>
      </c>
      <c r="H1221" s="9">
        <f>H1220*(1+C1221)</f>
        <v>4.3448409060038014</v>
      </c>
      <c r="I1221" s="9">
        <f t="shared" si="136"/>
        <v>-2.2497283346920582E-3</v>
      </c>
      <c r="J1221">
        <f t="shared" ref="J1221:J1284" si="138">$M$2^($M$3-E1221)*(1-$M$2)/(1-$M$2^$M$3)</f>
        <v>1.2231831301638492E-3</v>
      </c>
      <c r="O1221">
        <v>1219</v>
      </c>
      <c r="P1221">
        <v>339</v>
      </c>
      <c r="Q1221" s="9">
        <v>-5.3229421352892992E-2</v>
      </c>
      <c r="R1221">
        <v>1.4852601843838615E-5</v>
      </c>
      <c r="S1221">
        <f t="shared" ref="S1221:S1284" si="139">S1220+R1221</f>
        <v>0.91847402687439617</v>
      </c>
      <c r="T1221" s="20">
        <f t="shared" si="133"/>
        <v>8.1525973125603834E-2</v>
      </c>
    </row>
    <row r="1222" spans="1:20" x14ac:dyDescent="0.15">
      <c r="A1222" s="6">
        <v>38380</v>
      </c>
      <c r="B1222" s="11">
        <v>2035.83</v>
      </c>
      <c r="C1222" s="7">
        <f t="shared" si="134"/>
        <v>-5.529638766089473E-3</v>
      </c>
      <c r="E1222">
        <v>1220</v>
      </c>
      <c r="F1222" s="2">
        <f t="shared" si="135"/>
        <v>977.38575056031277</v>
      </c>
      <c r="G1222" s="10">
        <f t="shared" si="137"/>
        <v>4.3208155052974764</v>
      </c>
      <c r="H1222" s="9">
        <f>H1221*(1+C1222)</f>
        <v>4.320815505297471</v>
      </c>
      <c r="I1222" s="9">
        <f t="shared" si="136"/>
        <v>2.4025400706330302E-2</v>
      </c>
      <c r="J1222">
        <f t="shared" si="138"/>
        <v>1.2293297790591446E-3</v>
      </c>
      <c r="O1222">
        <v>1220</v>
      </c>
      <c r="P1222">
        <v>285</v>
      </c>
      <c r="Q1222" s="9">
        <v>-5.348410757946187E-2</v>
      </c>
      <c r="R1222">
        <v>1.1330495412016205E-5</v>
      </c>
      <c r="S1222">
        <f t="shared" si="139"/>
        <v>0.91848535736980819</v>
      </c>
      <c r="T1222" s="20">
        <f t="shared" si="133"/>
        <v>8.1514642630191814E-2</v>
      </c>
    </row>
    <row r="1223" spans="1:20" x14ac:dyDescent="0.15">
      <c r="A1223" s="6">
        <v>38383</v>
      </c>
      <c r="B1223" s="11">
        <v>2062.41</v>
      </c>
      <c r="C1223" s="7">
        <f t="shared" si="134"/>
        <v>1.3056099969054324E-2</v>
      </c>
      <c r="E1223">
        <v>1221</v>
      </c>
      <c r="F1223" s="2">
        <f t="shared" si="135"/>
        <v>990.14659662795736</v>
      </c>
      <c r="G1223" s="10">
        <f t="shared" si="137"/>
        <v>4.3772285044824795</v>
      </c>
      <c r="H1223" s="9">
        <f>H1222*(1+C1223)</f>
        <v>4.377228504482475</v>
      </c>
      <c r="I1223" s="9">
        <f t="shared" si="136"/>
        <v>-5.6412999185003976E-2</v>
      </c>
      <c r="J1223">
        <f t="shared" si="138"/>
        <v>1.2355073156373314E-3</v>
      </c>
      <c r="O1223">
        <v>1221</v>
      </c>
      <c r="P1223">
        <v>240</v>
      </c>
      <c r="Q1223" s="9">
        <v>-5.3675122249388529E-2</v>
      </c>
      <c r="R1223">
        <v>9.0424794994624331E-6</v>
      </c>
      <c r="S1223">
        <f t="shared" si="139"/>
        <v>0.9184943998493077</v>
      </c>
      <c r="T1223" s="20">
        <f t="shared" si="133"/>
        <v>8.1505600150692303E-2</v>
      </c>
    </row>
    <row r="1224" spans="1:20" x14ac:dyDescent="0.15">
      <c r="A1224" s="6">
        <v>38384</v>
      </c>
      <c r="B1224" s="11">
        <v>2068.6999999999998</v>
      </c>
      <c r="C1224" s="7">
        <f t="shared" si="134"/>
        <v>3.0498300531902611E-3</v>
      </c>
      <c r="E1224">
        <v>1222</v>
      </c>
      <c r="F1224" s="2">
        <f t="shared" si="135"/>
        <v>993.16637547541734</v>
      </c>
      <c r="G1224" s="10">
        <f t="shared" si="137"/>
        <v>4.3905783075251312</v>
      </c>
      <c r="H1224" s="9">
        <f>H1223*(1+C1224)</f>
        <v>4.3905783075251268</v>
      </c>
      <c r="I1224" s="9">
        <f t="shared" si="136"/>
        <v>-1.3349803042651764E-2</v>
      </c>
      <c r="J1224">
        <f t="shared" si="138"/>
        <v>1.2417158951128959E-3</v>
      </c>
      <c r="O1224">
        <v>1222</v>
      </c>
      <c r="P1224">
        <v>265</v>
      </c>
      <c r="Q1224" s="9">
        <v>-5.3802465362673413E-2</v>
      </c>
      <c r="R1224">
        <v>1.0249684896413334E-5</v>
      </c>
      <c r="S1224">
        <f t="shared" si="139"/>
        <v>0.91850464953420408</v>
      </c>
      <c r="T1224" s="20">
        <f t="shared" si="133"/>
        <v>8.1495350465795924E-2</v>
      </c>
    </row>
    <row r="1225" spans="1:20" x14ac:dyDescent="0.15">
      <c r="A1225" s="6">
        <v>38385</v>
      </c>
      <c r="B1225" s="11">
        <v>2075.06</v>
      </c>
      <c r="C1225" s="7">
        <f t="shared" si="134"/>
        <v>3.0743945473004075E-3</v>
      </c>
      <c r="E1225">
        <v>1223</v>
      </c>
      <c r="F1225" s="2">
        <f t="shared" si="135"/>
        <v>996.21976076474107</v>
      </c>
      <c r="G1225" s="10">
        <f t="shared" si="137"/>
        <v>4.4040766775332818</v>
      </c>
      <c r="H1225" s="9">
        <f>H1224*(1+C1225)</f>
        <v>4.4040766775332774</v>
      </c>
      <c r="I1225" s="9">
        <f t="shared" si="136"/>
        <v>-1.3498370008150573E-2</v>
      </c>
      <c r="J1225">
        <f t="shared" si="138"/>
        <v>1.2479556734802974E-3</v>
      </c>
      <c r="O1225">
        <v>1223</v>
      </c>
      <c r="P1225">
        <v>851</v>
      </c>
      <c r="Q1225" s="9">
        <v>-5.4120823145884511E-2</v>
      </c>
      <c r="R1225">
        <v>1.9336826351290195E-4</v>
      </c>
      <c r="S1225">
        <f t="shared" si="139"/>
        <v>0.91869801779771698</v>
      </c>
      <c r="T1225" s="20">
        <f t="shared" si="133"/>
        <v>8.1301982202283019E-2</v>
      </c>
    </row>
    <row r="1226" spans="1:20" x14ac:dyDescent="0.15">
      <c r="A1226" s="6">
        <v>38386</v>
      </c>
      <c r="B1226" s="11">
        <v>2057.64</v>
      </c>
      <c r="C1226" s="7">
        <f t="shared" si="134"/>
        <v>-8.3949379776970812E-3</v>
      </c>
      <c r="E1226">
        <v>1224</v>
      </c>
      <c r="F1226" s="2">
        <f t="shared" si="135"/>
        <v>987.85655766096488</v>
      </c>
      <c r="G1226" s="10">
        <f t="shared" si="137"/>
        <v>4.3671047269763674</v>
      </c>
      <c r="H1226" s="9">
        <f>H1225*(1+C1226)</f>
        <v>4.367104726976363</v>
      </c>
      <c r="I1226" s="9">
        <f t="shared" si="136"/>
        <v>3.6971950556914379E-2</v>
      </c>
      <c r="J1226">
        <f t="shared" si="138"/>
        <v>1.2542268075178868E-3</v>
      </c>
      <c r="O1226">
        <v>1224</v>
      </c>
      <c r="P1226">
        <v>1062</v>
      </c>
      <c r="Q1226" s="9">
        <v>-5.4354285520238577E-2</v>
      </c>
      <c r="R1226">
        <v>5.5682042805441599E-4</v>
      </c>
      <c r="S1226">
        <f t="shared" si="139"/>
        <v>0.91925483822577136</v>
      </c>
      <c r="T1226" s="20">
        <f t="shared" si="133"/>
        <v>8.0745161774228635E-2</v>
      </c>
    </row>
    <row r="1227" spans="1:20" x14ac:dyDescent="0.15">
      <c r="A1227" s="6">
        <v>38387</v>
      </c>
      <c r="B1227" s="11">
        <v>2086.66</v>
      </c>
      <c r="C1227" s="7">
        <f t="shared" si="134"/>
        <v>1.4103536089889346E-2</v>
      </c>
      <c r="E1227">
        <v>1225</v>
      </c>
      <c r="F1227" s="2">
        <f t="shared" si="135"/>
        <v>1001.7888282735702</v>
      </c>
      <c r="G1227" s="10">
        <f t="shared" si="137"/>
        <v>4.4286963461016047</v>
      </c>
      <c r="H1227" s="9">
        <f>H1226*(1+C1227)</f>
        <v>4.4286963461016002</v>
      </c>
      <c r="I1227" s="9">
        <f t="shared" si="136"/>
        <v>-6.1591619125237251E-2</v>
      </c>
      <c r="J1227">
        <f t="shared" si="138"/>
        <v>1.2605294547918459E-3</v>
      </c>
      <c r="O1227">
        <v>1225</v>
      </c>
      <c r="P1227">
        <v>1105</v>
      </c>
      <c r="Q1227" s="9">
        <v>-5.4375509372452502E-2</v>
      </c>
      <c r="R1227">
        <v>6.9075285368217279E-4</v>
      </c>
      <c r="S1227">
        <f t="shared" si="139"/>
        <v>0.91994559107945351</v>
      </c>
      <c r="T1227" s="20">
        <f t="shared" si="133"/>
        <v>8.0054408920546494E-2</v>
      </c>
    </row>
    <row r="1228" spans="1:20" x14ac:dyDescent="0.15">
      <c r="A1228" s="6">
        <v>38390</v>
      </c>
      <c r="B1228" s="11">
        <v>2082.0300000000002</v>
      </c>
      <c r="C1228" s="7">
        <f t="shared" si="134"/>
        <v>-2.2188569292551641E-3</v>
      </c>
      <c r="E1228">
        <v>1226</v>
      </c>
      <c r="F1228" s="2">
        <f t="shared" si="135"/>
        <v>999.56600219030497</v>
      </c>
      <c r="G1228" s="10">
        <f t="shared" si="137"/>
        <v>4.4188697025264903</v>
      </c>
      <c r="H1228" s="9">
        <f>H1227*(1+C1228)</f>
        <v>4.4188697025264858</v>
      </c>
      <c r="I1228" s="9">
        <f t="shared" si="136"/>
        <v>9.8266435751144243E-3</v>
      </c>
      <c r="J1228">
        <f t="shared" si="138"/>
        <v>1.2668637736601466E-3</v>
      </c>
      <c r="O1228">
        <v>1226</v>
      </c>
      <c r="P1228">
        <v>826</v>
      </c>
      <c r="Q1228" s="9">
        <v>-5.4651419451236194E-2</v>
      </c>
      <c r="R1228">
        <v>1.7059339641494023E-4</v>
      </c>
      <c r="S1228">
        <f t="shared" si="139"/>
        <v>0.9201161844758684</v>
      </c>
      <c r="T1228" s="20">
        <f t="shared" si="133"/>
        <v>7.9883815524131596E-2</v>
      </c>
    </row>
    <row r="1229" spans="1:20" x14ac:dyDescent="0.15">
      <c r="A1229" s="6">
        <v>38391</v>
      </c>
      <c r="B1229" s="11">
        <v>2086.6799999999998</v>
      </c>
      <c r="C1229" s="7">
        <f t="shared" si="134"/>
        <v>2.2333972132964064E-3</v>
      </c>
      <c r="E1229">
        <v>1227</v>
      </c>
      <c r="F1229" s="2">
        <f t="shared" si="135"/>
        <v>1001.7984301141026</v>
      </c>
      <c r="G1229" s="10">
        <f t="shared" si="137"/>
        <v>4.4287387938060325</v>
      </c>
      <c r="H1229" s="9">
        <f>H1228*(1+C1229)</f>
        <v>4.4287387938060281</v>
      </c>
      <c r="I1229" s="9">
        <f t="shared" si="136"/>
        <v>-9.8690912795422747E-3</v>
      </c>
      <c r="J1229">
        <f t="shared" si="138"/>
        <v>1.2732299232765293E-3</v>
      </c>
      <c r="O1229">
        <v>1227</v>
      </c>
      <c r="P1229">
        <v>393</v>
      </c>
      <c r="Q1229" s="9">
        <v>-5.4672643303450563E-2</v>
      </c>
      <c r="R1229">
        <v>1.9469561877907648E-5</v>
      </c>
      <c r="S1229">
        <f t="shared" si="139"/>
        <v>0.92013565403774633</v>
      </c>
      <c r="T1229" s="20">
        <f t="shared" si="133"/>
        <v>7.9864345962253669E-2</v>
      </c>
    </row>
    <row r="1230" spans="1:20" x14ac:dyDescent="0.15">
      <c r="A1230" s="6">
        <v>38392</v>
      </c>
      <c r="B1230" s="11">
        <v>2052.5500000000002</v>
      </c>
      <c r="C1230" s="7">
        <f t="shared" si="134"/>
        <v>-1.6356125519964571E-2</v>
      </c>
      <c r="E1230">
        <v>1228</v>
      </c>
      <c r="F1230" s="2">
        <f t="shared" si="135"/>
        <v>985.4128892454529</v>
      </c>
      <c r="G1230" s="10">
        <f t="shared" si="137"/>
        <v>4.3563017861994044</v>
      </c>
      <c r="H1230" s="9">
        <f>H1229*(1+C1230)</f>
        <v>4.3563017861994</v>
      </c>
      <c r="I1230" s="9">
        <f t="shared" si="136"/>
        <v>7.2437007606628079E-2</v>
      </c>
      <c r="J1230">
        <f t="shared" si="138"/>
        <v>1.2796280635945017E-3</v>
      </c>
      <c r="O1230">
        <v>1228</v>
      </c>
      <c r="P1230">
        <v>352</v>
      </c>
      <c r="Q1230" s="9">
        <v>-5.4715091007878414E-2</v>
      </c>
      <c r="R1230">
        <v>1.5852672561026901E-5</v>
      </c>
      <c r="S1230">
        <f t="shared" si="139"/>
        <v>0.92015150671030732</v>
      </c>
      <c r="T1230" s="20">
        <f t="shared" si="133"/>
        <v>7.9848493289692679E-2</v>
      </c>
    </row>
    <row r="1231" spans="1:20" x14ac:dyDescent="0.15">
      <c r="A1231" s="6">
        <v>38393</v>
      </c>
      <c r="B1231" s="11">
        <v>2053.1</v>
      </c>
      <c r="C1231" s="7">
        <f t="shared" si="134"/>
        <v>2.6795936761581096E-4</v>
      </c>
      <c r="E1231">
        <v>1229</v>
      </c>
      <c r="F1231" s="2">
        <f t="shared" si="135"/>
        <v>985.67693986009556</v>
      </c>
      <c r="G1231" s="10">
        <f t="shared" si="137"/>
        <v>4.3574690980711779</v>
      </c>
      <c r="H1231" s="9">
        <f>H1230*(1+C1231)</f>
        <v>4.3574690980711734</v>
      </c>
      <c r="I1231" s="9">
        <f t="shared" si="136"/>
        <v>-1.1673118717734354E-3</v>
      </c>
      <c r="J1231">
        <f t="shared" si="138"/>
        <v>1.2860583553713587E-3</v>
      </c>
      <c r="O1231">
        <v>1229</v>
      </c>
      <c r="P1231">
        <v>1372</v>
      </c>
      <c r="Q1231" s="9">
        <v>-5.4736314860092783E-2</v>
      </c>
      <c r="R1231">
        <v>2.6336625526387535E-3</v>
      </c>
      <c r="S1231">
        <f t="shared" si="139"/>
        <v>0.92278516926294607</v>
      </c>
      <c r="T1231" s="20">
        <f t="shared" si="133"/>
        <v>7.721483073705393E-2</v>
      </c>
    </row>
    <row r="1232" spans="1:20" x14ac:dyDescent="0.15">
      <c r="A1232" s="6">
        <v>38394</v>
      </c>
      <c r="B1232" s="11">
        <v>2076.66</v>
      </c>
      <c r="C1232" s="7">
        <f t="shared" si="134"/>
        <v>1.14753299887973E-2</v>
      </c>
      <c r="E1232">
        <v>1230</v>
      </c>
      <c r="F1232" s="2">
        <f t="shared" si="135"/>
        <v>996.98790800733809</v>
      </c>
      <c r="G1232" s="10">
        <f t="shared" si="137"/>
        <v>4.407472493887532</v>
      </c>
      <c r="H1232" s="9">
        <f>H1231*(1+C1232)</f>
        <v>4.4074724938875267</v>
      </c>
      <c r="I1232" s="9">
        <f t="shared" si="136"/>
        <v>-5.0003395816353269E-2</v>
      </c>
      <c r="J1232">
        <f t="shared" si="138"/>
        <v>1.2925209601722199E-3</v>
      </c>
      <c r="O1232">
        <v>1230</v>
      </c>
      <c r="P1232">
        <v>1389</v>
      </c>
      <c r="Q1232" s="9">
        <v>-5.4799986416733226E-2</v>
      </c>
      <c r="R1232">
        <v>2.8679247769108508E-3</v>
      </c>
      <c r="S1232">
        <f t="shared" si="139"/>
        <v>0.92565309403985696</v>
      </c>
      <c r="T1232" s="20">
        <f t="shared" si="133"/>
        <v>7.4346905960143039E-2</v>
      </c>
    </row>
    <row r="1233" spans="1:20" x14ac:dyDescent="0.15">
      <c r="A1233" s="6">
        <v>38397</v>
      </c>
      <c r="B1233" s="11">
        <v>2082.91</v>
      </c>
      <c r="C1233" s="7">
        <f t="shared" si="134"/>
        <v>3.009640480386766E-3</v>
      </c>
      <c r="E1233">
        <v>1231</v>
      </c>
      <c r="F1233" s="2">
        <f t="shared" si="135"/>
        <v>999.98848317373313</v>
      </c>
      <c r="G1233" s="10">
        <f t="shared" si="137"/>
        <v>4.4207374015213272</v>
      </c>
      <c r="H1233" s="9">
        <f>H1232*(1+C1233)</f>
        <v>4.4207374015213219</v>
      </c>
      <c r="I1233" s="9">
        <f t="shared" si="136"/>
        <v>-1.3264907633795175E-2</v>
      </c>
      <c r="J1233">
        <f t="shared" si="138"/>
        <v>1.2990160403740902E-3</v>
      </c>
      <c r="O1233">
        <v>1231</v>
      </c>
      <c r="P1233">
        <v>72</v>
      </c>
      <c r="Q1233" s="9">
        <v>-5.4799986416734114E-2</v>
      </c>
      <c r="R1233">
        <v>3.8955169476656434E-6</v>
      </c>
      <c r="S1233">
        <f t="shared" si="139"/>
        <v>0.92565698955680464</v>
      </c>
      <c r="T1233" s="20">
        <f t="shared" si="133"/>
        <v>7.4343010443195356E-2</v>
      </c>
    </row>
    <row r="1234" spans="1:20" x14ac:dyDescent="0.15">
      <c r="A1234" s="6">
        <v>38398</v>
      </c>
      <c r="B1234" s="11">
        <v>2089.21</v>
      </c>
      <c r="C1234" s="7">
        <f t="shared" si="134"/>
        <v>3.0246146016872366E-3</v>
      </c>
      <c r="E1234">
        <v>1232</v>
      </c>
      <c r="F1234" s="2">
        <f t="shared" si="135"/>
        <v>1003.0130629414595</v>
      </c>
      <c r="G1234" s="10">
        <f t="shared" si="137"/>
        <v>4.4341084284161933</v>
      </c>
      <c r="H1234" s="9">
        <f>H1233*(1+C1234)</f>
        <v>4.434108428416188</v>
      </c>
      <c r="I1234" s="9">
        <f t="shared" si="136"/>
        <v>-1.3371026894866134E-2</v>
      </c>
      <c r="J1234">
        <f t="shared" si="138"/>
        <v>1.3055437591699397E-3</v>
      </c>
      <c r="O1234">
        <v>1232</v>
      </c>
      <c r="P1234">
        <v>301</v>
      </c>
      <c r="Q1234" s="9">
        <v>-5.5160791904373951E-2</v>
      </c>
      <c r="R1234">
        <v>1.227664244675803E-5</v>
      </c>
      <c r="S1234">
        <f t="shared" si="139"/>
        <v>0.92566926619925138</v>
      </c>
      <c r="T1234" s="20">
        <f t="shared" si="133"/>
        <v>7.4330733800748616E-2</v>
      </c>
    </row>
    <row r="1235" spans="1:20" x14ac:dyDescent="0.15">
      <c r="A1235" s="6">
        <v>38399</v>
      </c>
      <c r="B1235" s="11">
        <v>2087.4299999999998</v>
      </c>
      <c r="C1235" s="7">
        <f t="shared" si="134"/>
        <v>-8.5199668774327275E-4</v>
      </c>
      <c r="E1235">
        <v>1233</v>
      </c>
      <c r="F1235" s="2">
        <f t="shared" si="135"/>
        <v>1002.1584991340701</v>
      </c>
      <c r="G1235" s="10">
        <f t="shared" si="137"/>
        <v>4.430330582722088</v>
      </c>
      <c r="H1235" s="9">
        <f>H1234*(1+C1235)</f>
        <v>4.4303305827220827</v>
      </c>
      <c r="I1235" s="9">
        <f t="shared" si="136"/>
        <v>3.7778456941053307E-3</v>
      </c>
      <c r="J1235">
        <f t="shared" si="138"/>
        <v>1.3121042805728036E-3</v>
      </c>
      <c r="O1235">
        <v>1233</v>
      </c>
      <c r="P1235">
        <v>1410</v>
      </c>
      <c r="Q1235" s="9">
        <v>-5.5330582722086241E-2</v>
      </c>
      <c r="R1235">
        <v>3.1862735642106178E-3</v>
      </c>
      <c r="S1235">
        <f t="shared" si="139"/>
        <v>0.92885553976346202</v>
      </c>
      <c r="T1235" s="20">
        <f t="shared" si="133"/>
        <v>7.1144460236537976E-2</v>
      </c>
    </row>
    <row r="1236" spans="1:20" x14ac:dyDescent="0.15">
      <c r="A1236" s="6">
        <v>38400</v>
      </c>
      <c r="B1236" s="11">
        <v>2061.34</v>
      </c>
      <c r="C1236" s="7">
        <f t="shared" si="134"/>
        <v>-1.2498622708306262E-2</v>
      </c>
      <c r="E1236">
        <v>1234</v>
      </c>
      <c r="F1236" s="2">
        <f t="shared" si="135"/>
        <v>989.63289815947087</v>
      </c>
      <c r="G1236" s="10">
        <f t="shared" si="137"/>
        <v>4.3749575522955739</v>
      </c>
      <c r="H1236" s="9">
        <f>H1235*(1+C1236)</f>
        <v>4.3749575522955686</v>
      </c>
      <c r="I1236" s="9">
        <f t="shared" si="136"/>
        <v>5.5373030426514092E-2</v>
      </c>
      <c r="J1236">
        <f t="shared" si="138"/>
        <v>1.3186977694199034E-3</v>
      </c>
      <c r="O1236">
        <v>1234</v>
      </c>
      <c r="P1236">
        <v>768</v>
      </c>
      <c r="Q1236" s="9">
        <v>-5.5394254278728461E-2</v>
      </c>
      <c r="R1236">
        <v>1.2755600212808495E-4</v>
      </c>
      <c r="S1236">
        <f t="shared" si="139"/>
        <v>0.92898309576559013</v>
      </c>
      <c r="T1236" s="20">
        <f t="shared" si="133"/>
        <v>7.1016904234409872E-2</v>
      </c>
    </row>
    <row r="1237" spans="1:20" x14ac:dyDescent="0.15">
      <c r="A1237" s="6">
        <v>38401</v>
      </c>
      <c r="B1237" s="11">
        <v>2058.62</v>
      </c>
      <c r="C1237" s="7">
        <f t="shared" si="134"/>
        <v>-1.3195300144567268E-3</v>
      </c>
      <c r="E1237">
        <v>1235</v>
      </c>
      <c r="F1237" s="2">
        <f t="shared" si="135"/>
        <v>988.32704784705561</v>
      </c>
      <c r="G1237" s="10">
        <f t="shared" si="137"/>
        <v>4.3691846644933454</v>
      </c>
      <c r="H1237" s="9">
        <f>H1236*(1+C1237)</f>
        <v>4.3691846644933401</v>
      </c>
      <c r="I1237" s="9">
        <f t="shared" si="136"/>
        <v>5.7728878022285102E-3</v>
      </c>
      <c r="J1237">
        <f t="shared" si="138"/>
        <v>1.3253243913767872E-3</v>
      </c>
      <c r="O1237">
        <v>1235</v>
      </c>
      <c r="P1237">
        <v>1218</v>
      </c>
      <c r="Q1237" s="9">
        <v>-5.5479149687584162E-2</v>
      </c>
      <c r="R1237">
        <v>1.2170672145130298E-3</v>
      </c>
      <c r="S1237">
        <f t="shared" si="139"/>
        <v>0.93020016298010311</v>
      </c>
      <c r="T1237" s="20">
        <f t="shared" si="133"/>
        <v>6.9799837019896893E-2</v>
      </c>
    </row>
    <row r="1238" spans="1:20" x14ac:dyDescent="0.15">
      <c r="A1238" s="6">
        <v>38405</v>
      </c>
      <c r="B1238" s="11">
        <v>2030.32</v>
      </c>
      <c r="C1238" s="7">
        <f t="shared" si="134"/>
        <v>-1.3747073282101563E-2</v>
      </c>
      <c r="E1238">
        <v>1236</v>
      </c>
      <c r="F1238" s="2">
        <f t="shared" si="135"/>
        <v>974.74044349361907</v>
      </c>
      <c r="G1238" s="10">
        <f t="shared" si="137"/>
        <v>4.3091211627275214</v>
      </c>
      <c r="H1238" s="9">
        <f>H1237*(1+C1238)</f>
        <v>4.3091211627275161</v>
      </c>
      <c r="I1238" s="9">
        <f t="shared" si="136"/>
        <v>6.0063501765823979E-2</v>
      </c>
      <c r="J1238">
        <f t="shared" si="138"/>
        <v>1.3319843129414946E-3</v>
      </c>
      <c r="O1238">
        <v>1236</v>
      </c>
      <c r="P1238">
        <v>655</v>
      </c>
      <c r="Q1238" s="9">
        <v>-5.5585268948655564E-2</v>
      </c>
      <c r="R1238">
        <v>7.2395075163961441E-5</v>
      </c>
      <c r="S1238">
        <f t="shared" si="139"/>
        <v>0.9302725580552671</v>
      </c>
      <c r="T1238" s="20">
        <f t="shared" si="133"/>
        <v>6.9727441944732904E-2</v>
      </c>
    </row>
    <row r="1239" spans="1:20" x14ac:dyDescent="0.15">
      <c r="A1239" s="6">
        <v>38406</v>
      </c>
      <c r="B1239" s="11">
        <v>2031.25</v>
      </c>
      <c r="C1239" s="7">
        <f t="shared" si="134"/>
        <v>4.5805587296587902E-4</v>
      </c>
      <c r="E1239">
        <v>1237</v>
      </c>
      <c r="F1239" s="2">
        <f t="shared" si="135"/>
        <v>975.18692907837874</v>
      </c>
      <c r="G1239" s="10">
        <f t="shared" si="137"/>
        <v>4.3110949809834311</v>
      </c>
      <c r="H1239" s="9">
        <f>H1238*(1+C1239)</f>
        <v>4.3110949809834249</v>
      </c>
      <c r="I1239" s="9">
        <f t="shared" si="136"/>
        <v>-1.9738182559088102E-3</v>
      </c>
      <c r="J1239">
        <f t="shared" si="138"/>
        <v>1.3386777014487386E-3</v>
      </c>
      <c r="O1239">
        <v>1237</v>
      </c>
      <c r="P1239">
        <v>877</v>
      </c>
      <c r="Q1239" s="9">
        <v>-5.6137089106221172E-2</v>
      </c>
      <c r="R1239">
        <v>2.2028508740626118E-4</v>
      </c>
      <c r="S1239">
        <f t="shared" si="139"/>
        <v>0.93049284314267333</v>
      </c>
      <c r="T1239" s="20">
        <f t="shared" si="133"/>
        <v>6.9507156857326668E-2</v>
      </c>
    </row>
    <row r="1240" spans="1:20" x14ac:dyDescent="0.15">
      <c r="A1240" s="6">
        <v>38407</v>
      </c>
      <c r="B1240" s="11">
        <v>2051.6999999999998</v>
      </c>
      <c r="C1240" s="7">
        <f t="shared" si="134"/>
        <v>1.0067692307692111E-2</v>
      </c>
      <c r="E1240">
        <v>1238</v>
      </c>
      <c r="F1240" s="2">
        <f t="shared" si="135"/>
        <v>985.00481102282299</v>
      </c>
      <c r="G1240" s="10">
        <f t="shared" si="137"/>
        <v>4.3544977587612079</v>
      </c>
      <c r="H1240" s="9">
        <f>H1239*(1+C1240)</f>
        <v>4.3544977587612017</v>
      </c>
      <c r="I1240" s="9">
        <f t="shared" si="136"/>
        <v>-4.3402777777776791E-2</v>
      </c>
      <c r="J1240">
        <f t="shared" si="138"/>
        <v>1.345404725074109E-3</v>
      </c>
      <c r="O1240">
        <v>1238</v>
      </c>
      <c r="P1240">
        <v>1296</v>
      </c>
      <c r="Q1240" s="9">
        <v>-5.6243208367291686E-2</v>
      </c>
      <c r="R1240">
        <v>1.7993442705473964E-3</v>
      </c>
      <c r="S1240">
        <f t="shared" si="139"/>
        <v>0.93229218741322073</v>
      </c>
      <c r="T1240" s="20">
        <f t="shared" si="133"/>
        <v>6.770781258677927E-2</v>
      </c>
    </row>
    <row r="1241" spans="1:20" x14ac:dyDescent="0.15">
      <c r="A1241" s="6">
        <v>38408</v>
      </c>
      <c r="B1241" s="11">
        <v>2065.4</v>
      </c>
      <c r="C1241" s="7">
        <f t="shared" si="134"/>
        <v>6.6773894818932256E-3</v>
      </c>
      <c r="E1241">
        <v>1239</v>
      </c>
      <c r="F1241" s="2">
        <f t="shared" si="135"/>
        <v>991.58207178756106</v>
      </c>
      <c r="G1241" s="10">
        <f t="shared" si="137"/>
        <v>4.383574436294488</v>
      </c>
      <c r="H1241" s="9">
        <f>H1240*(1+C1241)</f>
        <v>4.3835744362944817</v>
      </c>
      <c r="I1241" s="9">
        <f t="shared" si="136"/>
        <v>-2.9076677533280026E-2</v>
      </c>
      <c r="J1241">
        <f t="shared" si="138"/>
        <v>1.3521655528383005E-3</v>
      </c>
      <c r="O1241">
        <v>1239</v>
      </c>
      <c r="P1241">
        <v>1221</v>
      </c>
      <c r="Q1241" s="9">
        <v>-5.6412999185003976E-2</v>
      </c>
      <c r="R1241">
        <v>1.2355073156373314E-3</v>
      </c>
      <c r="S1241">
        <f t="shared" si="139"/>
        <v>0.9335276947288581</v>
      </c>
      <c r="T1241" s="20">
        <f t="shared" si="133"/>
        <v>6.6472305271141896E-2</v>
      </c>
    </row>
    <row r="1242" spans="1:20" x14ac:dyDescent="0.15">
      <c r="A1242" s="6">
        <v>38411</v>
      </c>
      <c r="B1242" s="11">
        <v>2051.7199999999998</v>
      </c>
      <c r="C1242" s="7">
        <f t="shared" si="134"/>
        <v>-6.623414350731216E-3</v>
      </c>
      <c r="E1242">
        <v>1240</v>
      </c>
      <c r="F1242" s="2">
        <f t="shared" si="135"/>
        <v>985.01441286335557</v>
      </c>
      <c r="G1242" s="10">
        <f t="shared" si="137"/>
        <v>4.3545402064656367</v>
      </c>
      <c r="H1242" s="9">
        <f>H1241*(1+C1242)</f>
        <v>4.3545402064656304</v>
      </c>
      <c r="I1242" s="9">
        <f t="shared" si="136"/>
        <v>2.9034229828851288E-2</v>
      </c>
      <c r="J1242">
        <f t="shared" si="138"/>
        <v>1.3589603546113574E-3</v>
      </c>
      <c r="O1242">
        <v>1240</v>
      </c>
      <c r="P1242">
        <v>1167</v>
      </c>
      <c r="Q1242" s="9">
        <v>-5.6688909263787224E-2</v>
      </c>
      <c r="R1242">
        <v>9.4252240237278591E-4</v>
      </c>
      <c r="S1242">
        <f t="shared" si="139"/>
        <v>0.93447021713123091</v>
      </c>
      <c r="T1242" s="20">
        <f t="shared" si="133"/>
        <v>6.5529782868769093E-2</v>
      </c>
    </row>
    <row r="1243" spans="1:20" x14ac:dyDescent="0.15">
      <c r="A1243" s="6">
        <v>38412</v>
      </c>
      <c r="B1243" s="11">
        <v>2071.25</v>
      </c>
      <c r="C1243" s="7">
        <f t="shared" si="134"/>
        <v>9.5188427270778142E-3</v>
      </c>
      <c r="E1243">
        <v>1241</v>
      </c>
      <c r="F1243" s="2">
        <f t="shared" si="135"/>
        <v>994.39061014330673</v>
      </c>
      <c r="G1243" s="10">
        <f t="shared" si="137"/>
        <v>4.3959903898397199</v>
      </c>
      <c r="H1243" s="9">
        <f>H1242*(1+C1243)</f>
        <v>4.3959903898397137</v>
      </c>
      <c r="I1243" s="9">
        <f t="shared" si="136"/>
        <v>-4.1450183374083238E-2</v>
      </c>
      <c r="J1243">
        <f t="shared" si="138"/>
        <v>1.3657893011169418E-3</v>
      </c>
      <c r="O1243">
        <v>1241</v>
      </c>
      <c r="P1243">
        <v>980</v>
      </c>
      <c r="Q1243" s="9">
        <v>-5.6858700081498625E-2</v>
      </c>
      <c r="R1243">
        <v>3.6915417201937635E-4</v>
      </c>
      <c r="S1243">
        <f t="shared" si="139"/>
        <v>0.93483937130325023</v>
      </c>
      <c r="T1243" s="20">
        <f t="shared" si="133"/>
        <v>6.5160628696749767E-2</v>
      </c>
    </row>
    <row r="1244" spans="1:20" x14ac:dyDescent="0.15">
      <c r="A1244" s="6">
        <v>38413</v>
      </c>
      <c r="B1244" s="11">
        <v>2067.5</v>
      </c>
      <c r="C1244" s="7">
        <f t="shared" si="134"/>
        <v>-1.8105009052504784E-3</v>
      </c>
      <c r="E1244">
        <v>1242</v>
      </c>
      <c r="F1244" s="2">
        <f t="shared" si="135"/>
        <v>992.59026504346969</v>
      </c>
      <c r="G1244" s="10">
        <f t="shared" si="137"/>
        <v>4.3880314452594424</v>
      </c>
      <c r="H1244" s="9">
        <f>H1243*(1+C1244)</f>
        <v>4.3880314452594362</v>
      </c>
      <c r="I1244" s="9">
        <f t="shared" si="136"/>
        <v>7.9589445802774605E-3</v>
      </c>
      <c r="J1244">
        <f t="shared" si="138"/>
        <v>1.3726525639366249E-3</v>
      </c>
      <c r="O1244">
        <v>1242</v>
      </c>
      <c r="P1244">
        <v>1068</v>
      </c>
      <c r="Q1244" s="9">
        <v>-5.6943595490356103E-2</v>
      </c>
      <c r="R1244">
        <v>5.7382131365593246E-4</v>
      </c>
      <c r="S1244">
        <f t="shared" si="139"/>
        <v>0.93541319261690614</v>
      </c>
      <c r="T1244" s="20">
        <f t="shared" si="133"/>
        <v>6.4586807383093858E-2</v>
      </c>
    </row>
    <row r="1245" spans="1:20" x14ac:dyDescent="0.15">
      <c r="A1245" s="6">
        <v>38414</v>
      </c>
      <c r="B1245" s="11">
        <v>2058.4</v>
      </c>
      <c r="C1245" s="7">
        <f t="shared" si="134"/>
        <v>-4.4014510278113095E-3</v>
      </c>
      <c r="E1245">
        <v>1243</v>
      </c>
      <c r="F1245" s="2">
        <f t="shared" si="135"/>
        <v>988.22142760119857</v>
      </c>
      <c r="G1245" s="10">
        <f t="shared" si="137"/>
        <v>4.3687177397446364</v>
      </c>
      <c r="H1245" s="9">
        <f>H1244*(1+C1245)</f>
        <v>4.3687177397446311</v>
      </c>
      <c r="I1245" s="9">
        <f t="shared" si="136"/>
        <v>1.9313705514805157E-2</v>
      </c>
      <c r="J1245">
        <f t="shared" si="138"/>
        <v>1.3795503155141959E-3</v>
      </c>
      <c r="O1245">
        <v>1243</v>
      </c>
      <c r="P1245">
        <v>773</v>
      </c>
      <c r="Q1245" s="9">
        <v>-5.7283177125780682E-2</v>
      </c>
      <c r="R1245">
        <v>1.3079329937081653E-4</v>
      </c>
      <c r="S1245">
        <f t="shared" si="139"/>
        <v>0.93554398591627697</v>
      </c>
      <c r="T1245" s="20">
        <f t="shared" si="133"/>
        <v>6.4456014083723034E-2</v>
      </c>
    </row>
    <row r="1246" spans="1:20" x14ac:dyDescent="0.15">
      <c r="A1246" s="6">
        <v>38415</v>
      </c>
      <c r="B1246" s="11">
        <v>2070.61</v>
      </c>
      <c r="C1246" s="7">
        <f t="shared" si="134"/>
        <v>5.93179168286051E-3</v>
      </c>
      <c r="E1246">
        <v>1244</v>
      </c>
      <c r="F1246" s="2">
        <f t="shared" si="135"/>
        <v>994.08335124626785</v>
      </c>
      <c r="G1246" s="10">
        <f t="shared" si="137"/>
        <v>4.3946320632980189</v>
      </c>
      <c r="H1246" s="9">
        <f>H1245*(1+C1246)</f>
        <v>4.3946320632980136</v>
      </c>
      <c r="I1246" s="9">
        <f t="shared" si="136"/>
        <v>-2.5914323553382523E-2</v>
      </c>
      <c r="J1246">
        <f t="shared" si="138"/>
        <v>1.3864827291599959E-3</v>
      </c>
      <c r="O1246">
        <v>1244</v>
      </c>
      <c r="P1246">
        <v>215</v>
      </c>
      <c r="Q1246" s="9">
        <v>-5.734684868242379E-2</v>
      </c>
      <c r="R1246">
        <v>7.9774584608753052E-6</v>
      </c>
      <c r="S1246">
        <f t="shared" si="139"/>
        <v>0.93555196337473789</v>
      </c>
      <c r="T1246" s="20">
        <f t="shared" si="133"/>
        <v>6.4448036625262106E-2</v>
      </c>
    </row>
    <row r="1247" spans="1:20" x14ac:dyDescent="0.15">
      <c r="A1247" s="6">
        <v>38418</v>
      </c>
      <c r="B1247" s="11">
        <v>2090.21</v>
      </c>
      <c r="C1247" s="7">
        <f t="shared" si="134"/>
        <v>9.4658095923423335E-3</v>
      </c>
      <c r="E1247">
        <v>1245</v>
      </c>
      <c r="F1247" s="2">
        <f t="shared" si="135"/>
        <v>1003.4931549680825</v>
      </c>
      <c r="G1247" s="10">
        <f t="shared" si="137"/>
        <v>4.4362308136376001</v>
      </c>
      <c r="H1247" s="9">
        <f>H1246*(1+C1247)</f>
        <v>4.4362308136375947</v>
      </c>
      <c r="I1247" s="9">
        <f t="shared" si="136"/>
        <v>-4.1598750339581159E-2</v>
      </c>
      <c r="J1247">
        <f t="shared" si="138"/>
        <v>1.3934499790552723E-3</v>
      </c>
      <c r="O1247">
        <v>1245</v>
      </c>
      <c r="P1247">
        <v>399</v>
      </c>
      <c r="Q1247" s="9">
        <v>-5.751663950013608E-2</v>
      </c>
      <c r="R1247">
        <v>2.0064008089865966E-5</v>
      </c>
      <c r="S1247">
        <f t="shared" si="139"/>
        <v>0.93557202738282774</v>
      </c>
      <c r="T1247" s="20">
        <f t="shared" si="133"/>
        <v>6.4427972617172258E-2</v>
      </c>
    </row>
    <row r="1248" spans="1:20" x14ac:dyDescent="0.15">
      <c r="A1248" s="6">
        <v>38419</v>
      </c>
      <c r="B1248" s="11">
        <v>2073.5500000000002</v>
      </c>
      <c r="C1248" s="7">
        <f t="shared" si="134"/>
        <v>-7.9704910032962761E-3</v>
      </c>
      <c r="E1248">
        <v>1246</v>
      </c>
      <c r="F1248" s="2">
        <f t="shared" si="135"/>
        <v>995.49482180454004</v>
      </c>
      <c r="G1248" s="10">
        <f t="shared" si="137"/>
        <v>4.4008718758489564</v>
      </c>
      <c r="H1248" s="9">
        <f>H1247*(1+C1248)</f>
        <v>4.4008718758489502</v>
      </c>
      <c r="I1248" s="9">
        <f t="shared" si="136"/>
        <v>3.5358937788644518E-2</v>
      </c>
      <c r="J1248">
        <f t="shared" si="138"/>
        <v>1.400452240256555E-3</v>
      </c>
      <c r="O1248">
        <v>1246</v>
      </c>
      <c r="P1248">
        <v>880</v>
      </c>
      <c r="Q1248" s="9">
        <v>-5.7516639500136524E-2</v>
      </c>
      <c r="R1248">
        <v>2.2362268391655119E-4</v>
      </c>
      <c r="S1248">
        <f t="shared" si="139"/>
        <v>0.93579565006674426</v>
      </c>
      <c r="T1248" s="20">
        <f t="shared" si="133"/>
        <v>6.4204349933255744E-2</v>
      </c>
    </row>
    <row r="1249" spans="1:20" x14ac:dyDescent="0.15">
      <c r="A1249" s="6">
        <v>38420</v>
      </c>
      <c r="B1249" s="11">
        <v>2061.29</v>
      </c>
      <c r="C1249" s="7">
        <f t="shared" si="134"/>
        <v>-5.9125654071521261E-3</v>
      </c>
      <c r="E1249">
        <v>1247</v>
      </c>
      <c r="F1249" s="2">
        <f t="shared" si="135"/>
        <v>989.60889355813947</v>
      </c>
      <c r="G1249" s="10">
        <f t="shared" si="137"/>
        <v>4.374851433034503</v>
      </c>
      <c r="H1249" s="9">
        <f>H1248*(1+C1249)</f>
        <v>4.3748514330344968</v>
      </c>
      <c r="I1249" s="9">
        <f t="shared" si="136"/>
        <v>2.6020442814453482E-2</v>
      </c>
      <c r="J1249">
        <f t="shared" si="138"/>
        <v>1.4074896887000554E-3</v>
      </c>
      <c r="O1249">
        <v>1247</v>
      </c>
      <c r="P1249">
        <v>167</v>
      </c>
      <c r="Q1249" s="9">
        <v>-5.7771325726704958E-2</v>
      </c>
      <c r="R1249">
        <v>6.2715144502338155E-6</v>
      </c>
      <c r="S1249">
        <f t="shared" si="139"/>
        <v>0.93580192158119446</v>
      </c>
      <c r="T1249" s="20">
        <f t="shared" si="133"/>
        <v>6.4198078418805538E-2</v>
      </c>
    </row>
    <row r="1250" spans="1:20" x14ac:dyDescent="0.15">
      <c r="A1250" s="6">
        <v>38421</v>
      </c>
      <c r="B1250" s="11">
        <v>2059.7199999999998</v>
      </c>
      <c r="C1250" s="7">
        <f t="shared" si="134"/>
        <v>-7.6165896113611353E-4</v>
      </c>
      <c r="E1250">
        <v>1248</v>
      </c>
      <c r="F1250" s="2">
        <f t="shared" si="135"/>
        <v>988.85514907634092</v>
      </c>
      <c r="G1250" s="10">
        <f t="shared" si="137"/>
        <v>4.3715192882368923</v>
      </c>
      <c r="H1250" s="9">
        <f>H1249*(1+C1250)</f>
        <v>4.371519288236887</v>
      </c>
      <c r="I1250" s="9">
        <f t="shared" si="136"/>
        <v>3.3321447976097929E-3</v>
      </c>
      <c r="J1250">
        <f t="shared" si="138"/>
        <v>1.4145625012060858E-3</v>
      </c>
      <c r="O1250">
        <v>1248</v>
      </c>
      <c r="P1250">
        <v>292</v>
      </c>
      <c r="Q1250" s="9">
        <v>-5.7813773431132809E-2</v>
      </c>
      <c r="R1250">
        <v>1.1735114572078054E-5</v>
      </c>
      <c r="S1250">
        <f t="shared" si="139"/>
        <v>0.93581365669576655</v>
      </c>
      <c r="T1250" s="20">
        <f t="shared" si="133"/>
        <v>6.4186343304233451E-2</v>
      </c>
    </row>
    <row r="1251" spans="1:20" x14ac:dyDescent="0.15">
      <c r="A1251" s="6">
        <v>38422</v>
      </c>
      <c r="B1251" s="11">
        <v>2041.6</v>
      </c>
      <c r="C1251" s="7">
        <f t="shared" si="134"/>
        <v>-8.7973122560347505E-3</v>
      </c>
      <c r="E1251">
        <v>1249</v>
      </c>
      <c r="F1251" s="2">
        <f t="shared" si="135"/>
        <v>980.15588155392857</v>
      </c>
      <c r="G1251" s="10">
        <f t="shared" si="137"/>
        <v>4.3330616680249943</v>
      </c>
      <c r="H1251" s="9">
        <f>H1250*(1+C1251)</f>
        <v>4.333061668024988</v>
      </c>
      <c r="I1251" s="9">
        <f t="shared" si="136"/>
        <v>3.8457620211898913E-2</v>
      </c>
      <c r="J1251">
        <f t="shared" si="138"/>
        <v>1.4216708554835029E-3</v>
      </c>
      <c r="O1251">
        <v>1249</v>
      </c>
      <c r="P1251">
        <v>440</v>
      </c>
      <c r="Q1251" s="9">
        <v>-5.7919892692202879E-2</v>
      </c>
      <c r="R1251">
        <v>2.4641740723570486E-5</v>
      </c>
      <c r="S1251">
        <f t="shared" si="139"/>
        <v>0.93583829843649013</v>
      </c>
      <c r="T1251" s="20">
        <f t="shared" si="133"/>
        <v>6.4161701563509865E-2</v>
      </c>
    </row>
    <row r="1252" spans="1:20" x14ac:dyDescent="0.15">
      <c r="A1252" s="6">
        <v>38425</v>
      </c>
      <c r="B1252" s="11">
        <v>2051.04</v>
      </c>
      <c r="C1252" s="7">
        <f t="shared" si="134"/>
        <v>4.6238244514107407E-3</v>
      </c>
      <c r="E1252">
        <v>1250</v>
      </c>
      <c r="F1252" s="2">
        <f t="shared" si="135"/>
        <v>984.68795028525165</v>
      </c>
      <c r="G1252" s="10">
        <f t="shared" si="137"/>
        <v>4.3530969845150791</v>
      </c>
      <c r="H1252" s="9">
        <f>H1251*(1+C1252)</f>
        <v>4.3530969845150729</v>
      </c>
      <c r="I1252" s="9">
        <f t="shared" si="136"/>
        <v>-2.0035316490084831E-2</v>
      </c>
      <c r="J1252">
        <f t="shared" si="138"/>
        <v>1.4288149301341741E-3</v>
      </c>
      <c r="O1252">
        <v>1250</v>
      </c>
      <c r="P1252">
        <v>650</v>
      </c>
      <c r="Q1252" s="9">
        <v>-5.8217026623200496E-2</v>
      </c>
      <c r="R1252">
        <v>7.0603206785817827E-5</v>
      </c>
      <c r="S1252">
        <f t="shared" si="139"/>
        <v>0.935908901643276</v>
      </c>
      <c r="T1252" s="20">
        <f t="shared" si="133"/>
        <v>6.4091098356723997E-2</v>
      </c>
    </row>
    <row r="1253" spans="1:20" x14ac:dyDescent="0.15">
      <c r="A1253" s="6">
        <v>38426</v>
      </c>
      <c r="B1253" s="11">
        <v>2034.98</v>
      </c>
      <c r="C1253" s="7">
        <f t="shared" si="134"/>
        <v>-7.8301739605273202E-3</v>
      </c>
      <c r="E1253">
        <v>1251</v>
      </c>
      <c r="F1253" s="2">
        <f t="shared" si="135"/>
        <v>976.97767233768309</v>
      </c>
      <c r="G1253" s="10">
        <f t="shared" si="137"/>
        <v>4.319011477859279</v>
      </c>
      <c r="H1253" s="9">
        <f>H1252*(1+C1253)</f>
        <v>4.3190114778592728</v>
      </c>
      <c r="I1253" s="9">
        <f t="shared" si="136"/>
        <v>3.4085506655800124E-2</v>
      </c>
      <c r="J1253">
        <f t="shared" si="138"/>
        <v>1.4359949046574615E-3</v>
      </c>
      <c r="O1253">
        <v>1251</v>
      </c>
      <c r="P1253">
        <v>95</v>
      </c>
      <c r="Q1253" s="9">
        <v>-5.8323145884270566E-2</v>
      </c>
      <c r="R1253">
        <v>4.3715378296261737E-6</v>
      </c>
      <c r="S1253">
        <f t="shared" si="139"/>
        <v>0.93591327318110562</v>
      </c>
      <c r="T1253" s="20">
        <f t="shared" si="133"/>
        <v>6.4086726818894379E-2</v>
      </c>
    </row>
    <row r="1254" spans="1:20" x14ac:dyDescent="0.15">
      <c r="A1254" s="6">
        <v>38427</v>
      </c>
      <c r="B1254" s="11">
        <v>2015.75</v>
      </c>
      <c r="C1254" s="7">
        <f t="shared" si="134"/>
        <v>-9.4497243216149496E-3</v>
      </c>
      <c r="E1254">
        <v>1252</v>
      </c>
      <c r="F1254" s="2">
        <f t="shared" si="135"/>
        <v>967.74550266571896</v>
      </c>
      <c r="G1254" s="10">
        <f t="shared" si="137"/>
        <v>4.2781980100516179</v>
      </c>
      <c r="H1254" s="9">
        <f>H1253*(1+C1254)</f>
        <v>4.2781980100516117</v>
      </c>
      <c r="I1254" s="9">
        <f t="shared" si="136"/>
        <v>4.0813467807661041E-2</v>
      </c>
      <c r="J1254">
        <f t="shared" si="138"/>
        <v>1.4432109594547352E-3</v>
      </c>
      <c r="O1254">
        <v>1252</v>
      </c>
      <c r="P1254">
        <v>316</v>
      </c>
      <c r="Q1254" s="9">
        <v>-5.8408041293127155E-2</v>
      </c>
      <c r="R1254">
        <v>1.3235288004942423E-5</v>
      </c>
      <c r="S1254">
        <f t="shared" si="139"/>
        <v>0.93592650846911052</v>
      </c>
      <c r="T1254" s="20">
        <f t="shared" si="133"/>
        <v>6.4073491530889481E-2</v>
      </c>
    </row>
    <row r="1255" spans="1:20" x14ac:dyDescent="0.15">
      <c r="A1255" s="6">
        <v>38428</v>
      </c>
      <c r="B1255" s="11">
        <v>2016.42</v>
      </c>
      <c r="C1255" s="7">
        <f t="shared" si="134"/>
        <v>3.3238248790778968E-4</v>
      </c>
      <c r="E1255">
        <v>1253</v>
      </c>
      <c r="F1255" s="2">
        <f t="shared" si="135"/>
        <v>968.06716432355654</v>
      </c>
      <c r="G1255" s="10">
        <f t="shared" si="137"/>
        <v>4.2796200081499602</v>
      </c>
      <c r="H1255" s="9">
        <f>H1254*(1+C1255)</f>
        <v>4.2796200081499549</v>
      </c>
      <c r="I1255" s="9">
        <f t="shared" si="136"/>
        <v>-1.4219980983432023E-3</v>
      </c>
      <c r="J1255">
        <f t="shared" si="138"/>
        <v>1.4504632758339047E-3</v>
      </c>
      <c r="O1255">
        <v>1253</v>
      </c>
      <c r="P1255">
        <v>777</v>
      </c>
      <c r="Q1255" s="9">
        <v>-5.8790070632980029E-2</v>
      </c>
      <c r="R1255">
        <v>1.3344219355048917E-4</v>
      </c>
      <c r="S1255">
        <f t="shared" si="139"/>
        <v>0.93605995066266101</v>
      </c>
      <c r="T1255" s="20">
        <f t="shared" si="133"/>
        <v>6.3940049337338989E-2</v>
      </c>
    </row>
    <row r="1256" spans="1:20" x14ac:dyDescent="0.15">
      <c r="A1256" s="6">
        <v>38429</v>
      </c>
      <c r="B1256" s="11">
        <v>2007.79</v>
      </c>
      <c r="C1256" s="7">
        <f t="shared" si="134"/>
        <v>-4.2798623302685579E-3</v>
      </c>
      <c r="E1256">
        <v>1254</v>
      </c>
      <c r="F1256" s="2">
        <f t="shared" si="135"/>
        <v>963.92397013379821</v>
      </c>
      <c r="G1256" s="10">
        <f t="shared" si="137"/>
        <v>4.2613038236892153</v>
      </c>
      <c r="H1256" s="9">
        <f>H1255*(1+C1256)</f>
        <v>4.26130382368921</v>
      </c>
      <c r="I1256" s="9">
        <f t="shared" si="136"/>
        <v>1.83161844607449E-2</v>
      </c>
      <c r="J1256">
        <f t="shared" si="138"/>
        <v>1.4577520360139747E-3</v>
      </c>
      <c r="O1256">
        <v>1254</v>
      </c>
      <c r="P1256">
        <v>473</v>
      </c>
      <c r="Q1256" s="9">
        <v>-5.8959861450693207E-2</v>
      </c>
      <c r="R1256">
        <v>2.907433024156831E-5</v>
      </c>
      <c r="S1256">
        <f t="shared" si="139"/>
        <v>0.93608902499290259</v>
      </c>
      <c r="T1256" s="20">
        <f t="shared" si="133"/>
        <v>6.3910975007097415E-2</v>
      </c>
    </row>
    <row r="1257" spans="1:20" x14ac:dyDescent="0.15">
      <c r="A1257" s="6">
        <v>38432</v>
      </c>
      <c r="B1257" s="11">
        <v>2007.51</v>
      </c>
      <c r="C1257" s="7">
        <f t="shared" si="134"/>
        <v>-1.3945681570282087E-4</v>
      </c>
      <c r="E1257">
        <v>1255</v>
      </c>
      <c r="F1257" s="2">
        <f t="shared" si="135"/>
        <v>963.78954436634376</v>
      </c>
      <c r="G1257" s="10">
        <f t="shared" si="137"/>
        <v>4.260709555827221</v>
      </c>
      <c r="H1257" s="9">
        <f>H1256*(1+C1257)</f>
        <v>4.2607095558272157</v>
      </c>
      <c r="I1257" s="9">
        <f t="shared" si="136"/>
        <v>5.9426786199434645E-4</v>
      </c>
      <c r="J1257">
        <f t="shared" si="138"/>
        <v>1.4650774231296224E-3</v>
      </c>
      <c r="O1257">
        <v>1255</v>
      </c>
      <c r="P1257">
        <v>111</v>
      </c>
      <c r="Q1257" s="9">
        <v>-5.9235771529476011E-2</v>
      </c>
      <c r="R1257">
        <v>4.7365807870926285E-6</v>
      </c>
      <c r="S1257">
        <f t="shared" si="139"/>
        <v>0.93609376157368973</v>
      </c>
      <c r="T1257" s="20">
        <f t="shared" si="133"/>
        <v>6.3906238426310269E-2</v>
      </c>
    </row>
    <row r="1258" spans="1:20" x14ac:dyDescent="0.15">
      <c r="A1258" s="6">
        <v>38433</v>
      </c>
      <c r="B1258" s="11">
        <v>1989.34</v>
      </c>
      <c r="C1258" s="7">
        <f t="shared" si="134"/>
        <v>-9.0510134445158652E-3</v>
      </c>
      <c r="E1258">
        <v>1256</v>
      </c>
      <c r="F1258" s="2">
        <f t="shared" si="135"/>
        <v>955.06627224260012</v>
      </c>
      <c r="G1258" s="10">
        <f t="shared" si="137"/>
        <v>4.222145816354252</v>
      </c>
      <c r="H1258" s="9">
        <f>H1257*(1+C1258)</f>
        <v>4.2221458163542467</v>
      </c>
      <c r="I1258" s="9">
        <f t="shared" si="136"/>
        <v>3.8563739472968983E-2</v>
      </c>
      <c r="J1258">
        <f t="shared" si="138"/>
        <v>1.4724396212358018E-3</v>
      </c>
      <c r="O1258">
        <v>1256</v>
      </c>
      <c r="P1258">
        <v>115</v>
      </c>
      <c r="Q1258" s="9">
        <v>-5.9384338494973932E-2</v>
      </c>
      <c r="R1258">
        <v>4.8325084939310892E-6</v>
      </c>
      <c r="S1258">
        <f t="shared" si="139"/>
        <v>0.93609859408218365</v>
      </c>
      <c r="T1258" s="20">
        <f t="shared" si="133"/>
        <v>6.3901405917816345E-2</v>
      </c>
    </row>
    <row r="1259" spans="1:20" x14ac:dyDescent="0.15">
      <c r="A1259" s="6">
        <v>38434</v>
      </c>
      <c r="B1259" s="11">
        <v>1990.22</v>
      </c>
      <c r="C1259" s="7">
        <f t="shared" si="134"/>
        <v>4.4235776689771633E-4</v>
      </c>
      <c r="E1259">
        <v>1257</v>
      </c>
      <c r="F1259" s="2">
        <f t="shared" si="135"/>
        <v>955.48875322602873</v>
      </c>
      <c r="G1259" s="10">
        <f t="shared" si="137"/>
        <v>4.2240135153490908</v>
      </c>
      <c r="H1259" s="9">
        <f>H1258*(1+C1259)</f>
        <v>4.2240135153490854</v>
      </c>
      <c r="I1259" s="9">
        <f t="shared" si="136"/>
        <v>-1.8676989948387401E-3</v>
      </c>
      <c r="J1259">
        <f t="shared" si="138"/>
        <v>1.4798388153123632E-3</v>
      </c>
      <c r="O1259">
        <v>1257</v>
      </c>
      <c r="P1259">
        <v>989</v>
      </c>
      <c r="Q1259" s="9">
        <v>-5.9384338494973932E-2</v>
      </c>
      <c r="R1259">
        <v>3.8618913771784071E-4</v>
      </c>
      <c r="S1259">
        <f t="shared" si="139"/>
        <v>0.93648478321990147</v>
      </c>
      <c r="T1259" s="20">
        <f t="shared" si="133"/>
        <v>6.3515216780098527E-2</v>
      </c>
    </row>
    <row r="1260" spans="1:20" x14ac:dyDescent="0.15">
      <c r="A1260" s="6">
        <v>38435</v>
      </c>
      <c r="B1260" s="11">
        <v>1991.06</v>
      </c>
      <c r="C1260" s="7">
        <f t="shared" si="134"/>
        <v>4.2206389243393261E-4</v>
      </c>
      <c r="E1260">
        <v>1258</v>
      </c>
      <c r="F1260" s="2">
        <f t="shared" si="135"/>
        <v>955.89203052839218</v>
      </c>
      <c r="G1260" s="10">
        <f t="shared" si="137"/>
        <v>4.2257963189350729</v>
      </c>
      <c r="H1260" s="9">
        <f>H1259*(1+C1260)</f>
        <v>4.2257963189350676</v>
      </c>
      <c r="I1260" s="9">
        <f t="shared" si="136"/>
        <v>-1.7828035859821512E-3</v>
      </c>
      <c r="J1260">
        <f t="shared" si="138"/>
        <v>1.4872751912687067E-3</v>
      </c>
      <c r="O1260">
        <v>1258</v>
      </c>
      <c r="P1260">
        <v>420</v>
      </c>
      <c r="Q1260" s="9">
        <v>-5.9745143982613769E-2</v>
      </c>
      <c r="R1260">
        <v>2.2291176910751704E-5</v>
      </c>
      <c r="S1260">
        <f t="shared" si="139"/>
        <v>0.93650707439681224</v>
      </c>
      <c r="T1260" s="20">
        <f t="shared" si="133"/>
        <v>6.3492925603187755E-2</v>
      </c>
    </row>
    <row r="1261" spans="1:20" x14ac:dyDescent="0.15">
      <c r="A1261" s="6">
        <v>38439</v>
      </c>
      <c r="B1261" s="11">
        <v>1992.52</v>
      </c>
      <c r="C1261" s="7">
        <f t="shared" si="134"/>
        <v>7.3327775154941044E-4</v>
      </c>
      <c r="E1261">
        <v>1259</v>
      </c>
      <c r="F1261" s="2">
        <f t="shared" si="135"/>
        <v>956.59296488726204</v>
      </c>
      <c r="G1261" s="10">
        <f t="shared" si="137"/>
        <v>4.2288950013583273</v>
      </c>
      <c r="H1261" s="9">
        <f>H1260*(1+C1261)</f>
        <v>4.228895001358322</v>
      </c>
      <c r="I1261" s="9">
        <f t="shared" si="136"/>
        <v>-3.0986824232543952E-3</v>
      </c>
      <c r="J1261">
        <f t="shared" si="138"/>
        <v>1.4947489359484491E-3</v>
      </c>
      <c r="O1261">
        <v>1259</v>
      </c>
      <c r="P1261">
        <v>1338</v>
      </c>
      <c r="Q1261" s="9">
        <v>-6.008472561803746E-2</v>
      </c>
      <c r="R1261">
        <v>2.22098115726501E-3</v>
      </c>
      <c r="S1261">
        <f t="shared" si="139"/>
        <v>0.93872805555407723</v>
      </c>
      <c r="T1261" s="20">
        <f t="shared" si="133"/>
        <v>6.1271944445922766E-2</v>
      </c>
    </row>
    <row r="1262" spans="1:20" x14ac:dyDescent="0.15">
      <c r="A1262" s="6">
        <v>38440</v>
      </c>
      <c r="B1262" s="11">
        <v>1973.88</v>
      </c>
      <c r="C1262" s="7">
        <f t="shared" si="134"/>
        <v>-9.354987653825253E-3</v>
      </c>
      <c r="E1262">
        <v>1260</v>
      </c>
      <c r="F1262" s="2">
        <f t="shared" si="135"/>
        <v>947.64404951100562</v>
      </c>
      <c r="G1262" s="10">
        <f t="shared" si="137"/>
        <v>4.1893337408312972</v>
      </c>
      <c r="H1262" s="9">
        <f>H1261*(1+C1262)</f>
        <v>4.1893337408312918</v>
      </c>
      <c r="I1262" s="9">
        <f t="shared" si="136"/>
        <v>3.9561260527030129E-2</v>
      </c>
      <c r="J1262">
        <f t="shared" si="138"/>
        <v>1.5022602371341199E-3</v>
      </c>
      <c r="O1262">
        <v>1260</v>
      </c>
      <c r="P1262">
        <v>577</v>
      </c>
      <c r="Q1262" s="9">
        <v>-6.0318187992393302E-2</v>
      </c>
      <c r="R1262">
        <v>4.8967656671649194E-5</v>
      </c>
      <c r="S1262">
        <f t="shared" si="139"/>
        <v>0.93877702321074885</v>
      </c>
      <c r="T1262" s="20">
        <f t="shared" si="133"/>
        <v>6.1222976789251149E-2</v>
      </c>
    </row>
    <row r="1263" spans="1:20" x14ac:dyDescent="0.15">
      <c r="A1263" s="6">
        <v>38441</v>
      </c>
      <c r="B1263" s="11">
        <v>2005.67</v>
      </c>
      <c r="C1263" s="7">
        <f t="shared" si="134"/>
        <v>1.6105335684033495E-2</v>
      </c>
      <c r="E1263">
        <v>1261</v>
      </c>
      <c r="F1263" s="2">
        <f t="shared" si="135"/>
        <v>962.90617503735723</v>
      </c>
      <c r="G1263" s="10">
        <f t="shared" si="137"/>
        <v>4.256804367019833</v>
      </c>
      <c r="H1263" s="9">
        <f>H1262*(1+C1263)</f>
        <v>4.2568043670198277</v>
      </c>
      <c r="I1263" s="9">
        <f t="shared" si="136"/>
        <v>-6.7470626188535832E-2</v>
      </c>
      <c r="J1263">
        <f t="shared" si="138"/>
        <v>1.5098092835518792E-3</v>
      </c>
      <c r="O1263">
        <v>1261</v>
      </c>
      <c r="P1263">
        <v>615</v>
      </c>
      <c r="Q1263" s="9">
        <v>-6.0424307253463816E-2</v>
      </c>
      <c r="R1263">
        <v>5.9242346669618548E-5</v>
      </c>
      <c r="S1263">
        <f t="shared" si="139"/>
        <v>0.9388362655574185</v>
      </c>
      <c r="T1263" s="20">
        <f t="shared" si="133"/>
        <v>6.1163734442581497E-2</v>
      </c>
    </row>
    <row r="1264" spans="1:20" x14ac:dyDescent="0.15">
      <c r="A1264" s="6">
        <v>38442</v>
      </c>
      <c r="B1264" s="11">
        <v>1999.23</v>
      </c>
      <c r="C1264" s="7">
        <f t="shared" si="134"/>
        <v>-3.210897106702526E-3</v>
      </c>
      <c r="E1264">
        <v>1262</v>
      </c>
      <c r="F1264" s="2">
        <f t="shared" si="135"/>
        <v>959.81438238590374</v>
      </c>
      <c r="G1264" s="10">
        <f t="shared" si="137"/>
        <v>4.2431362061939701</v>
      </c>
      <c r="H1264" s="9">
        <f>H1263*(1+C1264)</f>
        <v>4.2431362061939648</v>
      </c>
      <c r="I1264" s="9">
        <f t="shared" si="136"/>
        <v>1.3668160825862863E-2</v>
      </c>
      <c r="J1264">
        <f t="shared" si="138"/>
        <v>1.5173962648762605E-3</v>
      </c>
      <c r="O1264">
        <v>1262</v>
      </c>
      <c r="P1264">
        <v>81</v>
      </c>
      <c r="Q1264" s="9">
        <v>-6.0466754957891666E-2</v>
      </c>
      <c r="R1264">
        <v>4.0752792329413685E-6</v>
      </c>
      <c r="S1264">
        <f t="shared" si="139"/>
        <v>0.93884034083665147</v>
      </c>
      <c r="T1264" s="20">
        <f t="shared" si="133"/>
        <v>6.1159659163348534E-2</v>
      </c>
    </row>
    <row r="1265" spans="1:20" x14ac:dyDescent="0.15">
      <c r="A1265" s="6">
        <v>38443</v>
      </c>
      <c r="B1265" s="11">
        <v>1984.81</v>
      </c>
      <c r="C1265" s="7">
        <f t="shared" si="134"/>
        <v>-7.2127769191139279E-3</v>
      </c>
      <c r="E1265">
        <v>1263</v>
      </c>
      <c r="F1265" s="2">
        <f t="shared" si="135"/>
        <v>952.89145536199715</v>
      </c>
      <c r="G1265" s="10">
        <f t="shared" si="137"/>
        <v>4.2125314113012777</v>
      </c>
      <c r="H1265" s="9">
        <f>H1264*(1+C1265)</f>
        <v>4.2125314113012724</v>
      </c>
      <c r="I1265" s="9">
        <f t="shared" si="136"/>
        <v>3.0604794892692411E-2</v>
      </c>
      <c r="J1265">
        <f t="shared" si="138"/>
        <v>1.5250213717349355E-3</v>
      </c>
      <c r="O1265">
        <v>1263</v>
      </c>
      <c r="P1265">
        <v>359</v>
      </c>
      <c r="Q1265" s="9">
        <v>-6.0933679706601573E-2</v>
      </c>
      <c r="R1265">
        <v>1.6418781528299034E-5</v>
      </c>
      <c r="S1265">
        <f t="shared" si="139"/>
        <v>0.93885675961817971</v>
      </c>
      <c r="T1265" s="20">
        <f t="shared" ref="T1265:T1328" si="140">1-S1265</f>
        <v>6.1143240381820285E-2</v>
      </c>
    </row>
    <row r="1266" spans="1:20" x14ac:dyDescent="0.15">
      <c r="A1266" s="6">
        <v>38446</v>
      </c>
      <c r="B1266" s="11">
        <v>1991.07</v>
      </c>
      <c r="C1266" s="7">
        <f t="shared" si="134"/>
        <v>3.153954282777649E-3</v>
      </c>
      <c r="E1266">
        <v>1264</v>
      </c>
      <c r="F1266" s="2">
        <f t="shared" si="135"/>
        <v>955.8968314486583</v>
      </c>
      <c r="G1266" s="10">
        <f t="shared" si="137"/>
        <v>4.2258175427872864</v>
      </c>
      <c r="H1266" s="9">
        <f>H1265*(1+C1266)</f>
        <v>4.2258175427872811</v>
      </c>
      <c r="I1266" s="9">
        <f t="shared" si="136"/>
        <v>-1.3286131486008657E-2</v>
      </c>
      <c r="J1266">
        <f t="shared" si="138"/>
        <v>1.5326847957135028E-3</v>
      </c>
      <c r="O1266">
        <v>1264</v>
      </c>
      <c r="P1266">
        <v>1457</v>
      </c>
      <c r="Q1266" s="9">
        <v>-6.1018575115457274E-2</v>
      </c>
      <c r="R1266">
        <v>4.0327218216829608E-3</v>
      </c>
      <c r="S1266">
        <f t="shared" si="139"/>
        <v>0.94288948143986273</v>
      </c>
      <c r="T1266" s="20">
        <f t="shared" si="140"/>
        <v>5.7110518560137269E-2</v>
      </c>
    </row>
    <row r="1267" spans="1:20" x14ac:dyDescent="0.15">
      <c r="A1267" s="6">
        <v>38447</v>
      </c>
      <c r="B1267" s="11">
        <v>1999.32</v>
      </c>
      <c r="C1267" s="7">
        <f t="shared" si="134"/>
        <v>4.1435007307628613E-3</v>
      </c>
      <c r="E1267">
        <v>1265</v>
      </c>
      <c r="F1267" s="2">
        <f t="shared" si="135"/>
        <v>959.85759066829974</v>
      </c>
      <c r="G1267" s="10">
        <f t="shared" si="137"/>
        <v>4.2433272208638959</v>
      </c>
      <c r="H1267" s="9">
        <f>H1266*(1+C1267)</f>
        <v>4.2433272208638906</v>
      </c>
      <c r="I1267" s="9">
        <f t="shared" si="136"/>
        <v>-1.7509678076609525E-2</v>
      </c>
      <c r="J1267">
        <f t="shared" si="138"/>
        <v>1.5403867293603043E-3</v>
      </c>
      <c r="O1267">
        <v>1265</v>
      </c>
      <c r="P1267">
        <v>712</v>
      </c>
      <c r="Q1267" s="9">
        <v>-6.1103470524313863E-2</v>
      </c>
      <c r="R1267">
        <v>9.6337067187289745E-5</v>
      </c>
      <c r="S1267">
        <f t="shared" si="139"/>
        <v>0.94298581850704999</v>
      </c>
      <c r="T1267" s="20">
        <f t="shared" si="140"/>
        <v>5.7014181492950011E-2</v>
      </c>
    </row>
    <row r="1268" spans="1:20" x14ac:dyDescent="0.15">
      <c r="A1268" s="6">
        <v>38448</v>
      </c>
      <c r="B1268" s="11">
        <v>1999.14</v>
      </c>
      <c r="C1268" s="7">
        <f t="shared" si="134"/>
        <v>-9.0030610407465517E-5</v>
      </c>
      <c r="E1268">
        <v>1266</v>
      </c>
      <c r="F1268" s="2">
        <f t="shared" si="135"/>
        <v>959.77117410350763</v>
      </c>
      <c r="G1268" s="10">
        <f t="shared" si="137"/>
        <v>4.2429451915240426</v>
      </c>
      <c r="H1268" s="9">
        <f>H1267*(1+C1268)</f>
        <v>4.2429451915240373</v>
      </c>
      <c r="I1268" s="9">
        <f t="shared" si="136"/>
        <v>3.8202933985331811E-4</v>
      </c>
      <c r="J1268">
        <f t="shared" si="138"/>
        <v>1.5481273661912605E-3</v>
      </c>
      <c r="O1268">
        <v>1266</v>
      </c>
      <c r="P1268">
        <v>446</v>
      </c>
      <c r="Q1268" s="9">
        <v>-6.1230813637598303E-2</v>
      </c>
      <c r="R1268">
        <v>2.5394104311464415E-5</v>
      </c>
      <c r="S1268">
        <f t="shared" si="139"/>
        <v>0.94301121261136145</v>
      </c>
      <c r="T1268" s="20">
        <f t="shared" si="140"/>
        <v>5.6988787388638551E-2</v>
      </c>
    </row>
    <row r="1269" spans="1:20" x14ac:dyDescent="0.15">
      <c r="A1269" s="6">
        <v>38449</v>
      </c>
      <c r="B1269" s="11">
        <v>2018.79</v>
      </c>
      <c r="C1269" s="7">
        <f t="shared" si="134"/>
        <v>9.8292265674240209E-3</v>
      </c>
      <c r="E1269">
        <v>1267</v>
      </c>
      <c r="F1269" s="2">
        <f t="shared" si="135"/>
        <v>969.2049824266536</v>
      </c>
      <c r="G1269" s="10">
        <f t="shared" si="137"/>
        <v>4.2846500611246947</v>
      </c>
      <c r="H1269" s="9">
        <f>H1268*(1+C1269)</f>
        <v>4.2846500611246894</v>
      </c>
      <c r="I1269" s="9">
        <f t="shared" si="136"/>
        <v>-4.1704869600652117E-2</v>
      </c>
      <c r="J1269">
        <f t="shared" si="138"/>
        <v>1.555906900694734E-3</v>
      </c>
      <c r="O1269">
        <v>1267</v>
      </c>
      <c r="P1269">
        <v>1225</v>
      </c>
      <c r="Q1269" s="9">
        <v>-6.1591619125237251E-2</v>
      </c>
      <c r="R1269">
        <v>1.2605294547918459E-3</v>
      </c>
      <c r="S1269">
        <f t="shared" si="139"/>
        <v>0.94427174206615327</v>
      </c>
      <c r="T1269" s="20">
        <f t="shared" si="140"/>
        <v>5.5728257933846725E-2</v>
      </c>
    </row>
    <row r="1270" spans="1:20" x14ac:dyDescent="0.15">
      <c r="A1270" s="6">
        <v>38450</v>
      </c>
      <c r="B1270" s="11">
        <v>1999.35</v>
      </c>
      <c r="C1270" s="7">
        <f t="shared" si="134"/>
        <v>-9.62953056038518E-3</v>
      </c>
      <c r="E1270">
        <v>1268</v>
      </c>
      <c r="F1270" s="2">
        <f t="shared" si="135"/>
        <v>959.87199342909855</v>
      </c>
      <c r="G1270" s="10">
        <f t="shared" si="137"/>
        <v>4.2433908924205381</v>
      </c>
      <c r="H1270" s="9">
        <f>H1269*(1+C1270)</f>
        <v>4.2433908924205328</v>
      </c>
      <c r="I1270" s="9">
        <f t="shared" si="136"/>
        <v>4.1259168704156579E-2</v>
      </c>
      <c r="J1270">
        <f t="shared" si="138"/>
        <v>1.563725528336416E-3</v>
      </c>
      <c r="O1270">
        <v>1268</v>
      </c>
      <c r="P1270">
        <v>1286</v>
      </c>
      <c r="Q1270" s="9">
        <v>-6.1888753056234869E-2</v>
      </c>
      <c r="R1270">
        <v>1.7113745639131736E-3</v>
      </c>
      <c r="S1270">
        <f t="shared" si="139"/>
        <v>0.9459831166300664</v>
      </c>
      <c r="T1270" s="20">
        <f t="shared" si="140"/>
        <v>5.4016883369933599E-2</v>
      </c>
    </row>
    <row r="1271" spans="1:20" x14ac:dyDescent="0.15">
      <c r="A1271" s="6">
        <v>38453</v>
      </c>
      <c r="B1271" s="11">
        <v>1992.12</v>
      </c>
      <c r="C1271" s="7">
        <f t="shared" si="134"/>
        <v>-3.6161752569585648E-3</v>
      </c>
      <c r="E1271">
        <v>1269</v>
      </c>
      <c r="F1271" s="2">
        <f t="shared" si="135"/>
        <v>956.40092807661279</v>
      </c>
      <c r="G1271" s="10">
        <f t="shared" si="137"/>
        <v>4.2280460472697641</v>
      </c>
      <c r="H1271" s="9">
        <f>H1270*(1+C1271)</f>
        <v>4.2280460472697587</v>
      </c>
      <c r="I1271" s="9">
        <f t="shared" si="136"/>
        <v>1.5344845150774056E-2</v>
      </c>
      <c r="J1271">
        <f t="shared" si="138"/>
        <v>1.5715834455642373E-3</v>
      </c>
      <c r="O1271">
        <v>1269</v>
      </c>
      <c r="P1271">
        <v>839</v>
      </c>
      <c r="Q1271" s="9">
        <v>-6.2143439282803747E-2</v>
      </c>
      <c r="R1271">
        <v>1.8207996705717748E-4</v>
      </c>
      <c r="S1271">
        <f t="shared" si="139"/>
        <v>0.94616519659712361</v>
      </c>
      <c r="T1271" s="20">
        <f t="shared" si="140"/>
        <v>5.3834803402876386E-2</v>
      </c>
    </row>
    <row r="1272" spans="1:20" x14ac:dyDescent="0.15">
      <c r="A1272" s="6">
        <v>38454</v>
      </c>
      <c r="B1272" s="11">
        <v>2005.4</v>
      </c>
      <c r="C1272" s="7">
        <f t="shared" si="134"/>
        <v>6.6662650844326876E-3</v>
      </c>
      <c r="E1272">
        <v>1270</v>
      </c>
      <c r="F1272" s="2">
        <f t="shared" si="135"/>
        <v>962.7765501901689</v>
      </c>
      <c r="G1272" s="10">
        <f t="shared" si="137"/>
        <v>4.2562313230100521</v>
      </c>
      <c r="H1272" s="9">
        <f>H1271*(1+C1272)</f>
        <v>4.2562313230100468</v>
      </c>
      <c r="I1272" s="9">
        <f t="shared" si="136"/>
        <v>-2.8185275740288063E-2</v>
      </c>
      <c r="J1272">
        <f t="shared" si="138"/>
        <v>1.579480849813304E-3</v>
      </c>
      <c r="O1272">
        <v>1270</v>
      </c>
      <c r="P1272">
        <v>37</v>
      </c>
      <c r="Q1272" s="9">
        <v>-6.2567916327084028E-2</v>
      </c>
      <c r="R1272">
        <v>3.2686839022918066E-6</v>
      </c>
      <c r="S1272">
        <f t="shared" si="139"/>
        <v>0.94616846528102594</v>
      </c>
      <c r="T1272" s="20">
        <f t="shared" si="140"/>
        <v>5.3831534718974061E-2</v>
      </c>
    </row>
    <row r="1273" spans="1:20" x14ac:dyDescent="0.15">
      <c r="A1273" s="6">
        <v>38455</v>
      </c>
      <c r="B1273" s="11">
        <v>1974.37</v>
      </c>
      <c r="C1273" s="7">
        <f t="shared" si="134"/>
        <v>-1.5473222299790645E-2</v>
      </c>
      <c r="E1273">
        <v>1271</v>
      </c>
      <c r="F1273" s="2">
        <f t="shared" si="135"/>
        <v>947.87929460405087</v>
      </c>
      <c r="G1273" s="10">
        <f t="shared" si="137"/>
        <v>4.1903737095897853</v>
      </c>
      <c r="H1273" s="9">
        <f>H1272*(1+C1273)</f>
        <v>4.1903737095897799</v>
      </c>
      <c r="I1273" s="9">
        <f t="shared" si="136"/>
        <v>6.5857613420266858E-2</v>
      </c>
      <c r="J1273">
        <f t="shared" si="138"/>
        <v>1.587417939510858E-3</v>
      </c>
      <c r="O1273">
        <v>1271</v>
      </c>
      <c r="P1273">
        <v>100</v>
      </c>
      <c r="Q1273" s="9">
        <v>-6.2567916327084916E-2</v>
      </c>
      <c r="R1273">
        <v>4.482484920521471E-6</v>
      </c>
      <c r="S1273">
        <f t="shared" si="139"/>
        <v>0.94617294776594651</v>
      </c>
      <c r="T1273" s="20">
        <f t="shared" si="140"/>
        <v>5.3827052234053485E-2</v>
      </c>
    </row>
    <row r="1274" spans="1:20" x14ac:dyDescent="0.15">
      <c r="A1274" s="6">
        <v>38456</v>
      </c>
      <c r="B1274" s="11">
        <v>1946.71</v>
      </c>
      <c r="C1274" s="7">
        <f t="shared" si="134"/>
        <v>-1.4009532154560578E-2</v>
      </c>
      <c r="E1274">
        <v>1272</v>
      </c>
      <c r="F1274" s="2">
        <f t="shared" si="135"/>
        <v>934.59994914765321</v>
      </c>
      <c r="G1274" s="10">
        <f t="shared" si="137"/>
        <v>4.1316685343656623</v>
      </c>
      <c r="H1274" s="9">
        <f>H1273*(1+C1274)</f>
        <v>4.131668534365657</v>
      </c>
      <c r="I1274" s="9">
        <f t="shared" si="136"/>
        <v>5.8705175224122996E-2</v>
      </c>
      <c r="J1274">
        <f t="shared" si="138"/>
        <v>1.5953949140812644E-3</v>
      </c>
      <c r="O1274">
        <v>1272</v>
      </c>
      <c r="P1274">
        <v>928</v>
      </c>
      <c r="Q1274" s="9">
        <v>-6.2737707144797206E-2</v>
      </c>
      <c r="R1274">
        <v>2.8445133723437819E-4</v>
      </c>
      <c r="S1274">
        <f t="shared" si="139"/>
        <v>0.94645739910318094</v>
      </c>
      <c r="T1274" s="20">
        <f t="shared" si="140"/>
        <v>5.3542600896819059E-2</v>
      </c>
    </row>
    <row r="1275" spans="1:20" x14ac:dyDescent="0.15">
      <c r="A1275" s="6">
        <v>38457</v>
      </c>
      <c r="B1275" s="11">
        <v>1908.15</v>
      </c>
      <c r="C1275" s="7">
        <f t="shared" si="134"/>
        <v>-1.9807778251511476E-2</v>
      </c>
      <c r="E1275">
        <v>1273</v>
      </c>
      <c r="F1275" s="2">
        <f t="shared" si="135"/>
        <v>916.0876006010626</v>
      </c>
      <c r="G1275" s="10">
        <f t="shared" si="137"/>
        <v>4.0498293602282001</v>
      </c>
      <c r="H1275" s="9">
        <f>H1274*(1+C1275)</f>
        <v>4.0498293602281947</v>
      </c>
      <c r="I1275" s="9">
        <f t="shared" si="136"/>
        <v>8.1839174137462223E-2</v>
      </c>
      <c r="J1275">
        <f t="shared" si="138"/>
        <v>1.6034119739510196E-3</v>
      </c>
      <c r="O1275">
        <v>1273</v>
      </c>
      <c r="P1275">
        <v>568</v>
      </c>
      <c r="Q1275" s="9">
        <v>-6.3395646563434216E-2</v>
      </c>
      <c r="R1275">
        <v>4.6807672689020509E-5</v>
      </c>
      <c r="S1275">
        <f t="shared" si="139"/>
        <v>0.94650420677586999</v>
      </c>
      <c r="T1275" s="20">
        <f t="shared" si="140"/>
        <v>5.3495793224130006E-2</v>
      </c>
    </row>
    <row r="1276" spans="1:20" x14ac:dyDescent="0.15">
      <c r="A1276" s="6">
        <v>38460</v>
      </c>
      <c r="B1276" s="11">
        <v>1912.92</v>
      </c>
      <c r="C1276" s="7">
        <f t="shared" si="134"/>
        <v>2.499803474569573E-3</v>
      </c>
      <c r="E1276">
        <v>1274</v>
      </c>
      <c r="F1276" s="2">
        <f t="shared" si="135"/>
        <v>918.3776395680552</v>
      </c>
      <c r="G1276" s="10">
        <f t="shared" si="137"/>
        <v>4.0599531377343121</v>
      </c>
      <c r="H1276" s="9">
        <f>H1275*(1+C1276)</f>
        <v>4.0599531377343068</v>
      </c>
      <c r="I1276" s="9">
        <f t="shared" si="136"/>
        <v>-1.0123777506112042E-2</v>
      </c>
      <c r="J1276">
        <f t="shared" si="138"/>
        <v>1.6114693205537881E-3</v>
      </c>
      <c r="O1276">
        <v>1274</v>
      </c>
      <c r="P1276">
        <v>965</v>
      </c>
      <c r="Q1276" s="9">
        <v>-6.3586661233360431E-2</v>
      </c>
      <c r="R1276">
        <v>3.4241595467499666E-4</v>
      </c>
      <c r="S1276">
        <f t="shared" si="139"/>
        <v>0.94684662273054498</v>
      </c>
      <c r="T1276" s="20">
        <f t="shared" si="140"/>
        <v>5.3153377269455016E-2</v>
      </c>
    </row>
    <row r="1277" spans="1:20" x14ac:dyDescent="0.15">
      <c r="A1277" s="6">
        <v>38461</v>
      </c>
      <c r="B1277" s="11">
        <v>1932.36</v>
      </c>
      <c r="C1277" s="7">
        <f t="shared" si="134"/>
        <v>1.0162474123329712E-2</v>
      </c>
      <c r="E1277">
        <v>1275</v>
      </c>
      <c r="F1277" s="2">
        <f t="shared" si="135"/>
        <v>927.71062856561014</v>
      </c>
      <c r="G1277" s="10">
        <f t="shared" si="137"/>
        <v>4.1012123064384678</v>
      </c>
      <c r="H1277" s="9">
        <f>H1276*(1+C1277)</f>
        <v>4.1012123064384634</v>
      </c>
      <c r="I1277" s="9">
        <f t="shared" si="136"/>
        <v>-4.1259168704156579E-2</v>
      </c>
      <c r="J1277">
        <f t="shared" si="138"/>
        <v>1.619567156335466E-3</v>
      </c>
      <c r="O1277">
        <v>1275</v>
      </c>
      <c r="P1277">
        <v>1091</v>
      </c>
      <c r="Q1277" s="9">
        <v>-6.384134745992931E-2</v>
      </c>
      <c r="R1277">
        <v>6.4394061527466365E-4</v>
      </c>
      <c r="S1277">
        <f t="shared" si="139"/>
        <v>0.9474905633458196</v>
      </c>
      <c r="T1277" s="20">
        <f t="shared" si="140"/>
        <v>5.2509436654180397E-2</v>
      </c>
    </row>
    <row r="1278" spans="1:20" x14ac:dyDescent="0.15">
      <c r="A1278" s="6">
        <v>38462</v>
      </c>
      <c r="B1278" s="11">
        <v>1913.76</v>
      </c>
      <c r="C1278" s="7">
        <f t="shared" si="134"/>
        <v>-9.6255356144817616E-3</v>
      </c>
      <c r="E1278">
        <v>1276</v>
      </c>
      <c r="F1278" s="2">
        <f t="shared" si="135"/>
        <v>918.78091687041865</v>
      </c>
      <c r="G1278" s="10">
        <f t="shared" si="137"/>
        <v>4.0617359413202934</v>
      </c>
      <c r="H1278" s="9">
        <f>H1277*(1+C1278)</f>
        <v>4.0617359413202889</v>
      </c>
      <c r="I1278" s="9">
        <f t="shared" si="136"/>
        <v>3.9476365118174428E-2</v>
      </c>
      <c r="J1278">
        <f t="shared" si="138"/>
        <v>1.627705684759262E-3</v>
      </c>
      <c r="O1278">
        <v>1276</v>
      </c>
      <c r="P1278">
        <v>1413</v>
      </c>
      <c r="Q1278" s="9">
        <v>-6.422337679978174E-2</v>
      </c>
      <c r="R1278">
        <v>3.2345496216321813E-3</v>
      </c>
      <c r="S1278">
        <f t="shared" si="139"/>
        <v>0.95072511296745177</v>
      </c>
      <c r="T1278" s="20">
        <f t="shared" si="140"/>
        <v>4.9274887032548231E-2</v>
      </c>
    </row>
    <row r="1279" spans="1:20" x14ac:dyDescent="0.15">
      <c r="A1279" s="6">
        <v>38463</v>
      </c>
      <c r="B1279" s="11">
        <v>1962.41</v>
      </c>
      <c r="C1279" s="7">
        <f t="shared" si="134"/>
        <v>2.5421160438090507E-2</v>
      </c>
      <c r="E1279">
        <v>1277</v>
      </c>
      <c r="F1279" s="2">
        <f t="shared" si="135"/>
        <v>942.13739396563744</v>
      </c>
      <c r="G1279" s="10">
        <f t="shared" si="137"/>
        <v>4.1649899823417549</v>
      </c>
      <c r="H1279" s="9">
        <f>H1278*(1+C1279)</f>
        <v>4.1649899823417504</v>
      </c>
      <c r="I1279" s="9">
        <f t="shared" si="136"/>
        <v>-0.10325404102146152</v>
      </c>
      <c r="J1279">
        <f t="shared" si="138"/>
        <v>1.6358851103108159E-3</v>
      </c>
      <c r="O1279">
        <v>1277</v>
      </c>
      <c r="P1279">
        <v>781</v>
      </c>
      <c r="Q1279" s="9">
        <v>-6.4350719913067511E-2</v>
      </c>
      <c r="R1279">
        <v>1.3614473451794721E-4</v>
      </c>
      <c r="S1279">
        <f t="shared" si="139"/>
        <v>0.95086125770196972</v>
      </c>
      <c r="T1279" s="20">
        <f t="shared" si="140"/>
        <v>4.913874229803028E-2</v>
      </c>
    </row>
    <row r="1280" spans="1:20" x14ac:dyDescent="0.15">
      <c r="A1280" s="6">
        <v>38464</v>
      </c>
      <c r="B1280" s="11">
        <v>1932.19</v>
      </c>
      <c r="C1280" s="7">
        <f t="shared" si="134"/>
        <v>-1.5399432330654661E-2</v>
      </c>
      <c r="E1280">
        <v>1278</v>
      </c>
      <c r="F1280" s="2">
        <f t="shared" si="135"/>
        <v>927.62901292108427</v>
      </c>
      <c r="G1280" s="10">
        <f t="shared" si="137"/>
        <v>4.1008515009508288</v>
      </c>
      <c r="H1280" s="9">
        <f>H1279*(1+C1280)</f>
        <v>4.1008515009508244</v>
      </c>
      <c r="I1280" s="9">
        <f t="shared" si="136"/>
        <v>6.4138481390926039E-2</v>
      </c>
      <c r="J1280">
        <f t="shared" si="138"/>
        <v>1.6441056385033328E-3</v>
      </c>
      <c r="O1280">
        <v>1278</v>
      </c>
      <c r="P1280">
        <v>664</v>
      </c>
      <c r="Q1280" s="9">
        <v>-6.4456839174137137E-2</v>
      </c>
      <c r="R1280">
        <v>7.5735813846148411E-5</v>
      </c>
      <c r="S1280">
        <f t="shared" si="139"/>
        <v>0.95093699351581584</v>
      </c>
      <c r="T1280" s="20">
        <f t="shared" si="140"/>
        <v>4.9063006484184157E-2</v>
      </c>
    </row>
    <row r="1281" spans="1:20" x14ac:dyDescent="0.15">
      <c r="A1281" s="6">
        <v>38467</v>
      </c>
      <c r="B1281" s="11">
        <v>1950.78</v>
      </c>
      <c r="C1281" s="7">
        <f t="shared" si="134"/>
        <v>9.6212070241539216E-3</v>
      </c>
      <c r="E1281">
        <v>1279</v>
      </c>
      <c r="F1281" s="2">
        <f t="shared" si="135"/>
        <v>936.55392369600952</v>
      </c>
      <c r="G1281" s="10">
        <f t="shared" si="137"/>
        <v>4.1403066422167889</v>
      </c>
      <c r="H1281" s="9">
        <f>H1280*(1+C1281)</f>
        <v>4.1403066422167845</v>
      </c>
      <c r="I1281" s="9">
        <f t="shared" si="136"/>
        <v>-3.9455141265960059E-2</v>
      </c>
      <c r="J1281">
        <f t="shared" si="138"/>
        <v>1.6523674758827469E-3</v>
      </c>
      <c r="O1281">
        <v>1279</v>
      </c>
      <c r="P1281">
        <v>869</v>
      </c>
      <c r="Q1281" s="9">
        <v>-6.4478063026351506E-2</v>
      </c>
      <c r="R1281">
        <v>2.1162635107460219E-4</v>
      </c>
      <c r="S1281">
        <f t="shared" si="139"/>
        <v>0.95114861986689048</v>
      </c>
      <c r="T1281" s="20">
        <f t="shared" si="140"/>
        <v>4.8851380133109523E-2</v>
      </c>
    </row>
    <row r="1282" spans="1:20" x14ac:dyDescent="0.15">
      <c r="A1282" s="6">
        <v>38468</v>
      </c>
      <c r="B1282" s="11">
        <v>1927.44</v>
      </c>
      <c r="C1282" s="7">
        <f t="shared" si="134"/>
        <v>-1.196444499123428E-2</v>
      </c>
      <c r="E1282">
        <v>1280</v>
      </c>
      <c r="F1282" s="2">
        <f t="shared" si="135"/>
        <v>925.34857579462403</v>
      </c>
      <c r="G1282" s="10">
        <f t="shared" si="137"/>
        <v>4.0907701711491447</v>
      </c>
      <c r="H1282" s="9">
        <f>H1281*(1+C1282)</f>
        <v>4.0907701711491402</v>
      </c>
      <c r="I1282" s="9">
        <f t="shared" si="136"/>
        <v>4.953647106764425E-2</v>
      </c>
      <c r="J1282">
        <f t="shared" si="138"/>
        <v>1.6606708300329111E-3</v>
      </c>
      <c r="O1282">
        <v>1280</v>
      </c>
      <c r="P1282">
        <v>335</v>
      </c>
      <c r="Q1282" s="9">
        <v>-6.4562958435207207E-2</v>
      </c>
      <c r="R1282">
        <v>1.4557770280220375E-5</v>
      </c>
      <c r="S1282">
        <f t="shared" si="139"/>
        <v>0.95116317763717073</v>
      </c>
      <c r="T1282" s="20">
        <f t="shared" si="140"/>
        <v>4.8836822362829269E-2</v>
      </c>
    </row>
    <row r="1283" spans="1:20" x14ac:dyDescent="0.15">
      <c r="A1283" s="6">
        <v>38469</v>
      </c>
      <c r="B1283" s="11">
        <v>1930.43</v>
      </c>
      <c r="C1283" s="7">
        <f t="shared" si="134"/>
        <v>1.551280454903825E-3</v>
      </c>
      <c r="E1283">
        <v>1281</v>
      </c>
      <c r="F1283" s="2">
        <f t="shared" si="135"/>
        <v>926.78405095422727</v>
      </c>
      <c r="G1283" s="10">
        <f t="shared" si="137"/>
        <v>4.0971161029611514</v>
      </c>
      <c r="H1283" s="9">
        <f>H1282*(1+C1283)</f>
        <v>4.0971161029611478</v>
      </c>
      <c r="I1283" s="9">
        <f t="shared" si="136"/>
        <v>-6.3459318120075991E-3</v>
      </c>
      <c r="J1283">
        <f t="shared" si="138"/>
        <v>1.6690159095808148E-3</v>
      </c>
      <c r="O1283">
        <v>1281</v>
      </c>
      <c r="P1283">
        <v>1411</v>
      </c>
      <c r="Q1283" s="9">
        <v>-6.4562958435208095E-2</v>
      </c>
      <c r="R1283">
        <v>3.2022849891564001E-3</v>
      </c>
      <c r="S1283">
        <f t="shared" si="139"/>
        <v>0.95436546262632715</v>
      </c>
      <c r="T1283" s="20">
        <f t="shared" si="140"/>
        <v>4.5634537373672845E-2</v>
      </c>
    </row>
    <row r="1284" spans="1:20" x14ac:dyDescent="0.15">
      <c r="A1284" s="6">
        <v>38470</v>
      </c>
      <c r="B1284" s="11">
        <v>1904.18</v>
      </c>
      <c r="C1284" s="7">
        <f t="shared" ref="C1284:C1347" si="141">B1284/B1283-1</f>
        <v>-1.3598006661728168E-2</v>
      </c>
      <c r="E1284">
        <v>1282</v>
      </c>
      <c r="F1284" s="2">
        <f t="shared" ref="F1284:F1347" si="142">F1283*(1+C1284)</f>
        <v>914.18163525536829</v>
      </c>
      <c r="G1284" s="10">
        <f t="shared" si="137"/>
        <v>4.0414034908992118</v>
      </c>
      <c r="H1284" s="9">
        <f>H1283*(1+C1284)</f>
        <v>4.0414034908992083</v>
      </c>
      <c r="I1284" s="9">
        <f t="shared" ref="I1284:I1347" si="143">-(H1284-H1283)</f>
        <v>5.5712612061939559E-2</v>
      </c>
      <c r="J1284">
        <f t="shared" si="138"/>
        <v>1.6774029242018242E-3</v>
      </c>
      <c r="O1284">
        <v>1282</v>
      </c>
      <c r="P1284">
        <v>786</v>
      </c>
      <c r="Q1284" s="9">
        <v>-6.464785384406424E-2</v>
      </c>
      <c r="R1284">
        <v>1.3960000879994301E-4</v>
      </c>
      <c r="S1284">
        <f t="shared" si="139"/>
        <v>0.95450506263512713</v>
      </c>
      <c r="T1284" s="20">
        <f t="shared" si="140"/>
        <v>4.5494937364872867E-2</v>
      </c>
    </row>
    <row r="1285" spans="1:20" x14ac:dyDescent="0.15">
      <c r="A1285" s="6">
        <v>38471</v>
      </c>
      <c r="B1285" s="11">
        <v>1921.65</v>
      </c>
      <c r="C1285" s="7">
        <f t="shared" si="141"/>
        <v>9.1745528258884157E-3</v>
      </c>
      <c r="E1285">
        <v>1283</v>
      </c>
      <c r="F1285" s="2">
        <f t="shared" si="142"/>
        <v>922.56884296047576</v>
      </c>
      <c r="G1285" s="10">
        <f t="shared" ref="G1285:G1348" si="144">G1284*F1285/F1284</f>
        <v>4.0784815607171963</v>
      </c>
      <c r="H1285" s="9">
        <f>H1284*(1+C1285)</f>
        <v>4.0784815607171927</v>
      </c>
      <c r="I1285" s="9">
        <f t="shared" si="143"/>
        <v>-3.7078069817984449E-2</v>
      </c>
      <c r="J1285">
        <f t="shared" ref="J1285:J1348" si="145">$M$2^($M$3-E1285)*(1-$M$2)/(1-$M$2^$M$3)</f>
        <v>1.6858320846249489E-3</v>
      </c>
      <c r="O1285">
        <v>1283</v>
      </c>
      <c r="P1285">
        <v>771</v>
      </c>
      <c r="Q1285" s="9">
        <v>-6.5327017114914288E-2</v>
      </c>
      <c r="R1285">
        <v>1.2948863620959264E-4</v>
      </c>
      <c r="S1285">
        <f t="shared" ref="S1285:S1348" si="146">S1284+R1285</f>
        <v>0.95463455127133667</v>
      </c>
      <c r="T1285" s="20">
        <f t="shared" si="140"/>
        <v>4.5365448728663327E-2</v>
      </c>
    </row>
    <row r="1286" spans="1:20" x14ac:dyDescent="0.15">
      <c r="A1286" s="6">
        <v>38474</v>
      </c>
      <c r="B1286" s="11">
        <v>1928.65</v>
      </c>
      <c r="C1286" s="7">
        <f t="shared" si="141"/>
        <v>3.6427028855410271E-3</v>
      </c>
      <c r="E1286">
        <v>1284</v>
      </c>
      <c r="F1286" s="2">
        <f t="shared" si="142"/>
        <v>925.92948714683814</v>
      </c>
      <c r="G1286" s="10">
        <f t="shared" si="144"/>
        <v>4.0933382572670469</v>
      </c>
      <c r="H1286" s="9">
        <f>H1285*(1+C1286)</f>
        <v>4.0933382572670434</v>
      </c>
      <c r="I1286" s="9">
        <f t="shared" si="143"/>
        <v>-1.4856696549850668E-2</v>
      </c>
      <c r="J1286">
        <f t="shared" si="145"/>
        <v>1.6943036026381396E-3</v>
      </c>
      <c r="O1286">
        <v>1284</v>
      </c>
      <c r="P1286">
        <v>515</v>
      </c>
      <c r="Q1286" s="9">
        <v>-6.568782260255368E-2</v>
      </c>
      <c r="R1286">
        <v>3.5887262200789906E-5</v>
      </c>
      <c r="S1286">
        <f t="shared" si="146"/>
        <v>0.9546704385335375</v>
      </c>
      <c r="T1286" s="20">
        <f t="shared" si="140"/>
        <v>4.5329561466462498E-2</v>
      </c>
    </row>
    <row r="1287" spans="1:20" x14ac:dyDescent="0.15">
      <c r="A1287" s="6">
        <v>38475</v>
      </c>
      <c r="B1287" s="11">
        <v>1933.07</v>
      </c>
      <c r="C1287" s="7">
        <f t="shared" si="141"/>
        <v>2.2917584839134975E-3</v>
      </c>
      <c r="E1287">
        <v>1285</v>
      </c>
      <c r="F1287" s="2">
        <f t="shared" si="142"/>
        <v>928.05149390451254</v>
      </c>
      <c r="G1287" s="10">
        <f t="shared" si="144"/>
        <v>4.1027191999456658</v>
      </c>
      <c r="H1287" s="9">
        <f>H1286*(1+C1287)</f>
        <v>4.1027191999456631</v>
      </c>
      <c r="I1287" s="9">
        <f t="shared" si="143"/>
        <v>-9.3809426786197747E-3</v>
      </c>
      <c r="J1287">
        <f t="shared" si="145"/>
        <v>1.7028176910936076E-3</v>
      </c>
      <c r="O1287">
        <v>1285</v>
      </c>
      <c r="P1287">
        <v>657</v>
      </c>
      <c r="Q1287" s="9">
        <v>-6.568782260255368E-2</v>
      </c>
      <c r="R1287">
        <v>7.312449197137591E-5</v>
      </c>
      <c r="S1287">
        <f t="shared" si="146"/>
        <v>0.95474356302550889</v>
      </c>
      <c r="T1287" s="20">
        <f t="shared" si="140"/>
        <v>4.525643697449111E-2</v>
      </c>
    </row>
    <row r="1288" spans="1:20" x14ac:dyDescent="0.15">
      <c r="A1288" s="6">
        <v>38476</v>
      </c>
      <c r="B1288" s="11">
        <v>1962.23</v>
      </c>
      <c r="C1288" s="7">
        <f t="shared" si="141"/>
        <v>1.5084813276291076E-2</v>
      </c>
      <c r="E1288">
        <v>1286</v>
      </c>
      <c r="F1288" s="2">
        <f t="shared" si="142"/>
        <v>942.05097740084511</v>
      </c>
      <c r="G1288" s="10">
        <f t="shared" si="144"/>
        <v>4.1646079530019007</v>
      </c>
      <c r="H1288" s="9">
        <f>H1287*(1+C1288)</f>
        <v>4.164607953001898</v>
      </c>
      <c r="I1288" s="9">
        <f t="shared" si="143"/>
        <v>-6.1888753056234869E-2</v>
      </c>
      <c r="J1288">
        <f t="shared" si="145"/>
        <v>1.7113745639131736E-3</v>
      </c>
      <c r="O1288">
        <v>1286</v>
      </c>
      <c r="P1288">
        <v>254</v>
      </c>
      <c r="Q1288" s="9">
        <v>-6.57514941591959E-2</v>
      </c>
      <c r="R1288">
        <v>9.6998362433654339E-6</v>
      </c>
      <c r="S1288">
        <f t="shared" si="146"/>
        <v>0.95475326286175222</v>
      </c>
      <c r="T1288" s="20">
        <f t="shared" si="140"/>
        <v>4.5246737138247783E-2</v>
      </c>
    </row>
    <row r="1289" spans="1:20" x14ac:dyDescent="0.15">
      <c r="A1289" s="6">
        <v>38477</v>
      </c>
      <c r="B1289" s="11">
        <v>1961.8</v>
      </c>
      <c r="C1289" s="7">
        <f t="shared" si="141"/>
        <v>-2.1913842923615423E-4</v>
      </c>
      <c r="E1289">
        <v>1287</v>
      </c>
      <c r="F1289" s="2">
        <f t="shared" si="142"/>
        <v>941.84453782939715</v>
      </c>
      <c r="G1289" s="10">
        <f t="shared" si="144"/>
        <v>4.1636953273566961</v>
      </c>
      <c r="H1289" s="9">
        <f>H1288*(1+C1289)</f>
        <v>4.1636953273566926</v>
      </c>
      <c r="I1289" s="9">
        <f t="shared" si="143"/>
        <v>9.1262564520544487E-4</v>
      </c>
      <c r="J1289">
        <f t="shared" si="145"/>
        <v>1.7199744360936419E-3</v>
      </c>
      <c r="O1289">
        <v>1287</v>
      </c>
      <c r="P1289">
        <v>865</v>
      </c>
      <c r="Q1289" s="9">
        <v>-6.585761342026597E-2</v>
      </c>
      <c r="R1289">
        <v>2.0742546232486222E-4</v>
      </c>
      <c r="S1289">
        <f t="shared" si="146"/>
        <v>0.9549606883240771</v>
      </c>
      <c r="T1289" s="20">
        <f t="shared" si="140"/>
        <v>4.50393116759229E-2</v>
      </c>
    </row>
    <row r="1290" spans="1:20" x14ac:dyDescent="0.15">
      <c r="A1290" s="6">
        <v>38478</v>
      </c>
      <c r="B1290" s="11">
        <v>1967.35</v>
      </c>
      <c r="C1290" s="7">
        <f t="shared" si="141"/>
        <v>2.829034560097865E-3</v>
      </c>
      <c r="E1290">
        <v>1288</v>
      </c>
      <c r="F1290" s="2">
        <f t="shared" si="142"/>
        <v>944.50904857715591</v>
      </c>
      <c r="G1290" s="10">
        <f t="shared" si="144"/>
        <v>4.1754745653355059</v>
      </c>
      <c r="H1290" s="9">
        <f>H1289*(1+C1290)</f>
        <v>4.1754745653355023</v>
      </c>
      <c r="I1290" s="9">
        <f t="shared" si="143"/>
        <v>-1.1779237978809753E-2</v>
      </c>
      <c r="J1290">
        <f t="shared" si="145"/>
        <v>1.7286175237122027E-3</v>
      </c>
      <c r="O1290">
        <v>1288</v>
      </c>
      <c r="P1290">
        <v>803</v>
      </c>
      <c r="Q1290" s="9">
        <v>-6.5984956533550854E-2</v>
      </c>
      <c r="R1290">
        <v>1.5201732040165633E-4</v>
      </c>
      <c r="S1290">
        <f t="shared" si="146"/>
        <v>0.95511270564447881</v>
      </c>
      <c r="T1290" s="20">
        <f t="shared" si="140"/>
        <v>4.488729435552119E-2</v>
      </c>
    </row>
    <row r="1291" spans="1:20" x14ac:dyDescent="0.15">
      <c r="A1291" s="6">
        <v>38481</v>
      </c>
      <c r="B1291" s="11">
        <v>1979.67</v>
      </c>
      <c r="C1291" s="7">
        <f t="shared" si="141"/>
        <v>6.2622309197652992E-3</v>
      </c>
      <c r="E1291">
        <v>1289</v>
      </c>
      <c r="F1291" s="2">
        <f t="shared" si="142"/>
        <v>950.42378234515388</v>
      </c>
      <c r="G1291" s="10">
        <f t="shared" si="144"/>
        <v>4.2016223512632438</v>
      </c>
      <c r="H1291" s="9">
        <f>H1290*(1+C1291)</f>
        <v>4.2016223512632402</v>
      </c>
      <c r="I1291" s="9">
        <f t="shared" si="143"/>
        <v>-2.6147785927737921E-2</v>
      </c>
      <c r="J1291">
        <f t="shared" si="145"/>
        <v>1.7373040439318619E-3</v>
      </c>
      <c r="O1291">
        <v>1289</v>
      </c>
      <c r="P1291">
        <v>527</v>
      </c>
      <c r="Q1291" s="9">
        <v>-6.6430657430045947E-2</v>
      </c>
      <c r="R1291">
        <v>3.8112142077770654E-5</v>
      </c>
      <c r="S1291">
        <f t="shared" si="146"/>
        <v>0.95515081778655653</v>
      </c>
      <c r="T1291" s="20">
        <f t="shared" si="140"/>
        <v>4.4849182213443473E-2</v>
      </c>
    </row>
    <row r="1292" spans="1:20" x14ac:dyDescent="0.15">
      <c r="A1292" s="6">
        <v>38482</v>
      </c>
      <c r="B1292" s="11">
        <v>1962.77</v>
      </c>
      <c r="C1292" s="7">
        <f t="shared" si="141"/>
        <v>-8.536776331408813E-3</v>
      </c>
      <c r="E1292">
        <v>1290</v>
      </c>
      <c r="F1292" s="2">
        <f t="shared" si="142"/>
        <v>942.31022709522176</v>
      </c>
      <c r="G1292" s="10">
        <f t="shared" si="144"/>
        <v>4.1657540410214615</v>
      </c>
      <c r="H1292" s="9">
        <f>H1291*(1+C1292)</f>
        <v>4.165754041021458</v>
      </c>
      <c r="I1292" s="9">
        <f t="shared" si="143"/>
        <v>3.5868310241782275E-2</v>
      </c>
      <c r="J1292">
        <f t="shared" si="145"/>
        <v>1.7460342150068964E-3</v>
      </c>
      <c r="O1292">
        <v>1290</v>
      </c>
      <c r="P1292">
        <v>819</v>
      </c>
      <c r="Q1292" s="9">
        <v>-6.6536776691116017E-2</v>
      </c>
      <c r="R1292">
        <v>1.6471144644797988E-4</v>
      </c>
      <c r="S1292">
        <f t="shared" si="146"/>
        <v>0.95531552923300456</v>
      </c>
      <c r="T1292" s="20">
        <f t="shared" si="140"/>
        <v>4.4684470766995443E-2</v>
      </c>
    </row>
    <row r="1293" spans="1:20" x14ac:dyDescent="0.15">
      <c r="A1293" s="6">
        <v>38483</v>
      </c>
      <c r="B1293" s="11">
        <v>1971.55</v>
      </c>
      <c r="C1293" s="7">
        <f t="shared" si="141"/>
        <v>4.4732699195524361E-3</v>
      </c>
      <c r="E1293">
        <v>1291</v>
      </c>
      <c r="F1293" s="2">
        <f t="shared" si="142"/>
        <v>946.5254350889735</v>
      </c>
      <c r="G1293" s="10">
        <f t="shared" si="144"/>
        <v>4.1843885832654166</v>
      </c>
      <c r="H1293" s="9">
        <f>H1292*(1+C1293)</f>
        <v>4.1843885832654131</v>
      </c>
      <c r="I1293" s="9">
        <f t="shared" si="143"/>
        <v>-1.863454224395511E-2</v>
      </c>
      <c r="J1293">
        <f t="shared" si="145"/>
        <v>1.7548082562883381E-3</v>
      </c>
      <c r="O1293">
        <v>1291</v>
      </c>
      <c r="P1293">
        <v>960</v>
      </c>
      <c r="Q1293" s="9">
        <v>-6.6600448247759125E-2</v>
      </c>
      <c r="R1293">
        <v>3.3394073284582701E-4</v>
      </c>
      <c r="S1293">
        <f t="shared" si="146"/>
        <v>0.95564946996585043</v>
      </c>
      <c r="T1293" s="20">
        <f t="shared" si="140"/>
        <v>4.4350530034149571E-2</v>
      </c>
    </row>
    <row r="1294" spans="1:20" x14ac:dyDescent="0.15">
      <c r="A1294" s="6">
        <v>38484</v>
      </c>
      <c r="B1294" s="11">
        <v>1963.88</v>
      </c>
      <c r="C1294" s="7">
        <f t="shared" si="141"/>
        <v>-3.8903400877481342E-3</v>
      </c>
      <c r="E1294">
        <v>1292</v>
      </c>
      <c r="F1294" s="2">
        <f t="shared" si="142"/>
        <v>942.84312924477365</v>
      </c>
      <c r="G1294" s="10">
        <f t="shared" si="144"/>
        <v>4.1681098886172236</v>
      </c>
      <c r="H1294" s="9">
        <f>H1293*(1+C1294)</f>
        <v>4.1681098886172201</v>
      </c>
      <c r="I1294" s="9">
        <f t="shared" si="143"/>
        <v>1.6278694648192982E-2</v>
      </c>
      <c r="J1294">
        <f t="shared" si="145"/>
        <v>1.7636263882294851E-3</v>
      </c>
      <c r="O1294">
        <v>1292</v>
      </c>
      <c r="P1294">
        <v>238</v>
      </c>
      <c r="Q1294" s="9">
        <v>-6.6940029883183705E-2</v>
      </c>
      <c r="R1294">
        <v>8.9522807664552952E-6</v>
      </c>
      <c r="S1294">
        <f t="shared" si="146"/>
        <v>0.9556584222466169</v>
      </c>
      <c r="T1294" s="20">
        <f t="shared" si="140"/>
        <v>4.4341577753383099E-2</v>
      </c>
    </row>
    <row r="1295" spans="1:20" x14ac:dyDescent="0.15">
      <c r="A1295" s="6">
        <v>38485</v>
      </c>
      <c r="B1295" s="11">
        <v>1976.78</v>
      </c>
      <c r="C1295" s="7">
        <f t="shared" si="141"/>
        <v>6.5686294478277674E-3</v>
      </c>
      <c r="E1295">
        <v>1293</v>
      </c>
      <c r="F1295" s="2">
        <f t="shared" si="142"/>
        <v>949.03631638821298</v>
      </c>
      <c r="G1295" s="10">
        <f t="shared" si="144"/>
        <v>4.1954886579733772</v>
      </c>
      <c r="H1295" s="9">
        <f>H1294*(1+C1295)</f>
        <v>4.1954886579733737</v>
      </c>
      <c r="I1295" s="9">
        <f t="shared" si="143"/>
        <v>-2.7378769356153576E-2</v>
      </c>
      <c r="J1295">
        <f t="shared" si="145"/>
        <v>1.7724888323914427E-3</v>
      </c>
      <c r="O1295">
        <v>1293</v>
      </c>
      <c r="P1295">
        <v>1261</v>
      </c>
      <c r="Q1295" s="9">
        <v>-6.7470626188535832E-2</v>
      </c>
      <c r="R1295">
        <v>1.5098092835518792E-3</v>
      </c>
      <c r="S1295">
        <f t="shared" si="146"/>
        <v>0.95716823153016883</v>
      </c>
      <c r="T1295" s="20">
        <f t="shared" si="140"/>
        <v>4.2831768469831166E-2</v>
      </c>
    </row>
    <row r="1296" spans="1:20" x14ac:dyDescent="0.15">
      <c r="A1296" s="6">
        <v>38488</v>
      </c>
      <c r="B1296" s="11">
        <v>1994.43</v>
      </c>
      <c r="C1296" s="7">
        <f t="shared" si="141"/>
        <v>8.9286617630692788E-3</v>
      </c>
      <c r="E1296">
        <v>1294</v>
      </c>
      <c r="F1296" s="2">
        <f t="shared" si="142"/>
        <v>957.50994065811255</v>
      </c>
      <c r="G1296" s="10">
        <f t="shared" si="144"/>
        <v>4.232948757131215</v>
      </c>
      <c r="H1296" s="9">
        <f>H1295*(1+C1296)</f>
        <v>4.2329487571312114</v>
      </c>
      <c r="I1296" s="9">
        <f t="shared" si="143"/>
        <v>-3.7460099157837767E-2</v>
      </c>
      <c r="J1296">
        <f t="shared" si="145"/>
        <v>1.7813958114486861E-3</v>
      </c>
      <c r="O1296">
        <v>1294</v>
      </c>
      <c r="P1296">
        <v>127</v>
      </c>
      <c r="Q1296" s="9">
        <v>-6.7491850040751089E-2</v>
      </c>
      <c r="R1296">
        <v>5.1321064639107898E-6</v>
      </c>
      <c r="S1296">
        <f t="shared" si="146"/>
        <v>0.95717336363663275</v>
      </c>
      <c r="T1296" s="20">
        <f t="shared" si="140"/>
        <v>4.2826636363367254E-2</v>
      </c>
    </row>
    <row r="1297" spans="1:20" x14ac:dyDescent="0.15">
      <c r="A1297" s="6">
        <v>38489</v>
      </c>
      <c r="B1297" s="11">
        <v>2004.15</v>
      </c>
      <c r="C1297" s="7">
        <f t="shared" si="141"/>
        <v>4.8735729005280337E-3</v>
      </c>
      <c r="E1297">
        <v>1295</v>
      </c>
      <c r="F1297" s="2">
        <f t="shared" si="142"/>
        <v>962.17643515689019</v>
      </c>
      <c r="G1297" s="10">
        <f t="shared" si="144"/>
        <v>4.2535783414832933</v>
      </c>
      <c r="H1297" s="9">
        <f>H1296*(1+C1297)</f>
        <v>4.2535783414832897</v>
      </c>
      <c r="I1297" s="9">
        <f t="shared" si="143"/>
        <v>-2.062958435207829E-2</v>
      </c>
      <c r="J1297">
        <f t="shared" si="145"/>
        <v>1.7903475491946592E-3</v>
      </c>
      <c r="O1297">
        <v>1295</v>
      </c>
      <c r="P1297">
        <v>652</v>
      </c>
      <c r="Q1297" s="9">
        <v>-6.8807728878022445E-2</v>
      </c>
      <c r="R1297">
        <v>7.1314569617754917E-5</v>
      </c>
      <c r="S1297">
        <f t="shared" si="146"/>
        <v>0.95724467820625048</v>
      </c>
      <c r="T1297" s="20">
        <f t="shared" si="140"/>
        <v>4.2755321793749523E-2</v>
      </c>
    </row>
    <row r="1298" spans="1:20" x14ac:dyDescent="0.15">
      <c r="A1298" s="6">
        <v>38490</v>
      </c>
      <c r="B1298" s="11">
        <v>2030.65</v>
      </c>
      <c r="C1298" s="7">
        <f t="shared" si="141"/>
        <v>1.3222563181398694E-2</v>
      </c>
      <c r="E1298">
        <v>1296</v>
      </c>
      <c r="F1298" s="2">
        <f t="shared" si="142"/>
        <v>974.89887386240514</v>
      </c>
      <c r="G1298" s="10">
        <f t="shared" si="144"/>
        <v>4.309821549850585</v>
      </c>
      <c r="H1298" s="9">
        <f>H1297*(1+C1298)</f>
        <v>4.3098215498505814</v>
      </c>
      <c r="I1298" s="9">
        <f t="shared" si="143"/>
        <v>-5.6243208367291686E-2</v>
      </c>
      <c r="J1298">
        <f t="shared" si="145"/>
        <v>1.7993442705473964E-3</v>
      </c>
      <c r="O1298">
        <v>1296</v>
      </c>
      <c r="P1298">
        <v>884</v>
      </c>
      <c r="Q1298" s="9">
        <v>-6.895629584352081E-2</v>
      </c>
      <c r="R1298">
        <v>2.2815160725374689E-4</v>
      </c>
      <c r="S1298">
        <f t="shared" si="146"/>
        <v>0.95747282981350423</v>
      </c>
      <c r="T1298" s="20">
        <f t="shared" si="140"/>
        <v>4.2527170186495766E-2</v>
      </c>
    </row>
    <row r="1299" spans="1:20" x14ac:dyDescent="0.15">
      <c r="A1299" s="6">
        <v>38491</v>
      </c>
      <c r="B1299" s="11">
        <v>2042.58</v>
      </c>
      <c r="C1299" s="7">
        <f t="shared" si="141"/>
        <v>5.8749661438455281E-3</v>
      </c>
      <c r="E1299">
        <v>1297</v>
      </c>
      <c r="F1299" s="2">
        <f t="shared" si="142"/>
        <v>980.62637174001986</v>
      </c>
      <c r="G1299" s="10">
        <f t="shared" si="144"/>
        <v>4.3351416055419723</v>
      </c>
      <c r="H1299" s="9">
        <f>H1298*(1+C1299)</f>
        <v>4.3351416055419696</v>
      </c>
      <c r="I1299" s="9">
        <f t="shared" si="143"/>
        <v>-2.5320055691388177E-2</v>
      </c>
      <c r="J1299">
        <f t="shared" si="145"/>
        <v>1.8083862015551722E-3</v>
      </c>
      <c r="O1299">
        <v>1297</v>
      </c>
      <c r="P1299">
        <v>1424</v>
      </c>
      <c r="Q1299" s="9">
        <v>-6.9041191252376954E-2</v>
      </c>
      <c r="R1299">
        <v>3.4179045472256444E-3</v>
      </c>
      <c r="S1299">
        <f t="shared" si="146"/>
        <v>0.96089073436072991</v>
      </c>
      <c r="T1299" s="20">
        <f t="shared" si="140"/>
        <v>3.9109265639270085E-2</v>
      </c>
    </row>
    <row r="1300" spans="1:20" x14ac:dyDescent="0.15">
      <c r="A1300" s="6">
        <v>38492</v>
      </c>
      <c r="B1300" s="11">
        <v>2046.42</v>
      </c>
      <c r="C1300" s="7">
        <f t="shared" si="141"/>
        <v>1.8799753253240237E-3</v>
      </c>
      <c r="E1300">
        <v>1298</v>
      </c>
      <c r="F1300" s="2">
        <f t="shared" si="142"/>
        <v>982.46992512225313</v>
      </c>
      <c r="G1300" s="10">
        <f t="shared" si="144"/>
        <v>4.3432915647921773</v>
      </c>
      <c r="H1300" s="9">
        <f>H1299*(1+C1300)</f>
        <v>4.3432915647921737</v>
      </c>
      <c r="I1300" s="9">
        <f t="shared" si="143"/>
        <v>-8.1499592502041196E-3</v>
      </c>
      <c r="J1300">
        <f t="shared" si="145"/>
        <v>1.8174735694021832E-3</v>
      </c>
      <c r="O1300">
        <v>1298</v>
      </c>
      <c r="P1300">
        <v>1009</v>
      </c>
      <c r="Q1300" s="9">
        <v>-6.9083638956804805E-2</v>
      </c>
      <c r="R1300">
        <v>4.269120755715798E-4</v>
      </c>
      <c r="S1300">
        <f t="shared" si="146"/>
        <v>0.96131764643630147</v>
      </c>
      <c r="T1300" s="20">
        <f t="shared" si="140"/>
        <v>3.8682353563698535E-2</v>
      </c>
    </row>
    <row r="1301" spans="1:20" x14ac:dyDescent="0.15">
      <c r="A1301" s="6">
        <v>38495</v>
      </c>
      <c r="B1301" s="11">
        <v>2056.65</v>
      </c>
      <c r="C1301" s="7">
        <f t="shared" si="141"/>
        <v>4.9989738176914322E-3</v>
      </c>
      <c r="E1301">
        <v>1299</v>
      </c>
      <c r="F1301" s="2">
        <f t="shared" si="142"/>
        <v>987.38126655460849</v>
      </c>
      <c r="G1301" s="10">
        <f t="shared" si="144"/>
        <v>4.3650035656071733</v>
      </c>
      <c r="H1301" s="9">
        <f>H1300*(1+C1301)</f>
        <v>4.3650035656071697</v>
      </c>
      <c r="I1301" s="9">
        <f t="shared" si="143"/>
        <v>-2.1712000814996024E-2</v>
      </c>
      <c r="J1301">
        <f t="shared" si="145"/>
        <v>1.826606602414254E-3</v>
      </c>
      <c r="O1301">
        <v>1299</v>
      </c>
      <c r="P1301">
        <v>606</v>
      </c>
      <c r="Q1301" s="9">
        <v>-6.9317101331160202E-2</v>
      </c>
      <c r="R1301">
        <v>5.6629141778934055E-5</v>
      </c>
      <c r="S1301">
        <f t="shared" si="146"/>
        <v>0.96137427557808042</v>
      </c>
      <c r="T1301" s="20">
        <f t="shared" si="140"/>
        <v>3.8625724421919583E-2</v>
      </c>
    </row>
    <row r="1302" spans="1:20" x14ac:dyDescent="0.15">
      <c r="A1302" s="6">
        <v>38496</v>
      </c>
      <c r="B1302" s="11">
        <v>2061.62</v>
      </c>
      <c r="C1302" s="7">
        <f t="shared" si="141"/>
        <v>2.4165511876108603E-3</v>
      </c>
      <c r="E1302">
        <v>1300</v>
      </c>
      <c r="F1302" s="2">
        <f t="shared" si="142"/>
        <v>989.76732392692577</v>
      </c>
      <c r="G1302" s="10">
        <f t="shared" si="144"/>
        <v>4.3755518201575674</v>
      </c>
      <c r="H1302" s="9">
        <f>H1301*(1+C1302)</f>
        <v>4.3755518201575629</v>
      </c>
      <c r="I1302" s="9">
        <f t="shared" si="143"/>
        <v>-1.054825455039321E-2</v>
      </c>
      <c r="J1302">
        <f t="shared" si="145"/>
        <v>1.8357855300645775E-3</v>
      </c>
      <c r="O1302">
        <v>1300</v>
      </c>
      <c r="P1302">
        <v>728</v>
      </c>
      <c r="Q1302" s="9">
        <v>-6.9465668296658567E-2</v>
      </c>
      <c r="R1302">
        <v>1.0438164309862304E-4</v>
      </c>
      <c r="S1302">
        <f t="shared" si="146"/>
        <v>0.96147865722117909</v>
      </c>
      <c r="T1302" s="20">
        <f t="shared" si="140"/>
        <v>3.8521342778820911E-2</v>
      </c>
    </row>
    <row r="1303" spans="1:20" x14ac:dyDescent="0.15">
      <c r="A1303" s="6">
        <v>38497</v>
      </c>
      <c r="B1303" s="11">
        <v>2050.12</v>
      </c>
      <c r="C1303" s="7">
        <f t="shared" si="141"/>
        <v>-5.5781375811255751E-3</v>
      </c>
      <c r="E1303">
        <v>1301</v>
      </c>
      <c r="F1303" s="2">
        <f t="shared" si="142"/>
        <v>984.24626562075889</v>
      </c>
      <c r="G1303" s="10">
        <f t="shared" si="144"/>
        <v>4.3511443901113847</v>
      </c>
      <c r="H1303" s="9">
        <f>H1302*(1+C1303)</f>
        <v>4.3511443901113793</v>
      </c>
      <c r="I1303" s="9">
        <f t="shared" si="143"/>
        <v>2.440743004618362E-2</v>
      </c>
      <c r="J1303">
        <f t="shared" si="145"/>
        <v>1.8450105829794746E-3</v>
      </c>
      <c r="O1303">
        <v>1301</v>
      </c>
      <c r="P1303">
        <v>1086</v>
      </c>
      <c r="Q1303" s="9">
        <v>-7.0548084759576746E-2</v>
      </c>
      <c r="R1303">
        <v>6.2800228213114886E-4</v>
      </c>
      <c r="S1303">
        <f t="shared" si="146"/>
        <v>0.9621066595033102</v>
      </c>
      <c r="T1303" s="20">
        <f t="shared" si="140"/>
        <v>3.7893340496689798E-2</v>
      </c>
    </row>
    <row r="1304" spans="1:20" x14ac:dyDescent="0.15">
      <c r="A1304" s="6">
        <v>38498</v>
      </c>
      <c r="B1304" s="11">
        <v>2071.2399999999998</v>
      </c>
      <c r="C1304" s="7">
        <f t="shared" si="141"/>
        <v>1.0301835990088382E-2</v>
      </c>
      <c r="E1304">
        <v>1302</v>
      </c>
      <c r="F1304" s="2">
        <f t="shared" si="142"/>
        <v>994.38580922304095</v>
      </c>
      <c r="G1304" s="10">
        <f t="shared" si="144"/>
        <v>4.3959691659875055</v>
      </c>
      <c r="H1304" s="9">
        <f>H1303*(1+C1304)</f>
        <v>4.3959691659875002</v>
      </c>
      <c r="I1304" s="9">
        <f t="shared" si="143"/>
        <v>-4.4824775876120881E-2</v>
      </c>
      <c r="J1304">
        <f t="shared" si="145"/>
        <v>1.8542819929441956E-3</v>
      </c>
      <c r="O1304">
        <v>1302</v>
      </c>
      <c r="P1304">
        <v>1493</v>
      </c>
      <c r="Q1304" s="9">
        <v>-7.0569308611790227E-2</v>
      </c>
      <c r="R1304">
        <v>4.8302249671465323E-3</v>
      </c>
      <c r="S1304">
        <f t="shared" si="146"/>
        <v>0.96693688447045678</v>
      </c>
      <c r="T1304" s="20">
        <f t="shared" si="140"/>
        <v>3.3063115529543219E-2</v>
      </c>
    </row>
    <row r="1305" spans="1:20" x14ac:dyDescent="0.15">
      <c r="A1305" s="6">
        <v>38499</v>
      </c>
      <c r="B1305" s="11">
        <v>2075.73</v>
      </c>
      <c r="C1305" s="7">
        <f t="shared" si="141"/>
        <v>2.1677835499509523E-3</v>
      </c>
      <c r="E1305">
        <v>1303</v>
      </c>
      <c r="F1305" s="2">
        <f t="shared" si="142"/>
        <v>996.54142242257933</v>
      </c>
      <c r="G1305" s="10">
        <f t="shared" si="144"/>
        <v>4.405498675631625</v>
      </c>
      <c r="H1305" s="9">
        <f>H1304*(1+C1305)</f>
        <v>4.4054986756316197</v>
      </c>
      <c r="I1305" s="9">
        <f t="shared" si="143"/>
        <v>-9.5295096441194715E-3</v>
      </c>
      <c r="J1305">
        <f t="shared" si="145"/>
        <v>1.8635999929087395E-3</v>
      </c>
      <c r="O1305">
        <v>1303</v>
      </c>
      <c r="P1305">
        <v>947</v>
      </c>
      <c r="Q1305" s="9">
        <v>-7.0760323281716886E-2</v>
      </c>
      <c r="R1305">
        <v>3.1287397915430459E-4</v>
      </c>
      <c r="S1305">
        <f t="shared" si="146"/>
        <v>0.96724975844961114</v>
      </c>
      <c r="T1305" s="20">
        <f t="shared" si="140"/>
        <v>3.2750241550388859E-2</v>
      </c>
    </row>
    <row r="1306" spans="1:20" x14ac:dyDescent="0.15">
      <c r="A1306" s="6">
        <v>38503</v>
      </c>
      <c r="B1306" s="11">
        <v>2068.2199999999998</v>
      </c>
      <c r="C1306" s="7">
        <f t="shared" si="141"/>
        <v>-3.6180042683779945E-3</v>
      </c>
      <c r="E1306">
        <v>1304</v>
      </c>
      <c r="F1306" s="2">
        <f t="shared" si="142"/>
        <v>992.93593130263901</v>
      </c>
      <c r="G1306" s="10">
        <f t="shared" si="144"/>
        <v>4.3895595626188557</v>
      </c>
      <c r="H1306" s="9">
        <f>H1305*(1+C1306)</f>
        <v>4.3895595626188513</v>
      </c>
      <c r="I1306" s="9">
        <f t="shared" si="143"/>
        <v>1.5939113012768402E-2</v>
      </c>
      <c r="J1306">
        <f t="shared" si="145"/>
        <v>1.8729648169937079E-3</v>
      </c>
      <c r="O1306">
        <v>1304</v>
      </c>
      <c r="P1306">
        <v>604</v>
      </c>
      <c r="Q1306" s="9">
        <v>-7.1163576473784573E-2</v>
      </c>
      <c r="R1306">
        <v>5.60642660896892E-5</v>
      </c>
      <c r="S1306">
        <f t="shared" si="146"/>
        <v>0.96730582271570087</v>
      </c>
      <c r="T1306" s="20">
        <f t="shared" si="140"/>
        <v>3.2694177284299131E-2</v>
      </c>
    </row>
    <row r="1307" spans="1:20" x14ac:dyDescent="0.15">
      <c r="A1307" s="6">
        <v>38504</v>
      </c>
      <c r="B1307" s="11">
        <v>2087.86</v>
      </c>
      <c r="C1307" s="7">
        <f t="shared" si="141"/>
        <v>9.4960884238621812E-3</v>
      </c>
      <c r="E1307">
        <v>1305</v>
      </c>
      <c r="F1307" s="2">
        <f t="shared" si="142"/>
        <v>1002.3649387055189</v>
      </c>
      <c r="G1307" s="10">
        <f t="shared" si="144"/>
        <v>4.4312432083672944</v>
      </c>
      <c r="H1307" s="9">
        <f>H1306*(1+C1307)</f>
        <v>4.4312432083672899</v>
      </c>
      <c r="I1307" s="9">
        <f t="shared" si="143"/>
        <v>-4.1683645748438636E-2</v>
      </c>
      <c r="J1307">
        <f t="shared" si="145"/>
        <v>1.8823767004961887E-3</v>
      </c>
      <c r="O1307">
        <v>1305</v>
      </c>
      <c r="P1307">
        <v>1406</v>
      </c>
      <c r="Q1307" s="9">
        <v>-7.1354591143710344E-2</v>
      </c>
      <c r="R1307">
        <v>3.1230244428156759E-3</v>
      </c>
      <c r="S1307">
        <f t="shared" si="146"/>
        <v>0.97042884715851652</v>
      </c>
      <c r="T1307" s="20">
        <f t="shared" si="140"/>
        <v>2.9571152841483483E-2</v>
      </c>
    </row>
    <row r="1308" spans="1:20" x14ac:dyDescent="0.15">
      <c r="A1308" s="6">
        <v>38505</v>
      </c>
      <c r="B1308" s="11">
        <v>2097.8000000000002</v>
      </c>
      <c r="C1308" s="7">
        <f t="shared" si="141"/>
        <v>4.7608556129241641E-3</v>
      </c>
      <c r="E1308">
        <v>1306</v>
      </c>
      <c r="F1308" s="2">
        <f t="shared" si="142"/>
        <v>1007.1370534501534</v>
      </c>
      <c r="G1308" s="10">
        <f t="shared" si="144"/>
        <v>4.4523397174680825</v>
      </c>
      <c r="H1308" s="9">
        <f>H1307*(1+C1308)</f>
        <v>4.4523397174680772</v>
      </c>
      <c r="I1308" s="9">
        <f t="shared" si="143"/>
        <v>-2.1096509100787308E-2</v>
      </c>
      <c r="J1308">
        <f t="shared" si="145"/>
        <v>1.8918358798956669E-3</v>
      </c>
      <c r="O1308">
        <v>1306</v>
      </c>
      <c r="P1308">
        <v>1001</v>
      </c>
      <c r="Q1308" s="9">
        <v>-7.1460710404781302E-2</v>
      </c>
      <c r="R1308">
        <v>4.1013146121996786E-4</v>
      </c>
      <c r="S1308">
        <f t="shared" si="146"/>
        <v>0.97083897861973645</v>
      </c>
      <c r="T1308" s="20">
        <f t="shared" si="140"/>
        <v>2.9161021380263552E-2</v>
      </c>
    </row>
    <row r="1309" spans="1:20" x14ac:dyDescent="0.15">
      <c r="A1309" s="6">
        <v>38506</v>
      </c>
      <c r="B1309" s="11">
        <v>2071.4299999999998</v>
      </c>
      <c r="C1309" s="7">
        <f t="shared" si="141"/>
        <v>-1.2570311755172203E-2</v>
      </c>
      <c r="E1309">
        <v>1307</v>
      </c>
      <c r="F1309" s="2">
        <f t="shared" si="142"/>
        <v>994.4770267080994</v>
      </c>
      <c r="G1309" s="10">
        <f t="shared" si="144"/>
        <v>4.3963724191795732</v>
      </c>
      <c r="H1309" s="9">
        <f>H1308*(1+C1309)</f>
        <v>4.3963724191795679</v>
      </c>
      <c r="I1309" s="9">
        <f t="shared" si="143"/>
        <v>5.5967298288509326E-2</v>
      </c>
      <c r="J1309">
        <f t="shared" si="145"/>
        <v>1.9013425928599667E-3</v>
      </c>
      <c r="O1309">
        <v>1307</v>
      </c>
      <c r="P1309">
        <v>1101</v>
      </c>
      <c r="Q1309" s="9">
        <v>-7.2288440641130158E-2</v>
      </c>
      <c r="R1309">
        <v>6.7704106459187533E-4</v>
      </c>
      <c r="S1309">
        <f t="shared" si="146"/>
        <v>0.97151601968432832</v>
      </c>
      <c r="T1309" s="20">
        <f t="shared" si="140"/>
        <v>2.8483980315671675E-2</v>
      </c>
    </row>
    <row r="1310" spans="1:20" x14ac:dyDescent="0.15">
      <c r="A1310" s="6">
        <v>38509</v>
      </c>
      <c r="B1310" s="11">
        <v>2075.7600000000002</v>
      </c>
      <c r="C1310" s="7">
        <f t="shared" si="141"/>
        <v>2.0903433859702503E-3</v>
      </c>
      <c r="E1310">
        <v>1308</v>
      </c>
      <c r="F1310" s="2">
        <f t="shared" si="142"/>
        <v>996.55582518337803</v>
      </c>
      <c r="G1310" s="10">
        <f t="shared" si="144"/>
        <v>4.4055623471882681</v>
      </c>
      <c r="H1310" s="9">
        <f>H1309*(1+C1310)</f>
        <v>4.4055623471882619</v>
      </c>
      <c r="I1310" s="9">
        <f t="shared" si="143"/>
        <v>-9.1899280086940038E-3</v>
      </c>
      <c r="J1310">
        <f t="shared" si="145"/>
        <v>1.9108970782512229E-3</v>
      </c>
      <c r="O1310">
        <v>1308</v>
      </c>
      <c r="P1310">
        <v>700</v>
      </c>
      <c r="Q1310" s="9">
        <v>-7.2670469980983032E-2</v>
      </c>
      <c r="R1310">
        <v>9.0713179614794592E-5</v>
      </c>
      <c r="S1310">
        <f t="shared" si="146"/>
        <v>0.97160673286394317</v>
      </c>
      <c r="T1310" s="20">
        <f t="shared" si="140"/>
        <v>2.8393267136056832E-2</v>
      </c>
    </row>
    <row r="1311" spans="1:20" x14ac:dyDescent="0.15">
      <c r="A1311" s="6">
        <v>38510</v>
      </c>
      <c r="B1311" s="11">
        <v>2067.16</v>
      </c>
      <c r="C1311" s="7">
        <f t="shared" si="141"/>
        <v>-4.1430608548196357E-3</v>
      </c>
      <c r="E1311">
        <v>1309</v>
      </c>
      <c r="F1311" s="2">
        <f t="shared" si="142"/>
        <v>992.42703375441829</v>
      </c>
      <c r="G1311" s="10">
        <f t="shared" si="144"/>
        <v>4.3873098342841645</v>
      </c>
      <c r="H1311" s="9">
        <f>H1310*(1+C1311)</f>
        <v>4.3873098342841592</v>
      </c>
      <c r="I1311" s="9">
        <f t="shared" si="143"/>
        <v>1.825251290410268E-2</v>
      </c>
      <c r="J1311">
        <f t="shared" si="145"/>
        <v>1.9204995761318824E-3</v>
      </c>
      <c r="O1311">
        <v>1309</v>
      </c>
      <c r="P1311">
        <v>436</v>
      </c>
      <c r="Q1311" s="9">
        <v>-7.2755365389839177E-2</v>
      </c>
      <c r="R1311">
        <v>2.4152589864738338E-5</v>
      </c>
      <c r="S1311">
        <f t="shared" si="146"/>
        <v>0.97163088545380794</v>
      </c>
      <c r="T1311" s="20">
        <f t="shared" si="140"/>
        <v>2.8369114546192065E-2</v>
      </c>
    </row>
    <row r="1312" spans="1:20" x14ac:dyDescent="0.15">
      <c r="A1312" s="6">
        <v>38511</v>
      </c>
      <c r="B1312" s="11">
        <v>2060.1799999999998</v>
      </c>
      <c r="C1312" s="7">
        <f t="shared" si="141"/>
        <v>-3.376613324561295E-3</v>
      </c>
      <c r="E1312">
        <v>1310</v>
      </c>
      <c r="F1312" s="2">
        <f t="shared" si="142"/>
        <v>989.07599140858827</v>
      </c>
      <c r="G1312" s="10">
        <f t="shared" si="144"/>
        <v>4.3724955854387417</v>
      </c>
      <c r="H1312" s="9">
        <f>H1311*(1+C1312)</f>
        <v>4.3724955854387364</v>
      </c>
      <c r="I1312" s="9">
        <f t="shared" si="143"/>
        <v>1.4814248845422817E-2</v>
      </c>
      <c r="J1312">
        <f t="shared" si="145"/>
        <v>1.930150327770736E-3</v>
      </c>
      <c r="O1312">
        <v>1310</v>
      </c>
      <c r="P1312">
        <v>1433</v>
      </c>
      <c r="Q1312" s="9">
        <v>-7.2903932355337986E-2</v>
      </c>
      <c r="R1312">
        <v>3.5756269600704274E-3</v>
      </c>
      <c r="S1312">
        <f t="shared" si="146"/>
        <v>0.97520651241387835</v>
      </c>
      <c r="T1312" s="20">
        <f t="shared" si="140"/>
        <v>2.4793487586121654E-2</v>
      </c>
    </row>
    <row r="1313" spans="1:20" x14ac:dyDescent="0.15">
      <c r="A1313" s="6">
        <v>38512</v>
      </c>
      <c r="B1313" s="11">
        <v>2076.91</v>
      </c>
      <c r="C1313" s="7">
        <f t="shared" si="141"/>
        <v>8.1206496519721227E-3</v>
      </c>
      <c r="E1313">
        <v>1311</v>
      </c>
      <c r="F1313" s="2">
        <f t="shared" si="142"/>
        <v>997.1079310139944</v>
      </c>
      <c r="G1313" s="10">
        <f t="shared" si="144"/>
        <v>4.4080030901928842</v>
      </c>
      <c r="H1313" s="9">
        <f>H1312*(1+C1313)</f>
        <v>4.4080030901928788</v>
      </c>
      <c r="I1313" s="9">
        <f t="shared" si="143"/>
        <v>-3.5507504754142438E-2</v>
      </c>
      <c r="J1313">
        <f t="shared" si="145"/>
        <v>1.9398495756489814E-3</v>
      </c>
      <c r="O1313">
        <v>1311</v>
      </c>
      <c r="P1313">
        <v>941</v>
      </c>
      <c r="Q1313" s="9">
        <v>-7.3965124966042239E-2</v>
      </c>
      <c r="R1313">
        <v>3.0360430826424254E-4</v>
      </c>
      <c r="S1313">
        <f t="shared" si="146"/>
        <v>0.97551011672214261</v>
      </c>
      <c r="T1313" s="20">
        <f t="shared" si="140"/>
        <v>2.4489883277857394E-2</v>
      </c>
    </row>
    <row r="1314" spans="1:20" x14ac:dyDescent="0.15">
      <c r="A1314" s="6">
        <v>38513</v>
      </c>
      <c r="B1314" s="11">
        <v>2063</v>
      </c>
      <c r="C1314" s="7">
        <f t="shared" si="141"/>
        <v>-6.6974495765342867E-3</v>
      </c>
      <c r="E1314">
        <v>1312</v>
      </c>
      <c r="F1314" s="2">
        <f t="shared" si="142"/>
        <v>990.42985092366575</v>
      </c>
      <c r="G1314" s="10">
        <f t="shared" si="144"/>
        <v>4.3784807117631095</v>
      </c>
      <c r="H1314" s="9">
        <f>H1313*(1+C1314)</f>
        <v>4.378480711763105</v>
      </c>
      <c r="I1314" s="9">
        <f t="shared" si="143"/>
        <v>2.9522378429773788E-2</v>
      </c>
      <c r="J1314">
        <f t="shared" si="145"/>
        <v>1.9495975634663126E-3</v>
      </c>
      <c r="O1314">
        <v>1312</v>
      </c>
      <c r="P1314">
        <v>322</v>
      </c>
      <c r="Q1314" s="9">
        <v>-7.4453273566965628E-2</v>
      </c>
      <c r="R1314">
        <v>1.3639388871107412E-5</v>
      </c>
      <c r="S1314">
        <f t="shared" si="146"/>
        <v>0.97552375611101372</v>
      </c>
      <c r="T1314" s="20">
        <f t="shared" si="140"/>
        <v>2.4476243888986282E-2</v>
      </c>
    </row>
    <row r="1315" spans="1:20" x14ac:dyDescent="0.15">
      <c r="A1315" s="6">
        <v>38516</v>
      </c>
      <c r="B1315" s="11">
        <v>2068.96</v>
      </c>
      <c r="C1315" s="7">
        <f t="shared" si="141"/>
        <v>2.8889966068832429E-3</v>
      </c>
      <c r="E1315">
        <v>1313</v>
      </c>
      <c r="F1315" s="2">
        <f t="shared" si="142"/>
        <v>993.29119940234011</v>
      </c>
      <c r="G1315" s="10">
        <f t="shared" si="144"/>
        <v>4.3911301276826968</v>
      </c>
      <c r="H1315" s="9">
        <f>H1314*(1+C1315)</f>
        <v>4.3911301276826924</v>
      </c>
      <c r="I1315" s="9">
        <f t="shared" si="143"/>
        <v>-1.2649415919587348E-2</v>
      </c>
      <c r="J1315">
        <f t="shared" si="145"/>
        <v>1.9593945361470475E-3</v>
      </c>
      <c r="O1315">
        <v>1313</v>
      </c>
      <c r="P1315">
        <v>1403</v>
      </c>
      <c r="Q1315" s="9">
        <v>-7.4792855202390207E-2</v>
      </c>
      <c r="R1315">
        <v>3.0764129126285974E-3</v>
      </c>
      <c r="S1315">
        <f t="shared" si="146"/>
        <v>0.97860016902364233</v>
      </c>
      <c r="T1315" s="20">
        <f t="shared" si="140"/>
        <v>2.139983097635767E-2</v>
      </c>
    </row>
    <row r="1316" spans="1:20" x14ac:dyDescent="0.15">
      <c r="A1316" s="6">
        <v>38517</v>
      </c>
      <c r="B1316" s="11">
        <v>2069.04</v>
      </c>
      <c r="C1316" s="7">
        <f t="shared" si="141"/>
        <v>3.8666769778039622E-5</v>
      </c>
      <c r="E1316">
        <v>1314</v>
      </c>
      <c r="F1316" s="2">
        <f t="shared" si="142"/>
        <v>993.32960676446999</v>
      </c>
      <c r="G1316" s="10">
        <f t="shared" si="144"/>
        <v>4.3912999185004091</v>
      </c>
      <c r="H1316" s="9">
        <f>H1315*(1+C1316)</f>
        <v>4.3912999185004047</v>
      </c>
      <c r="I1316" s="9">
        <f t="shared" si="143"/>
        <v>-1.6979081771228977E-4</v>
      </c>
      <c r="J1316">
        <f t="shared" si="145"/>
        <v>1.9692407398462794E-3</v>
      </c>
      <c r="O1316">
        <v>1314</v>
      </c>
      <c r="P1316">
        <v>1039</v>
      </c>
      <c r="Q1316" s="9">
        <v>-7.4877750611246796E-2</v>
      </c>
      <c r="R1316">
        <v>4.961877258827024E-4</v>
      </c>
      <c r="S1316">
        <f t="shared" si="146"/>
        <v>0.979096356749525</v>
      </c>
      <c r="T1316" s="20">
        <f t="shared" si="140"/>
        <v>2.0903643250475001E-2</v>
      </c>
    </row>
    <row r="1317" spans="1:20" x14ac:dyDescent="0.15">
      <c r="A1317" s="6">
        <v>38518</v>
      </c>
      <c r="B1317" s="11">
        <v>2074.92</v>
      </c>
      <c r="C1317" s="7">
        <f t="shared" si="141"/>
        <v>2.8418976916830818E-3</v>
      </c>
      <c r="E1317">
        <v>1315</v>
      </c>
      <c r="F1317" s="2">
        <f t="shared" si="142"/>
        <v>996.15254788101436</v>
      </c>
      <c r="G1317" s="10">
        <f t="shared" si="144"/>
        <v>4.4037795436022833</v>
      </c>
      <c r="H1317" s="9">
        <f>H1316*(1+C1317)</f>
        <v>4.4037795436022789</v>
      </c>
      <c r="I1317" s="9">
        <f t="shared" si="143"/>
        <v>-1.247962510187417E-2</v>
      </c>
      <c r="J1317">
        <f t="shared" si="145"/>
        <v>1.9791364219560593E-3</v>
      </c>
      <c r="O1317">
        <v>1315</v>
      </c>
      <c r="P1317">
        <v>909</v>
      </c>
      <c r="Q1317" s="9">
        <v>-7.5323451507742334E-2</v>
      </c>
      <c r="R1317">
        <v>2.5861071436215888E-4</v>
      </c>
      <c r="S1317">
        <f t="shared" si="146"/>
        <v>0.97935496746388717</v>
      </c>
      <c r="T1317" s="20">
        <f t="shared" si="140"/>
        <v>2.0645032536112828E-2</v>
      </c>
    </row>
    <row r="1318" spans="1:20" x14ac:dyDescent="0.15">
      <c r="A1318" s="6">
        <v>38519</v>
      </c>
      <c r="B1318" s="11">
        <v>2089.15</v>
      </c>
      <c r="C1318" s="7">
        <f t="shared" si="141"/>
        <v>6.8580957338113535E-3</v>
      </c>
      <c r="E1318">
        <v>1316</v>
      </c>
      <c r="F1318" s="2">
        <f t="shared" si="142"/>
        <v>1002.9842574198625</v>
      </c>
      <c r="G1318" s="10">
        <f t="shared" si="144"/>
        <v>4.433981085302908</v>
      </c>
      <c r="H1318" s="9">
        <f>H1317*(1+C1318)</f>
        <v>4.4339810853029036</v>
      </c>
      <c r="I1318" s="9">
        <f t="shared" si="143"/>
        <v>-3.0201541700624723E-2</v>
      </c>
      <c r="J1318">
        <f t="shared" si="145"/>
        <v>1.9890818311116176E-3</v>
      </c>
      <c r="O1318">
        <v>1316</v>
      </c>
      <c r="P1318">
        <v>597</v>
      </c>
      <c r="Q1318" s="9">
        <v>-7.5599361586525138E-2</v>
      </c>
      <c r="R1318">
        <v>5.4131206457815756E-5</v>
      </c>
      <c r="S1318">
        <f t="shared" si="146"/>
        <v>0.97940909867034498</v>
      </c>
      <c r="T1318" s="20">
        <f t="shared" si="140"/>
        <v>2.059090132965502E-2</v>
      </c>
    </row>
    <row r="1319" spans="1:20" x14ac:dyDescent="0.15">
      <c r="A1319" s="6">
        <v>38520</v>
      </c>
      <c r="B1319" s="11">
        <v>2090.11</v>
      </c>
      <c r="C1319" s="7">
        <f t="shared" si="141"/>
        <v>4.5951702845647979E-4</v>
      </c>
      <c r="E1319">
        <v>1317</v>
      </c>
      <c r="F1319" s="2">
        <f t="shared" si="142"/>
        <v>1003.4451457654208</v>
      </c>
      <c r="G1319" s="10">
        <f t="shared" si="144"/>
        <v>4.4360185751154591</v>
      </c>
      <c r="H1319" s="9">
        <f>H1318*(1+C1319)</f>
        <v>4.4360185751154546</v>
      </c>
      <c r="I1319" s="9">
        <f t="shared" si="143"/>
        <v>-2.0374898125510299E-3</v>
      </c>
      <c r="J1319">
        <f t="shared" si="145"/>
        <v>1.9990772171976055E-3</v>
      </c>
      <c r="O1319">
        <v>1317</v>
      </c>
      <c r="P1319">
        <v>658</v>
      </c>
      <c r="Q1319" s="9">
        <v>-7.6066286335235045E-2</v>
      </c>
      <c r="R1319">
        <v>7.3491951730026052E-5</v>
      </c>
      <c r="S1319">
        <f t="shared" si="146"/>
        <v>0.97948259062207499</v>
      </c>
      <c r="T1319" s="20">
        <f t="shared" si="140"/>
        <v>2.0517409377925011E-2</v>
      </c>
    </row>
    <row r="1320" spans="1:20" x14ac:dyDescent="0.15">
      <c r="A1320" s="6">
        <v>38523</v>
      </c>
      <c r="B1320" s="11">
        <v>2088.13</v>
      </c>
      <c r="C1320" s="7">
        <f t="shared" si="141"/>
        <v>-9.4731856218099875E-4</v>
      </c>
      <c r="E1320">
        <v>1318</v>
      </c>
      <c r="F1320" s="2">
        <f t="shared" si="142"/>
        <v>1002.4945635527067</v>
      </c>
      <c r="G1320" s="10">
        <f t="shared" si="144"/>
        <v>4.4318162523770726</v>
      </c>
      <c r="H1320" s="9">
        <f>H1319*(1+C1320)</f>
        <v>4.4318162523770681</v>
      </c>
      <c r="I1320" s="9">
        <f t="shared" si="143"/>
        <v>4.2023227383864992E-3</v>
      </c>
      <c r="J1320">
        <f t="shared" si="145"/>
        <v>2.0091228313543772E-3</v>
      </c>
      <c r="O1320">
        <v>1318</v>
      </c>
      <c r="P1320">
        <v>417</v>
      </c>
      <c r="Q1320" s="9">
        <v>-7.6066286335235489E-2</v>
      </c>
      <c r="R1320">
        <v>2.195847830896162E-5</v>
      </c>
      <c r="S1320">
        <f t="shared" si="146"/>
        <v>0.97950454910038398</v>
      </c>
      <c r="T1320" s="20">
        <f t="shared" si="140"/>
        <v>2.0495450899616019E-2</v>
      </c>
    </row>
    <row r="1321" spans="1:20" x14ac:dyDescent="0.15">
      <c r="A1321" s="6">
        <v>38524</v>
      </c>
      <c r="B1321" s="11">
        <v>2091.0700000000002</v>
      </c>
      <c r="C1321" s="7">
        <f t="shared" si="141"/>
        <v>1.4079583167714294E-3</v>
      </c>
      <c r="E1321">
        <v>1319</v>
      </c>
      <c r="F1321" s="2">
        <f t="shared" si="142"/>
        <v>1003.9060341109789</v>
      </c>
      <c r="G1321" s="10">
        <f t="shared" si="144"/>
        <v>4.4380560649280092</v>
      </c>
      <c r="H1321" s="9">
        <f>H1320*(1+C1321)</f>
        <v>4.4380560649280048</v>
      </c>
      <c r="I1321" s="9">
        <f t="shared" si="143"/>
        <v>-6.2398125509366409E-3</v>
      </c>
      <c r="J1321">
        <f t="shared" si="145"/>
        <v>2.0192189259842985E-3</v>
      </c>
      <c r="O1321">
        <v>1319</v>
      </c>
      <c r="P1321">
        <v>500</v>
      </c>
      <c r="Q1321" s="9">
        <v>-7.6320972561803924E-2</v>
      </c>
      <c r="R1321">
        <v>3.3287910793299641E-5</v>
      </c>
      <c r="S1321">
        <f t="shared" si="146"/>
        <v>0.97953783701117725</v>
      </c>
      <c r="T1321" s="20">
        <f t="shared" si="140"/>
        <v>2.0462162988822752E-2</v>
      </c>
    </row>
    <row r="1322" spans="1:20" x14ac:dyDescent="0.15">
      <c r="A1322" s="6">
        <v>38525</v>
      </c>
      <c r="B1322" s="11">
        <v>2092.0300000000002</v>
      </c>
      <c r="C1322" s="7">
        <f t="shared" si="141"/>
        <v>4.5909510442032619E-4</v>
      </c>
      <c r="E1322">
        <v>1320</v>
      </c>
      <c r="F1322" s="2">
        <f t="shared" si="142"/>
        <v>1004.3669224565373</v>
      </c>
      <c r="G1322" s="10">
        <f t="shared" si="144"/>
        <v>4.4400935547405611</v>
      </c>
      <c r="H1322" s="9">
        <f>H1321*(1+C1322)</f>
        <v>4.4400935547405558</v>
      </c>
      <c r="I1322" s="9">
        <f t="shared" si="143"/>
        <v>-2.0374898125510299E-3</v>
      </c>
      <c r="J1322">
        <f t="shared" si="145"/>
        <v>2.0293657547580889E-3</v>
      </c>
      <c r="O1322">
        <v>1320</v>
      </c>
      <c r="P1322">
        <v>1107</v>
      </c>
      <c r="Q1322" s="9">
        <v>-7.6660554197228947E-2</v>
      </c>
      <c r="R1322">
        <v>6.9771253623107773E-4</v>
      </c>
      <c r="S1322">
        <f t="shared" si="146"/>
        <v>0.98023554954740832</v>
      </c>
      <c r="T1322" s="20">
        <f t="shared" si="140"/>
        <v>1.9764450452591675E-2</v>
      </c>
    </row>
    <row r="1323" spans="1:20" x14ac:dyDescent="0.15">
      <c r="A1323" s="6">
        <v>38526</v>
      </c>
      <c r="B1323" s="11">
        <v>2070.66</v>
      </c>
      <c r="C1323" s="7">
        <f t="shared" si="141"/>
        <v>-1.0214958676501018E-2</v>
      </c>
      <c r="E1323">
        <v>1321</v>
      </c>
      <c r="F1323" s="2">
        <f t="shared" si="142"/>
        <v>994.10735584759925</v>
      </c>
      <c r="G1323" s="10">
        <f t="shared" si="144"/>
        <v>4.3947381825590881</v>
      </c>
      <c r="H1323" s="9">
        <f>H1322*(1+C1323)</f>
        <v>4.3947381825590828</v>
      </c>
      <c r="I1323" s="9">
        <f t="shared" si="143"/>
        <v>4.5355372181473008E-2</v>
      </c>
      <c r="J1323">
        <f t="shared" si="145"/>
        <v>2.0395635726211951E-3</v>
      </c>
      <c r="O1323">
        <v>1321</v>
      </c>
      <c r="P1323">
        <v>729</v>
      </c>
      <c r="Q1323" s="9">
        <v>-7.719115050258063E-2</v>
      </c>
      <c r="R1323">
        <v>1.0490617396846534E-4</v>
      </c>
      <c r="S1323">
        <f t="shared" si="146"/>
        <v>0.98034045572137674</v>
      </c>
      <c r="T1323" s="20">
        <f t="shared" si="140"/>
        <v>1.9659544278623264E-2</v>
      </c>
    </row>
    <row r="1324" spans="1:20" x14ac:dyDescent="0.15">
      <c r="A1324" s="6">
        <v>38527</v>
      </c>
      <c r="B1324" s="11">
        <v>2053.27</v>
      </c>
      <c r="C1324" s="7">
        <f t="shared" si="141"/>
        <v>-8.3982884684109527E-3</v>
      </c>
      <c r="E1324">
        <v>1322</v>
      </c>
      <c r="F1324" s="2">
        <f t="shared" si="142"/>
        <v>985.75855550462188</v>
      </c>
      <c r="G1324" s="10">
        <f t="shared" si="144"/>
        <v>4.3578299035588177</v>
      </c>
      <c r="H1324" s="9">
        <f>H1323*(1+C1324)</f>
        <v>4.3578299035588115</v>
      </c>
      <c r="I1324" s="9">
        <f t="shared" si="143"/>
        <v>3.6908279000271271E-2</v>
      </c>
      <c r="J1324">
        <f t="shared" si="145"/>
        <v>2.0498126358001962E-3</v>
      </c>
      <c r="O1324">
        <v>1322</v>
      </c>
      <c r="P1324">
        <v>397</v>
      </c>
      <c r="Q1324" s="9">
        <v>-7.8040104591143855E-2</v>
      </c>
      <c r="R1324">
        <v>1.9863869609169551E-5</v>
      </c>
      <c r="S1324">
        <f t="shared" si="146"/>
        <v>0.98036031959098591</v>
      </c>
      <c r="T1324" s="20">
        <f t="shared" si="140"/>
        <v>1.9639680409014093E-2</v>
      </c>
    </row>
    <row r="1325" spans="1:20" x14ac:dyDescent="0.15">
      <c r="A1325" s="6">
        <v>38530</v>
      </c>
      <c r="B1325" s="11">
        <v>2045.2</v>
      </c>
      <c r="C1325" s="7">
        <f t="shared" si="141"/>
        <v>-3.9303160324749564E-3</v>
      </c>
      <c r="E1325">
        <v>1323</v>
      </c>
      <c r="F1325" s="2">
        <f t="shared" si="142"/>
        <v>981.88421284977267</v>
      </c>
      <c r="G1325" s="10">
        <f t="shared" si="144"/>
        <v>4.3407022548220615</v>
      </c>
      <c r="H1325" s="9">
        <f>H1324*(1+C1325)</f>
        <v>4.3407022548220553</v>
      </c>
      <c r="I1325" s="9">
        <f t="shared" si="143"/>
        <v>1.7127648736756207E-2</v>
      </c>
      <c r="J1325">
        <f t="shared" si="145"/>
        <v>2.0601132018092422E-3</v>
      </c>
      <c r="O1325">
        <v>1323</v>
      </c>
      <c r="P1325">
        <v>472</v>
      </c>
      <c r="Q1325" s="9">
        <v>-7.8040104591144299E-2</v>
      </c>
      <c r="R1325">
        <v>2.8928958590360469E-5</v>
      </c>
      <c r="S1325">
        <f t="shared" si="146"/>
        <v>0.98038924854957632</v>
      </c>
      <c r="T1325" s="20">
        <f t="shared" si="140"/>
        <v>1.961075145042368E-2</v>
      </c>
    </row>
    <row r="1326" spans="1:20" x14ac:dyDescent="0.15">
      <c r="A1326" s="6">
        <v>38531</v>
      </c>
      <c r="B1326" s="11">
        <v>2069.89</v>
      </c>
      <c r="C1326" s="7">
        <f t="shared" si="141"/>
        <v>1.2072168981028586E-2</v>
      </c>
      <c r="E1326">
        <v>1324</v>
      </c>
      <c r="F1326" s="2">
        <f t="shared" si="142"/>
        <v>993.73768498709933</v>
      </c>
      <c r="G1326" s="10">
        <f t="shared" si="144"/>
        <v>4.3931039459386048</v>
      </c>
      <c r="H1326" s="9">
        <f>H1325*(1+C1326)</f>
        <v>4.3931039459385985</v>
      </c>
      <c r="I1326" s="9">
        <f t="shared" si="143"/>
        <v>-5.2401691116543248E-2</v>
      </c>
      <c r="J1326">
        <f t="shared" si="145"/>
        <v>2.0704655294565251E-3</v>
      </c>
      <c r="O1326">
        <v>1324</v>
      </c>
      <c r="P1326">
        <v>1331</v>
      </c>
      <c r="Q1326" s="9">
        <v>-7.8995177940776706E-2</v>
      </c>
      <c r="R1326">
        <v>2.1444031635141896E-3</v>
      </c>
      <c r="S1326">
        <f t="shared" si="146"/>
        <v>0.98253365171309048</v>
      </c>
      <c r="T1326" s="20">
        <f t="shared" si="140"/>
        <v>1.7466348286909517E-2</v>
      </c>
    </row>
    <row r="1327" spans="1:20" x14ac:dyDescent="0.15">
      <c r="A1327" s="6">
        <v>38532</v>
      </c>
      <c r="B1327" s="11">
        <v>2068.89</v>
      </c>
      <c r="C1327" s="7">
        <f t="shared" si="141"/>
        <v>-4.8311746034812586E-4</v>
      </c>
      <c r="E1327">
        <v>1325</v>
      </c>
      <c r="F1327" s="2">
        <f t="shared" si="142"/>
        <v>993.25759296047613</v>
      </c>
      <c r="G1327" s="10">
        <f t="shared" si="144"/>
        <v>4.390981560717198</v>
      </c>
      <c r="H1327" s="9">
        <f>H1326*(1+C1327)</f>
        <v>4.3909815607171909</v>
      </c>
      <c r="I1327" s="9">
        <f t="shared" si="143"/>
        <v>2.1223852214076189E-3</v>
      </c>
      <c r="J1327">
        <f t="shared" si="145"/>
        <v>2.080869878850779E-3</v>
      </c>
      <c r="O1327">
        <v>1325</v>
      </c>
      <c r="P1327">
        <v>1026</v>
      </c>
      <c r="Q1327" s="9">
        <v>-7.9122521054061146E-2</v>
      </c>
      <c r="R1327">
        <v>4.6488557080612053E-4</v>
      </c>
      <c r="S1327">
        <f t="shared" si="146"/>
        <v>0.98299853728389663</v>
      </c>
      <c r="T1327" s="20">
        <f t="shared" si="140"/>
        <v>1.7001462716103366E-2</v>
      </c>
    </row>
    <row r="1328" spans="1:20" x14ac:dyDescent="0.15">
      <c r="A1328" s="6">
        <v>38533</v>
      </c>
      <c r="B1328" s="11">
        <v>2056.96</v>
      </c>
      <c r="C1328" s="7">
        <f t="shared" si="141"/>
        <v>-5.7663771394321772E-3</v>
      </c>
      <c r="E1328">
        <v>1326</v>
      </c>
      <c r="F1328" s="2">
        <f t="shared" si="142"/>
        <v>987.53009508286141</v>
      </c>
      <c r="G1328" s="10">
        <f t="shared" si="144"/>
        <v>4.3656615050258099</v>
      </c>
      <c r="H1328" s="9">
        <f>H1327*(1+C1328)</f>
        <v>4.3656615050258027</v>
      </c>
      <c r="I1328" s="9">
        <f t="shared" si="143"/>
        <v>2.5320055691388177E-2</v>
      </c>
      <c r="J1328">
        <f t="shared" si="145"/>
        <v>2.0913265114078181E-3</v>
      </c>
      <c r="O1328">
        <v>1326</v>
      </c>
      <c r="P1328">
        <v>703</v>
      </c>
      <c r="Q1328" s="9">
        <v>-7.9355983428416099E-2</v>
      </c>
      <c r="R1328">
        <v>9.2087598533862312E-5</v>
      </c>
      <c r="S1328">
        <f t="shared" si="146"/>
        <v>0.98309062488243049</v>
      </c>
      <c r="T1328" s="20">
        <f t="shared" si="140"/>
        <v>1.6909375117569514E-2</v>
      </c>
    </row>
    <row r="1329" spans="1:20" x14ac:dyDescent="0.15">
      <c r="A1329" s="6">
        <v>38534</v>
      </c>
      <c r="B1329" s="11">
        <v>2057.37</v>
      </c>
      <c r="C1329" s="7">
        <f t="shared" si="141"/>
        <v>1.9932327317984111E-4</v>
      </c>
      <c r="E1329">
        <v>1327</v>
      </c>
      <c r="F1329" s="2">
        <f t="shared" si="142"/>
        <v>987.7269328137769</v>
      </c>
      <c r="G1329" s="10">
        <f t="shared" si="144"/>
        <v>4.3665316829665866</v>
      </c>
      <c r="H1329" s="9">
        <f>H1328*(1+C1329)</f>
        <v>4.3665316829665795</v>
      </c>
      <c r="I1329" s="9">
        <f t="shared" si="143"/>
        <v>-8.7017794077670629E-4</v>
      </c>
      <c r="J1329">
        <f t="shared" si="145"/>
        <v>2.1018356898571031E-3</v>
      </c>
      <c r="O1329">
        <v>1327</v>
      </c>
      <c r="P1329">
        <v>855</v>
      </c>
      <c r="Q1329" s="9">
        <v>-7.9546998098342758E-2</v>
      </c>
      <c r="R1329">
        <v>1.9728445853372289E-4</v>
      </c>
      <c r="S1329">
        <f t="shared" si="146"/>
        <v>0.98328790934096422</v>
      </c>
      <c r="T1329" s="20">
        <f t="shared" ref="T1329:T1392" si="147">1-S1329</f>
        <v>1.6712090659035783E-2</v>
      </c>
    </row>
    <row r="1330" spans="1:20" x14ac:dyDescent="0.15">
      <c r="A1330" s="6">
        <v>38538</v>
      </c>
      <c r="B1330" s="11">
        <v>2078.75</v>
      </c>
      <c r="C1330" s="7">
        <f t="shared" si="141"/>
        <v>1.0391908115701121E-2</v>
      </c>
      <c r="E1330">
        <v>1328</v>
      </c>
      <c r="F1330" s="2">
        <f t="shared" si="142"/>
        <v>997.99130034298094</v>
      </c>
      <c r="G1330" s="10">
        <f t="shared" si="144"/>
        <v>4.411908279000273</v>
      </c>
      <c r="H1330" s="9">
        <f>H1329*(1+C1330)</f>
        <v>4.4119082790002659</v>
      </c>
      <c r="I1330" s="9">
        <f t="shared" si="143"/>
        <v>-4.5376596033686489E-2</v>
      </c>
      <c r="J1330">
        <f t="shared" si="145"/>
        <v>2.1123976782483453E-3</v>
      </c>
      <c r="O1330">
        <v>1328</v>
      </c>
      <c r="P1330">
        <v>936</v>
      </c>
      <c r="Q1330" s="9">
        <v>-7.9950251290410002E-2</v>
      </c>
      <c r="R1330">
        <v>2.9608972307713189E-4</v>
      </c>
      <c r="S1330">
        <f t="shared" si="146"/>
        <v>0.98358399906404137</v>
      </c>
      <c r="T1330" s="20">
        <f t="shared" si="147"/>
        <v>1.641600093595863E-2</v>
      </c>
    </row>
    <row r="1331" spans="1:20" x14ac:dyDescent="0.15">
      <c r="A1331" s="6">
        <v>38539</v>
      </c>
      <c r="B1331" s="11">
        <v>2068.65</v>
      </c>
      <c r="C1331" s="7">
        <f t="shared" si="141"/>
        <v>-4.8586891160552481E-3</v>
      </c>
      <c r="E1331">
        <v>1329</v>
      </c>
      <c r="F1331" s="2">
        <f t="shared" si="142"/>
        <v>993.14237087408662</v>
      </c>
      <c r="G1331" s="10">
        <f t="shared" si="144"/>
        <v>4.3904721882640603</v>
      </c>
      <c r="H1331" s="9">
        <f>H1330*(1+C1331)</f>
        <v>4.3904721882640532</v>
      </c>
      <c r="I1331" s="9">
        <f t="shared" si="143"/>
        <v>2.1436090736212776E-2</v>
      </c>
      <c r="J1331">
        <f t="shared" si="145"/>
        <v>2.1230127419581356E-3</v>
      </c>
      <c r="O1331">
        <v>1329</v>
      </c>
      <c r="P1331">
        <v>687</v>
      </c>
      <c r="Q1331" s="9">
        <v>-8.0459623743547315E-2</v>
      </c>
      <c r="R1331">
        <v>8.4990510818945775E-5</v>
      </c>
      <c r="S1331">
        <f t="shared" si="146"/>
        <v>0.98366898957486026</v>
      </c>
      <c r="T1331" s="20">
        <f t="shared" si="147"/>
        <v>1.6331010425139736E-2</v>
      </c>
    </row>
    <row r="1332" spans="1:20" x14ac:dyDescent="0.15">
      <c r="A1332" s="6">
        <v>38540</v>
      </c>
      <c r="B1332" s="11">
        <v>2075.66</v>
      </c>
      <c r="C1332" s="7">
        <f t="shared" si="141"/>
        <v>3.3886834408913824E-3</v>
      </c>
      <c r="E1332">
        <v>1330</v>
      </c>
      <c r="F1332" s="2">
        <f t="shared" si="142"/>
        <v>996.50781598071524</v>
      </c>
      <c r="G1332" s="10">
        <f t="shared" si="144"/>
        <v>4.4053501086661244</v>
      </c>
      <c r="H1332" s="9">
        <f>H1331*(1+C1332)</f>
        <v>4.4053501086661173</v>
      </c>
      <c r="I1332" s="9">
        <f t="shared" si="143"/>
        <v>-1.4877920402064149E-2</v>
      </c>
      <c r="J1332">
        <f t="shared" si="145"/>
        <v>2.1336811476966185E-3</v>
      </c>
      <c r="O1332">
        <v>1330</v>
      </c>
      <c r="P1332">
        <v>421</v>
      </c>
      <c r="Q1332" s="9">
        <v>-8.0714309970116638E-2</v>
      </c>
      <c r="R1332">
        <v>2.240319287512734E-5</v>
      </c>
      <c r="S1332">
        <f t="shared" si="146"/>
        <v>0.98369139276773543</v>
      </c>
      <c r="T1332" s="20">
        <f t="shared" si="147"/>
        <v>1.6308607232264571E-2</v>
      </c>
    </row>
    <row r="1333" spans="1:20" x14ac:dyDescent="0.15">
      <c r="A1333" s="6">
        <v>38541</v>
      </c>
      <c r="B1333" s="11">
        <v>2112.88</v>
      </c>
      <c r="C1333" s="7">
        <f t="shared" si="141"/>
        <v>1.7931645837950372E-2</v>
      </c>
      <c r="E1333">
        <v>1331</v>
      </c>
      <c r="F1333" s="2">
        <f t="shared" si="142"/>
        <v>1014.3768412116308</v>
      </c>
      <c r="G1333" s="10">
        <f t="shared" si="144"/>
        <v>4.4843452866069011</v>
      </c>
      <c r="H1333" s="9">
        <f>H1332*(1+C1333)</f>
        <v>4.484345286606894</v>
      </c>
      <c r="I1333" s="9">
        <f t="shared" si="143"/>
        <v>-7.8995177940776706E-2</v>
      </c>
      <c r="J1333">
        <f t="shared" si="145"/>
        <v>2.1444031635141896E-3</v>
      </c>
      <c r="O1333">
        <v>1331</v>
      </c>
      <c r="P1333">
        <v>381</v>
      </c>
      <c r="Q1333" s="9">
        <v>-8.0841653083401077E-2</v>
      </c>
      <c r="R1333">
        <v>1.8332983504868529E-5</v>
      </c>
      <c r="S1333">
        <f t="shared" si="146"/>
        <v>0.98370972575124027</v>
      </c>
      <c r="T1333" s="20">
        <f t="shared" si="147"/>
        <v>1.6290274248759729E-2</v>
      </c>
    </row>
    <row r="1334" spans="1:20" x14ac:dyDescent="0.15">
      <c r="A1334" s="6">
        <v>38544</v>
      </c>
      <c r="B1334" s="11">
        <v>2135.4299999999998</v>
      </c>
      <c r="C1334" s="7">
        <f t="shared" si="141"/>
        <v>1.0672636401499291E-2</v>
      </c>
      <c r="E1334">
        <v>1332</v>
      </c>
      <c r="F1334" s="2">
        <f t="shared" si="142"/>
        <v>1025.202916411984</v>
      </c>
      <c r="G1334" s="10">
        <f t="shared" si="144"/>
        <v>4.5322050733496342</v>
      </c>
      <c r="H1334" s="9">
        <f>H1333*(1+C1334)</f>
        <v>4.5322050733496262</v>
      </c>
      <c r="I1334" s="9">
        <f t="shared" si="143"/>
        <v>-4.7859786742732169E-2</v>
      </c>
      <c r="J1334">
        <f t="shared" si="145"/>
        <v>2.1551790588082305E-3</v>
      </c>
      <c r="O1334">
        <v>1332</v>
      </c>
      <c r="P1334">
        <v>333</v>
      </c>
      <c r="Q1334" s="9">
        <v>-8.1075115457756475E-2</v>
      </c>
      <c r="R1334">
        <v>1.4412556521675176E-5</v>
      </c>
      <c r="S1334">
        <f t="shared" si="146"/>
        <v>0.98372413830776195</v>
      </c>
      <c r="T1334" s="20">
        <f t="shared" si="147"/>
        <v>1.6275861692238047E-2</v>
      </c>
    </row>
    <row r="1335" spans="1:20" x14ac:dyDescent="0.15">
      <c r="A1335" s="6">
        <v>38545</v>
      </c>
      <c r="B1335" s="11">
        <v>2143.15</v>
      </c>
      <c r="C1335" s="7">
        <f t="shared" si="141"/>
        <v>3.6151969392581584E-3</v>
      </c>
      <c r="E1335">
        <v>1333</v>
      </c>
      <c r="F1335" s="2">
        <f t="shared" si="142"/>
        <v>1028.9092268575153</v>
      </c>
      <c r="G1335" s="10">
        <f t="shared" si="144"/>
        <v>4.5485898872588981</v>
      </c>
      <c r="H1335" s="9">
        <f>H1334*(1+C1335)</f>
        <v>4.5485898872588901</v>
      </c>
      <c r="I1335" s="9">
        <f t="shared" si="143"/>
        <v>-1.638481390926394E-2</v>
      </c>
      <c r="J1335">
        <f t="shared" si="145"/>
        <v>2.1660091043298802E-3</v>
      </c>
      <c r="O1335">
        <v>1333</v>
      </c>
      <c r="P1335">
        <v>1454</v>
      </c>
      <c r="Q1335" s="9">
        <v>-8.1542040206463717E-2</v>
      </c>
      <c r="R1335">
        <v>3.9725329444041156E-3</v>
      </c>
      <c r="S1335">
        <f t="shared" si="146"/>
        <v>0.98769667125216609</v>
      </c>
      <c r="T1335" s="20">
        <f t="shared" si="147"/>
        <v>1.2303328747833908E-2</v>
      </c>
    </row>
    <row r="1336" spans="1:20" x14ac:dyDescent="0.15">
      <c r="A1336" s="6">
        <v>38546</v>
      </c>
      <c r="B1336" s="11">
        <v>2144.11</v>
      </c>
      <c r="C1336" s="7">
        <f t="shared" si="141"/>
        <v>4.4793878169979706E-4</v>
      </c>
      <c r="E1336">
        <v>1334</v>
      </c>
      <c r="F1336" s="2">
        <f t="shared" si="142"/>
        <v>1029.3701152030735</v>
      </c>
      <c r="G1336" s="10">
        <f t="shared" si="144"/>
        <v>4.5506273770714492</v>
      </c>
      <c r="H1336" s="9">
        <f>H1335*(1+C1336)</f>
        <v>4.5506273770714412</v>
      </c>
      <c r="I1336" s="9">
        <f t="shared" si="143"/>
        <v>-2.0374898125510299E-3</v>
      </c>
      <c r="J1336">
        <f t="shared" si="145"/>
        <v>2.1768935721908343E-3</v>
      </c>
      <c r="O1336">
        <v>1334</v>
      </c>
      <c r="P1336">
        <v>297</v>
      </c>
      <c r="Q1336" s="9">
        <v>-8.1796726433034372E-2</v>
      </c>
      <c r="R1336">
        <v>1.2032944963541558E-5</v>
      </c>
      <c r="S1336">
        <f t="shared" si="146"/>
        <v>0.98770870419712964</v>
      </c>
      <c r="T1336" s="20">
        <f t="shared" si="147"/>
        <v>1.2291295802870361E-2</v>
      </c>
    </row>
    <row r="1337" spans="1:20" x14ac:dyDescent="0.15">
      <c r="A1337" s="6">
        <v>38547</v>
      </c>
      <c r="B1337" s="11">
        <v>2152.8200000000002</v>
      </c>
      <c r="C1337" s="7">
        <f t="shared" si="141"/>
        <v>4.0622915801895587E-3</v>
      </c>
      <c r="E1337">
        <v>1335</v>
      </c>
      <c r="F1337" s="2">
        <f t="shared" si="142"/>
        <v>1033.5517167549617</v>
      </c>
      <c r="G1337" s="10">
        <f t="shared" si="144"/>
        <v>4.5691133523499063</v>
      </c>
      <c r="H1337" s="9">
        <f>H1336*(1+C1337)</f>
        <v>4.5691133523498983</v>
      </c>
      <c r="I1337" s="9">
        <f t="shared" si="143"/>
        <v>-1.848597527845719E-2</v>
      </c>
      <c r="J1337">
        <f t="shared" si="145"/>
        <v>2.1878327358701858E-3</v>
      </c>
      <c r="O1337">
        <v>1335</v>
      </c>
      <c r="P1337">
        <v>315</v>
      </c>
      <c r="Q1337" s="9">
        <v>-8.1881621841890961E-2</v>
      </c>
      <c r="R1337">
        <v>1.3169111564917708E-5</v>
      </c>
      <c r="S1337">
        <f t="shared" si="146"/>
        <v>0.98772187330869454</v>
      </c>
      <c r="T1337" s="20">
        <f t="shared" si="147"/>
        <v>1.2278126691305458E-2</v>
      </c>
    </row>
    <row r="1338" spans="1:20" x14ac:dyDescent="0.15">
      <c r="A1338" s="6">
        <v>38548</v>
      </c>
      <c r="B1338" s="11">
        <v>2156.7800000000002</v>
      </c>
      <c r="C1338" s="7">
        <f t="shared" si="141"/>
        <v>1.8394477940562037E-3</v>
      </c>
      <c r="E1338">
        <v>1336</v>
      </c>
      <c r="F1338" s="2">
        <f t="shared" si="142"/>
        <v>1035.4528811803896</v>
      </c>
      <c r="G1338" s="10">
        <f t="shared" si="144"/>
        <v>4.5775179978266793</v>
      </c>
      <c r="H1338" s="9">
        <f>H1337*(1+C1338)</f>
        <v>4.5775179978266713</v>
      </c>
      <c r="I1338" s="9">
        <f t="shared" si="143"/>
        <v>-8.4046454767729983E-3</v>
      </c>
      <c r="J1338">
        <f t="shared" si="145"/>
        <v>2.1988268702212918E-3</v>
      </c>
      <c r="O1338">
        <v>1336</v>
      </c>
      <c r="P1338">
        <v>823</v>
      </c>
      <c r="Q1338" s="9">
        <v>-8.1924069546318812E-2</v>
      </c>
      <c r="R1338">
        <v>1.6804726864927278E-4</v>
      </c>
      <c r="S1338">
        <f t="shared" si="146"/>
        <v>0.98788992057734382</v>
      </c>
      <c r="T1338" s="20">
        <f t="shared" si="147"/>
        <v>1.2110079422656184E-2</v>
      </c>
    </row>
    <row r="1339" spans="1:20" x14ac:dyDescent="0.15">
      <c r="A1339" s="6">
        <v>38551</v>
      </c>
      <c r="B1339" s="11">
        <v>2144.87</v>
      </c>
      <c r="C1339" s="7">
        <f t="shared" si="141"/>
        <v>-5.5221209395489579E-3</v>
      </c>
      <c r="E1339">
        <v>1337</v>
      </c>
      <c r="F1339" s="2">
        <f t="shared" si="142"/>
        <v>1029.7349851433071</v>
      </c>
      <c r="G1339" s="10">
        <f t="shared" si="144"/>
        <v>4.552240389839719</v>
      </c>
      <c r="H1339" s="9">
        <f>H1338*(1+C1339)</f>
        <v>4.5522403898397101</v>
      </c>
      <c r="I1339" s="9">
        <f t="shared" si="143"/>
        <v>2.5277607986961215E-2</v>
      </c>
      <c r="J1339">
        <f t="shared" si="145"/>
        <v>2.2098762514786855E-3</v>
      </c>
      <c r="O1339">
        <v>1337</v>
      </c>
      <c r="P1339">
        <v>340</v>
      </c>
      <c r="Q1339" s="9">
        <v>-8.2008964955175401E-2</v>
      </c>
      <c r="R1339">
        <v>1.492723803400866E-5</v>
      </c>
      <c r="S1339">
        <f t="shared" si="146"/>
        <v>0.9879048478153778</v>
      </c>
      <c r="T1339" s="20">
        <f t="shared" si="147"/>
        <v>1.2095152184622204E-2</v>
      </c>
    </row>
    <row r="1340" spans="1:20" x14ac:dyDescent="0.15">
      <c r="A1340" s="6">
        <v>38552</v>
      </c>
      <c r="B1340" s="11">
        <v>2173.1799999999998</v>
      </c>
      <c r="C1340" s="7">
        <f t="shared" si="141"/>
        <v>1.3198935133597711E-2</v>
      </c>
      <c r="E1340">
        <v>1338</v>
      </c>
      <c r="F1340" s="2">
        <f t="shared" si="142"/>
        <v>1043.3263904170099</v>
      </c>
      <c r="G1340" s="10">
        <f t="shared" si="144"/>
        <v>4.6123251154577574</v>
      </c>
      <c r="H1340" s="9">
        <f>H1339*(1+C1340)</f>
        <v>4.6123251154577476</v>
      </c>
      <c r="I1340" s="9">
        <f t="shared" si="143"/>
        <v>-6.008472561803746E-2</v>
      </c>
      <c r="J1340">
        <f t="shared" si="145"/>
        <v>2.22098115726501E-3</v>
      </c>
      <c r="O1340">
        <v>1338</v>
      </c>
      <c r="P1340">
        <v>302</v>
      </c>
      <c r="Q1340" s="9">
        <v>-8.2666904373812855E-2</v>
      </c>
      <c r="R1340">
        <v>1.2338334117344754E-5</v>
      </c>
      <c r="S1340">
        <f t="shared" si="146"/>
        <v>0.98791718614949509</v>
      </c>
      <c r="T1340" s="20">
        <f t="shared" si="147"/>
        <v>1.2082813850504914E-2</v>
      </c>
    </row>
    <row r="1341" spans="1:20" x14ac:dyDescent="0.15">
      <c r="A1341" s="6">
        <v>38553</v>
      </c>
      <c r="B1341" s="11">
        <v>2188.5700000000002</v>
      </c>
      <c r="C1341" s="7">
        <f t="shared" si="141"/>
        <v>7.081787978906684E-3</v>
      </c>
      <c r="E1341">
        <v>1339</v>
      </c>
      <c r="F1341" s="2">
        <f t="shared" si="142"/>
        <v>1050.7150067067412</v>
      </c>
      <c r="G1341" s="10">
        <f t="shared" si="144"/>
        <v>4.6449886240152152</v>
      </c>
      <c r="H1341" s="9">
        <f>H1340*(1+C1341)</f>
        <v>4.6449886240152054</v>
      </c>
      <c r="I1341" s="9">
        <f t="shared" si="143"/>
        <v>-3.266350855745781E-2</v>
      </c>
      <c r="J1341">
        <f t="shared" si="145"/>
        <v>2.2321418665979999E-3</v>
      </c>
      <c r="O1341">
        <v>1339</v>
      </c>
      <c r="P1341">
        <v>460</v>
      </c>
      <c r="Q1341" s="9">
        <v>-8.4577051073078557E-2</v>
      </c>
      <c r="R1341">
        <v>2.724016718896497E-5</v>
      </c>
      <c r="S1341">
        <f t="shared" si="146"/>
        <v>0.987944426316684</v>
      </c>
      <c r="T1341" s="20">
        <f t="shared" si="147"/>
        <v>1.2055573683316001E-2</v>
      </c>
    </row>
    <row r="1342" spans="1:20" x14ac:dyDescent="0.15">
      <c r="A1342" s="6">
        <v>38554</v>
      </c>
      <c r="B1342" s="11">
        <v>2178.6</v>
      </c>
      <c r="C1342" s="7">
        <f t="shared" si="141"/>
        <v>-4.5554860022756216E-3</v>
      </c>
      <c r="E1342">
        <v>1340</v>
      </c>
      <c r="F1342" s="2">
        <f t="shared" si="142"/>
        <v>1045.9284892013077</v>
      </c>
      <c r="G1342" s="10">
        <f t="shared" si="144"/>
        <v>4.6238284433577848</v>
      </c>
      <c r="H1342" s="9">
        <f>H1341*(1+C1342)</f>
        <v>4.623828443357775</v>
      </c>
      <c r="I1342" s="9">
        <f t="shared" si="143"/>
        <v>2.1160180657430416E-2</v>
      </c>
      <c r="J1342">
        <f t="shared" si="145"/>
        <v>2.2433586598974878E-3</v>
      </c>
      <c r="O1342">
        <v>1340</v>
      </c>
      <c r="P1342">
        <v>646</v>
      </c>
      <c r="Q1342" s="9">
        <v>-8.4619498777505964E-2</v>
      </c>
      <c r="R1342">
        <v>6.9201697873642965E-5</v>
      </c>
      <c r="S1342">
        <f t="shared" si="146"/>
        <v>0.98801362801455761</v>
      </c>
      <c r="T1342" s="20">
        <f t="shared" si="147"/>
        <v>1.198637198544239E-2</v>
      </c>
    </row>
    <row r="1343" spans="1:20" x14ac:dyDescent="0.15">
      <c r="A1343" s="6">
        <v>38555</v>
      </c>
      <c r="B1343" s="11">
        <v>2179.7399999999998</v>
      </c>
      <c r="C1343" s="7">
        <f t="shared" si="141"/>
        <v>5.2327182594313904E-4</v>
      </c>
      <c r="E1343">
        <v>1341</v>
      </c>
      <c r="F1343" s="2">
        <f t="shared" si="142"/>
        <v>1046.4757941116579</v>
      </c>
      <c r="G1343" s="10">
        <f t="shared" si="144"/>
        <v>4.6262479625101882</v>
      </c>
      <c r="H1343" s="9">
        <f>H1342*(1+C1343)</f>
        <v>4.6262479625101784</v>
      </c>
      <c r="I1343" s="9">
        <f t="shared" si="143"/>
        <v>-2.4195191524034598E-3</v>
      </c>
      <c r="J1343">
        <f t="shared" si="145"/>
        <v>2.2546318189924498E-3</v>
      </c>
      <c r="O1343">
        <v>1341</v>
      </c>
      <c r="P1343">
        <v>811</v>
      </c>
      <c r="Q1343" s="9">
        <v>-8.5086423526215427E-2</v>
      </c>
      <c r="R1343">
        <v>1.5823714079982236E-4</v>
      </c>
      <c r="S1343">
        <f t="shared" si="146"/>
        <v>0.98817186515535749</v>
      </c>
      <c r="T1343" s="20">
        <f t="shared" si="147"/>
        <v>1.1828134844642513E-2</v>
      </c>
    </row>
    <row r="1344" spans="1:20" x14ac:dyDescent="0.15">
      <c r="A1344" s="6">
        <v>38558</v>
      </c>
      <c r="B1344" s="11">
        <v>2166.7399999999998</v>
      </c>
      <c r="C1344" s="7">
        <f t="shared" si="141"/>
        <v>-5.964014056722311E-3</v>
      </c>
      <c r="E1344">
        <v>1342</v>
      </c>
      <c r="F1344" s="2">
        <f t="shared" si="142"/>
        <v>1040.2345977655564</v>
      </c>
      <c r="G1344" s="10">
        <f t="shared" si="144"/>
        <v>4.5986569546318945</v>
      </c>
      <c r="H1344" s="9">
        <f>H1343*(1+C1344)</f>
        <v>4.5986569546318847</v>
      </c>
      <c r="I1344" s="9">
        <f t="shared" si="143"/>
        <v>2.7591007878293716E-2</v>
      </c>
      <c r="J1344">
        <f t="shared" si="145"/>
        <v>2.2659616271280903E-3</v>
      </c>
      <c r="O1344">
        <v>1342</v>
      </c>
      <c r="P1344">
        <v>630</v>
      </c>
      <c r="Q1344" s="9">
        <v>-8.5150095082857646E-2</v>
      </c>
      <c r="R1344">
        <v>6.3868400799446819E-5</v>
      </c>
      <c r="S1344">
        <f t="shared" si="146"/>
        <v>0.9882357335561569</v>
      </c>
      <c r="T1344" s="20">
        <f t="shared" si="147"/>
        <v>1.1764266443843097E-2</v>
      </c>
    </row>
    <row r="1345" spans="1:20" x14ac:dyDescent="0.15">
      <c r="A1345" s="6">
        <v>38559</v>
      </c>
      <c r="B1345" s="11">
        <v>2175.9899999999998</v>
      </c>
      <c r="C1345" s="7">
        <f t="shared" si="141"/>
        <v>4.2690862770797811E-3</v>
      </c>
      <c r="E1345">
        <v>1343</v>
      </c>
      <c r="F1345" s="2">
        <f t="shared" si="142"/>
        <v>1044.675449011821</v>
      </c>
      <c r="G1345" s="10">
        <f t="shared" si="144"/>
        <v>4.6182890179299116</v>
      </c>
      <c r="H1345" s="9">
        <f>H1344*(1+C1345)</f>
        <v>4.618289017929901</v>
      </c>
      <c r="I1345" s="9">
        <f t="shared" si="143"/>
        <v>-1.9632063298016256E-2</v>
      </c>
      <c r="J1345">
        <f t="shared" si="145"/>
        <v>2.2773483689729553E-3</v>
      </c>
      <c r="O1345">
        <v>1343</v>
      </c>
      <c r="P1345">
        <v>279</v>
      </c>
      <c r="Q1345" s="9">
        <v>-8.6083944580277461E-2</v>
      </c>
      <c r="R1345">
        <v>1.0994801265207821E-5</v>
      </c>
      <c r="S1345">
        <f t="shared" si="146"/>
        <v>0.98824672835742211</v>
      </c>
      <c r="T1345" s="20">
        <f t="shared" si="147"/>
        <v>1.1753271642577889E-2</v>
      </c>
    </row>
    <row r="1346" spans="1:20" x14ac:dyDescent="0.15">
      <c r="A1346" s="6">
        <v>38560</v>
      </c>
      <c r="B1346" s="11">
        <v>2186.2199999999998</v>
      </c>
      <c r="C1346" s="7">
        <f t="shared" si="141"/>
        <v>4.7013083699833924E-3</v>
      </c>
      <c r="E1346">
        <v>1344</v>
      </c>
      <c r="F1346" s="2">
        <f t="shared" si="142"/>
        <v>1049.5867904441764</v>
      </c>
      <c r="G1346" s="10">
        <f t="shared" si="144"/>
        <v>4.6400010187449077</v>
      </c>
      <c r="H1346" s="9">
        <f>H1345*(1+C1346)</f>
        <v>4.640001018744897</v>
      </c>
      <c r="I1346" s="9">
        <f t="shared" si="143"/>
        <v>-2.1712000814996024E-2</v>
      </c>
      <c r="J1346">
        <f t="shared" si="145"/>
        <v>2.2887923306260855E-3</v>
      </c>
      <c r="O1346">
        <v>1344</v>
      </c>
      <c r="P1346">
        <v>951</v>
      </c>
      <c r="Q1346" s="9">
        <v>-8.6338630806846339E-2</v>
      </c>
      <c r="R1346">
        <v>3.1921046631641208E-4</v>
      </c>
      <c r="S1346">
        <f t="shared" si="146"/>
        <v>0.98856593882373855</v>
      </c>
      <c r="T1346" s="20">
        <f t="shared" si="147"/>
        <v>1.1434061176261445E-2</v>
      </c>
    </row>
    <row r="1347" spans="1:20" x14ac:dyDescent="0.15">
      <c r="A1347" s="6">
        <v>38561</v>
      </c>
      <c r="B1347" s="11">
        <v>2198.44</v>
      </c>
      <c r="C1347" s="7">
        <f t="shared" si="141"/>
        <v>5.5895564032897305E-3</v>
      </c>
      <c r="E1347">
        <v>1345</v>
      </c>
      <c r="F1347" s="2">
        <f t="shared" si="142"/>
        <v>1055.4535150095119</v>
      </c>
      <c r="G1347" s="10">
        <f t="shared" si="144"/>
        <v>4.6659365661505046</v>
      </c>
      <c r="H1347" s="9">
        <f>H1346*(1+C1347)</f>
        <v>4.665936566150493</v>
      </c>
      <c r="I1347" s="9">
        <f t="shared" si="143"/>
        <v>-2.5935547405596004E-2</v>
      </c>
      <c r="J1347">
        <f t="shared" si="145"/>
        <v>2.300293799624206E-3</v>
      </c>
      <c r="O1347">
        <v>1345</v>
      </c>
      <c r="P1347">
        <v>278</v>
      </c>
      <c r="Q1347" s="9">
        <v>-8.659331703341433E-2</v>
      </c>
      <c r="R1347">
        <v>1.093982725888178E-5</v>
      </c>
      <c r="S1347">
        <f t="shared" si="146"/>
        <v>0.98857687865099741</v>
      </c>
      <c r="T1347" s="20">
        <f t="shared" si="147"/>
        <v>1.1423121349002585E-2</v>
      </c>
    </row>
    <row r="1348" spans="1:20" x14ac:dyDescent="0.15">
      <c r="A1348" s="6">
        <v>38562</v>
      </c>
      <c r="B1348" s="11">
        <v>2184.83</v>
      </c>
      <c r="C1348" s="7">
        <f t="shared" ref="C1348:C1411" si="148">B1348/B1347-1</f>
        <v>-6.1907534433508493E-3</v>
      </c>
      <c r="E1348">
        <v>1346</v>
      </c>
      <c r="F1348" s="2">
        <f t="shared" ref="F1348:F1411" si="149">F1347*(1+C1348)</f>
        <v>1048.91946252717</v>
      </c>
      <c r="G1348" s="10">
        <f t="shared" si="144"/>
        <v>4.6370509032871521</v>
      </c>
      <c r="H1348" s="9">
        <f>H1347*(1+C1348)</f>
        <v>4.6370509032871405</v>
      </c>
      <c r="I1348" s="9">
        <f t="shared" ref="I1348:I1411" si="150">-(H1348-H1347)</f>
        <v>2.8885662863352479E-2</v>
      </c>
      <c r="J1348">
        <f t="shared" si="145"/>
        <v>2.3118530649489512E-3</v>
      </c>
      <c r="O1348">
        <v>1346</v>
      </c>
      <c r="P1348">
        <v>998</v>
      </c>
      <c r="Q1348" s="9">
        <v>-8.6678212442270919E-2</v>
      </c>
      <c r="R1348">
        <v>4.0401019789482737E-4</v>
      </c>
      <c r="S1348">
        <f t="shared" si="146"/>
        <v>0.98898088884889224</v>
      </c>
      <c r="T1348" s="20">
        <f t="shared" si="147"/>
        <v>1.1019111151107763E-2</v>
      </c>
    </row>
    <row r="1349" spans="1:20" x14ac:dyDescent="0.15">
      <c r="A1349" s="6">
        <v>38565</v>
      </c>
      <c r="B1349" s="11">
        <v>2195.38</v>
      </c>
      <c r="C1349" s="7">
        <f t="shared" si="148"/>
        <v>4.8287509783371263E-3</v>
      </c>
      <c r="E1349">
        <v>1347</v>
      </c>
      <c r="F1349" s="2">
        <f t="shared" si="149"/>
        <v>1053.9844334080449</v>
      </c>
      <c r="G1349" s="10">
        <f t="shared" ref="G1349:G1412" si="151">G1348*F1349/F1348</f>
        <v>4.659442067372999</v>
      </c>
      <c r="H1349" s="9">
        <f>H1348*(1+C1349)</f>
        <v>4.6594420673729875</v>
      </c>
      <c r="I1349" s="9">
        <f t="shared" si="150"/>
        <v>-2.239116408584696E-2</v>
      </c>
      <c r="J1349">
        <f t="shared" ref="J1349:J1412" si="152">$M$2^($M$3-E1349)*(1-$M$2)/(1-$M$2^$M$3)</f>
        <v>2.3234704170341219E-3</v>
      </c>
      <c r="O1349">
        <v>1347</v>
      </c>
      <c r="P1349">
        <v>1156</v>
      </c>
      <c r="Q1349" s="9">
        <v>-8.7442271121977555E-2</v>
      </c>
      <c r="R1349">
        <v>8.9196039206225486E-4</v>
      </c>
      <c r="S1349">
        <f t="shared" ref="S1349:S1412" si="153">S1348+R1349</f>
        <v>0.98987284924095453</v>
      </c>
      <c r="T1349" s="20">
        <f t="shared" si="147"/>
        <v>1.0127150759045467E-2</v>
      </c>
    </row>
    <row r="1350" spans="1:20" x14ac:dyDescent="0.15">
      <c r="A1350" s="6">
        <v>38566</v>
      </c>
      <c r="B1350" s="11">
        <v>2218.15</v>
      </c>
      <c r="C1350" s="7">
        <f t="shared" si="148"/>
        <v>1.0371780739553138E-2</v>
      </c>
      <c r="E1350">
        <v>1348</v>
      </c>
      <c r="F1350" s="2">
        <f t="shared" si="149"/>
        <v>1064.9161288542552</v>
      </c>
      <c r="G1350" s="10">
        <f t="shared" si="151"/>
        <v>4.707768778864442</v>
      </c>
      <c r="H1350" s="9">
        <f>H1349*(1+C1350)</f>
        <v>4.7077687788644305</v>
      </c>
      <c r="I1350" s="9">
        <f t="shared" si="150"/>
        <v>-4.8326711491442964E-2</v>
      </c>
      <c r="J1350">
        <f t="shared" si="152"/>
        <v>2.3351461477729867E-3</v>
      </c>
      <c r="O1350">
        <v>1348</v>
      </c>
      <c r="P1350">
        <v>344</v>
      </c>
      <c r="Q1350" s="9">
        <v>-8.7548390383048513E-2</v>
      </c>
      <c r="R1350">
        <v>1.5229552251457752E-5</v>
      </c>
      <c r="S1350">
        <f t="shared" si="153"/>
        <v>0.98988807879320595</v>
      </c>
      <c r="T1350" s="20">
        <f t="shared" si="147"/>
        <v>1.011192120679405E-2</v>
      </c>
    </row>
    <row r="1351" spans="1:20" x14ac:dyDescent="0.15">
      <c r="A1351" s="6">
        <v>38567</v>
      </c>
      <c r="B1351" s="11">
        <v>2216.81</v>
      </c>
      <c r="C1351" s="7">
        <f t="shared" si="148"/>
        <v>-6.0410702612545553E-4</v>
      </c>
      <c r="E1351">
        <v>1349</v>
      </c>
      <c r="F1351" s="2">
        <f t="shared" si="149"/>
        <v>1064.2728055385801</v>
      </c>
      <c r="G1351" s="10">
        <f t="shared" si="151"/>
        <v>4.7049247826677556</v>
      </c>
      <c r="H1351" s="9">
        <f>H1350*(1+C1351)</f>
        <v>4.7049247826677441</v>
      </c>
      <c r="I1351" s="9">
        <f t="shared" si="150"/>
        <v>2.8439961966864047E-3</v>
      </c>
      <c r="J1351">
        <f t="shared" si="152"/>
        <v>2.3468805505256147E-3</v>
      </c>
      <c r="O1351">
        <v>1349</v>
      </c>
      <c r="P1351">
        <v>457</v>
      </c>
      <c r="Q1351" s="9">
        <v>-8.7824300461830873E-2</v>
      </c>
      <c r="R1351">
        <v>2.6833604288648768E-5</v>
      </c>
      <c r="S1351">
        <f t="shared" si="153"/>
        <v>0.98991491239749463</v>
      </c>
      <c r="T1351" s="20">
        <f t="shared" si="147"/>
        <v>1.0085087602505372E-2</v>
      </c>
    </row>
    <row r="1352" spans="1:20" x14ac:dyDescent="0.15">
      <c r="A1352" s="6">
        <v>38568</v>
      </c>
      <c r="B1352" s="11">
        <v>2191.3200000000002</v>
      </c>
      <c r="C1352" s="7">
        <f t="shared" si="148"/>
        <v>-1.1498504607972637E-2</v>
      </c>
      <c r="E1352">
        <v>1350</v>
      </c>
      <c r="F1352" s="2">
        <f t="shared" si="149"/>
        <v>1052.0352597799547</v>
      </c>
      <c r="G1352" s="10">
        <f t="shared" si="151"/>
        <v>4.650825183374085</v>
      </c>
      <c r="H1352" s="9">
        <f>H1351*(1+C1352)</f>
        <v>4.6508251833740744</v>
      </c>
      <c r="I1352" s="9">
        <f t="shared" si="150"/>
        <v>5.4099599293669698E-2</v>
      </c>
      <c r="J1352">
        <f t="shared" si="152"/>
        <v>2.3586739201262464E-3</v>
      </c>
      <c r="O1352">
        <v>1350</v>
      </c>
      <c r="P1352">
        <v>1180</v>
      </c>
      <c r="Q1352" s="9">
        <v>-8.7909195870687462E-2</v>
      </c>
      <c r="R1352">
        <v>1.0059852935764572E-3</v>
      </c>
      <c r="S1352">
        <f t="shared" si="153"/>
        <v>0.99092089769107106</v>
      </c>
      <c r="T1352" s="20">
        <f t="shared" si="147"/>
        <v>9.0791023089289435E-3</v>
      </c>
    </row>
    <row r="1353" spans="1:20" x14ac:dyDescent="0.15">
      <c r="A1353" s="6">
        <v>38569</v>
      </c>
      <c r="B1353" s="11">
        <v>2177.91</v>
      </c>
      <c r="C1353" s="7">
        <f t="shared" si="148"/>
        <v>-6.1195991457205778E-3</v>
      </c>
      <c r="E1353">
        <v>1351</v>
      </c>
      <c r="F1353" s="2">
        <f t="shared" si="149"/>
        <v>1045.5972257029373</v>
      </c>
      <c r="G1353" s="10">
        <f t="shared" si="151"/>
        <v>4.6223639975550128</v>
      </c>
      <c r="H1353" s="9">
        <f>H1352*(1+C1353)</f>
        <v>4.622363997555003</v>
      </c>
      <c r="I1353" s="9">
        <f t="shared" si="150"/>
        <v>2.8461185819071311E-2</v>
      </c>
      <c r="J1353">
        <f t="shared" si="152"/>
        <v>2.3705265528906993E-3</v>
      </c>
      <c r="O1353">
        <v>1351</v>
      </c>
      <c r="P1353">
        <v>408</v>
      </c>
      <c r="Q1353" s="9">
        <v>-8.7930419722901387E-2</v>
      </c>
      <c r="R1353">
        <v>2.098988057212695E-5</v>
      </c>
      <c r="S1353">
        <f t="shared" si="153"/>
        <v>0.99094188757164314</v>
      </c>
      <c r="T1353" s="20">
        <f t="shared" si="147"/>
        <v>9.058112428356857E-3</v>
      </c>
    </row>
    <row r="1354" spans="1:20" x14ac:dyDescent="0.15">
      <c r="A1354" s="6">
        <v>38572</v>
      </c>
      <c r="B1354" s="11">
        <v>2164.39</v>
      </c>
      <c r="C1354" s="7">
        <f t="shared" si="148"/>
        <v>-6.2077863639911079E-3</v>
      </c>
      <c r="E1354">
        <v>1352</v>
      </c>
      <c r="F1354" s="2">
        <f t="shared" si="149"/>
        <v>1039.1063815029918</v>
      </c>
      <c r="G1354" s="10">
        <f t="shared" si="151"/>
        <v>4.5936693493615879</v>
      </c>
      <c r="H1354" s="9">
        <f>H1353*(1+C1354)</f>
        <v>4.5936693493615781</v>
      </c>
      <c r="I1354" s="9">
        <f t="shared" si="150"/>
        <v>2.8694648193424932E-2</v>
      </c>
      <c r="J1354">
        <f t="shared" si="152"/>
        <v>2.3824387466238185E-3</v>
      </c>
      <c r="O1354">
        <v>1352</v>
      </c>
      <c r="P1354">
        <v>875</v>
      </c>
      <c r="Q1354" s="9">
        <v>-8.8185105949469822E-2</v>
      </c>
      <c r="R1354">
        <v>2.1808774365938375E-4</v>
      </c>
      <c r="S1354">
        <f t="shared" si="153"/>
        <v>0.99115997531530253</v>
      </c>
      <c r="T1354" s="20">
        <f t="shared" si="147"/>
        <v>8.8400246846974673E-3</v>
      </c>
    </row>
    <row r="1355" spans="1:20" x14ac:dyDescent="0.15">
      <c r="A1355" s="6">
        <v>38573</v>
      </c>
      <c r="B1355" s="11">
        <v>2174.19</v>
      </c>
      <c r="C1355" s="7">
        <f t="shared" si="148"/>
        <v>4.5278346323907037E-3</v>
      </c>
      <c r="E1355">
        <v>1353</v>
      </c>
      <c r="F1355" s="2">
        <f t="shared" si="149"/>
        <v>1043.8112833638993</v>
      </c>
      <c r="G1355" s="10">
        <f t="shared" si="151"/>
        <v>4.6144687245313794</v>
      </c>
      <c r="H1355" s="9">
        <f>H1354*(1+C1355)</f>
        <v>4.6144687245313696</v>
      </c>
      <c r="I1355" s="9">
        <f t="shared" si="150"/>
        <v>-2.0799375169791467E-2</v>
      </c>
      <c r="J1355">
        <f t="shared" si="152"/>
        <v>2.3944108006269532E-3</v>
      </c>
      <c r="O1355">
        <v>1353</v>
      </c>
      <c r="P1355">
        <v>634</v>
      </c>
      <c r="Q1355" s="9">
        <v>-8.841856832382522E-2</v>
      </c>
      <c r="R1355">
        <v>6.5161896995020275E-5</v>
      </c>
      <c r="S1355">
        <f t="shared" si="153"/>
        <v>0.99122513721229755</v>
      </c>
      <c r="T1355" s="20">
        <f t="shared" si="147"/>
        <v>8.7748627877024532E-3</v>
      </c>
    </row>
    <row r="1356" spans="1:20" x14ac:dyDescent="0.15">
      <c r="A1356" s="6">
        <v>38574</v>
      </c>
      <c r="B1356" s="11">
        <v>2157.81</v>
      </c>
      <c r="C1356" s="7">
        <f t="shared" si="148"/>
        <v>-7.5338401887600215E-3</v>
      </c>
      <c r="E1356">
        <v>1354</v>
      </c>
      <c r="F1356" s="2">
        <f t="shared" si="149"/>
        <v>1035.9473759678112</v>
      </c>
      <c r="G1356" s="10">
        <f t="shared" si="151"/>
        <v>4.5797040546047292</v>
      </c>
      <c r="H1356" s="9">
        <f>H1355*(1+C1356)</f>
        <v>4.5797040546047185</v>
      </c>
      <c r="I1356" s="9">
        <f t="shared" si="150"/>
        <v>3.4764669926651059E-2</v>
      </c>
      <c r="J1356">
        <f t="shared" si="152"/>
        <v>2.4064430157054802E-3</v>
      </c>
      <c r="O1356">
        <v>1354</v>
      </c>
      <c r="P1356">
        <v>1049</v>
      </c>
      <c r="Q1356" s="9">
        <v>-8.8439792176039589E-2</v>
      </c>
      <c r="R1356">
        <v>5.216932403398041E-4</v>
      </c>
      <c r="S1356">
        <f t="shared" si="153"/>
        <v>0.99174683045263734</v>
      </c>
      <c r="T1356" s="20">
        <f t="shared" si="147"/>
        <v>8.2531695473626598E-3</v>
      </c>
    </row>
    <row r="1357" spans="1:20" x14ac:dyDescent="0.15">
      <c r="A1357" s="6">
        <v>38575</v>
      </c>
      <c r="B1357" s="11">
        <v>2174.5500000000002</v>
      </c>
      <c r="C1357" s="7">
        <f t="shared" si="148"/>
        <v>7.7578656137473612E-3</v>
      </c>
      <c r="E1357">
        <v>1355</v>
      </c>
      <c r="F1357" s="2">
        <f t="shared" si="149"/>
        <v>1043.9841164934837</v>
      </c>
      <c r="G1357" s="10">
        <f t="shared" si="151"/>
        <v>4.615232783211086</v>
      </c>
      <c r="H1357" s="9">
        <f>H1356*(1+C1357)</f>
        <v>4.6152327832110762</v>
      </c>
      <c r="I1357" s="9">
        <f t="shared" si="150"/>
        <v>-3.5528728606357696E-2</v>
      </c>
      <c r="J1357">
        <f t="shared" si="152"/>
        <v>2.4185356941763625E-3</v>
      </c>
      <c r="O1357">
        <v>1355</v>
      </c>
      <c r="P1357">
        <v>1057</v>
      </c>
      <c r="Q1357" s="9">
        <v>-8.9140179299103117E-2</v>
      </c>
      <c r="R1357">
        <v>5.4303842817285787E-4</v>
      </c>
      <c r="S1357">
        <f t="shared" si="153"/>
        <v>0.99228986888081017</v>
      </c>
      <c r="T1357" s="20">
        <f t="shared" si="147"/>
        <v>7.7101311191898336E-3</v>
      </c>
    </row>
    <row r="1358" spans="1:20" x14ac:dyDescent="0.15">
      <c r="A1358" s="6">
        <v>38576</v>
      </c>
      <c r="B1358" s="11">
        <v>2156.9</v>
      </c>
      <c r="C1358" s="7">
        <f t="shared" si="148"/>
        <v>-8.1166218298038828E-3</v>
      </c>
      <c r="E1358">
        <v>1356</v>
      </c>
      <c r="F1358" s="2">
        <f t="shared" si="149"/>
        <v>1035.5104922235842</v>
      </c>
      <c r="G1358" s="10">
        <f t="shared" si="151"/>
        <v>4.5777726840532482</v>
      </c>
      <c r="H1358" s="9">
        <f>H1357*(1+C1358)</f>
        <v>4.5777726840532385</v>
      </c>
      <c r="I1358" s="9">
        <f t="shared" si="150"/>
        <v>3.7460099157837767E-2</v>
      </c>
      <c r="J1358">
        <f t="shared" si="152"/>
        <v>2.430689139875741E-3</v>
      </c>
      <c r="O1358">
        <v>1356</v>
      </c>
      <c r="P1358">
        <v>1013</v>
      </c>
      <c r="Q1358" s="9">
        <v>-8.9479760934528585E-2</v>
      </c>
      <c r="R1358">
        <v>4.3555812179606884E-4</v>
      </c>
      <c r="S1358">
        <f t="shared" si="153"/>
        <v>0.99272542700260624</v>
      </c>
      <c r="T1358" s="20">
        <f t="shared" si="147"/>
        <v>7.2745729973937578E-3</v>
      </c>
    </row>
    <row r="1359" spans="1:20" x14ac:dyDescent="0.15">
      <c r="A1359" s="6">
        <v>38579</v>
      </c>
      <c r="B1359" s="11">
        <v>2167.04</v>
      </c>
      <c r="C1359" s="7">
        <f t="shared" si="148"/>
        <v>4.7011915248735825E-3</v>
      </c>
      <c r="E1359">
        <v>1357</v>
      </c>
      <c r="F1359" s="2">
        <f t="shared" si="149"/>
        <v>1040.3786253735434</v>
      </c>
      <c r="G1359" s="10">
        <f t="shared" si="151"/>
        <v>4.5992936701983176</v>
      </c>
      <c r="H1359" s="9">
        <f>H1358*(1+C1359)</f>
        <v>4.5992936701983069</v>
      </c>
      <c r="I1359" s="9">
        <f t="shared" si="150"/>
        <v>-2.1520986145068477E-2</v>
      </c>
      <c r="J1359">
        <f t="shared" si="152"/>
        <v>2.4429036581665739E-3</v>
      </c>
      <c r="O1359">
        <v>1357</v>
      </c>
      <c r="P1359">
        <v>109</v>
      </c>
      <c r="Q1359" s="9">
        <v>-8.9713223308883983E-2</v>
      </c>
      <c r="R1359">
        <v>4.6893333937413796E-6</v>
      </c>
      <c r="S1359">
        <f t="shared" si="153"/>
        <v>0.99273011633599995</v>
      </c>
      <c r="T1359" s="20">
        <f t="shared" si="147"/>
        <v>7.2698836640000541E-3</v>
      </c>
    </row>
    <row r="1360" spans="1:20" x14ac:dyDescent="0.15">
      <c r="A1360" s="6">
        <v>38580</v>
      </c>
      <c r="B1360" s="11">
        <v>2137.06</v>
      </c>
      <c r="C1360" s="7">
        <f t="shared" si="148"/>
        <v>-1.3834539279385716E-2</v>
      </c>
      <c r="E1360">
        <v>1358</v>
      </c>
      <c r="F1360" s="2">
        <f t="shared" si="149"/>
        <v>1025.9854664153797</v>
      </c>
      <c r="G1360" s="10">
        <f t="shared" si="151"/>
        <v>4.5356645612605284</v>
      </c>
      <c r="H1360" s="9">
        <f>H1359*(1+C1360)</f>
        <v>4.5356645612605186</v>
      </c>
      <c r="I1360" s="9">
        <f t="shared" si="150"/>
        <v>6.3629108937788281E-2</v>
      </c>
      <c r="J1360">
        <f t="shared" si="152"/>
        <v>2.455179555946306E-3</v>
      </c>
      <c r="O1360">
        <v>1358</v>
      </c>
      <c r="P1360">
        <v>916</v>
      </c>
      <c r="Q1360" s="9">
        <v>-8.9904237978809753E-2</v>
      </c>
      <c r="R1360">
        <v>2.6784586659718291E-4</v>
      </c>
      <c r="S1360">
        <f t="shared" si="153"/>
        <v>0.99299796220259717</v>
      </c>
      <c r="T1360" s="20">
        <f t="shared" si="147"/>
        <v>7.0020377974028269E-3</v>
      </c>
    </row>
    <row r="1361" spans="1:20" x14ac:dyDescent="0.15">
      <c r="A1361" s="6">
        <v>38581</v>
      </c>
      <c r="B1361" s="11">
        <v>2145.15</v>
      </c>
      <c r="C1361" s="7">
        <f t="shared" si="148"/>
        <v>3.7855745744153069E-3</v>
      </c>
      <c r="E1361">
        <v>1359</v>
      </c>
      <c r="F1361" s="2">
        <f t="shared" si="149"/>
        <v>1029.8694109107614</v>
      </c>
      <c r="G1361" s="10">
        <f t="shared" si="151"/>
        <v>4.5528346577017125</v>
      </c>
      <c r="H1361" s="9">
        <f>H1360*(1+C1361)</f>
        <v>4.5528346577017027</v>
      </c>
      <c r="I1361" s="9">
        <f t="shared" si="150"/>
        <v>-1.7170096441184057E-2</v>
      </c>
      <c r="J1361">
        <f t="shared" si="152"/>
        <v>2.4675171416545785E-3</v>
      </c>
      <c r="O1361">
        <v>1359</v>
      </c>
      <c r="P1361">
        <v>153</v>
      </c>
      <c r="Q1361" s="9">
        <v>-9.0434834284160104E-2</v>
      </c>
      <c r="R1361">
        <v>5.8464946648569093E-6</v>
      </c>
      <c r="S1361">
        <f t="shared" si="153"/>
        <v>0.99300380869726201</v>
      </c>
      <c r="T1361" s="20">
        <f t="shared" si="147"/>
        <v>6.9961913027379863E-3</v>
      </c>
    </row>
    <row r="1362" spans="1:20" x14ac:dyDescent="0.15">
      <c r="A1362" s="6">
        <v>38582</v>
      </c>
      <c r="B1362" s="11">
        <v>2136.08</v>
      </c>
      <c r="C1362" s="7">
        <f t="shared" si="148"/>
        <v>-4.2281425541338402E-3</v>
      </c>
      <c r="E1362">
        <v>1360</v>
      </c>
      <c r="F1362" s="2">
        <f t="shared" si="149"/>
        <v>1025.5149762292888</v>
      </c>
      <c r="G1362" s="10">
        <f t="shared" si="151"/>
        <v>4.5335846237435478</v>
      </c>
      <c r="H1362" s="9">
        <f>H1361*(1+C1362)</f>
        <v>4.5335846237435389</v>
      </c>
      <c r="I1362" s="9">
        <f t="shared" si="150"/>
        <v>1.9250033958163826E-2</v>
      </c>
      <c r="J1362">
        <f t="shared" si="152"/>
        <v>2.4799167252809833E-3</v>
      </c>
      <c r="O1362">
        <v>1360</v>
      </c>
      <c r="P1362">
        <v>276</v>
      </c>
      <c r="Q1362" s="9">
        <v>-9.1665817712579312E-2</v>
      </c>
      <c r="R1362">
        <v>1.0830702481974439E-5</v>
      </c>
      <c r="S1362">
        <f t="shared" si="153"/>
        <v>0.99301463939974399</v>
      </c>
      <c r="T1362" s="20">
        <f t="shared" si="147"/>
        <v>6.9853606002560076E-3</v>
      </c>
    </row>
    <row r="1363" spans="1:20" x14ac:dyDescent="0.15">
      <c r="A1363" s="6">
        <v>38583</v>
      </c>
      <c r="B1363" s="11">
        <v>2135.56</v>
      </c>
      <c r="C1363" s="7">
        <f t="shared" si="148"/>
        <v>-2.4343657540915054E-4</v>
      </c>
      <c r="E1363">
        <v>1361</v>
      </c>
      <c r="F1363" s="2">
        <f t="shared" si="149"/>
        <v>1025.2653283754448</v>
      </c>
      <c r="G1363" s="10">
        <f t="shared" si="151"/>
        <v>4.5324809834284165</v>
      </c>
      <c r="H1363" s="9">
        <f>H1362*(1+C1363)</f>
        <v>4.5324809834284068</v>
      </c>
      <c r="I1363" s="9">
        <f t="shared" si="150"/>
        <v>1.1036403151321039E-3</v>
      </c>
      <c r="J1363">
        <f t="shared" si="152"/>
        <v>2.4923786183728472E-3</v>
      </c>
      <c r="O1363">
        <v>1361</v>
      </c>
      <c r="P1363">
        <v>675</v>
      </c>
      <c r="Q1363" s="9">
        <v>-9.2344980983428027E-2</v>
      </c>
      <c r="R1363">
        <v>8.0029003358422348E-5</v>
      </c>
      <c r="S1363">
        <f t="shared" si="153"/>
        <v>0.99309466840310245</v>
      </c>
      <c r="T1363" s="20">
        <f t="shared" si="147"/>
        <v>6.9053315968975459E-3</v>
      </c>
    </row>
    <row r="1364" spans="1:20" x14ac:dyDescent="0.15">
      <c r="A1364" s="6">
        <v>38586</v>
      </c>
      <c r="B1364" s="11">
        <v>2141.41</v>
      </c>
      <c r="C1364" s="7">
        <f t="shared" si="148"/>
        <v>2.7393283260597201E-3</v>
      </c>
      <c r="E1364">
        <v>1362</v>
      </c>
      <c r="F1364" s="2">
        <f t="shared" si="149"/>
        <v>1028.0738667311905</v>
      </c>
      <c r="G1364" s="10">
        <f t="shared" si="151"/>
        <v>4.5448969369736485</v>
      </c>
      <c r="H1364" s="9">
        <f>H1363*(1+C1364)</f>
        <v>4.5448969369736396</v>
      </c>
      <c r="I1364" s="9">
        <f t="shared" si="150"/>
        <v>-1.2415953545232838E-2</v>
      </c>
      <c r="J1364">
        <f t="shared" si="152"/>
        <v>2.5049031340430628E-3</v>
      </c>
      <c r="O1364">
        <v>1362</v>
      </c>
      <c r="P1364">
        <v>400</v>
      </c>
      <c r="Q1364" s="9">
        <v>-9.3236382776419546E-2</v>
      </c>
      <c r="R1364">
        <v>2.0164832251121574E-5</v>
      </c>
      <c r="S1364">
        <f t="shared" si="153"/>
        <v>0.99311483323535354</v>
      </c>
      <c r="T1364" s="20">
        <f t="shared" si="147"/>
        <v>6.8851667646464554E-3</v>
      </c>
    </row>
    <row r="1365" spans="1:20" x14ac:dyDescent="0.15">
      <c r="A1365" s="6">
        <v>38587</v>
      </c>
      <c r="B1365" s="11">
        <v>2137.25</v>
      </c>
      <c r="C1365" s="7">
        <f t="shared" si="148"/>
        <v>-1.9426452664365046E-3</v>
      </c>
      <c r="E1365">
        <v>1363</v>
      </c>
      <c r="F1365" s="2">
        <f t="shared" si="149"/>
        <v>1026.0766839004382</v>
      </c>
      <c r="G1365" s="10">
        <f t="shared" si="151"/>
        <v>4.5360678144525952</v>
      </c>
      <c r="H1365" s="9">
        <f>H1364*(1+C1365)</f>
        <v>4.5360678144525863</v>
      </c>
      <c r="I1365" s="9">
        <f t="shared" si="150"/>
        <v>8.8291225210532787E-3</v>
      </c>
      <c r="J1365">
        <f t="shared" si="152"/>
        <v>2.5174905869779522E-3</v>
      </c>
      <c r="O1365">
        <v>1363</v>
      </c>
      <c r="P1365">
        <v>617</v>
      </c>
      <c r="Q1365" s="9">
        <v>-9.4021665308340108E-2</v>
      </c>
      <c r="R1365">
        <v>5.9839243119737932E-5</v>
      </c>
      <c r="S1365">
        <f t="shared" si="153"/>
        <v>0.99317467247847324</v>
      </c>
      <c r="T1365" s="20">
        <f t="shared" si="147"/>
        <v>6.8253275215267584E-3</v>
      </c>
    </row>
    <row r="1366" spans="1:20" x14ac:dyDescent="0.15">
      <c r="A1366" s="6">
        <v>38588</v>
      </c>
      <c r="B1366" s="11">
        <v>2128.91</v>
      </c>
      <c r="C1366" s="7">
        <f t="shared" si="148"/>
        <v>-3.9022107848871723E-3</v>
      </c>
      <c r="E1366">
        <v>1364</v>
      </c>
      <c r="F1366" s="2">
        <f t="shared" si="149"/>
        <v>1022.0727163984006</v>
      </c>
      <c r="G1366" s="10">
        <f t="shared" si="151"/>
        <v>4.518367121706059</v>
      </c>
      <c r="H1366" s="9">
        <f>H1365*(1+C1366)</f>
        <v>4.5183671217060501</v>
      </c>
      <c r="I1366" s="9">
        <f t="shared" si="150"/>
        <v>1.7700692746536184E-2</v>
      </c>
      <c r="J1366">
        <f t="shared" si="152"/>
        <v>2.5301412934451784E-3</v>
      </c>
      <c r="O1366">
        <v>1364</v>
      </c>
      <c r="P1366">
        <v>888</v>
      </c>
      <c r="Q1366" s="9">
        <v>-9.4127784569410178E-2</v>
      </c>
      <c r="R1366">
        <v>2.3277225271069795E-4</v>
      </c>
      <c r="S1366">
        <f t="shared" si="153"/>
        <v>0.99340744473118392</v>
      </c>
      <c r="T1366" s="20">
        <f t="shared" si="147"/>
        <v>6.5925552688160804E-3</v>
      </c>
    </row>
    <row r="1367" spans="1:20" x14ac:dyDescent="0.15">
      <c r="A1367" s="6">
        <v>38589</v>
      </c>
      <c r="B1367" s="11">
        <v>2134.37</v>
      </c>
      <c r="C1367" s="7">
        <f t="shared" si="148"/>
        <v>2.5646927300826405E-3</v>
      </c>
      <c r="E1367">
        <v>1365</v>
      </c>
      <c r="F1367" s="2">
        <f t="shared" si="149"/>
        <v>1024.6940188637634</v>
      </c>
      <c r="G1367" s="10">
        <f t="shared" si="151"/>
        <v>4.529955345014943</v>
      </c>
      <c r="H1367" s="9">
        <f>H1366*(1+C1367)</f>
        <v>4.5299553450149341</v>
      </c>
      <c r="I1367" s="9">
        <f t="shared" si="150"/>
        <v>-1.1588223308883983E-2</v>
      </c>
      <c r="J1367">
        <f t="shared" si="152"/>
        <v>2.5428555713016871E-3</v>
      </c>
      <c r="O1367">
        <v>1365</v>
      </c>
      <c r="P1367">
        <v>122</v>
      </c>
      <c r="Q1367" s="9">
        <v>-9.4191456126052842E-2</v>
      </c>
      <c r="R1367">
        <v>5.0050804298177118E-6</v>
      </c>
      <c r="S1367">
        <f t="shared" si="153"/>
        <v>0.9934124498116137</v>
      </c>
      <c r="T1367" s="20">
        <f t="shared" si="147"/>
        <v>6.5875501883863041E-3</v>
      </c>
    </row>
    <row r="1368" spans="1:20" x14ac:dyDescent="0.15">
      <c r="A1368" s="6">
        <v>38590</v>
      </c>
      <c r="B1368" s="11">
        <v>2120.77</v>
      </c>
      <c r="C1368" s="7">
        <f t="shared" si="148"/>
        <v>-6.3719036530685003E-3</v>
      </c>
      <c r="E1368">
        <v>1366</v>
      </c>
      <c r="F1368" s="2">
        <f t="shared" si="149"/>
        <v>1018.1647673016879</v>
      </c>
      <c r="G1368" s="10">
        <f t="shared" si="151"/>
        <v>4.5010909060038049</v>
      </c>
      <c r="H1368" s="9">
        <f>H1367*(1+C1368)</f>
        <v>4.501090906003796</v>
      </c>
      <c r="I1368" s="9">
        <f t="shared" si="150"/>
        <v>2.886443901113811E-2</v>
      </c>
      <c r="J1368">
        <f t="shared" si="152"/>
        <v>2.5556337400016952E-3</v>
      </c>
      <c r="O1368">
        <v>1366</v>
      </c>
      <c r="P1368">
        <v>974</v>
      </c>
      <c r="Q1368" s="9">
        <v>-9.434002309155165E-2</v>
      </c>
      <c r="R1368">
        <v>3.5821706024177687E-4</v>
      </c>
      <c r="S1368">
        <f t="shared" si="153"/>
        <v>0.99377066687185545</v>
      </c>
      <c r="T1368" s="20">
        <f t="shared" si="147"/>
        <v>6.2293331281445541E-3</v>
      </c>
    </row>
    <row r="1369" spans="1:20" x14ac:dyDescent="0.15">
      <c r="A1369" s="6">
        <v>38593</v>
      </c>
      <c r="B1369" s="11">
        <v>2137.65</v>
      </c>
      <c r="C1369" s="7">
        <f t="shared" si="148"/>
        <v>7.9593732465095268E-3</v>
      </c>
      <c r="E1369">
        <v>1367</v>
      </c>
      <c r="F1369" s="2">
        <f t="shared" si="149"/>
        <v>1026.2687207110876</v>
      </c>
      <c r="G1369" s="10">
        <f t="shared" si="151"/>
        <v>4.5369167685411584</v>
      </c>
      <c r="H1369" s="9">
        <f>H1368*(1+C1369)</f>
        <v>4.5369167685411496</v>
      </c>
      <c r="I1369" s="9">
        <f t="shared" si="150"/>
        <v>-3.5825862537353537E-2</v>
      </c>
      <c r="J1369">
        <f t="shared" si="152"/>
        <v>2.5684761206047194E-3</v>
      </c>
      <c r="O1369">
        <v>1367</v>
      </c>
      <c r="P1369">
        <v>670</v>
      </c>
      <c r="Q1369" s="9">
        <v>-9.5167753327899618E-2</v>
      </c>
      <c r="R1369">
        <v>7.8048185738887753E-5</v>
      </c>
      <c r="S1369">
        <f t="shared" si="153"/>
        <v>0.99384871505759431</v>
      </c>
      <c r="T1369" s="20">
        <f t="shared" si="147"/>
        <v>6.1512849424056881E-3</v>
      </c>
    </row>
    <row r="1370" spans="1:20" x14ac:dyDescent="0.15">
      <c r="A1370" s="6">
        <v>38594</v>
      </c>
      <c r="B1370" s="11">
        <v>2129.7600000000002</v>
      </c>
      <c r="C1370" s="7">
        <f t="shared" si="148"/>
        <v>-3.6909690548031504E-3</v>
      </c>
      <c r="E1370">
        <v>1368</v>
      </c>
      <c r="F1370" s="2">
        <f t="shared" si="149"/>
        <v>1022.4807946210306</v>
      </c>
      <c r="G1370" s="10">
        <f t="shared" si="151"/>
        <v>4.5201711491442556</v>
      </c>
      <c r="H1370" s="9">
        <f>H1369*(1+C1370)</f>
        <v>4.5201711491442467</v>
      </c>
      <c r="I1370" s="9">
        <f t="shared" si="150"/>
        <v>1.6745619396902889E-2</v>
      </c>
      <c r="J1370">
        <f t="shared" si="152"/>
        <v>2.5813830357836374E-3</v>
      </c>
      <c r="O1370">
        <v>1368</v>
      </c>
      <c r="P1370">
        <v>424</v>
      </c>
      <c r="Q1370" s="9">
        <v>-9.6122826677532913E-2</v>
      </c>
      <c r="R1370">
        <v>2.2742629462686622E-5</v>
      </c>
      <c r="S1370">
        <f t="shared" si="153"/>
        <v>0.99387145768705698</v>
      </c>
      <c r="T1370" s="20">
        <f t="shared" si="147"/>
        <v>6.1285423129430194E-3</v>
      </c>
    </row>
    <row r="1371" spans="1:20" x14ac:dyDescent="0.15">
      <c r="A1371" s="6">
        <v>38595</v>
      </c>
      <c r="B1371" s="11">
        <v>2152.09</v>
      </c>
      <c r="C1371" s="7">
        <f t="shared" si="148"/>
        <v>1.0484749455337727E-2</v>
      </c>
      <c r="E1371">
        <v>1369</v>
      </c>
      <c r="F1371" s="2">
        <f t="shared" si="149"/>
        <v>1033.2012495755266</v>
      </c>
      <c r="G1371" s="10">
        <f t="shared" si="151"/>
        <v>4.5675640111382787</v>
      </c>
      <c r="H1371" s="9">
        <f>H1370*(1+C1371)</f>
        <v>4.5675640111382698</v>
      </c>
      <c r="I1371" s="9">
        <f t="shared" si="150"/>
        <v>-4.739286199402315E-2</v>
      </c>
      <c r="J1371">
        <f t="shared" si="152"/>
        <v>2.5943548098328012E-3</v>
      </c>
      <c r="O1371">
        <v>1369</v>
      </c>
      <c r="P1371">
        <v>886</v>
      </c>
      <c r="Q1371" s="9">
        <v>-9.6165274381961208E-2</v>
      </c>
      <c r="R1371">
        <v>2.3045034948990879E-4</v>
      </c>
      <c r="S1371">
        <f t="shared" si="153"/>
        <v>0.99410190803654686</v>
      </c>
      <c r="T1371" s="20">
        <f t="shared" si="147"/>
        <v>5.8980919634531448E-3</v>
      </c>
    </row>
    <row r="1372" spans="1:20" x14ac:dyDescent="0.15">
      <c r="A1372" s="6">
        <v>38596</v>
      </c>
      <c r="B1372" s="11">
        <v>2147.9</v>
      </c>
      <c r="C1372" s="7">
        <f t="shared" si="148"/>
        <v>-1.9469445980418998E-3</v>
      </c>
      <c r="E1372">
        <v>1370</v>
      </c>
      <c r="F1372" s="2">
        <f t="shared" si="149"/>
        <v>1031.1896639839754</v>
      </c>
      <c r="G1372" s="10">
        <f t="shared" si="151"/>
        <v>4.5586712170605823</v>
      </c>
      <c r="H1372" s="9">
        <f>H1371*(1+C1372)</f>
        <v>4.5586712170605734</v>
      </c>
      <c r="I1372" s="9">
        <f t="shared" si="150"/>
        <v>8.8927940776963865E-3</v>
      </c>
      <c r="J1372">
        <f t="shared" si="152"/>
        <v>2.6073917686761814E-3</v>
      </c>
      <c r="O1372">
        <v>1370</v>
      </c>
      <c r="P1372">
        <v>283</v>
      </c>
      <c r="Q1372" s="9">
        <v>-9.620772208639039E-2</v>
      </c>
      <c r="R1372">
        <v>1.1217473720281345E-5</v>
      </c>
      <c r="S1372">
        <f t="shared" si="153"/>
        <v>0.99411312551026709</v>
      </c>
      <c r="T1372" s="20">
        <f t="shared" si="147"/>
        <v>5.8868744897329073E-3</v>
      </c>
    </row>
    <row r="1373" spans="1:20" x14ac:dyDescent="0.15">
      <c r="A1373" s="6">
        <v>38597</v>
      </c>
      <c r="B1373" s="11">
        <v>2141.0700000000002</v>
      </c>
      <c r="C1373" s="7">
        <f t="shared" si="148"/>
        <v>-3.1798500861306422E-3</v>
      </c>
      <c r="E1373">
        <v>1371</v>
      </c>
      <c r="F1373" s="2">
        <f t="shared" si="149"/>
        <v>1027.910635442139</v>
      </c>
      <c r="G1373" s="10">
        <f t="shared" si="151"/>
        <v>4.5441753259983715</v>
      </c>
      <c r="H1373" s="9">
        <f>H1372*(1+C1373)</f>
        <v>4.5441753259983617</v>
      </c>
      <c r="I1373" s="9">
        <f t="shared" si="150"/>
        <v>1.4495891062211719E-2</v>
      </c>
      <c r="J1373">
        <f t="shared" si="152"/>
        <v>2.6204942398755596E-3</v>
      </c>
      <c r="O1373">
        <v>1371</v>
      </c>
      <c r="P1373">
        <v>482</v>
      </c>
      <c r="Q1373" s="9">
        <v>-9.6228945938604316E-2</v>
      </c>
      <c r="R1373">
        <v>3.0415992495205093E-5</v>
      </c>
      <c r="S1373">
        <f t="shared" si="153"/>
        <v>0.9941435415027623</v>
      </c>
      <c r="T1373" s="20">
        <f t="shared" si="147"/>
        <v>5.8564584972377043E-3</v>
      </c>
    </row>
    <row r="1374" spans="1:20" x14ac:dyDescent="0.15">
      <c r="A1374" s="6">
        <v>38601</v>
      </c>
      <c r="B1374" s="11">
        <v>2166.86</v>
      </c>
      <c r="C1374" s="7">
        <f t="shared" si="148"/>
        <v>1.204537917956916E-2</v>
      </c>
      <c r="E1374">
        <v>1372</v>
      </c>
      <c r="F1374" s="2">
        <f t="shared" si="149"/>
        <v>1040.2922088087514</v>
      </c>
      <c r="G1374" s="10">
        <f t="shared" si="151"/>
        <v>4.5989116408584643</v>
      </c>
      <c r="H1374" s="9">
        <f>H1373*(1+C1374)</f>
        <v>4.5989116408584545</v>
      </c>
      <c r="I1374" s="9">
        <f t="shared" si="150"/>
        <v>-5.4736314860092783E-2</v>
      </c>
      <c r="J1374">
        <f t="shared" si="152"/>
        <v>2.6336625526387535E-3</v>
      </c>
      <c r="O1374">
        <v>1372</v>
      </c>
      <c r="P1374">
        <v>1138</v>
      </c>
      <c r="Q1374" s="9">
        <v>-9.6271393643031722E-2</v>
      </c>
      <c r="R1374">
        <v>8.1500640756483188E-4</v>
      </c>
      <c r="S1374">
        <f t="shared" si="153"/>
        <v>0.99495854791032712</v>
      </c>
      <c r="T1374" s="20">
        <f t="shared" si="147"/>
        <v>5.0414520896728821E-3</v>
      </c>
    </row>
    <row r="1375" spans="1:20" x14ac:dyDescent="0.15">
      <c r="A1375" s="6">
        <v>38602</v>
      </c>
      <c r="B1375" s="11">
        <v>2172.0300000000002</v>
      </c>
      <c r="C1375" s="7">
        <f t="shared" si="148"/>
        <v>2.3859409468078852E-3</v>
      </c>
      <c r="E1375">
        <v>1373</v>
      </c>
      <c r="F1375" s="2">
        <f t="shared" si="149"/>
        <v>1042.7742845863934</v>
      </c>
      <c r="G1375" s="10">
        <f t="shared" si="151"/>
        <v>4.6098843724531395</v>
      </c>
      <c r="H1375" s="9">
        <f>H1374*(1+C1375)</f>
        <v>4.6098843724531298</v>
      </c>
      <c r="I1375" s="9">
        <f t="shared" si="150"/>
        <v>-1.0972731594675267E-2</v>
      </c>
      <c r="J1375">
        <f t="shared" si="152"/>
        <v>2.6468970378278928E-3</v>
      </c>
      <c r="O1375">
        <v>1373</v>
      </c>
      <c r="P1375">
        <v>203</v>
      </c>
      <c r="Q1375" s="9">
        <v>-9.631384134746046E-2</v>
      </c>
      <c r="R1375">
        <v>7.5117568279722414E-6</v>
      </c>
      <c r="S1375">
        <f t="shared" si="153"/>
        <v>0.99496605966715512</v>
      </c>
      <c r="T1375" s="20">
        <f t="shared" si="147"/>
        <v>5.0339403328448773E-3</v>
      </c>
    </row>
    <row r="1376" spans="1:20" x14ac:dyDescent="0.15">
      <c r="A1376" s="6">
        <v>38603</v>
      </c>
      <c r="B1376" s="11">
        <v>2166.0300000000002</v>
      </c>
      <c r="C1376" s="7">
        <f t="shared" si="148"/>
        <v>-2.7623927846300855E-3</v>
      </c>
      <c r="E1376">
        <v>1374</v>
      </c>
      <c r="F1376" s="2">
        <f t="shared" si="149"/>
        <v>1039.8937324266542</v>
      </c>
      <c r="G1376" s="10">
        <f t="shared" si="151"/>
        <v>4.5971500611246956</v>
      </c>
      <c r="H1376" s="9">
        <f>H1375*(1+C1376)</f>
        <v>4.5971500611246858</v>
      </c>
      <c r="I1376" s="9">
        <f t="shared" si="150"/>
        <v>1.2734311328443937E-2</v>
      </c>
      <c r="J1376">
        <f t="shared" si="152"/>
        <v>2.6601980279677313E-3</v>
      </c>
      <c r="O1376">
        <v>1374</v>
      </c>
      <c r="P1376">
        <v>195</v>
      </c>
      <c r="Q1376" s="9">
        <v>-9.7268914697092868E-2</v>
      </c>
      <c r="R1376">
        <v>7.2164925296632215E-6</v>
      </c>
      <c r="S1376">
        <f t="shared" si="153"/>
        <v>0.99497327615968478</v>
      </c>
      <c r="T1376" s="20">
        <f t="shared" si="147"/>
        <v>5.026723840315217E-3</v>
      </c>
    </row>
    <row r="1377" spans="1:20" x14ac:dyDescent="0.15">
      <c r="A1377" s="6">
        <v>38604</v>
      </c>
      <c r="B1377" s="11">
        <v>2175.5100000000002</v>
      </c>
      <c r="C1377" s="7">
        <f t="shared" si="148"/>
        <v>4.3766706832315538E-3</v>
      </c>
      <c r="E1377">
        <v>1375</v>
      </c>
      <c r="F1377" s="2">
        <f t="shared" si="149"/>
        <v>1044.4450048390422</v>
      </c>
      <c r="G1377" s="10">
        <f t="shared" si="151"/>
        <v>4.6172702730236361</v>
      </c>
      <c r="H1377" s="9">
        <f>H1376*(1+C1377)</f>
        <v>4.6172702730236264</v>
      </c>
      <c r="I1377" s="9">
        <f t="shared" si="150"/>
        <v>-2.0120211898940532E-2</v>
      </c>
      <c r="J1377">
        <f t="shared" si="152"/>
        <v>2.6735658572540019E-3</v>
      </c>
      <c r="O1377">
        <v>1375</v>
      </c>
      <c r="P1377">
        <v>235</v>
      </c>
      <c r="Q1377" s="9">
        <v>-9.7608496332518335E-2</v>
      </c>
      <c r="R1377">
        <v>8.8186668569808523E-6</v>
      </c>
      <c r="S1377">
        <f t="shared" si="153"/>
        <v>0.99498209482654176</v>
      </c>
      <c r="T1377" s="20">
        <f t="shared" si="147"/>
        <v>5.0179051734582369E-3</v>
      </c>
    </row>
    <row r="1378" spans="1:20" x14ac:dyDescent="0.15">
      <c r="A1378" s="6">
        <v>38607</v>
      </c>
      <c r="B1378" s="11">
        <v>2182.83</v>
      </c>
      <c r="C1378" s="7">
        <f t="shared" si="148"/>
        <v>3.3647282706121828E-3</v>
      </c>
      <c r="E1378">
        <v>1376</v>
      </c>
      <c r="F1378" s="2">
        <f t="shared" si="149"/>
        <v>1047.9592784739239</v>
      </c>
      <c r="G1378" s="10">
        <f t="shared" si="151"/>
        <v>4.632806132844336</v>
      </c>
      <c r="H1378" s="9">
        <f>H1377*(1+C1378)</f>
        <v>4.6328061328443262</v>
      </c>
      <c r="I1378" s="9">
        <f t="shared" si="150"/>
        <v>-1.5535859820699827E-2</v>
      </c>
      <c r="J1378">
        <f t="shared" si="152"/>
        <v>2.6870008615618103E-3</v>
      </c>
      <c r="O1378">
        <v>1376</v>
      </c>
      <c r="P1378">
        <v>306</v>
      </c>
      <c r="Q1378" s="9">
        <v>-9.8202764194512682E-2</v>
      </c>
      <c r="R1378">
        <v>1.2588216501132853E-5</v>
      </c>
      <c r="S1378">
        <f t="shared" si="153"/>
        <v>0.99499468304304295</v>
      </c>
      <c r="T1378" s="20">
        <f t="shared" si="147"/>
        <v>5.005316956957051E-3</v>
      </c>
    </row>
    <row r="1379" spans="1:20" x14ac:dyDescent="0.15">
      <c r="A1379" s="6">
        <v>38608</v>
      </c>
      <c r="B1379" s="11">
        <v>2171.75</v>
      </c>
      <c r="C1379" s="7">
        <f t="shared" si="148"/>
        <v>-5.0759793479107085E-3</v>
      </c>
      <c r="E1379">
        <v>1377</v>
      </c>
      <c r="F1379" s="2">
        <f t="shared" si="149"/>
        <v>1042.6398588189388</v>
      </c>
      <c r="G1379" s="10">
        <f t="shared" si="151"/>
        <v>4.6092901045911443</v>
      </c>
      <c r="H1379" s="9">
        <f>H1378*(1+C1379)</f>
        <v>4.6092901045911345</v>
      </c>
      <c r="I1379" s="9">
        <f t="shared" si="150"/>
        <v>2.3516028253191656E-2</v>
      </c>
      <c r="J1379">
        <f t="shared" si="152"/>
        <v>2.7005033784540801E-3</v>
      </c>
      <c r="O1379">
        <v>1377</v>
      </c>
      <c r="P1379">
        <v>797</v>
      </c>
      <c r="Q1379" s="9">
        <v>-9.8903151317576654E-2</v>
      </c>
      <c r="R1379">
        <v>1.4751342866377068E-4</v>
      </c>
      <c r="S1379">
        <f t="shared" si="153"/>
        <v>0.99514219647170676</v>
      </c>
      <c r="T1379" s="20">
        <f t="shared" si="147"/>
        <v>4.8578035282932364E-3</v>
      </c>
    </row>
    <row r="1380" spans="1:20" x14ac:dyDescent="0.15">
      <c r="A1380" s="6">
        <v>38609</v>
      </c>
      <c r="B1380" s="11">
        <v>2149.33</v>
      </c>
      <c r="C1380" s="7">
        <f t="shared" si="148"/>
        <v>-1.0323471854495225E-2</v>
      </c>
      <c r="E1380">
        <v>1378</v>
      </c>
      <c r="F1380" s="2">
        <f t="shared" si="149"/>
        <v>1031.8761955820466</v>
      </c>
      <c r="G1380" s="10">
        <f t="shared" si="151"/>
        <v>4.5617062279271945</v>
      </c>
      <c r="H1380" s="9">
        <f>H1379*(1+C1380)</f>
        <v>4.5617062279271847</v>
      </c>
      <c r="I1380" s="9">
        <f t="shared" si="150"/>
        <v>4.7583876663949809E-2</v>
      </c>
      <c r="J1380">
        <f t="shared" si="152"/>
        <v>2.7140737471900308E-3</v>
      </c>
      <c r="O1380">
        <v>1378</v>
      </c>
      <c r="P1380">
        <v>267</v>
      </c>
      <c r="Q1380" s="9">
        <v>-9.9582314588428034E-2</v>
      </c>
      <c r="R1380">
        <v>1.035295562881072E-5</v>
      </c>
      <c r="S1380">
        <f t="shared" si="153"/>
        <v>0.99515254942733555</v>
      </c>
      <c r="T1380" s="20">
        <f t="shared" si="147"/>
        <v>4.8474505726644468E-3</v>
      </c>
    </row>
    <row r="1381" spans="1:20" x14ac:dyDescent="0.15">
      <c r="A1381" s="6">
        <v>38610</v>
      </c>
      <c r="B1381" s="11">
        <v>2146.15</v>
      </c>
      <c r="C1381" s="7">
        <f t="shared" si="148"/>
        <v>-1.4795308305378674E-3</v>
      </c>
      <c r="E1381">
        <v>1379</v>
      </c>
      <c r="F1381" s="2">
        <f t="shared" si="149"/>
        <v>1030.3495029373848</v>
      </c>
      <c r="G1381" s="10">
        <f t="shared" si="151"/>
        <v>4.5549570429231192</v>
      </c>
      <c r="H1381" s="9">
        <f>H1380*(1+C1381)</f>
        <v>4.5549570429231094</v>
      </c>
      <c r="I1381" s="9">
        <f t="shared" si="150"/>
        <v>6.7491850040752865E-3</v>
      </c>
      <c r="J1381">
        <f t="shared" si="152"/>
        <v>2.727712308733699E-3</v>
      </c>
      <c r="O1381">
        <v>1379</v>
      </c>
      <c r="P1381">
        <v>642</v>
      </c>
      <c r="Q1381" s="9">
        <v>-9.9964343928280908E-2</v>
      </c>
      <c r="R1381">
        <v>6.782800961325327E-5</v>
      </c>
      <c r="S1381">
        <f t="shared" si="153"/>
        <v>0.9952203774369488</v>
      </c>
      <c r="T1381" s="20">
        <f t="shared" si="147"/>
        <v>4.7796225630512001E-3</v>
      </c>
    </row>
    <row r="1382" spans="1:20" x14ac:dyDescent="0.15">
      <c r="A1382" s="6">
        <v>38611</v>
      </c>
      <c r="B1382" s="11">
        <v>2160.35</v>
      </c>
      <c r="C1382" s="7">
        <f t="shared" si="148"/>
        <v>6.616499312722679E-3</v>
      </c>
      <c r="E1382">
        <v>1380</v>
      </c>
      <c r="F1382" s="2">
        <f t="shared" si="149"/>
        <v>1037.1668097154343</v>
      </c>
      <c r="G1382" s="10">
        <f t="shared" si="151"/>
        <v>4.5850949130671017</v>
      </c>
      <c r="H1382" s="9">
        <f>H1381*(1+C1382)</f>
        <v>4.5850949130670919</v>
      </c>
      <c r="I1382" s="9">
        <f t="shared" si="150"/>
        <v>-3.0137870143982504E-2</v>
      </c>
      <c r="J1382">
        <f t="shared" si="152"/>
        <v>2.7414194057625118E-3</v>
      </c>
      <c r="O1382">
        <v>1380</v>
      </c>
      <c r="P1382">
        <v>178</v>
      </c>
      <c r="Q1382" s="9">
        <v>-0.10051616408584607</v>
      </c>
      <c r="R1382">
        <v>6.6270239337459893E-6</v>
      </c>
      <c r="S1382">
        <f t="shared" si="153"/>
        <v>0.99522700446088253</v>
      </c>
      <c r="T1382" s="20">
        <f t="shared" si="147"/>
        <v>4.772995539117475E-3</v>
      </c>
    </row>
    <row r="1383" spans="1:20" x14ac:dyDescent="0.15">
      <c r="A1383" s="6">
        <v>38614</v>
      </c>
      <c r="B1383" s="11">
        <v>2145.2600000000002</v>
      </c>
      <c r="C1383" s="7">
        <f t="shared" si="148"/>
        <v>-6.9849792857636928E-3</v>
      </c>
      <c r="E1383">
        <v>1381</v>
      </c>
      <c r="F1383" s="2">
        <f t="shared" si="149"/>
        <v>1029.9222210336904</v>
      </c>
      <c r="G1383" s="10">
        <f t="shared" si="151"/>
        <v>4.5530681200760679</v>
      </c>
      <c r="H1383" s="9">
        <f>H1382*(1+C1383)</f>
        <v>4.5530681200760581</v>
      </c>
      <c r="I1383" s="9">
        <f t="shared" si="150"/>
        <v>3.2026792991033837E-2</v>
      </c>
      <c r="J1383">
        <f t="shared" si="152"/>
        <v>2.7551953826758912E-3</v>
      </c>
      <c r="O1383">
        <v>1381</v>
      </c>
      <c r="P1383">
        <v>407</v>
      </c>
      <c r="Q1383" s="9">
        <v>-0.10170469980983476</v>
      </c>
      <c r="R1383">
        <v>2.0884931169266313E-5</v>
      </c>
      <c r="S1383">
        <f t="shared" si="153"/>
        <v>0.99524788939205178</v>
      </c>
      <c r="T1383" s="20">
        <f t="shared" si="147"/>
        <v>4.7521106079482234E-3</v>
      </c>
    </row>
    <row r="1384" spans="1:20" x14ac:dyDescent="0.15">
      <c r="A1384" s="6">
        <v>38615</v>
      </c>
      <c r="B1384" s="11">
        <v>2131.33</v>
      </c>
      <c r="C1384" s="7">
        <f t="shared" si="148"/>
        <v>-6.4933854171523864E-3</v>
      </c>
      <c r="E1384">
        <v>1382</v>
      </c>
      <c r="F1384" s="2">
        <f t="shared" si="149"/>
        <v>1023.2345391028291</v>
      </c>
      <c r="G1384" s="10">
        <f t="shared" si="151"/>
        <v>4.5235032939418645</v>
      </c>
      <c r="H1384" s="9">
        <f>H1383*(1+C1384)</f>
        <v>4.5235032939418547</v>
      </c>
      <c r="I1384" s="9">
        <f t="shared" si="150"/>
        <v>2.9564826134203415E-2</v>
      </c>
      <c r="J1384">
        <f t="shared" si="152"/>
        <v>2.7690405856039108E-3</v>
      </c>
      <c r="O1384">
        <v>1382</v>
      </c>
      <c r="P1384">
        <v>87</v>
      </c>
      <c r="Q1384" s="9">
        <v>-0.10187449062754617</v>
      </c>
      <c r="R1384">
        <v>4.1997059826487287E-6</v>
      </c>
      <c r="S1384">
        <f t="shared" si="153"/>
        <v>0.99525208909803442</v>
      </c>
      <c r="T1384" s="20">
        <f t="shared" si="147"/>
        <v>4.7479109019655796E-3</v>
      </c>
    </row>
    <row r="1385" spans="1:20" x14ac:dyDescent="0.15">
      <c r="A1385" s="6">
        <v>38616</v>
      </c>
      <c r="B1385" s="11">
        <v>2106.64</v>
      </c>
      <c r="C1385" s="7">
        <f t="shared" si="148"/>
        <v>-1.1584315896646769E-2</v>
      </c>
      <c r="E1385">
        <v>1383</v>
      </c>
      <c r="F1385" s="2">
        <f t="shared" si="149"/>
        <v>1011.3810669655022</v>
      </c>
      <c r="G1385" s="10">
        <f t="shared" si="151"/>
        <v>4.4711016028253203</v>
      </c>
      <c r="H1385" s="9">
        <f>H1384*(1+C1385)</f>
        <v>4.4711016028253097</v>
      </c>
      <c r="I1385" s="9">
        <f t="shared" si="150"/>
        <v>5.2401691116545024E-2</v>
      </c>
      <c r="J1385">
        <f t="shared" si="152"/>
        <v>2.7829553624159902E-3</v>
      </c>
      <c r="O1385">
        <v>1383</v>
      </c>
      <c r="P1385">
        <v>491</v>
      </c>
      <c r="Q1385" s="9">
        <v>-0.1019593860364032</v>
      </c>
      <c r="R1385">
        <v>3.1819567012611263E-5</v>
      </c>
      <c r="S1385">
        <f t="shared" si="153"/>
        <v>0.99528390866504701</v>
      </c>
      <c r="T1385" s="20">
        <f t="shared" si="147"/>
        <v>4.7160913349529876E-3</v>
      </c>
    </row>
    <row r="1386" spans="1:20" x14ac:dyDescent="0.15">
      <c r="A1386" s="6">
        <v>38617</v>
      </c>
      <c r="B1386" s="11">
        <v>2110.7800000000002</v>
      </c>
      <c r="C1386" s="7">
        <f t="shared" si="148"/>
        <v>1.9652147495539118E-3</v>
      </c>
      <c r="E1386">
        <v>1384</v>
      </c>
      <c r="F1386" s="2">
        <f t="shared" si="149"/>
        <v>1013.3686479557224</v>
      </c>
      <c r="G1386" s="10">
        <f t="shared" si="151"/>
        <v>4.4798882776419475</v>
      </c>
      <c r="H1386" s="9">
        <f>H1385*(1+C1386)</f>
        <v>4.479888277641936</v>
      </c>
      <c r="I1386" s="9">
        <f t="shared" si="150"/>
        <v>-8.7866748166263164E-3</v>
      </c>
      <c r="J1386">
        <f t="shared" si="152"/>
        <v>2.7969400627296391E-3</v>
      </c>
      <c r="O1386">
        <v>1384</v>
      </c>
      <c r="P1386">
        <v>671</v>
      </c>
      <c r="Q1386" s="9">
        <v>-0.10229896767182822</v>
      </c>
      <c r="R1386">
        <v>7.8440387677274127E-5</v>
      </c>
      <c r="S1386">
        <f t="shared" si="153"/>
        <v>0.99536234905272425</v>
      </c>
      <c r="T1386" s="20">
        <f t="shared" si="147"/>
        <v>4.637650947275751E-3</v>
      </c>
    </row>
    <row r="1387" spans="1:20" x14ac:dyDescent="0.15">
      <c r="A1387" s="6">
        <v>38618</v>
      </c>
      <c r="B1387" s="11">
        <v>2116.84</v>
      </c>
      <c r="C1387" s="7">
        <f t="shared" si="148"/>
        <v>2.8709766058043762E-3</v>
      </c>
      <c r="E1387">
        <v>1385</v>
      </c>
      <c r="F1387" s="2">
        <f t="shared" si="149"/>
        <v>1016.2780056370589</v>
      </c>
      <c r="G1387" s="10">
        <f t="shared" si="151"/>
        <v>4.492749932083675</v>
      </c>
      <c r="H1387" s="9">
        <f>H1386*(1+C1387)</f>
        <v>4.4927499320836635</v>
      </c>
      <c r="I1387" s="9">
        <f t="shared" si="150"/>
        <v>-1.2861654441727488E-2</v>
      </c>
      <c r="J1387">
        <f t="shared" si="152"/>
        <v>2.8109950379192348E-3</v>
      </c>
      <c r="O1387">
        <v>1385</v>
      </c>
      <c r="P1387">
        <v>60</v>
      </c>
      <c r="Q1387" s="9">
        <v>-0.10257487775061058</v>
      </c>
      <c r="R1387">
        <v>3.6681076026434455E-6</v>
      </c>
      <c r="S1387">
        <f t="shared" si="153"/>
        <v>0.99536601716032691</v>
      </c>
      <c r="T1387" s="20">
        <f t="shared" si="147"/>
        <v>4.6339828396730898E-3</v>
      </c>
    </row>
    <row r="1388" spans="1:20" x14ac:dyDescent="0.15">
      <c r="A1388" s="6">
        <v>38621</v>
      </c>
      <c r="B1388" s="11">
        <v>2121.46</v>
      </c>
      <c r="C1388" s="7">
        <f t="shared" si="148"/>
        <v>2.1824984410725445E-3</v>
      </c>
      <c r="E1388">
        <v>1386</v>
      </c>
      <c r="F1388" s="2">
        <f t="shared" si="149"/>
        <v>1018.4960308000581</v>
      </c>
      <c r="G1388" s="10">
        <f t="shared" si="151"/>
        <v>4.502555351806576</v>
      </c>
      <c r="H1388" s="9">
        <f>H1387*(1+C1388)</f>
        <v>4.5025553518065644</v>
      </c>
      <c r="I1388" s="9">
        <f t="shared" si="150"/>
        <v>-9.8054197229009432E-3</v>
      </c>
      <c r="J1388">
        <f t="shared" si="152"/>
        <v>2.8251206411248589E-3</v>
      </c>
      <c r="O1388">
        <v>1386</v>
      </c>
      <c r="P1388">
        <v>760</v>
      </c>
      <c r="Q1388" s="9">
        <v>-0.10276589242053769</v>
      </c>
      <c r="R1388">
        <v>1.2254216391074487E-4</v>
      </c>
      <c r="S1388">
        <f t="shared" si="153"/>
        <v>0.99548855932423763</v>
      </c>
      <c r="T1388" s="20">
        <f t="shared" si="147"/>
        <v>4.5114406757623682E-3</v>
      </c>
    </row>
    <row r="1389" spans="1:20" x14ac:dyDescent="0.15">
      <c r="A1389" s="6">
        <v>38622</v>
      </c>
      <c r="B1389" s="11">
        <v>2116.42</v>
      </c>
      <c r="C1389" s="7">
        <f t="shared" si="148"/>
        <v>-2.375722379870493E-3</v>
      </c>
      <c r="E1389">
        <v>1387</v>
      </c>
      <c r="F1389" s="2">
        <f t="shared" si="149"/>
        <v>1016.0763669858771</v>
      </c>
      <c r="G1389" s="10">
        <f t="shared" si="151"/>
        <v>4.491858530290683</v>
      </c>
      <c r="H1389" s="9">
        <f>H1388*(1+C1389)</f>
        <v>4.4918585302906715</v>
      </c>
      <c r="I1389" s="9">
        <f t="shared" si="150"/>
        <v>1.0696821515892907E-2</v>
      </c>
      <c r="J1389">
        <f t="shared" si="152"/>
        <v>2.8393172272611652E-3</v>
      </c>
      <c r="O1389">
        <v>1387</v>
      </c>
      <c r="P1389">
        <v>560</v>
      </c>
      <c r="Q1389" s="9">
        <v>-0.10304180249932093</v>
      </c>
      <c r="R1389">
        <v>4.496780553829797E-5</v>
      </c>
      <c r="S1389">
        <f t="shared" si="153"/>
        <v>0.99553352712977594</v>
      </c>
      <c r="T1389" s="20">
        <f t="shared" si="147"/>
        <v>4.4664728702240586E-3</v>
      </c>
    </row>
    <row r="1390" spans="1:20" x14ac:dyDescent="0.15">
      <c r="A1390" s="6">
        <v>38623</v>
      </c>
      <c r="B1390" s="11">
        <v>2115.4</v>
      </c>
      <c r="C1390" s="7">
        <f t="shared" si="148"/>
        <v>-4.819459275569038E-4</v>
      </c>
      <c r="E1390">
        <v>1388</v>
      </c>
      <c r="F1390" s="2">
        <f t="shared" si="149"/>
        <v>1015.5866731187215</v>
      </c>
      <c r="G1390" s="10">
        <f t="shared" si="151"/>
        <v>4.4896936973648476</v>
      </c>
      <c r="H1390" s="9">
        <f>H1389*(1+C1390)</f>
        <v>4.489693697364836</v>
      </c>
      <c r="I1390" s="9">
        <f t="shared" si="150"/>
        <v>2.1648329258354693E-3</v>
      </c>
      <c r="J1390">
        <f t="shared" si="152"/>
        <v>2.8535851530262966E-3</v>
      </c>
      <c r="O1390">
        <v>1388</v>
      </c>
      <c r="P1390">
        <v>1277</v>
      </c>
      <c r="Q1390" s="9">
        <v>-0.10325404102146152</v>
      </c>
      <c r="R1390">
        <v>1.6358851103108159E-3</v>
      </c>
      <c r="S1390">
        <f t="shared" si="153"/>
        <v>0.99716941224008671</v>
      </c>
      <c r="T1390" s="20">
        <f t="shared" si="147"/>
        <v>2.8305877599132945E-3</v>
      </c>
    </row>
    <row r="1391" spans="1:20" x14ac:dyDescent="0.15">
      <c r="A1391" s="6">
        <v>38624</v>
      </c>
      <c r="B1391" s="11">
        <v>2141.2199999999998</v>
      </c>
      <c r="C1391" s="7">
        <f t="shared" si="148"/>
        <v>1.2205729412876787E-2</v>
      </c>
      <c r="E1391">
        <v>1389</v>
      </c>
      <c r="F1391" s="2">
        <f t="shared" si="149"/>
        <v>1027.9826492461323</v>
      </c>
      <c r="G1391" s="10">
        <f t="shared" si="151"/>
        <v>4.5444936837815817</v>
      </c>
      <c r="H1391" s="9">
        <f>H1390*(1+C1391)</f>
        <v>4.5444936837815693</v>
      </c>
      <c r="I1391" s="9">
        <f t="shared" si="150"/>
        <v>-5.4799986416733226E-2</v>
      </c>
      <c r="J1391">
        <f t="shared" si="152"/>
        <v>2.8679247769108508E-3</v>
      </c>
      <c r="O1391">
        <v>1389</v>
      </c>
      <c r="P1391">
        <v>641</v>
      </c>
      <c r="Q1391" s="9">
        <v>-0.10454869600652028</v>
      </c>
      <c r="R1391">
        <v>6.7488869565186988E-5</v>
      </c>
      <c r="S1391">
        <f t="shared" si="153"/>
        <v>0.99723690110965191</v>
      </c>
      <c r="T1391" s="20">
        <f t="shared" si="147"/>
        <v>2.7630988903480924E-3</v>
      </c>
    </row>
    <row r="1392" spans="1:20" x14ac:dyDescent="0.15">
      <c r="A1392" s="6">
        <v>38625</v>
      </c>
      <c r="B1392" s="11">
        <v>2151.69</v>
      </c>
      <c r="C1392" s="7">
        <f t="shared" si="148"/>
        <v>4.8897357581192402E-3</v>
      </c>
      <c r="E1392">
        <v>1390</v>
      </c>
      <c r="F1392" s="2">
        <f t="shared" si="149"/>
        <v>1033.0092127648772</v>
      </c>
      <c r="G1392" s="10">
        <f t="shared" si="151"/>
        <v>4.5667150570497164</v>
      </c>
      <c r="H1392" s="9">
        <f>H1391*(1+C1392)</f>
        <v>4.566715057049703</v>
      </c>
      <c r="I1392" s="9">
        <f t="shared" si="150"/>
        <v>-2.2221373268133782E-2</v>
      </c>
      <c r="J1392">
        <f t="shared" si="152"/>
        <v>2.8823364592068857E-3</v>
      </c>
      <c r="O1392">
        <v>1390</v>
      </c>
      <c r="P1392">
        <v>56</v>
      </c>
      <c r="Q1392" s="9">
        <v>-0.10459114371094813</v>
      </c>
      <c r="R1392">
        <v>3.5952938349697392E-6</v>
      </c>
      <c r="S1392">
        <f t="shared" si="153"/>
        <v>0.99724049640348689</v>
      </c>
      <c r="T1392" s="20">
        <f t="shared" si="147"/>
        <v>2.7595035965131132E-3</v>
      </c>
    </row>
    <row r="1393" spans="1:20" x14ac:dyDescent="0.15">
      <c r="A1393" s="6">
        <v>38628</v>
      </c>
      <c r="B1393" s="11">
        <v>2155.4299999999998</v>
      </c>
      <c r="C1393" s="7">
        <f t="shared" si="148"/>
        <v>1.7381686023543175E-3</v>
      </c>
      <c r="E1393">
        <v>1391</v>
      </c>
      <c r="F1393" s="2">
        <f t="shared" si="149"/>
        <v>1034.8047569444479</v>
      </c>
      <c r="G1393" s="10">
        <f t="shared" si="151"/>
        <v>4.5746527777777795</v>
      </c>
      <c r="H1393" s="9">
        <f>H1392*(1+C1393)</f>
        <v>4.5746527777777652</v>
      </c>
      <c r="I1393" s="9">
        <f t="shared" si="150"/>
        <v>-7.9377207280622031E-3</v>
      </c>
      <c r="J1393">
        <f t="shared" si="152"/>
        <v>2.8968205620169703E-3</v>
      </c>
      <c r="O1393">
        <v>1391</v>
      </c>
      <c r="P1393">
        <v>698</v>
      </c>
      <c r="Q1393" s="9">
        <v>-0.10471848682423257</v>
      </c>
      <c r="R1393">
        <v>8.9808315648137014E-5</v>
      </c>
      <c r="S1393">
        <f t="shared" si="153"/>
        <v>0.99733030471913497</v>
      </c>
      <c r="T1393" s="20">
        <f t="shared" ref="T1393:T1456" si="154">1-S1393</f>
        <v>2.6696952808650254E-3</v>
      </c>
    </row>
    <row r="1394" spans="1:20" x14ac:dyDescent="0.15">
      <c r="A1394" s="6">
        <v>38629</v>
      </c>
      <c r="B1394" s="11">
        <v>2139.36</v>
      </c>
      <c r="C1394" s="7">
        <f t="shared" si="148"/>
        <v>-7.4555889080135662E-3</v>
      </c>
      <c r="E1394">
        <v>1392</v>
      </c>
      <c r="F1394" s="2">
        <f t="shared" si="149"/>
        <v>1027.0896780766132</v>
      </c>
      <c r="G1394" s="10">
        <f t="shared" si="151"/>
        <v>4.5405460472697659</v>
      </c>
      <c r="H1394" s="9">
        <f>H1393*(1+C1394)</f>
        <v>4.5405460472697516</v>
      </c>
      <c r="I1394" s="9">
        <f t="shared" si="150"/>
        <v>3.4106730508013605E-2</v>
      </c>
      <c r="J1394">
        <f t="shared" si="152"/>
        <v>2.9113774492632869E-3</v>
      </c>
      <c r="O1394">
        <v>1392</v>
      </c>
      <c r="P1394">
        <v>905</v>
      </c>
      <c r="Q1394" s="9">
        <v>-0.10473971067644605</v>
      </c>
      <c r="R1394">
        <v>2.5347716253834454E-4</v>
      </c>
      <c r="S1394">
        <f t="shared" si="153"/>
        <v>0.99758378188167329</v>
      </c>
      <c r="T1394" s="20">
        <f t="shared" si="154"/>
        <v>2.4162181183267073E-3</v>
      </c>
    </row>
    <row r="1395" spans="1:20" x14ac:dyDescent="0.15">
      <c r="A1395" s="6">
        <v>38630</v>
      </c>
      <c r="B1395" s="11">
        <v>2103.02</v>
      </c>
      <c r="C1395" s="7">
        <f t="shared" si="148"/>
        <v>-1.6986388452621459E-2</v>
      </c>
      <c r="E1395">
        <v>1393</v>
      </c>
      <c r="F1395" s="2">
        <f t="shared" si="149"/>
        <v>1009.6431338291259</v>
      </c>
      <c r="G1395" s="10">
        <f t="shared" si="151"/>
        <v>4.463418568323827</v>
      </c>
      <c r="H1395" s="9">
        <f>H1394*(1+C1395)</f>
        <v>4.4634185683238128</v>
      </c>
      <c r="I1395" s="9">
        <f t="shared" si="150"/>
        <v>7.7127478945938854E-2</v>
      </c>
      <c r="J1395">
        <f t="shared" si="152"/>
        <v>2.9260074866967706E-3</v>
      </c>
      <c r="O1395">
        <v>1393</v>
      </c>
      <c r="P1395">
        <v>666</v>
      </c>
      <c r="Q1395" s="9">
        <v>-0.10652251426242865</v>
      </c>
      <c r="R1395">
        <v>7.6498890276658084E-5</v>
      </c>
      <c r="S1395">
        <f t="shared" si="153"/>
        <v>0.9976602807719499</v>
      </c>
      <c r="T1395" s="20">
        <f t="shared" si="154"/>
        <v>2.3397192280500967E-3</v>
      </c>
    </row>
    <row r="1396" spans="1:20" x14ac:dyDescent="0.15">
      <c r="A1396" s="6">
        <v>38631</v>
      </c>
      <c r="B1396" s="11">
        <v>2084.08</v>
      </c>
      <c r="C1396" s="7">
        <f t="shared" si="148"/>
        <v>-9.0060959952830144E-3</v>
      </c>
      <c r="E1396">
        <v>1394</v>
      </c>
      <c r="F1396" s="2">
        <f t="shared" si="149"/>
        <v>1000.5501908448824</v>
      </c>
      <c r="G1396" s="10">
        <f t="shared" si="151"/>
        <v>4.4232205922303738</v>
      </c>
      <c r="H1396" s="9">
        <f>H1395*(1+C1396)</f>
        <v>4.4232205922303596</v>
      </c>
      <c r="I1396" s="9">
        <f t="shared" si="150"/>
        <v>4.0197976093453214E-2</v>
      </c>
      <c r="J1396">
        <f t="shared" si="152"/>
        <v>2.9407110419063021E-3</v>
      </c>
      <c r="O1396">
        <v>1394</v>
      </c>
      <c r="P1396">
        <v>64</v>
      </c>
      <c r="Q1396" s="9">
        <v>-0.10749881146427676</v>
      </c>
      <c r="R1396">
        <v>3.7423960327526031E-6</v>
      </c>
      <c r="S1396">
        <f t="shared" si="153"/>
        <v>0.99766402316798264</v>
      </c>
      <c r="T1396" s="20">
        <f t="shared" si="154"/>
        <v>2.3359768320173613E-3</v>
      </c>
    </row>
    <row r="1397" spans="1:20" x14ac:dyDescent="0.15">
      <c r="A1397" s="6">
        <v>38632</v>
      </c>
      <c r="B1397" s="11">
        <v>2090.35</v>
      </c>
      <c r="C1397" s="7">
        <f t="shared" si="148"/>
        <v>3.0085217458062363E-3</v>
      </c>
      <c r="E1397">
        <v>1395</v>
      </c>
      <c r="F1397" s="2">
        <f t="shared" si="149"/>
        <v>1003.5603678518098</v>
      </c>
      <c r="G1397" s="10">
        <f t="shared" si="151"/>
        <v>4.4365279475685968</v>
      </c>
      <c r="H1397" s="9">
        <f>H1396*(1+C1397)</f>
        <v>4.4365279475685826</v>
      </c>
      <c r="I1397" s="9">
        <f t="shared" si="150"/>
        <v>-1.3307355338223026E-2</v>
      </c>
      <c r="J1397">
        <f t="shared" si="152"/>
        <v>2.9554884843279411E-3</v>
      </c>
      <c r="O1397">
        <v>1395</v>
      </c>
      <c r="P1397">
        <v>321</v>
      </c>
      <c r="Q1397" s="9">
        <v>-0.10764737842977468</v>
      </c>
      <c r="R1397">
        <v>1.3571191926751872E-5</v>
      </c>
      <c r="S1397">
        <f t="shared" si="153"/>
        <v>0.99767759435990944</v>
      </c>
      <c r="T1397" s="20">
        <f t="shared" si="154"/>
        <v>2.3224056400905635E-3</v>
      </c>
    </row>
    <row r="1398" spans="1:20" x14ac:dyDescent="0.15">
      <c r="A1398" s="6">
        <v>38635</v>
      </c>
      <c r="B1398" s="11">
        <v>2078.92</v>
      </c>
      <c r="C1398" s="7">
        <f t="shared" si="148"/>
        <v>-5.4679838304589889E-3</v>
      </c>
      <c r="E1398">
        <v>1396</v>
      </c>
      <c r="F1398" s="2">
        <f t="shared" si="149"/>
        <v>998.07291598750669</v>
      </c>
      <c r="G1398" s="10">
        <f t="shared" si="151"/>
        <v>4.4122690844879129</v>
      </c>
      <c r="H1398" s="9">
        <f>H1397*(1+C1398)</f>
        <v>4.4122690844878978</v>
      </c>
      <c r="I1398" s="9">
        <f t="shared" si="150"/>
        <v>2.4258863080684812E-2</v>
      </c>
      <c r="J1398">
        <f t="shared" si="152"/>
        <v>2.9703401852542123E-3</v>
      </c>
      <c r="O1398">
        <v>1396</v>
      </c>
      <c r="P1398">
        <v>536</v>
      </c>
      <c r="Q1398" s="9">
        <v>-0.10970609209453963</v>
      </c>
      <c r="R1398">
        <v>3.9870862640072055E-5</v>
      </c>
      <c r="S1398">
        <f t="shared" si="153"/>
        <v>0.99771746522254956</v>
      </c>
      <c r="T1398" s="20">
        <f t="shared" si="154"/>
        <v>2.2825347774504401E-3</v>
      </c>
    </row>
    <row r="1399" spans="1:20" x14ac:dyDescent="0.15">
      <c r="A1399" s="6">
        <v>38636</v>
      </c>
      <c r="B1399" s="11">
        <v>2061.09</v>
      </c>
      <c r="C1399" s="7">
        <f t="shared" si="148"/>
        <v>-8.576568602928436E-3</v>
      </c>
      <c r="E1399">
        <v>1397</v>
      </c>
      <c r="F1399" s="2">
        <f t="shared" si="149"/>
        <v>989.51287515281501</v>
      </c>
      <c r="G1399" s="10">
        <f t="shared" si="151"/>
        <v>4.3744269559902218</v>
      </c>
      <c r="H1399" s="9">
        <f>H1398*(1+C1399)</f>
        <v>4.3744269559902067</v>
      </c>
      <c r="I1399" s="9">
        <f t="shared" si="150"/>
        <v>3.7842128497691085E-2</v>
      </c>
      <c r="J1399">
        <f t="shared" si="152"/>
        <v>2.9852665178434299E-3</v>
      </c>
      <c r="O1399">
        <v>1397</v>
      </c>
      <c r="P1399">
        <v>748</v>
      </c>
      <c r="Q1399" s="9">
        <v>-0.11023668839989131</v>
      </c>
      <c r="R1399">
        <v>1.1538849634699711E-4</v>
      </c>
      <c r="S1399">
        <f t="shared" si="153"/>
        <v>0.99783285371889652</v>
      </c>
      <c r="T1399" s="20">
        <f t="shared" si="154"/>
        <v>2.1671462811034825E-3</v>
      </c>
    </row>
    <row r="1400" spans="1:20" x14ac:dyDescent="0.15">
      <c r="A1400" s="6">
        <v>38637</v>
      </c>
      <c r="B1400" s="11">
        <v>2037.47</v>
      </c>
      <c r="C1400" s="7">
        <f t="shared" si="148"/>
        <v>-1.1459955654532394E-2</v>
      </c>
      <c r="E1400">
        <v>1398</v>
      </c>
      <c r="F1400" s="2">
        <f t="shared" si="149"/>
        <v>978.17310148397496</v>
      </c>
      <c r="G1400" s="10">
        <f t="shared" si="151"/>
        <v>4.3242962170605832</v>
      </c>
      <c r="H1400" s="9">
        <f>H1399*(1+C1400)</f>
        <v>4.3242962170605681</v>
      </c>
      <c r="I1400" s="9">
        <f t="shared" si="150"/>
        <v>5.0130738929638596E-2</v>
      </c>
      <c r="J1400">
        <f t="shared" si="152"/>
        <v>3.0002678571290752E-3</v>
      </c>
      <c r="O1400">
        <v>1398</v>
      </c>
      <c r="P1400">
        <v>413</v>
      </c>
      <c r="Q1400" s="9">
        <v>-0.11032158380874746</v>
      </c>
      <c r="R1400">
        <v>2.1522591549013626E-5</v>
      </c>
      <c r="S1400">
        <f t="shared" si="153"/>
        <v>0.99785437631044549</v>
      </c>
      <c r="T1400" s="20">
        <f t="shared" si="154"/>
        <v>2.14562368955451E-3</v>
      </c>
    </row>
    <row r="1401" spans="1:20" x14ac:dyDescent="0.15">
      <c r="A1401" s="6">
        <v>38638</v>
      </c>
      <c r="B1401" s="11">
        <v>2047.22</v>
      </c>
      <c r="C1401" s="7">
        <f t="shared" si="148"/>
        <v>4.7853465327096778E-3</v>
      </c>
      <c r="E1401">
        <v>1399</v>
      </c>
      <c r="F1401" s="2">
        <f t="shared" si="149"/>
        <v>982.85399874355119</v>
      </c>
      <c r="G1401" s="10">
        <f t="shared" si="151"/>
        <v>4.3449894729693037</v>
      </c>
      <c r="H1401" s="9">
        <f>H1400*(1+C1401)</f>
        <v>4.3449894729692886</v>
      </c>
      <c r="I1401" s="9">
        <f t="shared" si="150"/>
        <v>-2.0693255908720509E-2</v>
      </c>
      <c r="J1401">
        <f t="shared" si="152"/>
        <v>3.0153445800292209E-3</v>
      </c>
      <c r="O1401">
        <v>1399</v>
      </c>
      <c r="P1401">
        <v>280</v>
      </c>
      <c r="Q1401" s="9">
        <v>-0.11036403151317575</v>
      </c>
      <c r="R1401">
        <v>1.1050051522821931E-5</v>
      </c>
      <c r="S1401">
        <f t="shared" si="153"/>
        <v>0.99786542636196829</v>
      </c>
      <c r="T1401" s="20">
        <f t="shared" si="154"/>
        <v>2.1345736380317115E-3</v>
      </c>
    </row>
    <row r="1402" spans="1:20" x14ac:dyDescent="0.15">
      <c r="A1402" s="6">
        <v>38639</v>
      </c>
      <c r="B1402" s="11">
        <v>2064.83</v>
      </c>
      <c r="C1402" s="7">
        <f t="shared" si="148"/>
        <v>8.6019089301589968E-3</v>
      </c>
      <c r="E1402">
        <v>1400</v>
      </c>
      <c r="F1402" s="2">
        <f t="shared" si="149"/>
        <v>991.30841933238582</v>
      </c>
      <c r="G1402" s="10">
        <f t="shared" si="151"/>
        <v>4.3823646767182858</v>
      </c>
      <c r="H1402" s="9">
        <f>H1401*(1+C1402)</f>
        <v>4.3823646767182698</v>
      </c>
      <c r="I1402" s="9">
        <f t="shared" si="150"/>
        <v>-3.7375203748981178E-2</v>
      </c>
      <c r="J1402">
        <f t="shared" si="152"/>
        <v>3.030497065356001E-3</v>
      </c>
      <c r="O1402">
        <v>1400</v>
      </c>
      <c r="P1402">
        <v>281</v>
      </c>
      <c r="Q1402" s="9">
        <v>-0.11112809019288328</v>
      </c>
      <c r="R1402">
        <v>1.1105579419921539E-5</v>
      </c>
      <c r="S1402">
        <f t="shared" si="153"/>
        <v>0.99787653194138826</v>
      </c>
      <c r="T1402" s="20">
        <f t="shared" si="154"/>
        <v>2.1234680586117438E-3</v>
      </c>
    </row>
    <row r="1403" spans="1:20" x14ac:dyDescent="0.15">
      <c r="A1403" s="6">
        <v>38642</v>
      </c>
      <c r="B1403" s="11">
        <v>2070.3000000000002</v>
      </c>
      <c r="C1403" s="7">
        <f t="shared" si="148"/>
        <v>2.6491284996827957E-3</v>
      </c>
      <c r="E1403">
        <v>1401</v>
      </c>
      <c r="F1403" s="2">
        <f t="shared" si="149"/>
        <v>993.9345227180147</v>
      </c>
      <c r="G1403" s="10">
        <f t="shared" si="151"/>
        <v>4.3939741238793832</v>
      </c>
      <c r="H1403" s="9">
        <f>H1402*(1+C1403)</f>
        <v>4.3939741238793673</v>
      </c>
      <c r="I1403" s="9">
        <f t="shared" si="150"/>
        <v>-1.1609447161097464E-2</v>
      </c>
      <c r="J1403">
        <f t="shared" si="152"/>
        <v>3.0457256938251267E-3</v>
      </c>
      <c r="O1403">
        <v>1401</v>
      </c>
      <c r="P1403">
        <v>108</v>
      </c>
      <c r="Q1403" s="9">
        <v>-0.11206193969030309</v>
      </c>
      <c r="R1403">
        <v>4.6658867267726736E-6</v>
      </c>
      <c r="S1403">
        <f t="shared" si="153"/>
        <v>0.99788119782811502</v>
      </c>
      <c r="T1403" s="20">
        <f t="shared" si="154"/>
        <v>2.1188021718849814E-3</v>
      </c>
    </row>
    <row r="1404" spans="1:20" x14ac:dyDescent="0.15">
      <c r="A1404" s="6">
        <v>38643</v>
      </c>
      <c r="B1404" s="11">
        <v>2056</v>
      </c>
      <c r="C1404" s="7">
        <f t="shared" si="148"/>
        <v>-6.9072115152394309E-3</v>
      </c>
      <c r="E1404">
        <v>1402</v>
      </c>
      <c r="F1404" s="2">
        <f t="shared" si="149"/>
        <v>987.06920673730281</v>
      </c>
      <c r="G1404" s="10">
        <f t="shared" si="151"/>
        <v>4.3636240152132597</v>
      </c>
      <c r="H1404" s="9">
        <f>H1403*(1+C1404)</f>
        <v>4.3636240152132437</v>
      </c>
      <c r="I1404" s="9">
        <f t="shared" si="150"/>
        <v>3.0350108666123532E-2</v>
      </c>
      <c r="J1404">
        <f t="shared" si="152"/>
        <v>3.061030848065454E-3</v>
      </c>
      <c r="O1404">
        <v>1402</v>
      </c>
      <c r="P1404">
        <v>924</v>
      </c>
      <c r="Q1404" s="9">
        <v>-0.11303823689214809</v>
      </c>
      <c r="R1404">
        <v>2.7880483614238922E-4</v>
      </c>
      <c r="S1404">
        <f t="shared" si="153"/>
        <v>0.99816000266425742</v>
      </c>
      <c r="T1404" s="20">
        <f t="shared" si="154"/>
        <v>1.8399973357425825E-3</v>
      </c>
    </row>
    <row r="1405" spans="1:20" x14ac:dyDescent="0.15">
      <c r="A1405" s="6">
        <v>38644</v>
      </c>
      <c r="B1405" s="11">
        <v>2091.2399999999998</v>
      </c>
      <c r="C1405" s="7">
        <f t="shared" si="148"/>
        <v>1.7140077821011568E-2</v>
      </c>
      <c r="E1405">
        <v>1403</v>
      </c>
      <c r="F1405" s="2">
        <f t="shared" si="149"/>
        <v>1003.9876497555043</v>
      </c>
      <c r="G1405" s="10">
        <f t="shared" si="151"/>
        <v>4.4384168704156499</v>
      </c>
      <c r="H1405" s="9">
        <f>H1404*(1+C1405)</f>
        <v>4.4384168704156339</v>
      </c>
      <c r="I1405" s="9">
        <f t="shared" si="150"/>
        <v>-7.4792855202390207E-2</v>
      </c>
      <c r="J1405">
        <f t="shared" si="152"/>
        <v>3.0764129126285974E-3</v>
      </c>
      <c r="O1405">
        <v>1403</v>
      </c>
      <c r="P1405">
        <v>595</v>
      </c>
      <c r="Q1405" s="9">
        <v>-0.11363250475414288</v>
      </c>
      <c r="R1405">
        <v>5.3591247673399045E-5</v>
      </c>
      <c r="S1405">
        <f t="shared" si="153"/>
        <v>0.99821359391193076</v>
      </c>
      <c r="T1405" s="20">
        <f t="shared" si="154"/>
        <v>1.7864060880692367E-3</v>
      </c>
    </row>
    <row r="1406" spans="1:20" x14ac:dyDescent="0.15">
      <c r="A1406" s="6">
        <v>38645</v>
      </c>
      <c r="B1406" s="11">
        <v>2068.11</v>
      </c>
      <c r="C1406" s="7">
        <f t="shared" si="148"/>
        <v>-1.1060423480805492E-2</v>
      </c>
      <c r="E1406">
        <v>1404</v>
      </c>
      <c r="F1406" s="2">
        <f t="shared" si="149"/>
        <v>992.88312117970986</v>
      </c>
      <c r="G1406" s="10">
        <f t="shared" si="151"/>
        <v>4.3893261002445012</v>
      </c>
      <c r="H1406" s="9">
        <f>H1405*(1+C1406)</f>
        <v>4.3893261002444852</v>
      </c>
      <c r="I1406" s="9">
        <f t="shared" si="150"/>
        <v>4.9090770171148712E-2</v>
      </c>
      <c r="J1406">
        <f t="shared" si="152"/>
        <v>3.0918722739985893E-3</v>
      </c>
      <c r="O1406">
        <v>1404</v>
      </c>
      <c r="P1406">
        <v>256</v>
      </c>
      <c r="Q1406" s="9">
        <v>-0.11405698179842449</v>
      </c>
      <c r="R1406">
        <v>9.7975669739303898E-6</v>
      </c>
      <c r="S1406">
        <f t="shared" si="153"/>
        <v>0.99822339147890471</v>
      </c>
      <c r="T1406" s="20">
        <f t="shared" si="154"/>
        <v>1.7766085210952909E-3</v>
      </c>
    </row>
    <row r="1407" spans="1:20" x14ac:dyDescent="0.15">
      <c r="A1407" s="6">
        <v>38646</v>
      </c>
      <c r="B1407" s="11">
        <v>2082.21</v>
      </c>
      <c r="C1407" s="7">
        <f t="shared" si="148"/>
        <v>6.8178191682259914E-3</v>
      </c>
      <c r="E1407">
        <v>1405</v>
      </c>
      <c r="F1407" s="2">
        <f t="shared" si="149"/>
        <v>999.65241875509696</v>
      </c>
      <c r="G1407" s="10">
        <f t="shared" si="151"/>
        <v>4.4192517318663427</v>
      </c>
      <c r="H1407" s="9">
        <f>H1406*(1+C1407)</f>
        <v>4.4192517318663267</v>
      </c>
      <c r="I1407" s="9">
        <f t="shared" si="150"/>
        <v>-2.9925631621841475E-2</v>
      </c>
      <c r="J1407">
        <f t="shared" si="152"/>
        <v>3.107409320601598E-3</v>
      </c>
      <c r="O1407">
        <v>1405</v>
      </c>
      <c r="P1407">
        <v>389</v>
      </c>
      <c r="Q1407" s="9">
        <v>-0.11900213936430326</v>
      </c>
      <c r="R1407">
        <v>1.9083081352018719E-5</v>
      </c>
      <c r="S1407">
        <f t="shared" si="153"/>
        <v>0.99824247456025672</v>
      </c>
      <c r="T1407" s="20">
        <f t="shared" si="154"/>
        <v>1.7575254397432793E-3</v>
      </c>
    </row>
    <row r="1408" spans="1:20" x14ac:dyDescent="0.15">
      <c r="A1408" s="6">
        <v>38649</v>
      </c>
      <c r="B1408" s="11">
        <v>2115.83</v>
      </c>
      <c r="C1408" s="7">
        <f t="shared" si="148"/>
        <v>1.6146306088242746E-2</v>
      </c>
      <c r="E1408">
        <v>1406</v>
      </c>
      <c r="F1408" s="2">
        <f t="shared" si="149"/>
        <v>1015.793112690169</v>
      </c>
      <c r="G1408" s="10">
        <f t="shared" si="151"/>
        <v>4.490606323010053</v>
      </c>
      <c r="H1408" s="9">
        <f>H1407*(1+C1408)</f>
        <v>4.490606323010037</v>
      </c>
      <c r="I1408" s="9">
        <f t="shared" si="150"/>
        <v>-7.1354591143710344E-2</v>
      </c>
      <c r="J1408">
        <f t="shared" si="152"/>
        <v>3.1230244428156759E-3</v>
      </c>
      <c r="O1408">
        <v>1406</v>
      </c>
      <c r="P1408">
        <v>405</v>
      </c>
      <c r="Q1408" s="9">
        <v>-0.11906581092094504</v>
      </c>
      <c r="R1408">
        <v>2.067660398085288E-5</v>
      </c>
      <c r="S1408">
        <f t="shared" si="153"/>
        <v>0.99826315116423758</v>
      </c>
      <c r="T1408" s="20">
        <f t="shared" si="154"/>
        <v>1.7368488357624168E-3</v>
      </c>
    </row>
    <row r="1409" spans="1:20" x14ac:dyDescent="0.15">
      <c r="A1409" s="6">
        <v>38650</v>
      </c>
      <c r="B1409" s="11">
        <v>2109.4499999999998</v>
      </c>
      <c r="C1409" s="7">
        <f t="shared" si="148"/>
        <v>-3.0153651285784733E-3</v>
      </c>
      <c r="E1409">
        <v>1407</v>
      </c>
      <c r="F1409" s="2">
        <f t="shared" si="149"/>
        <v>1012.7301255603129</v>
      </c>
      <c r="G1409" s="10">
        <f t="shared" si="151"/>
        <v>4.4770655052974746</v>
      </c>
      <c r="H1409" s="9">
        <f>H1408*(1+C1409)</f>
        <v>4.4770655052974586</v>
      </c>
      <c r="I1409" s="9">
        <f t="shared" si="150"/>
        <v>1.3540817712578423E-2</v>
      </c>
      <c r="J1409">
        <f t="shared" si="152"/>
        <v>3.1387180329805796E-3</v>
      </c>
      <c r="O1409">
        <v>1407</v>
      </c>
      <c r="P1409">
        <v>487</v>
      </c>
      <c r="Q1409" s="9">
        <v>-0.12008455582722055</v>
      </c>
      <c r="R1409">
        <v>3.1187932717514651E-5</v>
      </c>
      <c r="S1409">
        <f t="shared" si="153"/>
        <v>0.99829433909695509</v>
      </c>
      <c r="T1409" s="20">
        <f t="shared" si="154"/>
        <v>1.7056609030449144E-3</v>
      </c>
    </row>
    <row r="1410" spans="1:20" x14ac:dyDescent="0.15">
      <c r="A1410" s="6">
        <v>38651</v>
      </c>
      <c r="B1410" s="11">
        <v>2100.0500000000002</v>
      </c>
      <c r="C1410" s="7">
        <f t="shared" si="148"/>
        <v>-4.4561378558389819E-3</v>
      </c>
      <c r="E1410">
        <v>1408</v>
      </c>
      <c r="F1410" s="2">
        <f t="shared" si="149"/>
        <v>1008.217260510055</v>
      </c>
      <c r="G1410" s="10">
        <f t="shared" si="151"/>
        <v>4.4571150842162472</v>
      </c>
      <c r="H1410" s="9">
        <f>H1409*(1+C1410)</f>
        <v>4.4571150842162321</v>
      </c>
      <c r="I1410" s="9">
        <f t="shared" si="150"/>
        <v>1.9950421081226466E-2</v>
      </c>
      <c r="J1410">
        <f t="shared" si="152"/>
        <v>3.1544904854076176E-3</v>
      </c>
      <c r="O1410">
        <v>1408</v>
      </c>
      <c r="P1410">
        <v>216</v>
      </c>
      <c r="Q1410" s="9">
        <v>-0.12106085302906866</v>
      </c>
      <c r="R1410">
        <v>8.0175461918344768E-6</v>
      </c>
      <c r="S1410">
        <f t="shared" si="153"/>
        <v>0.99830235664314693</v>
      </c>
      <c r="T1410" s="20">
        <f t="shared" si="154"/>
        <v>1.6976433568530735E-3</v>
      </c>
    </row>
    <row r="1411" spans="1:20" x14ac:dyDescent="0.15">
      <c r="A1411" s="6">
        <v>38652</v>
      </c>
      <c r="B1411" s="11">
        <v>2063.81</v>
      </c>
      <c r="C1411" s="7">
        <f t="shared" si="148"/>
        <v>-1.7256731982571938E-2</v>
      </c>
      <c r="E1411">
        <v>1409</v>
      </c>
      <c r="F1411" s="2">
        <f t="shared" si="149"/>
        <v>990.81872546523005</v>
      </c>
      <c r="G1411" s="10">
        <f t="shared" si="151"/>
        <v>4.3801998437924494</v>
      </c>
      <c r="H1411" s="9">
        <f>H1410*(1+C1411)</f>
        <v>4.3801998437924343</v>
      </c>
      <c r="I1411" s="9">
        <f t="shared" si="150"/>
        <v>7.6915240423797826E-2</v>
      </c>
      <c r="J1411">
        <f t="shared" si="152"/>
        <v>3.1703421963895644E-3</v>
      </c>
      <c r="O1411">
        <v>1409</v>
      </c>
      <c r="P1411">
        <v>825</v>
      </c>
      <c r="Q1411" s="9">
        <v>-0.12150655392556331</v>
      </c>
      <c r="R1411">
        <v>1.6974042943286555E-4</v>
      </c>
      <c r="S1411">
        <f t="shared" si="153"/>
        <v>0.99847209707257978</v>
      </c>
      <c r="T1411" s="20">
        <f t="shared" si="154"/>
        <v>1.5279029274202216E-3</v>
      </c>
    </row>
    <row r="1412" spans="1:20" x14ac:dyDescent="0.15">
      <c r="A1412" s="6">
        <v>38653</v>
      </c>
      <c r="B1412" s="11">
        <v>2089.88</v>
      </c>
      <c r="C1412" s="7">
        <f t="shared" ref="C1412:C1475" si="155">B1412/B1411-1</f>
        <v>1.2631976780808296E-2</v>
      </c>
      <c r="E1412">
        <v>1410</v>
      </c>
      <c r="F1412" s="2">
        <f t="shared" ref="F1412:F1475" si="156">F1411*(1+C1412)</f>
        <v>1003.3347245992969</v>
      </c>
      <c r="G1412" s="10">
        <f t="shared" si="151"/>
        <v>4.4355304265145357</v>
      </c>
      <c r="H1412" s="9">
        <f>H1411*(1+C1412)</f>
        <v>4.4355304265145206</v>
      </c>
      <c r="I1412" s="9">
        <f t="shared" ref="I1412:I1475" si="157">-(H1412-H1411)</f>
        <v>-5.5330582722086241E-2</v>
      </c>
      <c r="J1412">
        <f t="shared" si="152"/>
        <v>3.1862735642106178E-3</v>
      </c>
      <c r="O1412">
        <v>1410</v>
      </c>
      <c r="P1412">
        <v>1007</v>
      </c>
      <c r="Q1412" s="9">
        <v>-0.12244040342298312</v>
      </c>
      <c r="R1412">
        <v>4.2265362761775339E-4</v>
      </c>
      <c r="S1412">
        <f t="shared" si="153"/>
        <v>0.99889475070019751</v>
      </c>
      <c r="T1412" s="20">
        <f t="shared" si="154"/>
        <v>1.105249299802491E-3</v>
      </c>
    </row>
    <row r="1413" spans="1:20" x14ac:dyDescent="0.15">
      <c r="A1413" s="6">
        <v>38656</v>
      </c>
      <c r="B1413" s="11">
        <v>2120.3000000000002</v>
      </c>
      <c r="C1413" s="7">
        <f t="shared" si="155"/>
        <v>1.4555859666583792E-2</v>
      </c>
      <c r="E1413">
        <v>1411</v>
      </c>
      <c r="F1413" s="2">
        <f t="shared" si="156"/>
        <v>1017.9391240491748</v>
      </c>
      <c r="G1413" s="10">
        <f t="shared" ref="G1413:G1476" si="158">G1412*F1413/F1412</f>
        <v>4.5000933849497438</v>
      </c>
      <c r="H1413" s="9">
        <f>H1412*(1+C1413)</f>
        <v>4.5000933849497287</v>
      </c>
      <c r="I1413" s="9">
        <f t="shared" si="157"/>
        <v>-6.4562958435208095E-2</v>
      </c>
      <c r="J1413">
        <f t="shared" ref="J1413:J1476" si="159">$M$2^($M$3-E1413)*(1-$M$2)/(1-$M$2^$M$3)</f>
        <v>3.2022849891564001E-3</v>
      </c>
      <c r="O1413">
        <v>1411</v>
      </c>
      <c r="P1413">
        <v>427</v>
      </c>
      <c r="Q1413" s="9">
        <v>-0.12352281988589997</v>
      </c>
      <c r="R1413">
        <v>2.3087208942047801E-5</v>
      </c>
      <c r="S1413">
        <f t="shared" ref="S1413:S1476" si="160">S1412+R1413</f>
        <v>0.99891783790913957</v>
      </c>
      <c r="T1413" s="20">
        <f t="shared" si="154"/>
        <v>1.0821620908604279E-3</v>
      </c>
    </row>
    <row r="1414" spans="1:20" x14ac:dyDescent="0.15">
      <c r="A1414" s="6">
        <v>38657</v>
      </c>
      <c r="B1414" s="11">
        <v>2114.0500000000002</v>
      </c>
      <c r="C1414" s="7">
        <f t="shared" si="155"/>
        <v>-2.9476960807433006E-3</v>
      </c>
      <c r="E1414">
        <v>1412</v>
      </c>
      <c r="F1414" s="2">
        <f t="shared" si="156"/>
        <v>1014.9385488827797</v>
      </c>
      <c r="G1414" s="10">
        <f t="shared" si="158"/>
        <v>4.4868284773159477</v>
      </c>
      <c r="H1414" s="9">
        <f>H1413*(1+C1414)</f>
        <v>4.4868284773159335</v>
      </c>
      <c r="I1414" s="9">
        <f t="shared" si="157"/>
        <v>1.3264907633795175E-2</v>
      </c>
      <c r="J1414">
        <f t="shared" si="159"/>
        <v>3.2183768735240203E-3</v>
      </c>
      <c r="O1414">
        <v>1412</v>
      </c>
      <c r="P1414">
        <v>101</v>
      </c>
      <c r="Q1414" s="9">
        <v>-0.12781003803314306</v>
      </c>
      <c r="R1414">
        <v>4.5050099703733378E-6</v>
      </c>
      <c r="S1414">
        <f t="shared" si="160"/>
        <v>0.99892234291910997</v>
      </c>
      <c r="T1414" s="20">
        <f t="shared" si="154"/>
        <v>1.0776570808900265E-3</v>
      </c>
    </row>
    <row r="1415" spans="1:20" x14ac:dyDescent="0.15">
      <c r="A1415" s="6">
        <v>38658</v>
      </c>
      <c r="B1415" s="11">
        <v>2144.31</v>
      </c>
      <c r="C1415" s="7">
        <f t="shared" si="155"/>
        <v>1.4313757952744588E-2</v>
      </c>
      <c r="E1415">
        <v>1413</v>
      </c>
      <c r="F1415" s="2">
        <f t="shared" si="156"/>
        <v>1029.4661336083977</v>
      </c>
      <c r="G1415" s="10">
        <f t="shared" si="158"/>
        <v>4.5510518541157294</v>
      </c>
      <c r="H1415" s="9">
        <f>H1414*(1+C1415)</f>
        <v>4.5510518541157152</v>
      </c>
      <c r="I1415" s="9">
        <f t="shared" si="157"/>
        <v>-6.422337679978174E-2</v>
      </c>
      <c r="J1415">
        <f t="shared" si="159"/>
        <v>3.2345496216321813E-3</v>
      </c>
      <c r="O1415">
        <v>1413</v>
      </c>
      <c r="P1415">
        <v>250</v>
      </c>
      <c r="Q1415" s="9">
        <v>-0.12791615729421402</v>
      </c>
      <c r="R1415">
        <v>9.5072896500789062E-6</v>
      </c>
      <c r="S1415">
        <f t="shared" si="160"/>
        <v>0.99893185020876007</v>
      </c>
      <c r="T1415" s="20">
        <f t="shared" si="154"/>
        <v>1.0681497912399252E-3</v>
      </c>
    </row>
    <row r="1416" spans="1:20" x14ac:dyDescent="0.15">
      <c r="A1416" s="6">
        <v>38659</v>
      </c>
      <c r="B1416" s="11">
        <v>2160.2199999999998</v>
      </c>
      <c r="C1416" s="7">
        <f t="shared" si="155"/>
        <v>7.419636153354725E-3</v>
      </c>
      <c r="E1416">
        <v>1414</v>
      </c>
      <c r="F1416" s="2">
        <f t="shared" si="156"/>
        <v>1037.104397751973</v>
      </c>
      <c r="G1416" s="10">
        <f t="shared" si="158"/>
        <v>4.5848190029883185</v>
      </c>
      <c r="H1416" s="9">
        <f>H1415*(1+C1416)</f>
        <v>4.5848190029883042</v>
      </c>
      <c r="I1416" s="9">
        <f t="shared" si="157"/>
        <v>-3.3767148872589026E-2</v>
      </c>
      <c r="J1416">
        <f t="shared" si="159"/>
        <v>3.2508036398313377E-3</v>
      </c>
      <c r="O1416">
        <v>1414</v>
      </c>
      <c r="P1416">
        <v>586</v>
      </c>
      <c r="Q1416" s="9">
        <v>-0.12984752784569409</v>
      </c>
      <c r="R1416">
        <v>5.1227315142180976E-5</v>
      </c>
      <c r="S1416">
        <f t="shared" si="160"/>
        <v>0.99898307752390225</v>
      </c>
      <c r="T1416" s="20">
        <f t="shared" si="154"/>
        <v>1.016922476097748E-3</v>
      </c>
    </row>
    <row r="1417" spans="1:20" x14ac:dyDescent="0.15">
      <c r="A1417" s="6">
        <v>38660</v>
      </c>
      <c r="B1417" s="11">
        <v>2169.4299999999998</v>
      </c>
      <c r="C1417" s="7">
        <f t="shared" si="155"/>
        <v>4.26345464813771E-3</v>
      </c>
      <c r="E1417">
        <v>1415</v>
      </c>
      <c r="F1417" s="2">
        <f t="shared" si="156"/>
        <v>1041.5260453171727</v>
      </c>
      <c r="G1417" s="10">
        <f t="shared" si="158"/>
        <v>4.604366170877479</v>
      </c>
      <c r="H1417" s="9">
        <f>H1416*(1+C1417)</f>
        <v>4.6043661708774648</v>
      </c>
      <c r="I1417" s="9">
        <f t="shared" si="157"/>
        <v>-1.9547167889160555E-2</v>
      </c>
      <c r="J1417">
        <f t="shared" si="159"/>
        <v>3.2671393365139071E-3</v>
      </c>
      <c r="O1417">
        <v>1415</v>
      </c>
      <c r="P1417">
        <v>229</v>
      </c>
      <c r="Q1417" s="9">
        <v>-0.1305479149687585</v>
      </c>
      <c r="R1417">
        <v>8.5573918871854438E-6</v>
      </c>
      <c r="S1417">
        <f t="shared" si="160"/>
        <v>0.99899163491578946</v>
      </c>
      <c r="T1417" s="20">
        <f t="shared" si="154"/>
        <v>1.0083650842105385E-3</v>
      </c>
    </row>
    <row r="1418" spans="1:20" x14ac:dyDescent="0.15">
      <c r="A1418" s="6">
        <v>38663</v>
      </c>
      <c r="B1418" s="11">
        <v>2178.2399999999998</v>
      </c>
      <c r="C1418" s="7">
        <f t="shared" si="155"/>
        <v>4.0609745416999576E-3</v>
      </c>
      <c r="E1418">
        <v>1416</v>
      </c>
      <c r="F1418" s="2">
        <f t="shared" si="156"/>
        <v>1045.7556560717233</v>
      </c>
      <c r="G1418" s="10">
        <f t="shared" si="158"/>
        <v>4.6230643846780772</v>
      </c>
      <c r="H1418" s="9">
        <f>H1417*(1+C1418)</f>
        <v>4.623064384678063</v>
      </c>
      <c r="I1418" s="9">
        <f t="shared" si="157"/>
        <v>-1.8698213800598218E-2</v>
      </c>
      <c r="J1418">
        <f t="shared" si="159"/>
        <v>3.28355712212453E-3</v>
      </c>
      <c r="O1418">
        <v>1416</v>
      </c>
      <c r="P1418">
        <v>241</v>
      </c>
      <c r="Q1418" s="9">
        <v>-0.1305479149687585</v>
      </c>
      <c r="R1418">
        <v>9.0879190949371182E-6</v>
      </c>
      <c r="S1418">
        <f t="shared" si="160"/>
        <v>0.99900072283488439</v>
      </c>
      <c r="T1418" s="20">
        <f t="shared" si="154"/>
        <v>9.9927716511560849E-4</v>
      </c>
    </row>
    <row r="1419" spans="1:20" x14ac:dyDescent="0.15">
      <c r="A1419" s="6">
        <v>38664</v>
      </c>
      <c r="B1419" s="11">
        <v>2172.0700000000002</v>
      </c>
      <c r="C1419" s="7">
        <f t="shared" si="155"/>
        <v>-2.8325620684587216E-3</v>
      </c>
      <c r="E1419">
        <v>1417</v>
      </c>
      <c r="F1419" s="2">
        <f t="shared" si="156"/>
        <v>1042.7934882674583</v>
      </c>
      <c r="G1419" s="10">
        <f t="shared" si="158"/>
        <v>4.6099692678619952</v>
      </c>
      <c r="H1419" s="9">
        <f>H1418*(1+C1419)</f>
        <v>4.6099692678619819</v>
      </c>
      <c r="I1419" s="9">
        <f t="shared" si="157"/>
        <v>1.3095116816081109E-2</v>
      </c>
      <c r="J1419">
        <f t="shared" si="159"/>
        <v>3.3000574091703815E-3</v>
      </c>
      <c r="O1419">
        <v>1417</v>
      </c>
      <c r="P1419">
        <v>746</v>
      </c>
      <c r="Q1419" s="9">
        <v>-0.13059036267318636</v>
      </c>
      <c r="R1419">
        <v>1.1423749609593579E-4</v>
      </c>
      <c r="S1419">
        <f t="shared" si="160"/>
        <v>0.99911496033098035</v>
      </c>
      <c r="T1419" s="20">
        <f t="shared" si="154"/>
        <v>8.8503966901964937E-4</v>
      </c>
    </row>
    <row r="1420" spans="1:20" x14ac:dyDescent="0.15">
      <c r="A1420" s="6">
        <v>38665</v>
      </c>
      <c r="B1420" s="11">
        <v>2175.81</v>
      </c>
      <c r="C1420" s="7">
        <f t="shared" si="155"/>
        <v>1.7218597927322055E-3</v>
      </c>
      <c r="E1420">
        <v>1418</v>
      </c>
      <c r="F1420" s="2">
        <f t="shared" si="156"/>
        <v>1044.589032447029</v>
      </c>
      <c r="G1420" s="10">
        <f t="shared" si="158"/>
        <v>4.6179069885900583</v>
      </c>
      <c r="H1420" s="9">
        <f>H1419*(1+C1420)</f>
        <v>4.617906988590045</v>
      </c>
      <c r="I1420" s="9">
        <f t="shared" si="157"/>
        <v>-7.9377207280630913E-3</v>
      </c>
      <c r="J1420">
        <f t="shared" si="159"/>
        <v>3.3166406122315394E-3</v>
      </c>
      <c r="O1420">
        <v>1418</v>
      </c>
      <c r="P1420">
        <v>644</v>
      </c>
      <c r="Q1420" s="9">
        <v>-0.13139686905732173</v>
      </c>
      <c r="R1420">
        <v>6.8511410937353355E-5</v>
      </c>
      <c r="S1420">
        <f t="shared" si="160"/>
        <v>0.99918347174191768</v>
      </c>
      <c r="T1420" s="20">
        <f t="shared" si="154"/>
        <v>8.1652825808231633E-4</v>
      </c>
    </row>
    <row r="1421" spans="1:20" x14ac:dyDescent="0.15">
      <c r="A1421" s="6">
        <v>38666</v>
      </c>
      <c r="B1421" s="11">
        <v>2196.6799999999998</v>
      </c>
      <c r="C1421" s="7">
        <f t="shared" si="155"/>
        <v>9.591830168994564E-3</v>
      </c>
      <c r="E1421">
        <v>1419</v>
      </c>
      <c r="F1421" s="2">
        <f t="shared" si="156"/>
        <v>1054.6085530426553</v>
      </c>
      <c r="G1421" s="10">
        <f t="shared" si="158"/>
        <v>4.662201168160828</v>
      </c>
      <c r="H1421" s="9">
        <f>H1420*(1+C1421)</f>
        <v>4.6622011681608138</v>
      </c>
      <c r="I1421" s="9">
        <f t="shared" si="157"/>
        <v>-4.4294179570768755E-2</v>
      </c>
      <c r="J1421">
        <f t="shared" si="159"/>
        <v>3.3333071479713958E-3</v>
      </c>
      <c r="O1421">
        <v>1419</v>
      </c>
      <c r="P1421">
        <v>268</v>
      </c>
      <c r="Q1421" s="9">
        <v>-0.1326066286335239</v>
      </c>
      <c r="R1421">
        <v>1.040498053146806E-5</v>
      </c>
      <c r="S1421">
        <f t="shared" si="160"/>
        <v>0.99919387672244919</v>
      </c>
      <c r="T1421" s="20">
        <f t="shared" si="154"/>
        <v>8.0612327755080759E-4</v>
      </c>
    </row>
    <row r="1422" spans="1:20" x14ac:dyDescent="0.15">
      <c r="A1422" s="6">
        <v>38667</v>
      </c>
      <c r="B1422" s="11">
        <v>2202.4699999999998</v>
      </c>
      <c r="C1422" s="7">
        <f t="shared" si="155"/>
        <v>2.6357958373546264E-3</v>
      </c>
      <c r="E1422">
        <v>1420</v>
      </c>
      <c r="F1422" s="2">
        <f t="shared" si="156"/>
        <v>1057.3882858768038</v>
      </c>
      <c r="G1422" s="10">
        <f t="shared" si="158"/>
        <v>4.6744897785927773</v>
      </c>
      <c r="H1422" s="9">
        <f>H1421*(1+C1422)</f>
        <v>4.6744897785927622</v>
      </c>
      <c r="I1422" s="9">
        <f t="shared" si="157"/>
        <v>-1.2288610431948399E-2</v>
      </c>
      <c r="J1422">
        <f t="shared" si="159"/>
        <v>3.3500574351471315E-3</v>
      </c>
      <c r="O1422">
        <v>1420</v>
      </c>
      <c r="P1422">
        <v>75</v>
      </c>
      <c r="Q1422" s="9">
        <v>-0.13292498641673411</v>
      </c>
      <c r="R1422">
        <v>3.9545389355967935E-6</v>
      </c>
      <c r="S1422">
        <f t="shared" si="160"/>
        <v>0.99919783126138484</v>
      </c>
      <c r="T1422" s="20">
        <f t="shared" si="154"/>
        <v>8.0216873861516103E-4</v>
      </c>
    </row>
    <row r="1423" spans="1:20" x14ac:dyDescent="0.15">
      <c r="A1423" s="6">
        <v>38670</v>
      </c>
      <c r="B1423" s="11">
        <v>2200.9499999999998</v>
      </c>
      <c r="C1423" s="7">
        <f t="shared" si="155"/>
        <v>-6.9013425835540154E-4</v>
      </c>
      <c r="E1423">
        <v>1421</v>
      </c>
      <c r="F1423" s="2">
        <f t="shared" si="156"/>
        <v>1056.6585459963364</v>
      </c>
      <c r="G1423" s="10">
        <f t="shared" si="158"/>
        <v>4.6712637530562375</v>
      </c>
      <c r="H1423" s="9">
        <f>H1422*(1+C1423)</f>
        <v>4.6712637530562233</v>
      </c>
      <c r="I1423" s="9">
        <f t="shared" si="157"/>
        <v>3.2260255365388346E-3</v>
      </c>
      <c r="J1423">
        <f t="shared" si="159"/>
        <v>3.3668918946202328E-3</v>
      </c>
      <c r="O1423">
        <v>1421</v>
      </c>
      <c r="P1423">
        <v>517</v>
      </c>
      <c r="Q1423" s="9">
        <v>-0.13373149280086905</v>
      </c>
      <c r="R1423">
        <v>3.6248844423918487E-5</v>
      </c>
      <c r="S1423">
        <f t="shared" si="160"/>
        <v>0.99923408010580872</v>
      </c>
      <c r="T1423" s="20">
        <f t="shared" si="154"/>
        <v>7.6591989419128037E-4</v>
      </c>
    </row>
    <row r="1424" spans="1:20" x14ac:dyDescent="0.15">
      <c r="A1424" s="6">
        <v>38671</v>
      </c>
      <c r="B1424" s="11">
        <v>2186.7399999999998</v>
      </c>
      <c r="C1424" s="7">
        <f t="shared" si="155"/>
        <v>-6.4563029600854804E-3</v>
      </c>
      <c r="E1424">
        <v>1422</v>
      </c>
      <c r="F1424" s="2">
        <f t="shared" si="156"/>
        <v>1049.8364382980208</v>
      </c>
      <c r="G1424" s="10">
        <f t="shared" si="158"/>
        <v>4.6411046590600415</v>
      </c>
      <c r="H1424" s="9">
        <f>H1423*(1+C1424)</f>
        <v>4.6411046590600264</v>
      </c>
      <c r="I1424" s="9">
        <f t="shared" si="157"/>
        <v>3.0159093996196873E-2</v>
      </c>
      <c r="J1424">
        <f t="shared" si="159"/>
        <v>3.3838109493670686E-3</v>
      </c>
      <c r="O1424">
        <v>1422</v>
      </c>
      <c r="P1424">
        <v>228</v>
      </c>
      <c r="Q1424" s="9">
        <v>-0.13515349089921269</v>
      </c>
      <c r="R1424">
        <v>8.5146049277495161E-6</v>
      </c>
      <c r="S1424">
        <f t="shared" si="160"/>
        <v>0.99924259471073651</v>
      </c>
      <c r="T1424" s="20">
        <f t="shared" si="154"/>
        <v>7.5740528926349082E-4</v>
      </c>
    </row>
    <row r="1425" spans="1:20" x14ac:dyDescent="0.15">
      <c r="A1425" s="6">
        <v>38672</v>
      </c>
      <c r="B1425" s="11">
        <v>2187.9299999999998</v>
      </c>
      <c r="C1425" s="7">
        <f t="shared" si="155"/>
        <v>5.4418906683006973E-4</v>
      </c>
      <c r="E1425">
        <v>1423</v>
      </c>
      <c r="F1425" s="2">
        <f t="shared" si="156"/>
        <v>1050.4077478097024</v>
      </c>
      <c r="G1425" s="10">
        <f t="shared" si="158"/>
        <v>4.643630297473516</v>
      </c>
      <c r="H1425" s="9">
        <f>H1424*(1+C1425)</f>
        <v>4.6436302974735009</v>
      </c>
      <c r="I1425" s="9">
        <f t="shared" si="157"/>
        <v>-2.5256384134744181E-3</v>
      </c>
      <c r="J1425">
        <f t="shared" si="159"/>
        <v>3.4008150244895161E-3</v>
      </c>
      <c r="O1425">
        <v>1423</v>
      </c>
      <c r="P1425">
        <v>208</v>
      </c>
      <c r="Q1425" s="9">
        <v>-0.13632080277098613</v>
      </c>
      <c r="R1425">
        <v>7.7024008530401161E-6</v>
      </c>
      <c r="S1425">
        <f t="shared" si="160"/>
        <v>0.99925029711158952</v>
      </c>
      <c r="T1425" s="20">
        <f t="shared" si="154"/>
        <v>7.4970288841047505E-4</v>
      </c>
    </row>
    <row r="1426" spans="1:20" x14ac:dyDescent="0.15">
      <c r="A1426" s="6">
        <v>38673</v>
      </c>
      <c r="B1426" s="11">
        <v>2220.46</v>
      </c>
      <c r="C1426" s="7">
        <f t="shared" si="155"/>
        <v>1.4867934531726412E-2</v>
      </c>
      <c r="E1426">
        <v>1424</v>
      </c>
      <c r="F1426" s="2">
        <f t="shared" si="156"/>
        <v>1066.0251414357554</v>
      </c>
      <c r="G1426" s="10">
        <f t="shared" si="158"/>
        <v>4.7126714887258938</v>
      </c>
      <c r="H1426" s="9">
        <f>H1425*(1+C1426)</f>
        <v>4.7126714887258778</v>
      </c>
      <c r="I1426" s="9">
        <f t="shared" si="157"/>
        <v>-6.9041191252376954E-2</v>
      </c>
      <c r="J1426">
        <f t="shared" si="159"/>
        <v>3.4179045472256444E-3</v>
      </c>
      <c r="O1426">
        <v>1424</v>
      </c>
      <c r="P1426">
        <v>149</v>
      </c>
      <c r="Q1426" s="9">
        <v>-0.1369787421896218</v>
      </c>
      <c r="R1426">
        <v>5.7304388261662262E-6</v>
      </c>
      <c r="S1426">
        <f t="shared" si="160"/>
        <v>0.99925602755041565</v>
      </c>
      <c r="T1426" s="20">
        <f t="shared" si="154"/>
        <v>7.4397244958435138E-4</v>
      </c>
    </row>
    <row r="1427" spans="1:20" x14ac:dyDescent="0.15">
      <c r="A1427" s="6">
        <v>38674</v>
      </c>
      <c r="B1427" s="11">
        <v>2227.0700000000002</v>
      </c>
      <c r="C1427" s="7">
        <f t="shared" si="155"/>
        <v>2.9768606504958495E-3</v>
      </c>
      <c r="E1427">
        <v>1425</v>
      </c>
      <c r="F1427" s="2">
        <f t="shared" si="156"/>
        <v>1069.1985497317348</v>
      </c>
      <c r="G1427" s="10">
        <f t="shared" si="158"/>
        <v>4.7267004550393956</v>
      </c>
      <c r="H1427" s="9">
        <f>H1426*(1+C1427)</f>
        <v>4.7267004550393796</v>
      </c>
      <c r="I1427" s="9">
        <f t="shared" si="157"/>
        <v>-1.4028966313501812E-2</v>
      </c>
      <c r="J1427">
        <f t="shared" si="159"/>
        <v>3.4350799469604464E-3</v>
      </c>
      <c r="O1427">
        <v>1425</v>
      </c>
      <c r="P1427">
        <v>447</v>
      </c>
      <c r="Q1427" s="9">
        <v>-0.13799748709589732</v>
      </c>
      <c r="R1427">
        <v>2.5521712875843634E-5</v>
      </c>
      <c r="S1427">
        <f t="shared" si="160"/>
        <v>0.99928154926329149</v>
      </c>
      <c r="T1427" s="20">
        <f t="shared" si="154"/>
        <v>7.1845073670850912E-4</v>
      </c>
    </row>
    <row r="1428" spans="1:20" x14ac:dyDescent="0.15">
      <c r="A1428" s="6">
        <v>38677</v>
      </c>
      <c r="B1428" s="11">
        <v>2241.67</v>
      </c>
      <c r="C1428" s="7">
        <f t="shared" si="155"/>
        <v>6.555698743191618E-3</v>
      </c>
      <c r="E1428">
        <v>1426</v>
      </c>
      <c r="F1428" s="2">
        <f t="shared" si="156"/>
        <v>1076.2078933204334</v>
      </c>
      <c r="G1428" s="10">
        <f t="shared" si="158"/>
        <v>4.7576872792719405</v>
      </c>
      <c r="H1428" s="9">
        <f>H1427*(1+C1428)</f>
        <v>4.7576872792719245</v>
      </c>
      <c r="I1428" s="9">
        <f t="shared" si="157"/>
        <v>-3.0986824232544841E-2</v>
      </c>
      <c r="J1428">
        <f t="shared" si="159"/>
        <v>3.4523416552366295E-3</v>
      </c>
      <c r="O1428">
        <v>1426</v>
      </c>
      <c r="P1428">
        <v>601</v>
      </c>
      <c r="Q1428" s="9">
        <v>-0.13799748709589732</v>
      </c>
      <c r="R1428">
        <v>5.5227499910267321E-5</v>
      </c>
      <c r="S1428">
        <f t="shared" si="160"/>
        <v>0.99933677676320176</v>
      </c>
      <c r="T1428" s="20">
        <f t="shared" si="154"/>
        <v>6.6322323679823825E-4</v>
      </c>
    </row>
    <row r="1429" spans="1:20" x14ac:dyDescent="0.15">
      <c r="A1429" s="6">
        <v>38678</v>
      </c>
      <c r="B1429" s="11">
        <v>2253.56</v>
      </c>
      <c r="C1429" s="7">
        <f t="shared" si="155"/>
        <v>5.3040813322209335E-3</v>
      </c>
      <c r="E1429">
        <v>1427</v>
      </c>
      <c r="F1429" s="2">
        <f t="shared" si="156"/>
        <v>1081.9161875169832</v>
      </c>
      <c r="G1429" s="10">
        <f t="shared" si="158"/>
        <v>4.782922439554472</v>
      </c>
      <c r="H1429" s="9">
        <f>H1428*(1+C1429)</f>
        <v>4.7829224395544561</v>
      </c>
      <c r="I1429" s="9">
        <f t="shared" si="157"/>
        <v>-2.5235160282531588E-2</v>
      </c>
      <c r="J1429">
        <f t="shared" si="159"/>
        <v>3.469690105765456E-3</v>
      </c>
      <c r="O1429">
        <v>1427</v>
      </c>
      <c r="P1429">
        <v>537</v>
      </c>
      <c r="Q1429" s="9">
        <v>-0.14115984107579438</v>
      </c>
      <c r="R1429">
        <v>4.0071218733740752E-5</v>
      </c>
      <c r="S1429">
        <f t="shared" si="160"/>
        <v>0.99937684798193549</v>
      </c>
      <c r="T1429" s="20">
        <f t="shared" si="154"/>
        <v>6.2315201806451004E-4</v>
      </c>
    </row>
    <row r="1430" spans="1:20" x14ac:dyDescent="0.15">
      <c r="A1430" s="6">
        <v>38679</v>
      </c>
      <c r="B1430" s="11">
        <v>2259.98</v>
      </c>
      <c r="C1430" s="7">
        <f t="shared" si="155"/>
        <v>2.8488258577539227E-3</v>
      </c>
      <c r="E1430">
        <v>1428</v>
      </c>
      <c r="F1430" s="2">
        <f t="shared" si="156"/>
        <v>1084.9983783279042</v>
      </c>
      <c r="G1430" s="10">
        <f t="shared" si="158"/>
        <v>4.7965481526759062</v>
      </c>
      <c r="H1430" s="9">
        <f>H1429*(1+C1430)</f>
        <v>4.7965481526758902</v>
      </c>
      <c r="I1430" s="9">
        <f t="shared" si="157"/>
        <v>-1.3625713121434124E-2</v>
      </c>
      <c r="J1430">
        <f t="shared" si="159"/>
        <v>3.487125734437645E-3</v>
      </c>
      <c r="O1430">
        <v>1428</v>
      </c>
      <c r="P1430">
        <v>67</v>
      </c>
      <c r="Q1430" s="9">
        <v>-0.14173288508557391</v>
      </c>
      <c r="R1430">
        <v>3.7990980459760515E-6</v>
      </c>
      <c r="S1430">
        <f t="shared" si="160"/>
        <v>0.99938064707998142</v>
      </c>
      <c r="T1430" s="20">
        <f t="shared" si="154"/>
        <v>6.1935292001857878E-4</v>
      </c>
    </row>
    <row r="1431" spans="1:20" x14ac:dyDescent="0.15">
      <c r="A1431" s="6">
        <v>38681</v>
      </c>
      <c r="B1431" s="11">
        <v>2263.0100000000002</v>
      </c>
      <c r="C1431" s="7">
        <f t="shared" si="155"/>
        <v>1.3407198293791112E-3</v>
      </c>
      <c r="E1431">
        <v>1429</v>
      </c>
      <c r="F1431" s="2">
        <f t="shared" si="156"/>
        <v>1086.4530571685725</v>
      </c>
      <c r="G1431" s="10">
        <f t="shared" si="158"/>
        <v>4.8029789798967704</v>
      </c>
      <c r="H1431" s="9">
        <f>H1430*(1+C1431)</f>
        <v>4.8029789798967544</v>
      </c>
      <c r="I1431" s="9">
        <f t="shared" si="157"/>
        <v>-6.4308272208641881E-3</v>
      </c>
      <c r="J1431">
        <f t="shared" si="159"/>
        <v>3.5046489793343163E-3</v>
      </c>
      <c r="O1431">
        <v>1429</v>
      </c>
      <c r="P1431">
        <v>137</v>
      </c>
      <c r="Q1431" s="9">
        <v>-0.14277285384406468</v>
      </c>
      <c r="R1431">
        <v>5.3959118923457637E-6</v>
      </c>
      <c r="S1431">
        <f t="shared" si="160"/>
        <v>0.99938604299187372</v>
      </c>
      <c r="T1431" s="20">
        <f t="shared" si="154"/>
        <v>6.1395700812627574E-4</v>
      </c>
    </row>
    <row r="1432" spans="1:20" x14ac:dyDescent="0.15">
      <c r="A1432" s="6">
        <v>38684</v>
      </c>
      <c r="B1432" s="11">
        <v>2239.37</v>
      </c>
      <c r="C1432" s="7">
        <f t="shared" si="155"/>
        <v>-1.0446264046557574E-2</v>
      </c>
      <c r="E1432">
        <v>1430</v>
      </c>
      <c r="F1432" s="2">
        <f t="shared" si="156"/>
        <v>1075.1036816592</v>
      </c>
      <c r="G1432" s="10">
        <f t="shared" si="158"/>
        <v>4.7528057932627039</v>
      </c>
      <c r="H1432" s="9">
        <f>H1431*(1+C1432)</f>
        <v>4.752805793262687</v>
      </c>
      <c r="I1432" s="9">
        <f t="shared" si="157"/>
        <v>5.0173186634067335E-2</v>
      </c>
      <c r="J1432">
        <f t="shared" si="159"/>
        <v>3.5222602807380063E-3</v>
      </c>
      <c r="O1432">
        <v>1430</v>
      </c>
      <c r="P1432">
        <v>253</v>
      </c>
      <c r="Q1432" s="9">
        <v>-0.14319733088834585</v>
      </c>
      <c r="R1432">
        <v>9.6513370621486062E-6</v>
      </c>
      <c r="S1432">
        <f t="shared" si="160"/>
        <v>0.99939569432893582</v>
      </c>
      <c r="T1432" s="20">
        <f t="shared" si="154"/>
        <v>6.0430567106417588E-4</v>
      </c>
    </row>
    <row r="1433" spans="1:20" x14ac:dyDescent="0.15">
      <c r="A1433" s="6">
        <v>38685</v>
      </c>
      <c r="B1433" s="11">
        <v>2232.71</v>
      </c>
      <c r="C1433" s="7">
        <f t="shared" si="155"/>
        <v>-2.9740507374841352E-3</v>
      </c>
      <c r="E1433">
        <v>1431</v>
      </c>
      <c r="F1433" s="2">
        <f t="shared" si="156"/>
        <v>1071.9062687618896</v>
      </c>
      <c r="G1433" s="10">
        <f t="shared" si="158"/>
        <v>4.738670707688132</v>
      </c>
      <c r="H1433" s="9">
        <f>H1432*(1+C1433)</f>
        <v>4.7386707076881152</v>
      </c>
      <c r="I1433" s="9">
        <f t="shared" si="157"/>
        <v>1.4135085574571882E-2</v>
      </c>
      <c r="J1433">
        <f t="shared" si="159"/>
        <v>3.539960081143725E-3</v>
      </c>
      <c r="O1433">
        <v>1431</v>
      </c>
      <c r="P1433">
        <v>573</v>
      </c>
      <c r="Q1433" s="9">
        <v>-0.14472544824775824</v>
      </c>
      <c r="R1433">
        <v>4.7995624233493418E-5</v>
      </c>
      <c r="S1433">
        <f t="shared" si="160"/>
        <v>0.99944368995316935</v>
      </c>
      <c r="T1433" s="20">
        <f t="shared" si="154"/>
        <v>5.5631004683065477E-4</v>
      </c>
    </row>
    <row r="1434" spans="1:20" x14ac:dyDescent="0.15">
      <c r="A1434" s="6">
        <v>38686</v>
      </c>
      <c r="B1434" s="11">
        <v>2232.8200000000002</v>
      </c>
      <c r="C1434" s="7">
        <f t="shared" si="155"/>
        <v>4.9267482118198203E-5</v>
      </c>
      <c r="E1434">
        <v>1432</v>
      </c>
      <c r="F1434" s="2">
        <f t="shared" si="156"/>
        <v>1071.9590788848182</v>
      </c>
      <c r="G1434" s="10">
        <f t="shared" si="158"/>
        <v>4.7389041700624865</v>
      </c>
      <c r="H1434" s="9">
        <f>H1433*(1+C1434)</f>
        <v>4.7389041700624706</v>
      </c>
      <c r="I1434" s="9">
        <f t="shared" si="157"/>
        <v>-2.3346237435539763E-4</v>
      </c>
      <c r="J1434">
        <f t="shared" si="159"/>
        <v>3.5577488252700757E-3</v>
      </c>
      <c r="O1434">
        <v>1432</v>
      </c>
      <c r="P1434">
        <v>486</v>
      </c>
      <c r="Q1434" s="9">
        <v>-0.15121994702526464</v>
      </c>
      <c r="R1434">
        <v>3.1031993053927089E-5</v>
      </c>
      <c r="S1434">
        <f t="shared" si="160"/>
        <v>0.99947472194622322</v>
      </c>
      <c r="T1434" s="20">
        <f t="shared" si="154"/>
        <v>5.2527805377677872E-4</v>
      </c>
    </row>
    <row r="1435" spans="1:20" x14ac:dyDescent="0.15">
      <c r="A1435" s="6">
        <v>38687</v>
      </c>
      <c r="B1435" s="11">
        <v>2267.17</v>
      </c>
      <c r="C1435" s="7">
        <f t="shared" si="155"/>
        <v>1.5384133069392014E-2</v>
      </c>
      <c r="E1435">
        <v>1433</v>
      </c>
      <c r="F1435" s="2">
        <f t="shared" si="156"/>
        <v>1088.450239999325</v>
      </c>
      <c r="G1435" s="10">
        <f t="shared" si="158"/>
        <v>4.8118081024178236</v>
      </c>
      <c r="H1435" s="9">
        <f>H1434*(1+C1435)</f>
        <v>4.8118081024178085</v>
      </c>
      <c r="I1435" s="9">
        <f t="shared" si="157"/>
        <v>-7.2903932355337986E-2</v>
      </c>
      <c r="J1435">
        <f t="shared" si="159"/>
        <v>3.5756269600704274E-3</v>
      </c>
      <c r="O1435">
        <v>1433</v>
      </c>
      <c r="P1435">
        <v>80</v>
      </c>
      <c r="Q1435" s="9">
        <v>-0.15136851399076434</v>
      </c>
      <c r="R1435">
        <v>4.0549028367766619E-6</v>
      </c>
      <c r="S1435">
        <f t="shared" si="160"/>
        <v>0.99947877684905995</v>
      </c>
      <c r="T1435" s="20">
        <f t="shared" si="154"/>
        <v>5.2122315094005334E-4</v>
      </c>
    </row>
    <row r="1436" spans="1:20" x14ac:dyDescent="0.15">
      <c r="A1436" s="6">
        <v>38688</v>
      </c>
      <c r="B1436" s="11">
        <v>2273.37</v>
      </c>
      <c r="C1436" s="7">
        <f t="shared" si="155"/>
        <v>2.7346868563009608E-3</v>
      </c>
      <c r="E1436">
        <v>1434</v>
      </c>
      <c r="F1436" s="2">
        <f t="shared" si="156"/>
        <v>1091.4268105643889</v>
      </c>
      <c r="G1436" s="10">
        <f t="shared" si="158"/>
        <v>4.8249668907905479</v>
      </c>
      <c r="H1436" s="9">
        <f>H1435*(1+C1436)</f>
        <v>4.8249668907905328</v>
      </c>
      <c r="I1436" s="9">
        <f t="shared" si="157"/>
        <v>-1.3158788372724217E-2</v>
      </c>
      <c r="J1436">
        <f t="shared" si="159"/>
        <v>3.5935949347441478E-3</v>
      </c>
      <c r="O1436">
        <v>1434</v>
      </c>
      <c r="P1436">
        <v>589</v>
      </c>
      <c r="Q1436" s="9">
        <v>-0.15521003124151056</v>
      </c>
      <c r="R1436">
        <v>5.2003473484369371E-5</v>
      </c>
      <c r="S1436">
        <f t="shared" si="160"/>
        <v>0.99953078032254428</v>
      </c>
      <c r="T1436" s="20">
        <f t="shared" si="154"/>
        <v>4.6921967745572335E-4</v>
      </c>
    </row>
    <row r="1437" spans="1:20" x14ac:dyDescent="0.15">
      <c r="A1437" s="6">
        <v>38691</v>
      </c>
      <c r="B1437" s="11">
        <v>2257.64</v>
      </c>
      <c r="C1437" s="7">
        <f t="shared" si="155"/>
        <v>-6.9192432380122959E-3</v>
      </c>
      <c r="E1437">
        <v>1435</v>
      </c>
      <c r="F1437" s="2">
        <f t="shared" si="156"/>
        <v>1083.8749629856059</v>
      </c>
      <c r="G1437" s="10">
        <f t="shared" si="158"/>
        <v>4.7915817712578122</v>
      </c>
      <c r="H1437" s="9">
        <f>H1436*(1+C1437)</f>
        <v>4.7915817712577971</v>
      </c>
      <c r="I1437" s="9">
        <f t="shared" si="157"/>
        <v>3.3385119532735708E-2</v>
      </c>
      <c r="J1437">
        <f t="shared" si="159"/>
        <v>3.6116532007478869E-3</v>
      </c>
      <c r="O1437">
        <v>1435</v>
      </c>
      <c r="P1437">
        <v>361</v>
      </c>
      <c r="Q1437" s="9">
        <v>-0.15669570089649598</v>
      </c>
      <c r="R1437">
        <v>1.6584209013205763E-5</v>
      </c>
      <c r="S1437">
        <f t="shared" si="160"/>
        <v>0.99954736453155746</v>
      </c>
      <c r="T1437" s="20">
        <f t="shared" si="154"/>
        <v>4.5263546844254154E-4</v>
      </c>
    </row>
    <row r="1438" spans="1:20" x14ac:dyDescent="0.15">
      <c r="A1438" s="6">
        <v>38692</v>
      </c>
      <c r="B1438" s="11">
        <v>2260.7600000000002</v>
      </c>
      <c r="C1438" s="7">
        <f t="shared" si="155"/>
        <v>1.3819740968445959E-3</v>
      </c>
      <c r="E1438">
        <v>1436</v>
      </c>
      <c r="F1438" s="2">
        <f t="shared" si="156"/>
        <v>1085.3728501086703</v>
      </c>
      <c r="G1438" s="10">
        <f t="shared" si="158"/>
        <v>4.798203613148603</v>
      </c>
      <c r="H1438" s="9">
        <f>H1437*(1+C1438)</f>
        <v>4.7982036131485879</v>
      </c>
      <c r="I1438" s="9">
        <f t="shared" si="157"/>
        <v>-6.6218418907908472E-3</v>
      </c>
      <c r="J1438">
        <f t="shared" si="159"/>
        <v>3.6298022118069219E-3</v>
      </c>
      <c r="O1438">
        <v>1436</v>
      </c>
      <c r="P1438">
        <v>390</v>
      </c>
      <c r="Q1438" s="9">
        <v>-0.15962459250203764</v>
      </c>
      <c r="R1438">
        <v>1.9178976233184645E-5</v>
      </c>
      <c r="S1438">
        <f t="shared" si="160"/>
        <v>0.99956654350779062</v>
      </c>
      <c r="T1438" s="20">
        <f t="shared" si="154"/>
        <v>4.3345649220938309E-4</v>
      </c>
    </row>
    <row r="1439" spans="1:20" x14ac:dyDescent="0.15">
      <c r="A1439" s="6">
        <v>38693</v>
      </c>
      <c r="B1439" s="11">
        <v>2252.0100000000002</v>
      </c>
      <c r="C1439" s="7">
        <f t="shared" si="155"/>
        <v>-3.8703798722553584E-3</v>
      </c>
      <c r="E1439">
        <v>1437</v>
      </c>
      <c r="F1439" s="2">
        <f t="shared" si="156"/>
        <v>1081.1720448757173</v>
      </c>
      <c r="G1439" s="10">
        <f t="shared" si="158"/>
        <v>4.7796327424612901</v>
      </c>
      <c r="H1439" s="9">
        <f>H1438*(1+C1439)</f>
        <v>4.779632742461275</v>
      </c>
      <c r="I1439" s="9">
        <f t="shared" si="157"/>
        <v>1.857087068731289E-2</v>
      </c>
      <c r="J1439">
        <f t="shared" si="159"/>
        <v>3.6480424239265547E-3</v>
      </c>
      <c r="O1439">
        <v>1437</v>
      </c>
      <c r="P1439">
        <v>79</v>
      </c>
      <c r="Q1439" s="9">
        <v>-0.15975193561532031</v>
      </c>
      <c r="R1439">
        <v>4.0346283225927777E-6</v>
      </c>
      <c r="S1439">
        <f t="shared" si="160"/>
        <v>0.99957057813611316</v>
      </c>
      <c r="T1439" s="20">
        <f t="shared" si="154"/>
        <v>4.2942186388683634E-4</v>
      </c>
    </row>
    <row r="1440" spans="1:20" x14ac:dyDescent="0.15">
      <c r="A1440" s="6">
        <v>38694</v>
      </c>
      <c r="B1440" s="11">
        <v>2246.46</v>
      </c>
      <c r="C1440" s="7">
        <f t="shared" si="155"/>
        <v>-2.4644650778639088E-3</v>
      </c>
      <c r="E1440">
        <v>1438</v>
      </c>
      <c r="F1440" s="2">
        <f t="shared" si="156"/>
        <v>1078.5075341279585</v>
      </c>
      <c r="G1440" s="10">
        <f t="shared" si="158"/>
        <v>4.7678535044824795</v>
      </c>
      <c r="H1440" s="9">
        <f>H1439*(1+C1440)</f>
        <v>4.7678535044824644</v>
      </c>
      <c r="I1440" s="9">
        <f t="shared" si="157"/>
        <v>1.1779237978810642E-2</v>
      </c>
      <c r="J1440">
        <f t="shared" si="159"/>
        <v>3.6663742954035727E-3</v>
      </c>
      <c r="O1440">
        <v>1438</v>
      </c>
      <c r="P1440">
        <v>96</v>
      </c>
      <c r="Q1440" s="9">
        <v>-0.16051599429502872</v>
      </c>
      <c r="R1440">
        <v>4.3935053564082139E-6</v>
      </c>
      <c r="S1440">
        <f t="shared" si="160"/>
        <v>0.99957497164146958</v>
      </c>
      <c r="T1440" s="20">
        <f t="shared" si="154"/>
        <v>4.2502835853042154E-4</v>
      </c>
    </row>
    <row r="1441" spans="1:20" x14ac:dyDescent="0.15">
      <c r="A1441" s="6">
        <v>38695</v>
      </c>
      <c r="B1441" s="11">
        <v>2256.73</v>
      </c>
      <c r="C1441" s="7">
        <f t="shared" si="155"/>
        <v>4.5716371535660105E-3</v>
      </c>
      <c r="E1441">
        <v>1439</v>
      </c>
      <c r="F1441" s="2">
        <f t="shared" si="156"/>
        <v>1083.4380792413788</v>
      </c>
      <c r="G1441" s="10">
        <f t="shared" si="158"/>
        <v>4.7896504007063312</v>
      </c>
      <c r="H1441" s="9">
        <f>H1440*(1+C1441)</f>
        <v>4.7896504007063161</v>
      </c>
      <c r="I1441" s="9">
        <f t="shared" si="157"/>
        <v>-2.1796896223851725E-2</v>
      </c>
      <c r="J1441">
        <f t="shared" si="159"/>
        <v>3.6847982868377623E-3</v>
      </c>
      <c r="O1441">
        <v>1439</v>
      </c>
      <c r="P1441">
        <v>2</v>
      </c>
      <c r="Q1441" s="9">
        <v>-0.16100414289595122</v>
      </c>
      <c r="R1441">
        <v>2.7427154333147159E-6</v>
      </c>
      <c r="S1441">
        <f t="shared" si="160"/>
        <v>0.9995777143569029</v>
      </c>
      <c r="T1441" s="20">
        <f t="shared" si="154"/>
        <v>4.2228564309709782E-4</v>
      </c>
    </row>
    <row r="1442" spans="1:20" x14ac:dyDescent="0.15">
      <c r="A1442" s="6">
        <v>38698</v>
      </c>
      <c r="B1442" s="11">
        <v>2260.9499999999998</v>
      </c>
      <c r="C1442" s="7">
        <f t="shared" si="155"/>
        <v>1.8699622905706814E-3</v>
      </c>
      <c r="E1442">
        <v>1440</v>
      </c>
      <c r="F1442" s="2">
        <f t="shared" si="156"/>
        <v>1085.4640675937285</v>
      </c>
      <c r="G1442" s="10">
        <f t="shared" si="158"/>
        <v>4.7986068663406689</v>
      </c>
      <c r="H1442" s="9">
        <f>H1441*(1+C1442)</f>
        <v>4.7986068663406538</v>
      </c>
      <c r="I1442" s="9">
        <f t="shared" si="157"/>
        <v>-8.956465634337718E-3</v>
      </c>
      <c r="J1442">
        <f t="shared" si="159"/>
        <v>3.7033148611434791E-3</v>
      </c>
      <c r="O1442">
        <v>1440</v>
      </c>
      <c r="P1442">
        <v>377</v>
      </c>
      <c r="Q1442" s="9">
        <v>-0.16174697772344482</v>
      </c>
      <c r="R1442">
        <v>1.7969064627263251E-5</v>
      </c>
      <c r="S1442">
        <f t="shared" si="160"/>
        <v>0.99959568342153016</v>
      </c>
      <c r="T1442" s="20">
        <f t="shared" si="154"/>
        <v>4.0431657846984326E-4</v>
      </c>
    </row>
    <row r="1443" spans="1:20" x14ac:dyDescent="0.15">
      <c r="A1443" s="6">
        <v>38699</v>
      </c>
      <c r="B1443" s="11">
        <v>2265</v>
      </c>
      <c r="C1443" s="7">
        <f t="shared" si="155"/>
        <v>1.7912824255290616E-3</v>
      </c>
      <c r="E1443">
        <v>1441</v>
      </c>
      <c r="F1443" s="2">
        <f t="shared" si="156"/>
        <v>1087.4084403015524</v>
      </c>
      <c r="G1443" s="10">
        <f t="shared" si="158"/>
        <v>4.8072025264873677</v>
      </c>
      <c r="H1443" s="9">
        <f>H1442*(1+C1443)</f>
        <v>4.8072025264873526</v>
      </c>
      <c r="I1443" s="9">
        <f t="shared" si="157"/>
        <v>-8.5956601466987692E-3</v>
      </c>
      <c r="J1443">
        <f t="shared" si="159"/>
        <v>3.7219244835612849E-3</v>
      </c>
      <c r="O1443">
        <v>1441</v>
      </c>
      <c r="P1443">
        <v>304</v>
      </c>
      <c r="Q1443" s="9">
        <v>-0.16497300325998321</v>
      </c>
      <c r="R1443">
        <v>1.2462649041534055E-5</v>
      </c>
      <c r="S1443">
        <f t="shared" si="160"/>
        <v>0.99960814607057169</v>
      </c>
      <c r="T1443" s="20">
        <f t="shared" si="154"/>
        <v>3.9185392942830966E-4</v>
      </c>
    </row>
    <row r="1444" spans="1:20" x14ac:dyDescent="0.15">
      <c r="A1444" s="6">
        <v>38700</v>
      </c>
      <c r="B1444" s="11">
        <v>2262.59</v>
      </c>
      <c r="C1444" s="7">
        <f t="shared" si="155"/>
        <v>-1.0640176600440476E-3</v>
      </c>
      <c r="E1444">
        <v>1442</v>
      </c>
      <c r="F1444" s="2">
        <f t="shared" si="156"/>
        <v>1086.2514185173907</v>
      </c>
      <c r="G1444" s="10">
        <f t="shared" si="158"/>
        <v>4.8020875781037766</v>
      </c>
      <c r="H1444" s="9">
        <f>H1443*(1+C1444)</f>
        <v>4.8020875781037615</v>
      </c>
      <c r="I1444" s="9">
        <f t="shared" si="157"/>
        <v>5.1149483835910559E-3</v>
      </c>
      <c r="J1444">
        <f t="shared" si="159"/>
        <v>3.7406276216696331E-3</v>
      </c>
      <c r="O1444">
        <v>1442</v>
      </c>
      <c r="P1444">
        <v>38</v>
      </c>
      <c r="Q1444" s="9">
        <v>-0.16679825455039321</v>
      </c>
      <c r="R1444">
        <v>3.2851094495395045E-6</v>
      </c>
      <c r="S1444">
        <f t="shared" si="160"/>
        <v>0.99961143118002127</v>
      </c>
      <c r="T1444" s="20">
        <f t="shared" si="154"/>
        <v>3.8856881997872961E-4</v>
      </c>
    </row>
    <row r="1445" spans="1:20" x14ac:dyDescent="0.15">
      <c r="A1445" s="6">
        <v>38701</v>
      </c>
      <c r="B1445" s="11">
        <v>2260.63</v>
      </c>
      <c r="C1445" s="7">
        <f t="shared" si="155"/>
        <v>-8.6626388342569971E-4</v>
      </c>
      <c r="E1445">
        <v>1443</v>
      </c>
      <c r="F1445" s="2">
        <f t="shared" si="156"/>
        <v>1085.3104381452092</v>
      </c>
      <c r="G1445" s="10">
        <f t="shared" si="158"/>
        <v>4.7979277030698189</v>
      </c>
      <c r="H1445" s="9">
        <f>H1444*(1+C1445)</f>
        <v>4.7979277030698029</v>
      </c>
      <c r="I1445" s="9">
        <f t="shared" si="157"/>
        <v>4.1598750339586488E-3</v>
      </c>
      <c r="J1445">
        <f t="shared" si="159"/>
        <v>3.7594247453966168E-3</v>
      </c>
      <c r="O1445">
        <v>1443</v>
      </c>
      <c r="P1445">
        <v>104</v>
      </c>
      <c r="Q1445" s="9">
        <v>-0.16909043058951312</v>
      </c>
      <c r="R1445">
        <v>4.5732665452190512E-6</v>
      </c>
      <c r="S1445">
        <f t="shared" si="160"/>
        <v>0.99961600444656651</v>
      </c>
      <c r="T1445" s="20">
        <f t="shared" si="154"/>
        <v>3.8399555343349157E-4</v>
      </c>
    </row>
    <row r="1446" spans="1:20" x14ac:dyDescent="0.15">
      <c r="A1446" s="6">
        <v>38702</v>
      </c>
      <c r="B1446" s="11">
        <v>2252.48</v>
      </c>
      <c r="C1446" s="7">
        <f t="shared" si="155"/>
        <v>-3.6051897037552294E-3</v>
      </c>
      <c r="E1446">
        <v>1444</v>
      </c>
      <c r="F1446" s="2">
        <f t="shared" si="156"/>
        <v>1081.3976881282301</v>
      </c>
      <c r="G1446" s="10">
        <f t="shared" si="158"/>
        <v>4.7806302635153495</v>
      </c>
      <c r="H1446" s="9">
        <f>H1445*(1+C1446)</f>
        <v>4.7806302635153335</v>
      </c>
      <c r="I1446" s="9">
        <f t="shared" si="157"/>
        <v>1.7297439554469385E-2</v>
      </c>
      <c r="J1446">
        <f t="shared" si="159"/>
        <v>3.7783163270317752E-3</v>
      </c>
      <c r="O1446">
        <v>1444</v>
      </c>
      <c r="P1446">
        <v>291</v>
      </c>
      <c r="Q1446" s="9">
        <v>-0.17161606900298843</v>
      </c>
      <c r="R1446">
        <v>1.1676438999217661E-5</v>
      </c>
      <c r="S1446">
        <f t="shared" si="160"/>
        <v>0.99962768088556575</v>
      </c>
      <c r="T1446" s="20">
        <f t="shared" si="154"/>
        <v>3.723191144342497E-4</v>
      </c>
    </row>
    <row r="1447" spans="1:20" x14ac:dyDescent="0.15">
      <c r="A1447" s="6">
        <v>38705</v>
      </c>
      <c r="B1447" s="11">
        <v>2222.7399999999998</v>
      </c>
      <c r="C1447" s="7">
        <f t="shared" si="155"/>
        <v>-1.3203224889899223E-2</v>
      </c>
      <c r="E1447">
        <v>1445</v>
      </c>
      <c r="F1447" s="2">
        <f t="shared" si="156"/>
        <v>1067.1197512564561</v>
      </c>
      <c r="G1447" s="10">
        <f t="shared" si="158"/>
        <v>4.717510527030699</v>
      </c>
      <c r="H1447" s="9">
        <f>H1446*(1+C1447)</f>
        <v>4.7175105270306821</v>
      </c>
      <c r="I1447" s="9">
        <f t="shared" si="157"/>
        <v>6.3119736484651412E-2</v>
      </c>
      <c r="J1447">
        <f t="shared" si="159"/>
        <v>3.7973028412379649E-3</v>
      </c>
      <c r="O1447">
        <v>1445</v>
      </c>
      <c r="P1447">
        <v>69</v>
      </c>
      <c r="Q1447" s="9">
        <v>-0.17271970931812142</v>
      </c>
      <c r="R1447">
        <v>3.837375870282116E-6</v>
      </c>
      <c r="S1447">
        <f t="shared" si="160"/>
        <v>0.99963151826143604</v>
      </c>
      <c r="T1447" s="20">
        <f t="shared" si="154"/>
        <v>3.6848173856396382E-4</v>
      </c>
    </row>
    <row r="1448" spans="1:20" x14ac:dyDescent="0.15">
      <c r="A1448" s="6">
        <v>38706</v>
      </c>
      <c r="B1448" s="11">
        <v>2222.42</v>
      </c>
      <c r="C1448" s="7">
        <f t="shared" si="155"/>
        <v>-1.4396645581571388E-4</v>
      </c>
      <c r="E1448">
        <v>1446</v>
      </c>
      <c r="F1448" s="2">
        <f t="shared" si="156"/>
        <v>1066.9661218079368</v>
      </c>
      <c r="G1448" s="10">
        <f t="shared" si="158"/>
        <v>4.7168313637598489</v>
      </c>
      <c r="H1448" s="9">
        <f>H1447*(1+C1448)</f>
        <v>4.716831363759832</v>
      </c>
      <c r="I1448" s="9">
        <f t="shared" si="157"/>
        <v>6.7916327085004724E-4</v>
      </c>
      <c r="J1448">
        <f t="shared" si="159"/>
        <v>3.8163847650632813E-3</v>
      </c>
      <c r="O1448">
        <v>1446</v>
      </c>
      <c r="P1448">
        <v>212</v>
      </c>
      <c r="Q1448" s="9">
        <v>-0.1750543330616674</v>
      </c>
      <c r="R1448">
        <v>7.8583938961644327E-6</v>
      </c>
      <c r="S1448">
        <f t="shared" si="160"/>
        <v>0.9996393766553322</v>
      </c>
      <c r="T1448" s="20">
        <f t="shared" si="154"/>
        <v>3.6062334466779866E-4</v>
      </c>
    </row>
    <row r="1449" spans="1:20" x14ac:dyDescent="0.15">
      <c r="A1449" s="6">
        <v>38707</v>
      </c>
      <c r="B1449" s="11">
        <v>2231.66</v>
      </c>
      <c r="C1449" s="7">
        <f t="shared" si="155"/>
        <v>4.1576299709324971E-3</v>
      </c>
      <c r="E1449">
        <v>1447</v>
      </c>
      <c r="F1449" s="2">
        <f t="shared" si="156"/>
        <v>1071.4021721339352</v>
      </c>
      <c r="G1449" s="10">
        <f t="shared" si="158"/>
        <v>4.7364422032056517</v>
      </c>
      <c r="H1449" s="9">
        <f>H1448*(1+C1449)</f>
        <v>4.7364422032056339</v>
      </c>
      <c r="I1449" s="9">
        <f t="shared" si="157"/>
        <v>-1.9610839445801886E-2</v>
      </c>
      <c r="J1449">
        <f t="shared" si="159"/>
        <v>3.8355625779530468E-3</v>
      </c>
      <c r="O1449">
        <v>1447</v>
      </c>
      <c r="P1449">
        <v>204</v>
      </c>
      <c r="Q1449" s="9">
        <v>-0.17590328715022974</v>
      </c>
      <c r="R1449">
        <v>7.5495043497208444E-6</v>
      </c>
      <c r="S1449">
        <f t="shared" si="160"/>
        <v>0.99964692615968187</v>
      </c>
      <c r="T1449" s="20">
        <f t="shared" si="154"/>
        <v>3.5307384031812994E-4</v>
      </c>
    </row>
    <row r="1450" spans="1:20" x14ac:dyDescent="0.15">
      <c r="A1450" s="6">
        <v>38708</v>
      </c>
      <c r="B1450" s="11">
        <v>2246.4899999999998</v>
      </c>
      <c r="C1450" s="7">
        <f t="shared" si="155"/>
        <v>6.6452775064300695E-3</v>
      </c>
      <c r="E1450">
        <v>1448</v>
      </c>
      <c r="F1450" s="2">
        <f t="shared" si="156"/>
        <v>1078.5219368887572</v>
      </c>
      <c r="G1450" s="10">
        <f t="shared" si="158"/>
        <v>4.7679171760391208</v>
      </c>
      <c r="H1450" s="9">
        <f>H1449*(1+C1450)</f>
        <v>4.7679171760391021</v>
      </c>
      <c r="I1450" s="9">
        <f t="shared" si="157"/>
        <v>-3.1474972833468229E-2</v>
      </c>
      <c r="J1450">
        <f t="shared" si="159"/>
        <v>3.8548367617618562E-3</v>
      </c>
      <c r="O1450">
        <v>1448</v>
      </c>
      <c r="P1450">
        <v>54</v>
      </c>
      <c r="Q1450" s="9">
        <v>-0.17592451100244499</v>
      </c>
      <c r="R1450">
        <v>3.5594307789659159E-6</v>
      </c>
      <c r="S1450">
        <f t="shared" si="160"/>
        <v>0.99965048559046088</v>
      </c>
      <c r="T1450" s="20">
        <f t="shared" si="154"/>
        <v>3.4951440953912005E-4</v>
      </c>
    </row>
    <row r="1451" spans="1:20" x14ac:dyDescent="0.15">
      <c r="A1451" s="6">
        <v>38709</v>
      </c>
      <c r="B1451" s="11">
        <v>2249.42</v>
      </c>
      <c r="C1451" s="7">
        <f t="shared" si="155"/>
        <v>1.3042568629284546E-3</v>
      </c>
      <c r="E1451">
        <v>1449</v>
      </c>
      <c r="F1451" s="2">
        <f t="shared" si="156"/>
        <v>1079.9286065267631</v>
      </c>
      <c r="G1451" s="10">
        <f t="shared" si="158"/>
        <v>4.774135764737844</v>
      </c>
      <c r="H1451" s="9">
        <f>H1450*(1+C1451)</f>
        <v>4.7741357647378253</v>
      </c>
      <c r="I1451" s="9">
        <f t="shared" si="157"/>
        <v>-6.2185886987231598E-3</v>
      </c>
      <c r="J1451">
        <f t="shared" si="159"/>
        <v>3.8742078007656844E-3</v>
      </c>
      <c r="O1451">
        <v>1449</v>
      </c>
      <c r="P1451">
        <v>58</v>
      </c>
      <c r="Q1451" s="9">
        <v>-0.17647633116001149</v>
      </c>
      <c r="R1451">
        <v>3.6315182293070772E-6</v>
      </c>
      <c r="S1451">
        <f t="shared" si="160"/>
        <v>0.99965411710869023</v>
      </c>
      <c r="T1451" s="20">
        <f t="shared" si="154"/>
        <v>3.4588289130976779E-4</v>
      </c>
    </row>
    <row r="1452" spans="1:20" x14ac:dyDescent="0.15">
      <c r="A1452" s="6">
        <v>38713</v>
      </c>
      <c r="B1452" s="11">
        <v>2226.89</v>
      </c>
      <c r="C1452" s="7">
        <f t="shared" si="155"/>
        <v>-1.00159152136996E-2</v>
      </c>
      <c r="E1452">
        <v>1450</v>
      </c>
      <c r="F1452" s="2">
        <f t="shared" si="156"/>
        <v>1069.1121331669424</v>
      </c>
      <c r="G1452" s="10">
        <f t="shared" si="158"/>
        <v>4.7263184256995387</v>
      </c>
      <c r="H1452" s="9">
        <f>H1451*(1+C1452)</f>
        <v>4.7263184256995201</v>
      </c>
      <c r="I1452" s="9">
        <f t="shared" si="157"/>
        <v>4.7817339038305207E-2</v>
      </c>
      <c r="J1452">
        <f t="shared" si="159"/>
        <v>3.8936761816740543E-3</v>
      </c>
      <c r="O1452">
        <v>1450</v>
      </c>
      <c r="P1452">
        <v>428</v>
      </c>
      <c r="Q1452" s="9">
        <v>-0.17772853844064063</v>
      </c>
      <c r="R1452">
        <v>2.3203225067384727E-5</v>
      </c>
      <c r="S1452">
        <f t="shared" si="160"/>
        <v>0.99967732033375767</v>
      </c>
      <c r="T1452" s="20">
        <f t="shared" si="154"/>
        <v>3.2267966624233146E-4</v>
      </c>
    </row>
    <row r="1453" spans="1:20" x14ac:dyDescent="0.15">
      <c r="A1453" s="6">
        <v>38714</v>
      </c>
      <c r="B1453" s="11">
        <v>2228.94</v>
      </c>
      <c r="C1453" s="7">
        <f t="shared" si="155"/>
        <v>9.2056635038106904E-4</v>
      </c>
      <c r="E1453">
        <v>1451</v>
      </c>
      <c r="F1453" s="2">
        <f t="shared" si="156"/>
        <v>1070.09632182152</v>
      </c>
      <c r="G1453" s="10">
        <f t="shared" si="158"/>
        <v>4.7306693154034232</v>
      </c>
      <c r="H1453" s="9">
        <f>H1452*(1+C1453)</f>
        <v>4.7306693154034054</v>
      </c>
      <c r="I1453" s="9">
        <f t="shared" si="157"/>
        <v>-4.3508897038853078E-3</v>
      </c>
      <c r="J1453">
        <f t="shared" si="159"/>
        <v>3.9132423936422663E-3</v>
      </c>
      <c r="O1453">
        <v>1451</v>
      </c>
      <c r="P1453">
        <v>118</v>
      </c>
      <c r="Q1453" s="9">
        <v>-0.18042396767182822</v>
      </c>
      <c r="R1453">
        <v>4.9057270838737928E-6</v>
      </c>
      <c r="S1453">
        <f t="shared" si="160"/>
        <v>0.99968222606084156</v>
      </c>
      <c r="T1453" s="20">
        <f t="shared" si="154"/>
        <v>3.1777393915843888E-4</v>
      </c>
    </row>
    <row r="1454" spans="1:20" x14ac:dyDescent="0.15">
      <c r="A1454" s="6">
        <v>38715</v>
      </c>
      <c r="B1454" s="11">
        <v>2218.16</v>
      </c>
      <c r="C1454" s="7">
        <f t="shared" si="155"/>
        <v>-4.836379624395537E-3</v>
      </c>
      <c r="E1454">
        <v>1452</v>
      </c>
      <c r="F1454" s="2">
        <f t="shared" si="156"/>
        <v>1064.9209297745217</v>
      </c>
      <c r="G1454" s="10">
        <f t="shared" si="158"/>
        <v>4.7077900027166519</v>
      </c>
      <c r="H1454" s="9">
        <f>H1453*(1+C1454)</f>
        <v>4.7077900027166351</v>
      </c>
      <c r="I1454" s="9">
        <f t="shared" si="157"/>
        <v>2.2879312686770348E-2</v>
      </c>
      <c r="J1454">
        <f t="shared" si="159"/>
        <v>3.9329069282836851E-3</v>
      </c>
      <c r="O1454">
        <v>1452</v>
      </c>
      <c r="P1454">
        <v>209</v>
      </c>
      <c r="Q1454" s="9">
        <v>-0.18190963732681187</v>
      </c>
      <c r="R1454">
        <v>7.7411063849649422E-6</v>
      </c>
      <c r="S1454">
        <f t="shared" si="160"/>
        <v>0.99968996716722658</v>
      </c>
      <c r="T1454" s="20">
        <f t="shared" si="154"/>
        <v>3.1003283277342142E-4</v>
      </c>
    </row>
    <row r="1455" spans="1:20" x14ac:dyDescent="0.15">
      <c r="A1455" s="6">
        <v>38716</v>
      </c>
      <c r="B1455" s="11">
        <v>2205.3200000000002</v>
      </c>
      <c r="C1455" s="7">
        <f t="shared" si="155"/>
        <v>-5.7885815270313223E-3</v>
      </c>
      <c r="E1455">
        <v>1453</v>
      </c>
      <c r="F1455" s="2">
        <f t="shared" si="156"/>
        <v>1058.7565481526799</v>
      </c>
      <c r="G1455" s="10">
        <f t="shared" si="158"/>
        <v>4.6805385764737837</v>
      </c>
      <c r="H1455" s="9">
        <f>H1454*(1+C1455)</f>
        <v>4.6805385764737668</v>
      </c>
      <c r="I1455" s="9">
        <f t="shared" si="157"/>
        <v>2.7251426242868249E-2</v>
      </c>
      <c r="J1455">
        <f t="shared" si="159"/>
        <v>3.9526702796820945E-3</v>
      </c>
      <c r="O1455">
        <v>1453</v>
      </c>
      <c r="P1455">
        <v>27</v>
      </c>
      <c r="Q1455" s="9">
        <v>-0.18386223173050631</v>
      </c>
      <c r="R1455">
        <v>3.108878372760129E-6</v>
      </c>
      <c r="S1455">
        <f t="shared" si="160"/>
        <v>0.99969307604559932</v>
      </c>
      <c r="T1455" s="20">
        <f t="shared" si="154"/>
        <v>3.069239544006841E-4</v>
      </c>
    </row>
    <row r="1456" spans="1:20" x14ac:dyDescent="0.15">
      <c r="A1456" s="6">
        <v>38720</v>
      </c>
      <c r="B1456" s="11">
        <v>2243.7399999999998</v>
      </c>
      <c r="C1456" s="7">
        <f t="shared" si="155"/>
        <v>1.7421507989769935E-2</v>
      </c>
      <c r="E1456">
        <v>1454</v>
      </c>
      <c r="F1456" s="2">
        <f t="shared" si="156"/>
        <v>1077.201683815543</v>
      </c>
      <c r="G1456" s="10">
        <f t="shared" si="158"/>
        <v>4.7620806166802483</v>
      </c>
      <c r="H1456" s="9">
        <f>H1455*(1+C1456)</f>
        <v>4.7620806166802305</v>
      </c>
      <c r="I1456" s="9">
        <f t="shared" si="157"/>
        <v>-8.1542040206463717E-2</v>
      </c>
      <c r="J1456">
        <f t="shared" si="159"/>
        <v>3.9725329444041156E-3</v>
      </c>
      <c r="O1456">
        <v>1454</v>
      </c>
      <c r="P1456">
        <v>384</v>
      </c>
      <c r="Q1456" s="9">
        <v>-0.18778864439011178</v>
      </c>
      <c r="R1456">
        <v>1.8610751294279562E-5</v>
      </c>
      <c r="S1456">
        <f t="shared" si="160"/>
        <v>0.99971168679689359</v>
      </c>
      <c r="T1456" s="20">
        <f t="shared" si="154"/>
        <v>2.8831320310640507E-4</v>
      </c>
    </row>
    <row r="1457" spans="1:20" x14ac:dyDescent="0.15">
      <c r="A1457" s="6">
        <v>38721</v>
      </c>
      <c r="B1457" s="11">
        <v>2263.46</v>
      </c>
      <c r="C1457" s="7">
        <f t="shared" si="155"/>
        <v>8.7888971092908719E-3</v>
      </c>
      <c r="E1457">
        <v>1455</v>
      </c>
      <c r="F1457" s="2">
        <f t="shared" si="156"/>
        <v>1086.6690985805526</v>
      </c>
      <c r="G1457" s="10">
        <f t="shared" si="158"/>
        <v>4.8039340532463992</v>
      </c>
      <c r="H1457" s="9">
        <f>H1456*(1+C1457)</f>
        <v>4.8039340532463815</v>
      </c>
      <c r="I1457" s="9">
        <f t="shared" si="157"/>
        <v>-4.1853436566150926E-2</v>
      </c>
      <c r="J1457">
        <f t="shared" si="159"/>
        <v>3.9924954215116741E-3</v>
      </c>
      <c r="O1457">
        <v>1455</v>
      </c>
      <c r="P1457">
        <v>71</v>
      </c>
      <c r="Q1457" s="9">
        <v>-0.18863759847867456</v>
      </c>
      <c r="R1457">
        <v>3.8760393629273157E-6</v>
      </c>
      <c r="S1457">
        <f t="shared" si="160"/>
        <v>0.99971556283625651</v>
      </c>
      <c r="T1457" s="20">
        <f t="shared" ref="T1457:T1502" si="161">1-S1457</f>
        <v>2.8443716374348949E-4</v>
      </c>
    </row>
    <row r="1458" spans="1:20" x14ac:dyDescent="0.15">
      <c r="A1458" s="6">
        <v>38722</v>
      </c>
      <c r="B1458" s="11">
        <v>2276.87</v>
      </c>
      <c r="C1458" s="7">
        <f t="shared" si="155"/>
        <v>5.9245579776094903E-3</v>
      </c>
      <c r="E1458">
        <v>1456</v>
      </c>
      <c r="F1458" s="2">
        <f t="shared" si="156"/>
        <v>1093.1071326575698</v>
      </c>
      <c r="G1458" s="10">
        <f t="shared" si="158"/>
        <v>4.8323952390654705</v>
      </c>
      <c r="H1458" s="9">
        <f>H1457*(1+C1458)</f>
        <v>4.8323952390654519</v>
      </c>
      <c r="I1458" s="9">
        <f t="shared" si="157"/>
        <v>-2.8461185819070423E-2</v>
      </c>
      <c r="J1458">
        <f t="shared" si="159"/>
        <v>4.0125582125745468E-3</v>
      </c>
      <c r="O1458">
        <v>1456</v>
      </c>
      <c r="P1458">
        <v>246</v>
      </c>
      <c r="Q1458" s="9">
        <v>-0.19398600923662013</v>
      </c>
      <c r="R1458">
        <v>9.3185652028220715E-6</v>
      </c>
      <c r="S1458">
        <f t="shared" si="160"/>
        <v>0.99972488140145932</v>
      </c>
      <c r="T1458" s="20">
        <f t="shared" si="161"/>
        <v>2.751185985406801E-4</v>
      </c>
    </row>
    <row r="1459" spans="1:20" x14ac:dyDescent="0.15">
      <c r="A1459" s="6">
        <v>38723</v>
      </c>
      <c r="B1459" s="11">
        <v>2305.62</v>
      </c>
      <c r="C1459" s="7">
        <f t="shared" si="155"/>
        <v>1.2626983534413494E-2</v>
      </c>
      <c r="E1459">
        <v>1457</v>
      </c>
      <c r="F1459" s="2">
        <f t="shared" si="156"/>
        <v>1106.9097784229868</v>
      </c>
      <c r="G1459" s="10">
        <f t="shared" si="158"/>
        <v>4.8934138141809287</v>
      </c>
      <c r="H1459" s="9">
        <f>H1458*(1+C1459)</f>
        <v>4.8934138141809091</v>
      </c>
      <c r="I1459" s="9">
        <f t="shared" si="157"/>
        <v>-6.1018575115457274E-2</v>
      </c>
      <c r="J1459">
        <f t="shared" si="159"/>
        <v>4.0327218216829608E-3</v>
      </c>
      <c r="O1459">
        <v>1457</v>
      </c>
      <c r="P1459">
        <v>158</v>
      </c>
      <c r="Q1459" s="9">
        <v>-0.20296369872317399</v>
      </c>
      <c r="R1459">
        <v>5.9948753034973463E-6</v>
      </c>
      <c r="S1459">
        <f t="shared" si="160"/>
        <v>0.99973087627676283</v>
      </c>
      <c r="T1459" s="20">
        <f t="shared" si="161"/>
        <v>2.6912372323717459E-4</v>
      </c>
    </row>
    <row r="1460" spans="1:20" x14ac:dyDescent="0.15">
      <c r="A1460" s="6">
        <v>38726</v>
      </c>
      <c r="B1460" s="11">
        <v>2318.69</v>
      </c>
      <c r="C1460" s="7">
        <f t="shared" si="155"/>
        <v>5.6687572106419726E-3</v>
      </c>
      <c r="E1460">
        <v>1458</v>
      </c>
      <c r="F1460" s="2">
        <f t="shared" si="156"/>
        <v>1113.1845812109523</v>
      </c>
      <c r="G1460" s="10">
        <f t="shared" si="158"/>
        <v>4.9211533890247221</v>
      </c>
      <c r="H1460" s="9">
        <f>H1459*(1+C1460)</f>
        <v>4.9211533890247026</v>
      </c>
      <c r="I1460" s="9">
        <f t="shared" si="157"/>
        <v>-2.7739574843793413E-2</v>
      </c>
      <c r="J1460">
        <f t="shared" si="159"/>
        <v>4.0529867554602627E-3</v>
      </c>
      <c r="O1460">
        <v>1458</v>
      </c>
      <c r="P1460">
        <v>32</v>
      </c>
      <c r="Q1460" s="9">
        <v>-0.20497996468351065</v>
      </c>
      <c r="R1460">
        <v>3.18777990005963E-6</v>
      </c>
      <c r="S1460">
        <f t="shared" si="160"/>
        <v>0.99973406405666287</v>
      </c>
      <c r="T1460" s="20">
        <f t="shared" si="161"/>
        <v>2.6593594333712556E-4</v>
      </c>
    </row>
    <row r="1461" spans="1:20" x14ac:dyDescent="0.15">
      <c r="A1461" s="6">
        <v>38727</v>
      </c>
      <c r="B1461" s="11">
        <v>2320.3200000000002</v>
      </c>
      <c r="C1461" s="7">
        <f t="shared" si="155"/>
        <v>7.0298314996830591E-4</v>
      </c>
      <c r="E1461">
        <v>1459</v>
      </c>
      <c r="F1461" s="2">
        <f t="shared" si="156"/>
        <v>1113.967131214348</v>
      </c>
      <c r="G1461" s="10">
        <f t="shared" si="158"/>
        <v>4.9246128769356154</v>
      </c>
      <c r="H1461" s="9">
        <f>H1460*(1+C1461)</f>
        <v>4.9246128769355968</v>
      </c>
      <c r="I1461" s="9">
        <f t="shared" si="157"/>
        <v>-3.4594879108942322E-3</v>
      </c>
      <c r="J1461">
        <f t="shared" si="159"/>
        <v>4.0733535230756401E-3</v>
      </c>
      <c r="O1461">
        <v>1459</v>
      </c>
      <c r="P1461">
        <v>28</v>
      </c>
      <c r="Q1461" s="9">
        <v>-0.20676276826949191</v>
      </c>
      <c r="R1461">
        <v>3.1245008771458582E-6</v>
      </c>
      <c r="S1461">
        <f t="shared" si="160"/>
        <v>0.99973718855754001</v>
      </c>
      <c r="T1461" s="20">
        <f t="shared" si="161"/>
        <v>2.62811442459987E-4</v>
      </c>
    </row>
    <row r="1462" spans="1:20" x14ac:dyDescent="0.15">
      <c r="A1462" s="6">
        <v>38728</v>
      </c>
      <c r="B1462" s="11">
        <v>2331.36</v>
      </c>
      <c r="C1462" s="7">
        <f t="shared" si="155"/>
        <v>4.7579644187007997E-3</v>
      </c>
      <c r="E1462">
        <v>1460</v>
      </c>
      <c r="F1462" s="2">
        <f t="shared" si="156"/>
        <v>1119.2673471882681</v>
      </c>
      <c r="G1462" s="10">
        <f t="shared" si="158"/>
        <v>4.9480440097799505</v>
      </c>
      <c r="H1462" s="9">
        <f>H1461*(1+C1462)</f>
        <v>4.9480440097799319</v>
      </c>
      <c r="I1462" s="9">
        <f t="shared" si="157"/>
        <v>-2.3431132844335067E-2</v>
      </c>
      <c r="J1462">
        <f t="shared" si="159"/>
        <v>4.0938226362569252E-3</v>
      </c>
      <c r="O1462">
        <v>1460</v>
      </c>
      <c r="P1462">
        <v>74</v>
      </c>
      <c r="Q1462" s="9">
        <v>-0.20686888753056287</v>
      </c>
      <c r="R1462">
        <v>3.9347662409188092E-6</v>
      </c>
      <c r="S1462">
        <f t="shared" si="160"/>
        <v>0.99974112332378096</v>
      </c>
      <c r="T1462" s="20">
        <f t="shared" si="161"/>
        <v>2.588766762190442E-4</v>
      </c>
    </row>
    <row r="1463" spans="1:20" x14ac:dyDescent="0.15">
      <c r="A1463" s="6">
        <v>38729</v>
      </c>
      <c r="B1463" s="11">
        <v>2316.69</v>
      </c>
      <c r="C1463" s="7">
        <f t="shared" si="155"/>
        <v>-6.2924644842495825E-3</v>
      </c>
      <c r="E1463">
        <v>1461</v>
      </c>
      <c r="F1463" s="2">
        <f t="shared" si="156"/>
        <v>1112.2243971577057</v>
      </c>
      <c r="G1463" s="10">
        <f t="shared" si="158"/>
        <v>4.916908618581906</v>
      </c>
      <c r="H1463" s="9">
        <f>H1462*(1+C1463)</f>
        <v>4.9169086185818873</v>
      </c>
      <c r="I1463" s="9">
        <f t="shared" si="157"/>
        <v>3.1135391198044537E-2</v>
      </c>
      <c r="J1463">
        <f t="shared" si="159"/>
        <v>4.1143946093034423E-3</v>
      </c>
      <c r="O1463">
        <v>1461</v>
      </c>
      <c r="P1463">
        <v>184</v>
      </c>
      <c r="Q1463" s="9">
        <v>-0.20729336457484404</v>
      </c>
      <c r="R1463">
        <v>6.8293607556362897E-6</v>
      </c>
      <c r="S1463">
        <f t="shared" si="160"/>
        <v>0.99974795268453664</v>
      </c>
      <c r="T1463" s="20">
        <f t="shared" si="161"/>
        <v>2.5204731546335513E-4</v>
      </c>
    </row>
    <row r="1464" spans="1:20" x14ac:dyDescent="0.15">
      <c r="A1464" s="6">
        <v>38730</v>
      </c>
      <c r="B1464" s="11">
        <v>2317.04</v>
      </c>
      <c r="C1464" s="7">
        <f t="shared" si="155"/>
        <v>1.5107761504551398E-4</v>
      </c>
      <c r="E1464">
        <v>1462</v>
      </c>
      <c r="F1464" s="2">
        <f t="shared" si="156"/>
        <v>1112.3924293670236</v>
      </c>
      <c r="G1464" s="10">
        <f t="shared" si="158"/>
        <v>4.9176514534093982</v>
      </c>
      <c r="H1464" s="9">
        <f>H1463*(1+C1464)</f>
        <v>4.9176514534093796</v>
      </c>
      <c r="I1464" s="9">
        <f t="shared" si="157"/>
        <v>-7.4283482749226692E-4</v>
      </c>
      <c r="J1464">
        <f t="shared" si="159"/>
        <v>4.1350699590989365E-3</v>
      </c>
      <c r="O1464">
        <v>1462</v>
      </c>
      <c r="P1464">
        <v>12</v>
      </c>
      <c r="Q1464" s="9">
        <v>-0.20871536267318724</v>
      </c>
      <c r="R1464">
        <v>2.8836991064027141E-6</v>
      </c>
      <c r="S1464">
        <f t="shared" si="160"/>
        <v>0.99975083638364304</v>
      </c>
      <c r="T1464" s="20">
        <f t="shared" si="161"/>
        <v>2.4916361635696216E-4</v>
      </c>
    </row>
    <row r="1465" spans="1:20" x14ac:dyDescent="0.15">
      <c r="A1465" s="6">
        <v>38734</v>
      </c>
      <c r="B1465" s="11">
        <v>2302.69</v>
      </c>
      <c r="C1465" s="7">
        <f t="shared" si="155"/>
        <v>-6.19324655595066E-3</v>
      </c>
      <c r="E1465">
        <v>1463</v>
      </c>
      <c r="F1465" s="2">
        <f t="shared" si="156"/>
        <v>1105.5031087849807</v>
      </c>
      <c r="G1465" s="10">
        <f t="shared" si="158"/>
        <v>4.8871952254822046</v>
      </c>
      <c r="H1465" s="9">
        <f>H1464*(1+C1465)</f>
        <v>4.887195225482186</v>
      </c>
      <c r="I1465" s="9">
        <f t="shared" si="157"/>
        <v>3.0456227927193602E-2</v>
      </c>
      <c r="J1465">
        <f t="shared" si="159"/>
        <v>4.1558492051245602E-3</v>
      </c>
      <c r="O1465">
        <v>1463</v>
      </c>
      <c r="P1465">
        <v>94</v>
      </c>
      <c r="Q1465" s="9">
        <v>-0.2152523091551215</v>
      </c>
      <c r="R1465">
        <v>4.3496801404780413E-6</v>
      </c>
      <c r="S1465">
        <f t="shared" si="160"/>
        <v>0.99975518606378355</v>
      </c>
      <c r="T1465" s="20">
        <f t="shared" si="161"/>
        <v>2.4481393621644809E-4</v>
      </c>
    </row>
    <row r="1466" spans="1:20" x14ac:dyDescent="0.15">
      <c r="A1466" s="6">
        <v>38735</v>
      </c>
      <c r="B1466" s="11">
        <v>2279.64</v>
      </c>
      <c r="C1466" s="7">
        <f t="shared" si="155"/>
        <v>-1.0010031745480319E-2</v>
      </c>
      <c r="E1466">
        <v>1464</v>
      </c>
      <c r="F1466" s="2">
        <f t="shared" si="156"/>
        <v>1094.4369875713157</v>
      </c>
      <c r="G1466" s="10">
        <f t="shared" si="158"/>
        <v>4.8382742461287682</v>
      </c>
      <c r="H1466" s="9">
        <f>H1465*(1+C1466)</f>
        <v>4.8382742461287496</v>
      </c>
      <c r="I1466" s="9">
        <f t="shared" si="157"/>
        <v>4.8920979353436422E-2</v>
      </c>
      <c r="J1466">
        <f t="shared" si="159"/>
        <v>4.1767328694719196E-3</v>
      </c>
      <c r="O1466">
        <v>1464</v>
      </c>
      <c r="P1466">
        <v>114</v>
      </c>
      <c r="Q1466" s="9">
        <v>-0.217629380603098</v>
      </c>
      <c r="R1466">
        <v>4.8083459514614344E-6</v>
      </c>
      <c r="S1466">
        <f t="shared" si="160"/>
        <v>0.99975999440973506</v>
      </c>
      <c r="T1466" s="20">
        <f t="shared" si="161"/>
        <v>2.4000559026493562E-4</v>
      </c>
    </row>
    <row r="1467" spans="1:20" x14ac:dyDescent="0.15">
      <c r="A1467" s="6">
        <v>38736</v>
      </c>
      <c r="B1467" s="11">
        <v>2301.81</v>
      </c>
      <c r="C1467" s="7">
        <f t="shared" si="155"/>
        <v>9.7252197715429478E-3</v>
      </c>
      <c r="E1467">
        <v>1465</v>
      </c>
      <c r="F1467" s="2">
        <f t="shared" si="156"/>
        <v>1105.0806278015523</v>
      </c>
      <c r="G1467" s="10">
        <f t="shared" si="158"/>
        <v>4.8853275264873668</v>
      </c>
      <c r="H1467" s="9">
        <f>H1466*(1+C1467)</f>
        <v>4.8853275264873481</v>
      </c>
      <c r="I1467" s="9">
        <f t="shared" si="157"/>
        <v>-4.705328035859857E-2</v>
      </c>
      <c r="J1467">
        <f t="shared" si="159"/>
        <v>4.1977214768562001E-3</v>
      </c>
      <c r="O1467">
        <v>1465</v>
      </c>
      <c r="P1467">
        <v>272</v>
      </c>
      <c r="Q1467" s="9">
        <v>-0.21796896223852258</v>
      </c>
      <c r="R1467">
        <v>1.0615707629125192E-5</v>
      </c>
      <c r="S1467">
        <f t="shared" si="160"/>
        <v>0.99977061011736423</v>
      </c>
      <c r="T1467" s="20">
        <f t="shared" si="161"/>
        <v>2.2938988263576654E-4</v>
      </c>
    </row>
    <row r="1468" spans="1:20" x14ac:dyDescent="0.15">
      <c r="A1468" s="6">
        <v>38737</v>
      </c>
      <c r="B1468" s="11">
        <v>2247.6999999999998</v>
      </c>
      <c r="C1468" s="7">
        <f t="shared" si="155"/>
        <v>-2.3507587507222594E-2</v>
      </c>
      <c r="E1468">
        <v>1466</v>
      </c>
      <c r="F1468" s="2">
        <f t="shared" si="156"/>
        <v>1079.1028482409708</v>
      </c>
      <c r="G1468" s="10">
        <f t="shared" si="158"/>
        <v>4.7704852621570213</v>
      </c>
      <c r="H1468" s="9">
        <f>H1467*(1+C1468)</f>
        <v>4.7704852621570035</v>
      </c>
      <c r="I1468" s="9">
        <f t="shared" si="157"/>
        <v>0.11484226433034461</v>
      </c>
      <c r="J1468">
        <f t="shared" si="159"/>
        <v>4.2188155546293467E-3</v>
      </c>
      <c r="O1468">
        <v>1466</v>
      </c>
      <c r="P1468">
        <v>330</v>
      </c>
      <c r="Q1468" s="9">
        <v>-0.22009134745992931</v>
      </c>
      <c r="R1468">
        <v>1.4197447314019609E-5</v>
      </c>
      <c r="S1468">
        <f t="shared" si="160"/>
        <v>0.99978480756467825</v>
      </c>
      <c r="T1468" s="20">
        <f t="shared" si="161"/>
        <v>2.1519243532175381E-4</v>
      </c>
    </row>
    <row r="1469" spans="1:20" x14ac:dyDescent="0.15">
      <c r="A1469" s="6">
        <v>38740</v>
      </c>
      <c r="B1469" s="11">
        <v>2248.4699999999998</v>
      </c>
      <c r="C1469" s="7">
        <f t="shared" si="155"/>
        <v>3.4257240734980599E-4</v>
      </c>
      <c r="E1469">
        <v>1467</v>
      </c>
      <c r="F1469" s="2">
        <f t="shared" si="156"/>
        <v>1079.4725191014709</v>
      </c>
      <c r="G1469" s="10">
        <f t="shared" si="158"/>
        <v>4.7721194987775055</v>
      </c>
      <c r="H1469" s="9">
        <f>H1468*(1+C1469)</f>
        <v>4.7721194987774878</v>
      </c>
      <c r="I1469" s="9">
        <f t="shared" si="157"/>
        <v>-1.6342366204842307E-3</v>
      </c>
      <c r="J1469">
        <f t="shared" si="159"/>
        <v>4.2400156327933132E-3</v>
      </c>
      <c r="O1469">
        <v>1467</v>
      </c>
      <c r="P1469">
        <v>91</v>
      </c>
      <c r="Q1469" s="9">
        <v>-0.22070683917413714</v>
      </c>
      <c r="R1469">
        <v>4.2847606206713904E-6</v>
      </c>
      <c r="S1469">
        <f t="shared" si="160"/>
        <v>0.99978909232529889</v>
      </c>
      <c r="T1469" s="20">
        <f t="shared" si="161"/>
        <v>2.1090767470111071E-4</v>
      </c>
    </row>
    <row r="1470" spans="1:20" x14ac:dyDescent="0.15">
      <c r="A1470" s="6">
        <v>38741</v>
      </c>
      <c r="B1470" s="11">
        <v>2265.25</v>
      </c>
      <c r="C1470" s="7">
        <f t="shared" si="155"/>
        <v>7.4628525174897931E-3</v>
      </c>
      <c r="E1470">
        <v>1468</v>
      </c>
      <c r="F1470" s="2">
        <f t="shared" si="156"/>
        <v>1087.5284633082083</v>
      </c>
      <c r="G1470" s="10">
        <f t="shared" si="158"/>
        <v>4.8077331227927189</v>
      </c>
      <c r="H1470" s="9">
        <f>H1469*(1+C1470)</f>
        <v>4.8077331227927012</v>
      </c>
      <c r="I1470" s="9">
        <f t="shared" si="157"/>
        <v>-3.5613624015213396E-2</v>
      </c>
      <c r="J1470">
        <f t="shared" si="159"/>
        <v>4.2613222440133804E-3</v>
      </c>
      <c r="O1470">
        <v>1468</v>
      </c>
      <c r="P1470">
        <v>45</v>
      </c>
      <c r="Q1470" s="9">
        <v>-0.22510017658245118</v>
      </c>
      <c r="R1470">
        <v>3.4024227864986501E-6</v>
      </c>
      <c r="S1470">
        <f t="shared" si="160"/>
        <v>0.9997924947480854</v>
      </c>
      <c r="T1470" s="20">
        <f t="shared" si="161"/>
        <v>2.0750525191459701E-4</v>
      </c>
    </row>
    <row r="1471" spans="1:20" x14ac:dyDescent="0.15">
      <c r="A1471" s="6">
        <v>38742</v>
      </c>
      <c r="B1471" s="11">
        <v>2260.65</v>
      </c>
      <c r="C1471" s="7">
        <f t="shared" si="155"/>
        <v>-2.0306809402935722E-3</v>
      </c>
      <c r="E1471">
        <v>1469</v>
      </c>
      <c r="F1471" s="2">
        <f t="shared" si="156"/>
        <v>1085.3200399857415</v>
      </c>
      <c r="G1471" s="10">
        <f t="shared" si="158"/>
        <v>4.7979701507742458</v>
      </c>
      <c r="H1471" s="9">
        <f>H1470*(1+C1471)</f>
        <v>4.7979701507742281</v>
      </c>
      <c r="I1471" s="9">
        <f t="shared" si="157"/>
        <v>9.7629720184730928E-3</v>
      </c>
      <c r="J1471">
        <f t="shared" si="159"/>
        <v>4.2827359236315378E-3</v>
      </c>
      <c r="O1471">
        <v>1469</v>
      </c>
      <c r="P1471">
        <v>266</v>
      </c>
      <c r="Q1471" s="9">
        <v>-0.22565199674001679</v>
      </c>
      <c r="R1471">
        <v>1.0301190850666666E-5</v>
      </c>
      <c r="S1471">
        <f t="shared" si="160"/>
        <v>0.99980279593893606</v>
      </c>
      <c r="T1471" s="20">
        <f t="shared" si="161"/>
        <v>1.9720406106393806E-4</v>
      </c>
    </row>
    <row r="1472" spans="1:20" x14ac:dyDescent="0.15">
      <c r="A1472" s="6">
        <v>38743</v>
      </c>
      <c r="B1472" s="11">
        <v>2283</v>
      </c>
      <c r="C1472" s="7">
        <f t="shared" si="155"/>
        <v>9.8865370579257483E-3</v>
      </c>
      <c r="E1472">
        <v>1470</v>
      </c>
      <c r="F1472" s="2">
        <f t="shared" si="156"/>
        <v>1096.05009678077</v>
      </c>
      <c r="G1472" s="10">
        <f t="shared" si="158"/>
        <v>4.8454054604726968</v>
      </c>
      <c r="H1472" s="9">
        <f>H1471*(1+C1472)</f>
        <v>4.8454054604726791</v>
      </c>
      <c r="I1472" s="9">
        <f t="shared" si="157"/>
        <v>-4.7435309698451E-2</v>
      </c>
      <c r="J1472">
        <f t="shared" si="159"/>
        <v>4.304257209679938E-3</v>
      </c>
      <c r="O1472">
        <v>1470</v>
      </c>
      <c r="P1472">
        <v>294</v>
      </c>
      <c r="Q1472" s="9">
        <v>-0.22647972697636565</v>
      </c>
      <c r="R1472">
        <v>1.1853351755842581E-5</v>
      </c>
      <c r="S1472">
        <f t="shared" si="160"/>
        <v>0.99981464929069186</v>
      </c>
      <c r="T1472" s="20">
        <f t="shared" si="161"/>
        <v>1.8535070930814079E-4</v>
      </c>
    </row>
    <row r="1473" spans="1:20" x14ac:dyDescent="0.15">
      <c r="A1473" s="6">
        <v>38744</v>
      </c>
      <c r="B1473" s="11">
        <v>2304.23</v>
      </c>
      <c r="C1473" s="7">
        <f t="shared" si="155"/>
        <v>9.2991677617171309E-3</v>
      </c>
      <c r="E1473">
        <v>1471</v>
      </c>
      <c r="F1473" s="2">
        <f t="shared" si="156"/>
        <v>1106.2424505059807</v>
      </c>
      <c r="G1473" s="10">
        <f t="shared" si="158"/>
        <v>4.8904636987231731</v>
      </c>
      <c r="H1473" s="9">
        <f>H1472*(1+C1473)</f>
        <v>4.8904636987231545</v>
      </c>
      <c r="I1473" s="9">
        <f t="shared" si="157"/>
        <v>-4.5058238250475391E-2</v>
      </c>
      <c r="J1473">
        <f t="shared" si="159"/>
        <v>4.3258866428944106E-3</v>
      </c>
      <c r="O1473">
        <v>1471</v>
      </c>
      <c r="P1473">
        <v>39</v>
      </c>
      <c r="Q1473" s="9">
        <v>-0.23329258353708315</v>
      </c>
      <c r="R1473">
        <v>3.3016175372256321E-6</v>
      </c>
      <c r="S1473">
        <f t="shared" si="160"/>
        <v>0.99981795090822911</v>
      </c>
      <c r="T1473" s="20">
        <f t="shared" si="161"/>
        <v>1.8204909177088613E-4</v>
      </c>
    </row>
    <row r="1474" spans="1:20" x14ac:dyDescent="0.15">
      <c r="A1474" s="6">
        <v>38747</v>
      </c>
      <c r="B1474" s="11">
        <v>2306.7800000000002</v>
      </c>
      <c r="C1474" s="7">
        <f t="shared" si="155"/>
        <v>1.1066603594260815E-3</v>
      </c>
      <c r="E1474">
        <v>1472</v>
      </c>
      <c r="F1474" s="2">
        <f t="shared" si="156"/>
        <v>1107.46668517387</v>
      </c>
      <c r="G1474" s="10">
        <f t="shared" si="158"/>
        <v>4.8958757810377627</v>
      </c>
      <c r="H1474" s="9">
        <f>H1473*(1+C1474)</f>
        <v>4.895875781037744</v>
      </c>
      <c r="I1474" s="9">
        <f t="shared" si="157"/>
        <v>-5.4120823145895613E-3</v>
      </c>
      <c r="J1474">
        <f t="shared" si="159"/>
        <v>4.3476247667280504E-3</v>
      </c>
      <c r="O1474">
        <v>1472</v>
      </c>
      <c r="P1474">
        <v>36</v>
      </c>
      <c r="Q1474" s="9">
        <v>-0.24375594267861977</v>
      </c>
      <c r="R1474">
        <v>3.2523404827803489E-6</v>
      </c>
      <c r="S1474">
        <f t="shared" si="160"/>
        <v>0.99982120324871193</v>
      </c>
      <c r="T1474" s="20">
        <f t="shared" si="161"/>
        <v>1.7879675128806838E-4</v>
      </c>
    </row>
    <row r="1475" spans="1:20" x14ac:dyDescent="0.15">
      <c r="A1475" s="6">
        <v>38748</v>
      </c>
      <c r="B1475" s="11">
        <v>2305.8200000000002</v>
      </c>
      <c r="C1475" s="7">
        <f t="shared" si="155"/>
        <v>-4.1616452370840662E-4</v>
      </c>
      <c r="E1475">
        <v>1473</v>
      </c>
      <c r="F1475" s="2">
        <f t="shared" si="156"/>
        <v>1107.0057968283118</v>
      </c>
      <c r="G1475" s="10">
        <f t="shared" si="158"/>
        <v>4.8938382912252116</v>
      </c>
      <c r="H1475" s="9">
        <f>H1474*(1+C1475)</f>
        <v>4.893838291225193</v>
      </c>
      <c r="I1475" s="9">
        <f t="shared" si="157"/>
        <v>2.0374898125510299E-3</v>
      </c>
      <c r="J1475">
        <f t="shared" si="159"/>
        <v>4.369472127364874E-3</v>
      </c>
      <c r="O1475">
        <v>1473</v>
      </c>
      <c r="P1475">
        <v>8</v>
      </c>
      <c r="Q1475" s="9">
        <v>-0.24394695734854466</v>
      </c>
      <c r="R1475">
        <v>2.8264562390933792E-6</v>
      </c>
      <c r="S1475">
        <f t="shared" si="160"/>
        <v>0.99982402970495099</v>
      </c>
      <c r="T1475" s="20">
        <f t="shared" si="161"/>
        <v>1.7597029504901052E-4</v>
      </c>
    </row>
    <row r="1476" spans="1:20" x14ac:dyDescent="0.15">
      <c r="A1476" s="6">
        <v>38749</v>
      </c>
      <c r="B1476" s="11">
        <v>2310.56</v>
      </c>
      <c r="C1476" s="7">
        <f t="shared" ref="C1476:C1502" si="162">B1476/B1475-1</f>
        <v>2.0556678318341959E-3</v>
      </c>
      <c r="E1476">
        <v>1474</v>
      </c>
      <c r="F1476" s="2">
        <f t="shared" ref="F1476:F1502" si="163">F1475*(1+C1476)</f>
        <v>1109.2814330345057</v>
      </c>
      <c r="G1476" s="10">
        <f t="shared" si="158"/>
        <v>4.9038983971746815</v>
      </c>
      <c r="H1476" s="9">
        <f>H1475*(1+C1476)</f>
        <v>4.9038983971746628</v>
      </c>
      <c r="I1476" s="9">
        <f t="shared" ref="I1476:I1502" si="164">-(H1476-H1475)</f>
        <v>-1.0060105949469822E-2</v>
      </c>
      <c r="J1476">
        <f t="shared" si="159"/>
        <v>4.3914292737335424E-3</v>
      </c>
      <c r="O1476">
        <v>1474</v>
      </c>
      <c r="P1476">
        <v>205</v>
      </c>
      <c r="Q1476" s="9">
        <v>-0.24702441591958824</v>
      </c>
      <c r="R1476">
        <v>7.5874415575083878E-6</v>
      </c>
      <c r="S1476">
        <f t="shared" si="160"/>
        <v>0.99983161714650848</v>
      </c>
      <c r="T1476" s="20">
        <f t="shared" si="161"/>
        <v>1.6838285349152216E-4</v>
      </c>
    </row>
    <row r="1477" spans="1:20" x14ac:dyDescent="0.15">
      <c r="A1477" s="6">
        <v>38750</v>
      </c>
      <c r="B1477" s="11">
        <v>2281.5700000000002</v>
      </c>
      <c r="C1477" s="7">
        <f t="shared" si="162"/>
        <v>-1.2546741915379744E-2</v>
      </c>
      <c r="E1477">
        <v>1475</v>
      </c>
      <c r="F1477" s="2">
        <f t="shared" si="163"/>
        <v>1095.3635651826992</v>
      </c>
      <c r="G1477" s="10">
        <f t="shared" ref="G1477:G1502" si="165">G1476*F1477/F1476</f>
        <v>4.8423704496060864</v>
      </c>
      <c r="H1477" s="9">
        <f>H1476*(1+C1477)</f>
        <v>4.8423704496060678</v>
      </c>
      <c r="I1477" s="9">
        <f t="shared" si="164"/>
        <v>6.1527947568595032E-2</v>
      </c>
      <c r="J1477">
        <f t="shared" ref="J1477:J1502" si="166">$M$2^($M$3-E1477)*(1-$M$2)/(1-$M$2^$M$3)</f>
        <v>4.4134967575211476E-3</v>
      </c>
      <c r="O1477">
        <v>1475</v>
      </c>
      <c r="P1477">
        <v>133</v>
      </c>
      <c r="Q1477" s="9">
        <v>-0.25897344471611028</v>
      </c>
      <c r="R1477">
        <v>5.2888003466991989E-6</v>
      </c>
      <c r="S1477">
        <f t="shared" ref="S1477:S1502" si="167">S1476+R1477</f>
        <v>0.99983690594685515</v>
      </c>
      <c r="T1477" s="20">
        <f t="shared" si="161"/>
        <v>1.6309405314485215E-4</v>
      </c>
    </row>
    <row r="1478" spans="1:20" x14ac:dyDescent="0.15">
      <c r="A1478" s="6">
        <v>38751</v>
      </c>
      <c r="B1478" s="11">
        <v>2262.58</v>
      </c>
      <c r="C1478" s="7">
        <f t="shared" si="162"/>
        <v>-8.3232160310664494E-3</v>
      </c>
      <c r="E1478">
        <v>1476</v>
      </c>
      <c r="F1478" s="2">
        <f t="shared" si="163"/>
        <v>1086.2466175971244</v>
      </c>
      <c r="G1478" s="10">
        <f t="shared" si="165"/>
        <v>4.8020663542515631</v>
      </c>
      <c r="H1478" s="9">
        <f>H1477*(1+C1478)</f>
        <v>4.8020663542515445</v>
      </c>
      <c r="I1478" s="9">
        <f t="shared" si="164"/>
        <v>4.0304095354523284E-2</v>
      </c>
      <c r="J1478">
        <f t="shared" si="166"/>
        <v>4.4356751331870829E-3</v>
      </c>
      <c r="O1478">
        <v>1476</v>
      </c>
      <c r="P1478">
        <v>533</v>
      </c>
      <c r="Q1478" s="9">
        <v>-0.25992851806574269</v>
      </c>
      <c r="R1478">
        <v>3.9275785031311142E-5</v>
      </c>
      <c r="S1478">
        <f t="shared" si="167"/>
        <v>0.99987618173188642</v>
      </c>
      <c r="T1478" s="20">
        <f t="shared" si="161"/>
        <v>1.2381826811358465E-4</v>
      </c>
    </row>
    <row r="1479" spans="1:20" x14ac:dyDescent="0.15">
      <c r="A1479" s="6">
        <v>38754</v>
      </c>
      <c r="B1479" s="11">
        <v>2258.8000000000002</v>
      </c>
      <c r="C1479" s="7">
        <f t="shared" si="162"/>
        <v>-1.6706591590130992E-3</v>
      </c>
      <c r="E1479">
        <v>1477</v>
      </c>
      <c r="F1479" s="2">
        <f t="shared" si="163"/>
        <v>1084.4318697364888</v>
      </c>
      <c r="G1479" s="10">
        <f t="shared" si="165"/>
        <v>4.7940437381146435</v>
      </c>
      <c r="H1479" s="9">
        <f>H1478*(1+C1479)</f>
        <v>4.7940437381146257</v>
      </c>
      <c r="I1479" s="9">
        <f t="shared" si="164"/>
        <v>8.0226161369187921E-3</v>
      </c>
      <c r="J1479">
        <f t="shared" si="166"/>
        <v>4.4579649579769669E-3</v>
      </c>
      <c r="O1479">
        <v>1477</v>
      </c>
      <c r="P1479">
        <v>84</v>
      </c>
      <c r="Q1479" s="9">
        <v>-0.27363912659603429</v>
      </c>
      <c r="R1479">
        <v>4.1370248458944479E-6</v>
      </c>
      <c r="S1479">
        <f t="shared" si="167"/>
        <v>0.99988031875673233</v>
      </c>
      <c r="T1479" s="20">
        <f t="shared" si="161"/>
        <v>1.1968124326766638E-4</v>
      </c>
    </row>
    <row r="1480" spans="1:20" x14ac:dyDescent="0.15">
      <c r="A1480" s="6">
        <v>38755</v>
      </c>
      <c r="B1480" s="11">
        <v>2244.96</v>
      </c>
      <c r="C1480" s="7">
        <f t="shared" si="162"/>
        <v>-6.1271471577829528E-3</v>
      </c>
      <c r="E1480">
        <v>1478</v>
      </c>
      <c r="F1480" s="2">
        <f t="shared" si="163"/>
        <v>1077.7873960880236</v>
      </c>
      <c r="G1480" s="10">
        <f t="shared" si="165"/>
        <v>4.7646699266503667</v>
      </c>
      <c r="H1480" s="9">
        <f>H1479*(1+C1480)</f>
        <v>4.7646699266503498</v>
      </c>
      <c r="I1480" s="9">
        <f t="shared" si="164"/>
        <v>2.9373811464275867E-2</v>
      </c>
      <c r="J1480">
        <f t="shared" si="166"/>
        <v>4.4803667919366512E-3</v>
      </c>
      <c r="O1480">
        <v>1478</v>
      </c>
      <c r="P1480">
        <v>62</v>
      </c>
      <c r="Q1480" s="9">
        <v>-0.27436073757131219</v>
      </c>
      <c r="R1480">
        <v>3.7050656323258965E-6</v>
      </c>
      <c r="S1480">
        <f t="shared" si="167"/>
        <v>0.99988402382236463</v>
      </c>
      <c r="T1480" s="20">
        <f t="shared" si="161"/>
        <v>1.1597617763536849E-4</v>
      </c>
    </row>
    <row r="1481" spans="1:20" x14ac:dyDescent="0.15">
      <c r="A1481" s="6">
        <v>38756</v>
      </c>
      <c r="B1481" s="11">
        <v>2266.98</v>
      </c>
      <c r="C1481" s="7">
        <f t="shared" si="162"/>
        <v>9.808638015821991E-3</v>
      </c>
      <c r="E1481">
        <v>1479</v>
      </c>
      <c r="F1481" s="2">
        <f t="shared" si="163"/>
        <v>1088.3590225142664</v>
      </c>
      <c r="G1481" s="10">
        <f t="shared" si="165"/>
        <v>4.8114048492257533</v>
      </c>
      <c r="H1481" s="9">
        <f>H1480*(1+C1481)</f>
        <v>4.8114048492257364</v>
      </c>
      <c r="I1481" s="9">
        <f t="shared" si="164"/>
        <v>-4.6734922575386584E-2</v>
      </c>
      <c r="J1481">
        <f t="shared" si="166"/>
        <v>4.5028811979262824E-3</v>
      </c>
      <c r="O1481">
        <v>1479</v>
      </c>
      <c r="P1481">
        <v>126</v>
      </c>
      <c r="Q1481" s="9">
        <v>-0.29526623200217195</v>
      </c>
      <c r="R1481">
        <v>5.1064459315912356E-6</v>
      </c>
      <c r="S1481">
        <f t="shared" si="167"/>
        <v>0.99988913026829618</v>
      </c>
      <c r="T1481" s="20">
        <f t="shared" si="161"/>
        <v>1.1086973170382208E-4</v>
      </c>
    </row>
    <row r="1482" spans="1:20" x14ac:dyDescent="0.15">
      <c r="A1482" s="6">
        <v>38757</v>
      </c>
      <c r="B1482" s="11">
        <v>2255.87</v>
      </c>
      <c r="C1482" s="7">
        <f t="shared" si="162"/>
        <v>-4.9007931256561665E-3</v>
      </c>
      <c r="E1482">
        <v>1480</v>
      </c>
      <c r="F1482" s="2">
        <f t="shared" si="163"/>
        <v>1083.0252000984826</v>
      </c>
      <c r="G1482" s="10">
        <f t="shared" si="165"/>
        <v>4.7878251494159194</v>
      </c>
      <c r="H1482" s="9">
        <f>H1481*(1+C1482)</f>
        <v>4.7878251494159025</v>
      </c>
      <c r="I1482" s="9">
        <f t="shared" si="164"/>
        <v>2.3579699809833876E-2</v>
      </c>
      <c r="J1482">
        <f t="shared" si="166"/>
        <v>4.5255087416344545E-3</v>
      </c>
      <c r="O1482">
        <v>1480</v>
      </c>
      <c r="P1482">
        <v>78</v>
      </c>
      <c r="Q1482" s="9">
        <v>-0.30386189214887338</v>
      </c>
      <c r="R1482">
        <v>4.0144551809798146E-6</v>
      </c>
      <c r="S1482">
        <f t="shared" si="167"/>
        <v>0.99989314472347712</v>
      </c>
      <c r="T1482" s="20">
        <f t="shared" si="161"/>
        <v>1.0685527652287696E-4</v>
      </c>
    </row>
    <row r="1483" spans="1:20" x14ac:dyDescent="0.15">
      <c r="A1483" s="6">
        <v>38758</v>
      </c>
      <c r="B1483" s="11">
        <v>2261.88</v>
      </c>
      <c r="C1483" s="7">
        <f t="shared" si="162"/>
        <v>2.6641606120920702E-3</v>
      </c>
      <c r="E1483">
        <v>1481</v>
      </c>
      <c r="F1483" s="2">
        <f t="shared" si="163"/>
        <v>1085.910553178488</v>
      </c>
      <c r="G1483" s="10">
        <f t="shared" si="165"/>
        <v>4.8005806845965768</v>
      </c>
      <c r="H1483" s="9">
        <f>H1482*(1+C1483)</f>
        <v>4.80058068459656</v>
      </c>
      <c r="I1483" s="9">
        <f t="shared" si="164"/>
        <v>-1.2755535180657418E-2</v>
      </c>
      <c r="J1483">
        <f t="shared" si="166"/>
        <v>4.5482499915924166E-3</v>
      </c>
      <c r="O1483">
        <v>1481</v>
      </c>
      <c r="P1483">
        <v>26</v>
      </c>
      <c r="Q1483" s="9">
        <v>-0.30549612876935672</v>
      </c>
      <c r="R1483">
        <v>3.0933339808963283E-6</v>
      </c>
      <c r="S1483">
        <f t="shared" si="167"/>
        <v>0.99989623805745798</v>
      </c>
      <c r="T1483" s="20">
        <f t="shared" si="161"/>
        <v>1.0376194254202442E-4</v>
      </c>
    </row>
    <row r="1484" spans="1:20" x14ac:dyDescent="0.15">
      <c r="A1484" s="6">
        <v>38761</v>
      </c>
      <c r="B1484" s="11">
        <v>2239.81</v>
      </c>
      <c r="C1484" s="7">
        <f t="shared" si="162"/>
        <v>-9.7573699754187615E-3</v>
      </c>
      <c r="E1484">
        <v>1482</v>
      </c>
      <c r="F1484" s="2">
        <f t="shared" si="163"/>
        <v>1075.3149221509138</v>
      </c>
      <c r="G1484" s="10">
        <f t="shared" si="165"/>
        <v>4.7537396427601193</v>
      </c>
      <c r="H1484" s="9">
        <f>H1483*(1+C1484)</f>
        <v>4.7537396427601024</v>
      </c>
      <c r="I1484" s="9">
        <f t="shared" si="164"/>
        <v>4.6841041836457542E-2</v>
      </c>
      <c r="J1484">
        <f t="shared" si="166"/>
        <v>4.5711055191883579E-3</v>
      </c>
      <c r="O1484">
        <v>1482</v>
      </c>
      <c r="P1484">
        <v>263</v>
      </c>
      <c r="Q1484" s="9">
        <v>-0.31029271936973712</v>
      </c>
      <c r="R1484">
        <v>1.0147444289571612E-5</v>
      </c>
      <c r="S1484">
        <f t="shared" si="167"/>
        <v>0.9999063855017476</v>
      </c>
      <c r="T1484" s="20">
        <f t="shared" si="161"/>
        <v>9.3614498252403422E-5</v>
      </c>
    </row>
    <row r="1485" spans="1:20" x14ac:dyDescent="0.15">
      <c r="A1485" s="6">
        <v>38762</v>
      </c>
      <c r="B1485" s="11">
        <v>2262.17</v>
      </c>
      <c r="C1485" s="7">
        <f t="shared" si="162"/>
        <v>9.982989628584571E-3</v>
      </c>
      <c r="E1485">
        <v>1483</v>
      </c>
      <c r="F1485" s="2">
        <f t="shared" si="163"/>
        <v>1086.0497798662086</v>
      </c>
      <c r="G1485" s="10">
        <f t="shared" si="165"/>
        <v>4.8011961763107847</v>
      </c>
      <c r="H1485" s="9">
        <f>H1484*(1+C1485)</f>
        <v>4.8011961763107678</v>
      </c>
      <c r="I1485" s="9">
        <f t="shared" si="164"/>
        <v>-4.745653355066537E-2</v>
      </c>
      <c r="J1485">
        <f t="shared" si="166"/>
        <v>4.5940758986817666E-3</v>
      </c>
      <c r="O1485">
        <v>1483</v>
      </c>
      <c r="P1485">
        <v>173</v>
      </c>
      <c r="Q1485" s="9">
        <v>-0.31632029339853229</v>
      </c>
      <c r="R1485">
        <v>6.4629968282945995E-6</v>
      </c>
      <c r="S1485">
        <f t="shared" si="167"/>
        <v>0.99991284849857587</v>
      </c>
      <c r="T1485" s="20">
        <f t="shared" si="161"/>
        <v>8.7151501424131972E-5</v>
      </c>
    </row>
    <row r="1486" spans="1:20" x14ac:dyDescent="0.15">
      <c r="A1486" s="6">
        <v>38763</v>
      </c>
      <c r="B1486" s="11">
        <v>2276.4299999999998</v>
      </c>
      <c r="C1486" s="7">
        <f t="shared" si="162"/>
        <v>6.3036818629897962E-3</v>
      </c>
      <c r="E1486">
        <v>1484</v>
      </c>
      <c r="F1486" s="2">
        <f t="shared" si="163"/>
        <v>1092.8958921658552</v>
      </c>
      <c r="G1486" s="10">
        <f t="shared" si="165"/>
        <v>4.8314613895680507</v>
      </c>
      <c r="H1486" s="9">
        <f>H1485*(1+C1486)</f>
        <v>4.8314613895680338</v>
      </c>
      <c r="I1486" s="9">
        <f t="shared" si="164"/>
        <v>-3.0265213257266055E-2</v>
      </c>
      <c r="J1486">
        <f t="shared" si="166"/>
        <v>4.6171617072178562E-3</v>
      </c>
      <c r="O1486">
        <v>1484</v>
      </c>
      <c r="P1486">
        <v>1</v>
      </c>
      <c r="Q1486" s="9">
        <v>-0.3248735058408041</v>
      </c>
      <c r="R1486">
        <v>2.7290018561481423E-6</v>
      </c>
      <c r="S1486">
        <f t="shared" si="167"/>
        <v>0.99991557750043203</v>
      </c>
      <c r="T1486" s="20">
        <f t="shared" si="161"/>
        <v>8.4422499567970988E-5</v>
      </c>
    </row>
    <row r="1487" spans="1:20" x14ac:dyDescent="0.15">
      <c r="A1487" s="6">
        <v>38764</v>
      </c>
      <c r="B1487" s="11">
        <v>2294.63</v>
      </c>
      <c r="C1487" s="7">
        <f t="shared" si="162"/>
        <v>7.9949745874023925E-3</v>
      </c>
      <c r="E1487">
        <v>1485</v>
      </c>
      <c r="F1487" s="2">
        <f t="shared" si="163"/>
        <v>1101.6335670503977</v>
      </c>
      <c r="G1487" s="10">
        <f t="shared" si="165"/>
        <v>4.8700888005976628</v>
      </c>
      <c r="H1487" s="9">
        <f>H1486*(1+C1487)</f>
        <v>4.8700888005976459</v>
      </c>
      <c r="I1487" s="9">
        <f t="shared" si="164"/>
        <v>-3.8627411029612091E-2</v>
      </c>
      <c r="J1487">
        <f t="shared" si="166"/>
        <v>4.6403635248420663E-3</v>
      </c>
      <c r="O1487">
        <v>1485</v>
      </c>
      <c r="P1487">
        <v>271</v>
      </c>
      <c r="Q1487" s="9">
        <v>-0.33155901928823805</v>
      </c>
      <c r="R1487">
        <v>1.0562629090979565E-5</v>
      </c>
      <c r="S1487">
        <f t="shared" si="167"/>
        <v>0.99992614012952297</v>
      </c>
      <c r="T1487" s="20">
        <f t="shared" si="161"/>
        <v>7.385987047703324E-5</v>
      </c>
    </row>
    <row r="1488" spans="1:20" x14ac:dyDescent="0.15">
      <c r="A1488" s="6">
        <v>38765</v>
      </c>
      <c r="B1488" s="11">
        <v>2282.36</v>
      </c>
      <c r="C1488" s="7">
        <f t="shared" si="162"/>
        <v>-5.3472673154277839E-3</v>
      </c>
      <c r="E1488">
        <v>1486</v>
      </c>
      <c r="F1488" s="2">
        <f t="shared" si="163"/>
        <v>1095.742837883731</v>
      </c>
      <c r="G1488" s="10">
        <f t="shared" si="165"/>
        <v>4.8440471339309967</v>
      </c>
      <c r="H1488" s="9">
        <f>H1487*(1+C1488)</f>
        <v>4.844047133930979</v>
      </c>
      <c r="I1488" s="9">
        <f t="shared" si="164"/>
        <v>2.6041666666666963E-2</v>
      </c>
      <c r="J1488">
        <f t="shared" si="166"/>
        <v>4.6636819345146404E-3</v>
      </c>
      <c r="O1488">
        <v>1486</v>
      </c>
      <c r="P1488">
        <v>183</v>
      </c>
      <c r="Q1488" s="9">
        <v>-0.34970541293126889</v>
      </c>
      <c r="R1488">
        <v>6.7952139518581088E-6</v>
      </c>
      <c r="S1488">
        <f t="shared" si="167"/>
        <v>0.99993293534347483</v>
      </c>
      <c r="T1488" s="20">
        <f t="shared" si="161"/>
        <v>6.7064656525173127E-5</v>
      </c>
    </row>
    <row r="1489" spans="1:20" x14ac:dyDescent="0.15">
      <c r="A1489" s="6">
        <v>38769</v>
      </c>
      <c r="B1489" s="11">
        <v>2262.96</v>
      </c>
      <c r="C1489" s="7">
        <f t="shared" si="162"/>
        <v>-8.4999737114215268E-3</v>
      </c>
      <c r="E1489">
        <v>1487</v>
      </c>
      <c r="F1489" s="2">
        <f t="shared" si="163"/>
        <v>1086.4290525672409</v>
      </c>
      <c r="G1489" s="10">
        <f t="shared" si="165"/>
        <v>4.8028728606356967</v>
      </c>
      <c r="H1489" s="9">
        <f>H1488*(1+C1489)</f>
        <v>4.802872860635679</v>
      </c>
      <c r="I1489" s="9">
        <f t="shared" si="164"/>
        <v>4.117427329529999E-2</v>
      </c>
      <c r="J1489">
        <f t="shared" si="166"/>
        <v>4.687117522125266E-3</v>
      </c>
      <c r="O1489">
        <v>1487</v>
      </c>
      <c r="P1489">
        <v>166</v>
      </c>
      <c r="Q1489" s="9">
        <v>-0.36409518473241054</v>
      </c>
      <c r="R1489">
        <v>6.2401568779826482E-6</v>
      </c>
      <c r="S1489">
        <f t="shared" si="167"/>
        <v>0.99993917550035283</v>
      </c>
      <c r="T1489" s="20">
        <f t="shared" si="161"/>
        <v>6.0824499647171848E-5</v>
      </c>
    </row>
    <row r="1490" spans="1:20" x14ac:dyDescent="0.15">
      <c r="A1490" s="6">
        <v>38770</v>
      </c>
      <c r="B1490" s="11">
        <v>2283.17</v>
      </c>
      <c r="C1490" s="7">
        <f t="shared" si="162"/>
        <v>8.9307809240994906E-3</v>
      </c>
      <c r="E1490">
        <v>1488</v>
      </c>
      <c r="F1490" s="2">
        <f t="shared" si="163"/>
        <v>1096.131712425296</v>
      </c>
      <c r="G1490" s="10">
        <f t="shared" si="165"/>
        <v>4.8457662659603375</v>
      </c>
      <c r="H1490" s="9">
        <f>H1489*(1+C1490)</f>
        <v>4.8457662659603189</v>
      </c>
      <c r="I1490" s="9">
        <f t="shared" si="164"/>
        <v>-4.2893405324639922E-2</v>
      </c>
      <c r="J1490">
        <f t="shared" si="166"/>
        <v>4.7106708765078048E-3</v>
      </c>
      <c r="O1490">
        <v>1488</v>
      </c>
      <c r="P1490">
        <v>193</v>
      </c>
      <c r="Q1490" s="9">
        <v>-0.37544994566693912</v>
      </c>
      <c r="R1490">
        <v>7.1445080166798314E-6</v>
      </c>
      <c r="S1490">
        <f t="shared" si="167"/>
        <v>0.99994632000836947</v>
      </c>
      <c r="T1490" s="20">
        <f t="shared" si="161"/>
        <v>5.3679991630528612E-5</v>
      </c>
    </row>
    <row r="1491" spans="1:20" x14ac:dyDescent="0.15">
      <c r="A1491" s="6">
        <v>38771</v>
      </c>
      <c r="B1491" s="11">
        <v>2279.3200000000002</v>
      </c>
      <c r="C1491" s="7">
        <f t="shared" si="162"/>
        <v>-1.6862520092677524E-3</v>
      </c>
      <c r="E1491">
        <v>1489</v>
      </c>
      <c r="F1491" s="2">
        <f t="shared" si="163"/>
        <v>1094.2833581227967</v>
      </c>
      <c r="G1491" s="10">
        <f t="shared" si="165"/>
        <v>4.8375950828579199</v>
      </c>
      <c r="H1491" s="9">
        <f>H1490*(1+C1491)</f>
        <v>4.8375950828579013</v>
      </c>
      <c r="I1491" s="9">
        <f t="shared" si="164"/>
        <v>8.1711831024176007E-3</v>
      </c>
      <c r="J1491">
        <f t="shared" si="166"/>
        <v>4.7343425894550801E-3</v>
      </c>
      <c r="O1491">
        <v>1489</v>
      </c>
      <c r="P1491">
        <v>156</v>
      </c>
      <c r="Q1491" s="9">
        <v>-0.37827271801141027</v>
      </c>
      <c r="R1491">
        <v>5.9350764223449596E-6</v>
      </c>
      <c r="S1491">
        <f t="shared" si="167"/>
        <v>0.9999522550847918</v>
      </c>
      <c r="T1491" s="20">
        <f t="shared" si="161"/>
        <v>4.7744915208203231E-5</v>
      </c>
    </row>
    <row r="1492" spans="1:20" x14ac:dyDescent="0.15">
      <c r="A1492" s="6">
        <v>38772</v>
      </c>
      <c r="B1492" s="11">
        <v>2287.04</v>
      </c>
      <c r="C1492" s="7">
        <f t="shared" si="162"/>
        <v>3.3869750627379958E-3</v>
      </c>
      <c r="E1492">
        <v>1490</v>
      </c>
      <c r="F1492" s="2">
        <f t="shared" si="163"/>
        <v>1097.9896685683277</v>
      </c>
      <c r="G1492" s="10">
        <f t="shared" si="165"/>
        <v>4.853979896767183</v>
      </c>
      <c r="H1492" s="9">
        <f>H1491*(1+C1492)</f>
        <v>4.8539798967671652</v>
      </c>
      <c r="I1492" s="9">
        <f t="shared" si="164"/>
        <v>-1.638481390926394E-2</v>
      </c>
      <c r="J1492">
        <f t="shared" si="166"/>
        <v>4.7581332557337496E-3</v>
      </c>
      <c r="O1492">
        <v>1490</v>
      </c>
      <c r="P1492">
        <v>13</v>
      </c>
      <c r="Q1492" s="9">
        <v>-0.37967349225753644</v>
      </c>
      <c r="R1492">
        <v>2.8981900566861458E-6</v>
      </c>
      <c r="S1492">
        <f t="shared" si="167"/>
        <v>0.99995515327484852</v>
      </c>
      <c r="T1492" s="20">
        <f t="shared" si="161"/>
        <v>4.4846725151481692E-5</v>
      </c>
    </row>
    <row r="1493" spans="1:20" x14ac:dyDescent="0.15">
      <c r="A1493" s="6">
        <v>38775</v>
      </c>
      <c r="B1493" s="11">
        <v>2307.1799999999998</v>
      </c>
      <c r="C1493" s="7">
        <f t="shared" si="162"/>
        <v>8.8061424373861996E-3</v>
      </c>
      <c r="E1493">
        <v>1491</v>
      </c>
      <c r="F1493" s="2">
        <f t="shared" si="163"/>
        <v>1107.6587219845189</v>
      </c>
      <c r="G1493" s="10">
        <f t="shared" si="165"/>
        <v>4.8967247351263241</v>
      </c>
      <c r="H1493" s="9">
        <f>H1492*(1+C1493)</f>
        <v>4.8967247351263063</v>
      </c>
      <c r="I1493" s="9">
        <f t="shared" si="164"/>
        <v>-4.2744838359141113E-2</v>
      </c>
      <c r="J1493">
        <f t="shared" si="166"/>
        <v>4.7820434730992444E-3</v>
      </c>
      <c r="O1493">
        <v>1491</v>
      </c>
      <c r="P1493">
        <v>50</v>
      </c>
      <c r="Q1493" s="9">
        <v>-0.38540393235533887</v>
      </c>
      <c r="R1493">
        <v>3.4887743005126971E-6</v>
      </c>
      <c r="S1493">
        <f t="shared" si="167"/>
        <v>0.99995864204914908</v>
      </c>
      <c r="T1493" s="20">
        <f t="shared" si="161"/>
        <v>4.1357950850917646E-5</v>
      </c>
    </row>
    <row r="1494" spans="1:20" x14ac:dyDescent="0.15">
      <c r="A1494" s="6">
        <v>38776</v>
      </c>
      <c r="B1494" s="11">
        <v>2281.39</v>
      </c>
      <c r="C1494" s="7">
        <f t="shared" si="162"/>
        <v>-1.1178148215570505E-2</v>
      </c>
      <c r="E1494">
        <v>1492</v>
      </c>
      <c r="F1494" s="2">
        <f t="shared" si="163"/>
        <v>1095.2771486179065</v>
      </c>
      <c r="G1494" s="10">
        <f t="shared" si="165"/>
        <v>4.8419884202662322</v>
      </c>
      <c r="H1494" s="9">
        <f>H1493*(1+C1494)</f>
        <v>4.8419884202662145</v>
      </c>
      <c r="I1494" s="9">
        <f t="shared" si="164"/>
        <v>5.4736314860091895E-2</v>
      </c>
      <c r="J1494">
        <f t="shared" si="166"/>
        <v>4.8060738423107994E-3</v>
      </c>
      <c r="O1494">
        <v>1492</v>
      </c>
      <c r="P1494">
        <v>19</v>
      </c>
      <c r="Q1494" s="9">
        <v>-0.46240406818799151</v>
      </c>
      <c r="R1494">
        <v>2.9866778260327801E-6</v>
      </c>
      <c r="S1494">
        <f t="shared" si="167"/>
        <v>0.99996162872697514</v>
      </c>
      <c r="T1494" s="20">
        <f t="shared" si="161"/>
        <v>3.8371273024861985E-5</v>
      </c>
    </row>
    <row r="1495" spans="1:20" x14ac:dyDescent="0.15">
      <c r="A1495" s="6">
        <v>38777</v>
      </c>
      <c r="B1495" s="11">
        <v>2314.64</v>
      </c>
      <c r="C1495" s="7">
        <f t="shared" si="162"/>
        <v>1.4574448033874088E-2</v>
      </c>
      <c r="E1495">
        <v>1493</v>
      </c>
      <c r="F1495" s="2">
        <f t="shared" si="163"/>
        <v>1111.2402085031279</v>
      </c>
      <c r="G1495" s="10">
        <f t="shared" si="165"/>
        <v>4.9125577288780216</v>
      </c>
      <c r="H1495" s="9">
        <f>H1494*(1+C1495)</f>
        <v>4.9125577288780047</v>
      </c>
      <c r="I1495" s="9">
        <f t="shared" si="164"/>
        <v>-7.0569308611790227E-2</v>
      </c>
      <c r="J1495">
        <f t="shared" si="166"/>
        <v>4.8302249671465323E-3</v>
      </c>
      <c r="O1495">
        <v>1493</v>
      </c>
      <c r="P1495">
        <v>24</v>
      </c>
      <c r="Q1495" s="9">
        <v>-0.48549561939690289</v>
      </c>
      <c r="R1495">
        <v>3.062477974436888E-6</v>
      </c>
      <c r="S1495">
        <f t="shared" si="167"/>
        <v>0.99996469120494957</v>
      </c>
      <c r="T1495" s="20">
        <f t="shared" si="161"/>
        <v>3.5308795050426056E-5</v>
      </c>
    </row>
    <row r="1496" spans="1:20" x14ac:dyDescent="0.15">
      <c r="A1496" s="6">
        <v>38778</v>
      </c>
      <c r="B1496" s="11">
        <v>2311.11</v>
      </c>
      <c r="C1496" s="7">
        <f t="shared" si="162"/>
        <v>-1.5250751736770596E-3</v>
      </c>
      <c r="E1496">
        <v>1494</v>
      </c>
      <c r="F1496" s="2">
        <f t="shared" si="163"/>
        <v>1109.5454836491481</v>
      </c>
      <c r="G1496" s="10">
        <f t="shared" si="165"/>
        <v>4.905065709046454</v>
      </c>
      <c r="H1496" s="9">
        <f>H1495*(1+C1496)</f>
        <v>4.9050657090464371</v>
      </c>
      <c r="I1496" s="9">
        <f t="shared" si="164"/>
        <v>7.4920198315675535E-3</v>
      </c>
      <c r="J1496">
        <f t="shared" si="166"/>
        <v>4.8544974544186253E-3</v>
      </c>
      <c r="O1496">
        <v>1494</v>
      </c>
      <c r="P1496">
        <v>51</v>
      </c>
      <c r="Q1496" s="9">
        <v>-0.49001629991850049</v>
      </c>
      <c r="R1496">
        <v>3.5063058296610017E-6</v>
      </c>
      <c r="S1496">
        <f t="shared" si="167"/>
        <v>0.99996819751077926</v>
      </c>
      <c r="T1496" s="20">
        <f t="shared" si="161"/>
        <v>3.180248922074469E-5</v>
      </c>
    </row>
    <row r="1497" spans="1:20" x14ac:dyDescent="0.15">
      <c r="A1497" s="6">
        <v>38779</v>
      </c>
      <c r="B1497" s="11">
        <v>2302.6</v>
      </c>
      <c r="C1497" s="7">
        <f t="shared" si="162"/>
        <v>-3.6822133087565101E-3</v>
      </c>
      <c r="E1497">
        <v>1495</v>
      </c>
      <c r="F1497" s="2">
        <f t="shared" si="163"/>
        <v>1105.4599005025846</v>
      </c>
      <c r="G1497" s="10">
        <f t="shared" si="165"/>
        <v>4.887004210812278</v>
      </c>
      <c r="H1497" s="9">
        <f>H1496*(1+C1497)</f>
        <v>4.8870042108122611</v>
      </c>
      <c r="I1497" s="9">
        <f t="shared" si="164"/>
        <v>1.8061498234176021E-2</v>
      </c>
      <c r="J1497">
        <f t="shared" si="166"/>
        <v>4.8788919139885678E-3</v>
      </c>
      <c r="O1497">
        <v>1495</v>
      </c>
      <c r="P1497">
        <v>144</v>
      </c>
      <c r="Q1497" s="9">
        <v>-0.51380823825047539</v>
      </c>
      <c r="R1497">
        <v>5.5886033200597932E-6</v>
      </c>
      <c r="S1497">
        <f t="shared" si="167"/>
        <v>0.99997378611409926</v>
      </c>
      <c r="T1497" s="20">
        <f t="shared" si="161"/>
        <v>2.6213885900738809E-5</v>
      </c>
    </row>
    <row r="1498" spans="1:20" x14ac:dyDescent="0.15">
      <c r="A1498" s="6">
        <v>38782</v>
      </c>
      <c r="B1498" s="11">
        <v>2286.0300000000002</v>
      </c>
      <c r="C1498" s="7">
        <f t="shared" si="162"/>
        <v>-7.1962129766349747E-3</v>
      </c>
      <c r="E1498">
        <v>1496</v>
      </c>
      <c r="F1498" s="2">
        <f t="shared" si="163"/>
        <v>1097.5047756214383</v>
      </c>
      <c r="G1498" s="10">
        <f t="shared" si="165"/>
        <v>4.851836287693561</v>
      </c>
      <c r="H1498" s="9">
        <f>H1497*(1+C1498)</f>
        <v>4.8518362876935441</v>
      </c>
      <c r="I1498" s="9">
        <f t="shared" si="164"/>
        <v>3.5167923118716971E-2</v>
      </c>
      <c r="J1498">
        <f t="shared" si="166"/>
        <v>4.9034089587824802E-3</v>
      </c>
      <c r="O1498">
        <v>1496</v>
      </c>
      <c r="P1498">
        <v>148</v>
      </c>
      <c r="Q1498" s="9">
        <v>-0.52431404509644164</v>
      </c>
      <c r="R1498">
        <v>5.7017866320353949E-6</v>
      </c>
      <c r="S1498">
        <f t="shared" si="167"/>
        <v>0.99997948790073132</v>
      </c>
      <c r="T1498" s="20">
        <f t="shared" si="161"/>
        <v>2.051209926867692E-5</v>
      </c>
    </row>
    <row r="1499" spans="1:20" x14ac:dyDescent="0.15">
      <c r="A1499" s="6">
        <v>38783</v>
      </c>
      <c r="B1499" s="11">
        <v>2268.38</v>
      </c>
      <c r="C1499" s="7">
        <f t="shared" si="162"/>
        <v>-7.7208085633172496E-3</v>
      </c>
      <c r="E1499">
        <v>1497</v>
      </c>
      <c r="F1499" s="2">
        <f t="shared" si="163"/>
        <v>1089.0311513515387</v>
      </c>
      <c r="G1499" s="10">
        <f t="shared" si="165"/>
        <v>4.8143761885357232</v>
      </c>
      <c r="H1499" s="9">
        <f>H1498*(1+C1499)</f>
        <v>4.8143761885357064</v>
      </c>
      <c r="I1499" s="9">
        <f t="shared" si="164"/>
        <v>3.7460099157837767E-2</v>
      </c>
      <c r="J1499">
        <f t="shared" si="166"/>
        <v>4.9280492048065132E-3</v>
      </c>
      <c r="O1499">
        <v>1497</v>
      </c>
      <c r="P1499">
        <v>48</v>
      </c>
      <c r="Q1499" s="9">
        <v>-0.53987112876935583</v>
      </c>
      <c r="R1499">
        <v>3.4539737768650837E-6</v>
      </c>
      <c r="S1499">
        <f t="shared" si="167"/>
        <v>0.9999829418745082</v>
      </c>
      <c r="T1499" s="20">
        <f t="shared" si="161"/>
        <v>1.705812549179786E-5</v>
      </c>
    </row>
    <row r="1500" spans="1:20" x14ac:dyDescent="0.15">
      <c r="A1500" s="6">
        <v>38784</v>
      </c>
      <c r="B1500" s="11">
        <v>2267.46</v>
      </c>
      <c r="C1500" s="7">
        <f t="shared" si="162"/>
        <v>-4.0557578536226657E-4</v>
      </c>
      <c r="E1500">
        <v>1498</v>
      </c>
      <c r="F1500" s="2">
        <f t="shared" si="163"/>
        <v>1088.5894666870454</v>
      </c>
      <c r="G1500" s="10">
        <f t="shared" si="165"/>
        <v>4.8124235941320288</v>
      </c>
      <c r="H1500" s="9">
        <f>H1499*(1+C1500)</f>
        <v>4.8124235941320119</v>
      </c>
      <c r="I1500" s="9">
        <f t="shared" si="164"/>
        <v>1.9525944036944409E-3</v>
      </c>
      <c r="J1500">
        <f t="shared" si="166"/>
        <v>4.9528132711623247E-3</v>
      </c>
      <c r="O1500">
        <v>1498</v>
      </c>
      <c r="P1500">
        <v>20</v>
      </c>
      <c r="Q1500" s="9">
        <v>-0.53995602417821242</v>
      </c>
      <c r="R1500">
        <v>3.0016862573193776E-6</v>
      </c>
      <c r="S1500">
        <f t="shared" si="167"/>
        <v>0.99998594356076553</v>
      </c>
      <c r="T1500" s="20">
        <f t="shared" si="161"/>
        <v>1.4056439234466644E-5</v>
      </c>
    </row>
    <row r="1501" spans="1:20" x14ac:dyDescent="0.15">
      <c r="A1501" s="6">
        <v>38785</v>
      </c>
      <c r="B1501" s="11">
        <v>2249.7199999999998</v>
      </c>
      <c r="C1501" s="7">
        <f t="shared" si="162"/>
        <v>-7.8237322819366684E-3</v>
      </c>
      <c r="E1501">
        <v>1499</v>
      </c>
      <c r="F1501" s="2">
        <f t="shared" si="163"/>
        <v>1080.0726341347497</v>
      </c>
      <c r="G1501" s="10">
        <f t="shared" si="165"/>
        <v>4.7747724803042644</v>
      </c>
      <c r="H1501" s="9">
        <f>H1500*(1+C1501)</f>
        <v>4.7747724803042475</v>
      </c>
      <c r="I1501" s="9">
        <f t="shared" si="164"/>
        <v>3.7651113827764426E-2</v>
      </c>
      <c r="J1501">
        <f t="shared" si="166"/>
        <v>4.9777017800626379E-3</v>
      </c>
      <c r="O1501">
        <v>1499</v>
      </c>
      <c r="P1501">
        <v>180</v>
      </c>
      <c r="Q1501" s="9">
        <v>-0.58163966992665106</v>
      </c>
      <c r="R1501">
        <v>6.6937945342248822E-6</v>
      </c>
      <c r="S1501">
        <f t="shared" si="167"/>
        <v>0.99999263735529975</v>
      </c>
      <c r="T1501" s="20">
        <f t="shared" si="161"/>
        <v>7.3626447002483886E-6</v>
      </c>
    </row>
    <row r="1502" spans="1:20" x14ac:dyDescent="0.15">
      <c r="A1502" s="6">
        <v>38786</v>
      </c>
      <c r="B1502" s="11">
        <v>2262.04</v>
      </c>
      <c r="C1502" s="7">
        <f t="shared" si="162"/>
        <v>5.4762370428320661E-3</v>
      </c>
      <c r="E1502">
        <v>1500</v>
      </c>
      <c r="F1502" s="2">
        <f t="shared" si="163"/>
        <v>1085.9873679027476</v>
      </c>
      <c r="G1502" s="10">
        <f t="shared" si="165"/>
        <v>4.8009202662320014</v>
      </c>
      <c r="H1502" s="9">
        <f>H1501*(1+C1502)</f>
        <v>4.8009202662319845</v>
      </c>
      <c r="I1502" s="9">
        <f t="shared" si="164"/>
        <v>-2.6147785927737033E-2</v>
      </c>
      <c r="J1502">
        <f t="shared" si="166"/>
        <v>5.002715356846872E-3</v>
      </c>
      <c r="O1502">
        <v>1500</v>
      </c>
      <c r="P1502">
        <v>199</v>
      </c>
      <c r="Q1502" s="9">
        <v>-0.68941439146970929</v>
      </c>
      <c r="R1502">
        <v>7.362644703753427E-6</v>
      </c>
      <c r="S1502">
        <f t="shared" si="167"/>
        <v>1.0000000000000036</v>
      </c>
      <c r="T1502" s="20">
        <f t="shared" si="161"/>
        <v>-3.5527136788005009E-15</v>
      </c>
    </row>
    <row r="1503" spans="1:20" x14ac:dyDescent="0.15">
      <c r="J1503">
        <f>SUM(J3:J1502)</f>
        <v>1.0000000000000022</v>
      </c>
    </row>
  </sheetData>
  <sortState ref="P3:R1502">
    <sortCondition descending="1" ref="Q3"/>
  </sortState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2"/>
  <sheetViews>
    <sheetView zoomScale="85" zoomScaleNormal="85" workbookViewId="0">
      <selection activeCell="F48" sqref="F48"/>
    </sheetView>
  </sheetViews>
  <sheetFormatPr defaultRowHeight="13.5" x14ac:dyDescent="0.15"/>
  <cols>
    <col min="1" max="1" width="10.875" bestFit="1" customWidth="1"/>
    <col min="2" max="2" width="14.25" style="2" bestFit="1" customWidth="1"/>
    <col min="3" max="3" width="9" style="7"/>
    <col min="5" max="5" width="15.5" bestFit="1" customWidth="1"/>
    <col min="6" max="6" width="11" style="2" bestFit="1" customWidth="1"/>
    <col min="8" max="8" width="9.875" bestFit="1" customWidth="1"/>
    <col min="12" max="12" width="10.375" customWidth="1"/>
    <col min="14" max="14" width="17.375" bestFit="1" customWidth="1"/>
  </cols>
  <sheetData>
    <row r="1" spans="1:22" x14ac:dyDescent="0.15">
      <c r="A1" s="5" t="s">
        <v>5</v>
      </c>
      <c r="B1" s="11" t="s">
        <v>6</v>
      </c>
      <c r="C1" s="7" t="s">
        <v>29</v>
      </c>
      <c r="E1" t="s">
        <v>12</v>
      </c>
      <c r="F1" s="2" t="s">
        <v>8</v>
      </c>
      <c r="G1" t="s">
        <v>30</v>
      </c>
      <c r="H1" t="s">
        <v>31</v>
      </c>
      <c r="I1" t="s">
        <v>32</v>
      </c>
      <c r="J1" t="s">
        <v>33</v>
      </c>
      <c r="K1" t="s">
        <v>36</v>
      </c>
      <c r="L1" t="s">
        <v>35</v>
      </c>
    </row>
    <row r="2" spans="1:22" x14ac:dyDescent="0.15">
      <c r="A2" s="6">
        <v>36606</v>
      </c>
      <c r="B2" s="11">
        <v>4711.68</v>
      </c>
      <c r="E2">
        <v>0</v>
      </c>
      <c r="F2" s="13">
        <v>2262.04</v>
      </c>
      <c r="J2" s="25">
        <f>B1502</f>
        <v>2262.04</v>
      </c>
      <c r="K2" s="25">
        <v>10</v>
      </c>
      <c r="N2" t="s">
        <v>19</v>
      </c>
      <c r="O2">
        <v>0.94</v>
      </c>
      <c r="Q2" t="s">
        <v>21</v>
      </c>
      <c r="R2" t="s">
        <v>23</v>
      </c>
      <c r="S2" t="s">
        <v>24</v>
      </c>
    </row>
    <row r="3" spans="1:22" x14ac:dyDescent="0.15">
      <c r="A3" s="6">
        <v>36607</v>
      </c>
      <c r="B3" s="11">
        <v>4864.75</v>
      </c>
      <c r="C3" s="7">
        <f>B3/B2-1</f>
        <v>3.2487350584080366E-2</v>
      </c>
      <c r="E3">
        <v>1</v>
      </c>
      <c r="F3" s="2">
        <f>F2*(1+C3)</f>
        <v>2335.5276865152132</v>
      </c>
      <c r="G3" s="9">
        <f>C3^2</f>
        <v>1.0554279479729469E-3</v>
      </c>
      <c r="H3" s="14">
        <f>_xlfn.VAR.P(C3:C1502)</f>
        <v>4.0465196632324837E-4</v>
      </c>
      <c r="I3" s="9">
        <f>SQRT(H3)</f>
        <v>2.0115962972804668E-2</v>
      </c>
      <c r="J3" s="24">
        <f>$J$2*(1+C3*$O$3/I3)</f>
        <v>2290.0360451986962</v>
      </c>
      <c r="K3" s="24">
        <f>$K$2*J3/$J$2</f>
        <v>10.123764589479833</v>
      </c>
      <c r="L3" s="26">
        <f>-(K3-$K$2)</f>
        <v>-0.12376458947983338</v>
      </c>
      <c r="N3" t="s">
        <v>34</v>
      </c>
      <c r="O3" s="9">
        <f>$I$1502</f>
        <v>7.6634254704065329E-3</v>
      </c>
      <c r="Q3">
        <v>1</v>
      </c>
      <c r="R3">
        <v>372</v>
      </c>
      <c r="S3" s="10">
        <v>0.27748093426326648</v>
      </c>
      <c r="T3" s="20"/>
    </row>
    <row r="4" spans="1:22" x14ac:dyDescent="0.15">
      <c r="A4" s="6">
        <v>36608</v>
      </c>
      <c r="B4" s="11">
        <v>4940.6099999999997</v>
      </c>
      <c r="C4" s="7">
        <f t="shared" ref="C4:C67" si="0">B4/B3-1</f>
        <v>1.5593812631687021E-2</v>
      </c>
      <c r="E4">
        <v>2</v>
      </c>
      <c r="F4" s="2">
        <f t="shared" ref="F4:F67" si="1">F3*(1+C4)</f>
        <v>2371.9474676548489</v>
      </c>
      <c r="G4" s="9">
        <f>C4^2</f>
        <v>2.4316699239216167E-4</v>
      </c>
      <c r="H4" s="23">
        <f>$O$2*H3+(1-$O$2)*G3</f>
        <v>4.4369852522223037E-4</v>
      </c>
      <c r="I4" s="9">
        <f t="shared" ref="I4:I67" si="2">SQRT(H4)</f>
        <v>2.1064152611064854E-2</v>
      </c>
      <c r="J4" s="24">
        <f>$J$2*(1+C4*$O$3/I4)</f>
        <v>2274.8730987888925</v>
      </c>
      <c r="K4" s="24">
        <f>$K$2*J4/$J$2</f>
        <v>10.056732413170822</v>
      </c>
      <c r="L4" s="26">
        <f>-(K4-$K$2)</f>
        <v>-5.6732413170822227E-2</v>
      </c>
      <c r="Q4">
        <v>2</v>
      </c>
      <c r="R4">
        <v>9</v>
      </c>
      <c r="S4" s="10">
        <v>0.25120098011879399</v>
      </c>
      <c r="T4" s="20"/>
    </row>
    <row r="5" spans="1:22" x14ac:dyDescent="0.15">
      <c r="A5" s="6">
        <v>36609</v>
      </c>
      <c r="B5" s="11">
        <v>4963.03</v>
      </c>
      <c r="C5" s="7">
        <f t="shared" si="0"/>
        <v>4.5379011903388111E-3</v>
      </c>
      <c r="E5">
        <v>3</v>
      </c>
      <c r="F5" s="2">
        <f t="shared" si="1"/>
        <v>2382.711130891741</v>
      </c>
      <c r="G5" s="9">
        <f>C5^2</f>
        <v>2.0592547213278398E-5</v>
      </c>
      <c r="H5" s="23">
        <f>$O$2*H4+(1-$O$2)*G4</f>
        <v>4.3166663325242623E-4</v>
      </c>
      <c r="I5" s="9">
        <f t="shared" si="2"/>
        <v>2.0776588585531223E-2</v>
      </c>
      <c r="J5" s="24">
        <f>$J$2*(1+C5*$O$3/I5)</f>
        <v>2265.8262040315785</v>
      </c>
      <c r="K5" s="24">
        <f>$K$2*J5/$J$2</f>
        <v>10.016738006540903</v>
      </c>
      <c r="L5" s="26">
        <f t="shared" ref="L5:L68" si="3">-(K5-$K$2)</f>
        <v>-1.6738006540903072E-2</v>
      </c>
      <c r="Q5">
        <v>3</v>
      </c>
      <c r="R5">
        <v>1466</v>
      </c>
      <c r="S5" s="10">
        <v>0.24287285662673952</v>
      </c>
      <c r="T5" s="20"/>
    </row>
    <row r="6" spans="1:22" x14ac:dyDescent="0.15">
      <c r="A6" s="6">
        <v>36612</v>
      </c>
      <c r="B6" s="11">
        <v>4958.5600000000004</v>
      </c>
      <c r="C6" s="7">
        <f t="shared" si="0"/>
        <v>-9.0065947616668751E-4</v>
      </c>
      <c r="E6">
        <v>4</v>
      </c>
      <c r="F6" s="2">
        <f t="shared" si="1"/>
        <v>2380.5651195327355</v>
      </c>
      <c r="G6" s="9">
        <f>C6^2</f>
        <v>8.1118749200885193E-7</v>
      </c>
      <c r="H6" s="23">
        <f>$O$2*H5+(1-$O$2)*G5</f>
        <v>4.0700218809007737E-4</v>
      </c>
      <c r="I6" s="9">
        <f t="shared" si="2"/>
        <v>2.0174295231558333E-2</v>
      </c>
      <c r="J6" s="24">
        <f>$J$2*(1+C6*$O$3/I6)</f>
        <v>2261.2660988907123</v>
      </c>
      <c r="K6" s="24">
        <f t="shared" ref="K6:K69" si="4">$K$2*J6/$J$2</f>
        <v>9.9965787470191163</v>
      </c>
      <c r="L6" s="26">
        <f t="shared" si="3"/>
        <v>3.4212529808836933E-3</v>
      </c>
      <c r="Q6">
        <v>4</v>
      </c>
      <c r="R6">
        <v>1203</v>
      </c>
      <c r="S6" s="10">
        <v>0.21723228366586866</v>
      </c>
      <c r="T6" s="20"/>
    </row>
    <row r="7" spans="1:22" x14ac:dyDescent="0.15">
      <c r="A7" s="6">
        <v>36613</v>
      </c>
      <c r="B7" s="11">
        <v>4833.8900000000003</v>
      </c>
      <c r="C7" s="7">
        <f t="shared" si="0"/>
        <v>-2.5142380045819812E-2</v>
      </c>
      <c r="E7">
        <v>5</v>
      </c>
      <c r="F7" s="2">
        <f t="shared" si="1"/>
        <v>2320.7120465736211</v>
      </c>
      <c r="G7" s="9">
        <f>C7^2</f>
        <v>6.3213927436843822E-4</v>
      </c>
      <c r="H7" s="23">
        <f>$O$2*H6+(1-$O$2)*G6</f>
        <v>3.8263072805419323E-4</v>
      </c>
      <c r="I7" s="9">
        <f t="shared" si="2"/>
        <v>1.956094905811559E-2</v>
      </c>
      <c r="J7" s="24">
        <f>$J$2*(1+C7*$O$3/I7)</f>
        <v>2239.758743246563</v>
      </c>
      <c r="K7" s="24">
        <f t="shared" si="4"/>
        <v>9.9014992805015076</v>
      </c>
      <c r="L7" s="26">
        <f t="shared" si="3"/>
        <v>9.8500719498492373E-2</v>
      </c>
      <c r="Q7">
        <v>5</v>
      </c>
      <c r="R7">
        <v>18</v>
      </c>
      <c r="S7" s="10">
        <v>0.21546798392641087</v>
      </c>
      <c r="T7" s="20"/>
    </row>
    <row r="8" spans="1:22" x14ac:dyDescent="0.15">
      <c r="A8" s="6">
        <v>36614</v>
      </c>
      <c r="B8" s="11">
        <v>4644.67</v>
      </c>
      <c r="C8" s="7">
        <f t="shared" si="0"/>
        <v>-3.9144457155624202E-2</v>
      </c>
      <c r="E8">
        <v>6</v>
      </c>
      <c r="F8" s="2">
        <f t="shared" si="1"/>
        <v>2229.8690332959791</v>
      </c>
      <c r="G8" s="9">
        <f>C8^2</f>
        <v>1.5322885260084988E-3</v>
      </c>
      <c r="H8" s="23">
        <f>$O$2*H7+(1-$O$2)*G7</f>
        <v>3.9760124083304793E-4</v>
      </c>
      <c r="I8" s="9">
        <f t="shared" si="2"/>
        <v>1.9939940843268517E-2</v>
      </c>
      <c r="J8" s="24">
        <f>$J$2*(1+C8*$O$3/I8)</f>
        <v>2228.0093983247002</v>
      </c>
      <c r="K8" s="24">
        <f t="shared" si="4"/>
        <v>9.8495579137623572</v>
      </c>
      <c r="L8" s="26">
        <f t="shared" si="3"/>
        <v>0.15044208623764277</v>
      </c>
      <c r="Q8">
        <v>6</v>
      </c>
      <c r="R8">
        <v>1393</v>
      </c>
      <c r="S8" s="10">
        <v>0.20735589649182273</v>
      </c>
      <c r="T8" s="20"/>
    </row>
    <row r="9" spans="1:22" x14ac:dyDescent="0.15">
      <c r="A9" s="6">
        <v>36615</v>
      </c>
      <c r="B9" s="11">
        <v>4457.8900000000003</v>
      </c>
      <c r="C9" s="7">
        <f t="shared" si="0"/>
        <v>-4.0213836505069156E-2</v>
      </c>
      <c r="E9">
        <v>7</v>
      </c>
      <c r="F9" s="2">
        <f t="shared" si="1"/>
        <v>2140.1974445632982</v>
      </c>
      <c r="G9" s="9">
        <f>C9^2</f>
        <v>1.6171526464564326E-3</v>
      </c>
      <c r="H9" s="23">
        <f>$O$2*H8+(1-$O$2)*G8</f>
        <v>4.6568247794357505E-4</v>
      </c>
      <c r="I9" s="9">
        <f t="shared" si="2"/>
        <v>2.157967742908997E-2</v>
      </c>
      <c r="J9" s="24">
        <f>$J$2*(1+C9*$O$3/I9)</f>
        <v>2229.7361877306648</v>
      </c>
      <c r="K9" s="24">
        <f t="shared" si="4"/>
        <v>9.8571916841906635</v>
      </c>
      <c r="L9" s="26">
        <f t="shared" si="3"/>
        <v>0.14280831580933651</v>
      </c>
      <c r="Q9">
        <v>7</v>
      </c>
      <c r="R9">
        <v>972</v>
      </c>
      <c r="S9" s="10">
        <v>0.19401460383826574</v>
      </c>
      <c r="T9" s="20"/>
    </row>
    <row r="10" spans="1:22" x14ac:dyDescent="0.15">
      <c r="A10" s="6">
        <v>36616</v>
      </c>
      <c r="B10" s="11">
        <v>4572.83</v>
      </c>
      <c r="C10" s="7">
        <f t="shared" si="0"/>
        <v>2.5783498471249722E-2</v>
      </c>
      <c r="E10">
        <v>8</v>
      </c>
      <c r="F10" s="2">
        <f t="shared" si="1"/>
        <v>2195.3792221033686</v>
      </c>
      <c r="G10" s="9">
        <f>C10^2</f>
        <v>6.6478879341693678E-4</v>
      </c>
      <c r="H10" s="23">
        <f>$O$2*H9+(1-$O$2)*G9</f>
        <v>5.3477068805434652E-4</v>
      </c>
      <c r="I10" s="9">
        <f t="shared" si="2"/>
        <v>2.3125109471186216E-2</v>
      </c>
      <c r="J10" s="24">
        <f>$J$2*(1+C10*$O$3/I10)</f>
        <v>2281.3677485110802</v>
      </c>
      <c r="K10" s="24">
        <f t="shared" si="4"/>
        <v>10.085443884772507</v>
      </c>
      <c r="L10" s="26">
        <f t="shared" si="3"/>
        <v>-8.5443884772507417E-2</v>
      </c>
      <c r="Q10">
        <v>8</v>
      </c>
      <c r="R10">
        <v>881</v>
      </c>
      <c r="S10" s="10">
        <v>0.18778644511797715</v>
      </c>
      <c r="T10" s="20"/>
    </row>
    <row r="11" spans="1:22" x14ac:dyDescent="0.15">
      <c r="A11" s="6">
        <v>36619</v>
      </c>
      <c r="B11" s="11">
        <v>4223.68</v>
      </c>
      <c r="C11" s="7">
        <f t="shared" si="0"/>
        <v>-7.6353155485771262E-2</v>
      </c>
      <c r="E11">
        <v>9</v>
      </c>
      <c r="F11" s="2">
        <f t="shared" si="1"/>
        <v>2027.7550910078785</v>
      </c>
      <c r="G11" s="9">
        <f>C11^2</f>
        <v>5.8298043526343619E-3</v>
      </c>
      <c r="H11" s="23">
        <f>$O$2*H10+(1-$O$2)*G10</f>
        <v>5.4257177437610192E-4</v>
      </c>
      <c r="I11" s="9">
        <f t="shared" si="2"/>
        <v>2.3293170122937367E-2</v>
      </c>
      <c r="J11" s="24">
        <f>$J$2*(1+C11*$O$3/I11)</f>
        <v>2205.2173334932081</v>
      </c>
      <c r="K11" s="24">
        <f t="shared" si="4"/>
        <v>9.748799019881206</v>
      </c>
      <c r="L11" s="26">
        <f t="shared" si="3"/>
        <v>0.25120098011879399</v>
      </c>
      <c r="Q11">
        <v>9</v>
      </c>
      <c r="R11">
        <v>871</v>
      </c>
      <c r="S11" s="10">
        <v>0.1871558409887637</v>
      </c>
      <c r="T11" s="20"/>
    </row>
    <row r="12" spans="1:22" x14ac:dyDescent="0.15">
      <c r="A12" s="6">
        <v>36620</v>
      </c>
      <c r="B12" s="11">
        <v>4148.8900000000003</v>
      </c>
      <c r="C12" s="7">
        <f t="shared" si="0"/>
        <v>-1.770730737177062E-2</v>
      </c>
      <c r="E12">
        <v>10</v>
      </c>
      <c r="F12" s="2">
        <f t="shared" si="1"/>
        <v>1991.8490083367292</v>
      </c>
      <c r="G12" s="9">
        <f>C12^2</f>
        <v>3.1354873435836213E-4</v>
      </c>
      <c r="H12" s="23">
        <f>$O$2*H11+(1-$O$2)*G11</f>
        <v>8.5980572907159785E-4</v>
      </c>
      <c r="I12" s="9">
        <f t="shared" si="2"/>
        <v>2.9322444118313157E-2</v>
      </c>
      <c r="J12" s="24">
        <f>$J$2*(1+C12*$O$3/I12)</f>
        <v>2251.5717140514566</v>
      </c>
      <c r="K12" s="24">
        <f t="shared" si="4"/>
        <v>9.9537219238008916</v>
      </c>
      <c r="L12" s="26">
        <f t="shared" si="3"/>
        <v>4.6278076199108398E-2</v>
      </c>
      <c r="Q12">
        <v>10</v>
      </c>
      <c r="R12">
        <v>1273</v>
      </c>
      <c r="S12" s="10">
        <v>0.18132926940246108</v>
      </c>
      <c r="T12" s="20"/>
    </row>
    <row r="13" spans="1:22" x14ac:dyDescent="0.15">
      <c r="A13" s="6">
        <v>36621</v>
      </c>
      <c r="B13" s="11">
        <v>4169.22</v>
      </c>
      <c r="C13" s="7">
        <f t="shared" si="0"/>
        <v>4.9001058114339635E-3</v>
      </c>
      <c r="E13">
        <v>11</v>
      </c>
      <c r="F13" s="2">
        <f t="shared" si="1"/>
        <v>2001.6092792379791</v>
      </c>
      <c r="G13" s="9">
        <f>C13^2</f>
        <v>2.4011036963248903E-5</v>
      </c>
      <c r="H13" s="23">
        <f>$O$2*H12+(1-$O$2)*G12</f>
        <v>8.2703030938880372E-4</v>
      </c>
      <c r="I13" s="9">
        <f t="shared" si="2"/>
        <v>2.8758134664626699E-2</v>
      </c>
      <c r="J13" s="24">
        <f>$J$2*(1+C13*$O$3/I13)</f>
        <v>2264.9937107496517</v>
      </c>
      <c r="K13" s="24">
        <f t="shared" si="4"/>
        <v>10.013057729967869</v>
      </c>
      <c r="L13" s="26">
        <f t="shared" si="3"/>
        <v>-1.3057729967869136E-2</v>
      </c>
      <c r="Q13">
        <v>11</v>
      </c>
      <c r="R13">
        <v>792</v>
      </c>
      <c r="S13" s="10">
        <v>0.17507188468370138</v>
      </c>
      <c r="T13" s="20"/>
    </row>
    <row r="14" spans="1:22" x14ac:dyDescent="0.15">
      <c r="A14" s="6">
        <v>36622</v>
      </c>
      <c r="B14" s="11">
        <v>4267.5600000000004</v>
      </c>
      <c r="C14" s="7">
        <f t="shared" si="0"/>
        <v>2.3587145797055564E-2</v>
      </c>
      <c r="E14">
        <v>12</v>
      </c>
      <c r="F14" s="2">
        <f t="shared" si="1"/>
        <v>2048.8215291361048</v>
      </c>
      <c r="G14" s="9">
        <f>C14^2</f>
        <v>5.5635344685155597E-4</v>
      </c>
      <c r="H14" s="23">
        <f>$O$2*H13+(1-$O$2)*G13</f>
        <v>7.7884915304327041E-4</v>
      </c>
      <c r="I14" s="9">
        <f t="shared" si="2"/>
        <v>2.7907869016520599E-2</v>
      </c>
      <c r="J14" s="24">
        <f>$J$2*(1+C14*$O$3/I14)</f>
        <v>2276.6911573964085</v>
      </c>
      <c r="K14" s="24">
        <f t="shared" si="4"/>
        <v>10.064769665418863</v>
      </c>
      <c r="L14" s="26">
        <f t="shared" si="3"/>
        <v>-6.4769665418863198E-2</v>
      </c>
      <c r="Q14">
        <v>12</v>
      </c>
      <c r="R14">
        <v>16</v>
      </c>
      <c r="S14" s="10">
        <v>0.17286191895902903</v>
      </c>
      <c r="T14" s="20"/>
    </row>
    <row r="15" spans="1:22" x14ac:dyDescent="0.15">
      <c r="A15" s="6">
        <v>36623</v>
      </c>
      <c r="B15" s="11">
        <v>4446.45</v>
      </c>
      <c r="C15" s="7">
        <f t="shared" si="0"/>
        <v>4.1918567050023725E-2</v>
      </c>
      <c r="E15">
        <v>13</v>
      </c>
      <c r="F15" s="2">
        <f t="shared" si="1"/>
        <v>2134.7051917787289</v>
      </c>
      <c r="G15" s="9">
        <f>C15^2</f>
        <v>1.7571662635273348E-3</v>
      </c>
      <c r="H15" s="23">
        <f>$O$2*H14+(1-$O$2)*G14</f>
        <v>7.6549941067176753E-4</v>
      </c>
      <c r="I15" s="9">
        <f t="shared" si="2"/>
        <v>2.7667660014388053E-2</v>
      </c>
      <c r="J15" s="24">
        <f>$J$2*(1+C15*$O$3/I15)</f>
        <v>2288.303779062609</v>
      </c>
      <c r="K15" s="24">
        <f t="shared" si="4"/>
        <v>10.116106607586998</v>
      </c>
      <c r="L15" s="26">
        <f t="shared" si="3"/>
        <v>-0.11610660758699787</v>
      </c>
      <c r="Q15">
        <v>13</v>
      </c>
      <c r="R15">
        <v>1076</v>
      </c>
      <c r="S15" s="10">
        <v>0.16953637331165439</v>
      </c>
      <c r="T15" t="s">
        <v>17</v>
      </c>
    </row>
    <row r="16" spans="1:22" ht="14.25" thickBot="1" x14ac:dyDescent="0.2">
      <c r="A16" s="6">
        <v>36626</v>
      </c>
      <c r="B16" s="11">
        <v>4188.2</v>
      </c>
      <c r="C16" s="7">
        <f t="shared" si="0"/>
        <v>-5.8080041381326719E-2</v>
      </c>
      <c r="E16">
        <v>14</v>
      </c>
      <c r="F16" s="2">
        <f t="shared" si="1"/>
        <v>2010.7214259032874</v>
      </c>
      <c r="G16" s="9">
        <f>C16^2</f>
        <v>3.3732912068566239E-3</v>
      </c>
      <c r="H16" s="23">
        <f>$O$2*H15+(1-$O$2)*G15</f>
        <v>8.2499942184310155E-4</v>
      </c>
      <c r="I16" s="9">
        <f t="shared" si="2"/>
        <v>2.8722803168268616E-2</v>
      </c>
      <c r="J16" s="24">
        <f>$J$2*(1+C16*$O$3/I16)</f>
        <v>2226.987151689736</v>
      </c>
      <c r="K16" s="24">
        <f t="shared" si="4"/>
        <v>9.845038777783488</v>
      </c>
      <c r="L16" s="26">
        <f t="shared" si="3"/>
        <v>0.15496122221651198</v>
      </c>
      <c r="Q16">
        <v>14</v>
      </c>
      <c r="R16">
        <v>1271</v>
      </c>
      <c r="S16" s="10">
        <v>0.1665325543475582</v>
      </c>
      <c r="T16" t="s">
        <v>15</v>
      </c>
      <c r="V16" t="s">
        <v>16</v>
      </c>
    </row>
    <row r="17" spans="1:23" ht="14.25" thickBot="1" x14ac:dyDescent="0.2">
      <c r="A17" s="6">
        <v>36627</v>
      </c>
      <c r="B17" s="11">
        <v>4055.9</v>
      </c>
      <c r="C17" s="7">
        <f t="shared" si="0"/>
        <v>-3.1588749343393285E-2</v>
      </c>
      <c r="E17">
        <v>15</v>
      </c>
      <c r="F17" s="2">
        <f t="shared" si="1"/>
        <v>1947.2052507810381</v>
      </c>
      <c r="G17" s="9">
        <f>C17^2</f>
        <v>9.9784908507972981E-4</v>
      </c>
      <c r="H17" s="23">
        <f>$O$2*H16+(1-$O$2)*G16</f>
        <v>9.7789692894391291E-4</v>
      </c>
      <c r="I17" s="9">
        <f t="shared" si="2"/>
        <v>3.1271343574331964E-2</v>
      </c>
      <c r="J17" s="24">
        <f>$J$2*(1+C17*$O$3/I17)</f>
        <v>2244.5290741486051</v>
      </c>
      <c r="K17" s="24">
        <f t="shared" si="4"/>
        <v>9.9225879036118076</v>
      </c>
      <c r="L17" s="26">
        <f t="shared" si="3"/>
        <v>7.7412096388192353E-2</v>
      </c>
      <c r="Q17" s="18">
        <v>15</v>
      </c>
      <c r="R17" s="18">
        <v>1445</v>
      </c>
      <c r="S17" s="28">
        <v>0.16340187531291761</v>
      </c>
      <c r="T17" s="29">
        <f>S17</f>
        <v>0.16340187531291761</v>
      </c>
      <c r="U17" t="s">
        <v>26</v>
      </c>
      <c r="V17" s="22">
        <f>AVERAGE(S3:S17)</f>
        <v>0.20062011340368205</v>
      </c>
      <c r="W17" t="s">
        <v>26</v>
      </c>
    </row>
    <row r="18" spans="1:23" x14ac:dyDescent="0.15">
      <c r="A18" s="6">
        <v>36628</v>
      </c>
      <c r="B18" s="11">
        <v>3769.63</v>
      </c>
      <c r="C18" s="7">
        <f t="shared" si="0"/>
        <v>-7.0581128726053377E-2</v>
      </c>
      <c r="E18">
        <v>16</v>
      </c>
      <c r="F18" s="2">
        <f t="shared" si="1"/>
        <v>1809.7693063196145</v>
      </c>
      <c r="G18" s="9">
        <f>C18^2</f>
        <v>4.9816957322437174E-3</v>
      </c>
      <c r="H18" s="23">
        <f>$O$2*H17+(1-$O$2)*G17</f>
        <v>9.7909405831206201E-4</v>
      </c>
      <c r="I18" s="9">
        <f t="shared" si="2"/>
        <v>3.1290478716569071E-2</v>
      </c>
      <c r="J18" s="24">
        <f>$J$2*(1+C18*$O$3/I18)</f>
        <v>2222.9379424837916</v>
      </c>
      <c r="K18" s="24">
        <f t="shared" si="4"/>
        <v>9.827138081040971</v>
      </c>
      <c r="L18" s="26">
        <f t="shared" si="3"/>
        <v>0.17286191895902903</v>
      </c>
      <c r="Q18">
        <v>16</v>
      </c>
      <c r="R18">
        <v>1087</v>
      </c>
      <c r="S18" s="10">
        <v>0.16309965187933528</v>
      </c>
      <c r="T18" s="20"/>
    </row>
    <row r="19" spans="1:23" x14ac:dyDescent="0.15">
      <c r="A19" s="6">
        <v>36629</v>
      </c>
      <c r="B19" s="11">
        <v>3676.78</v>
      </c>
      <c r="C19" s="7">
        <f t="shared" si="0"/>
        <v>-2.4631064587240625E-2</v>
      </c>
      <c r="E19">
        <v>17</v>
      </c>
      <c r="F19" s="2">
        <f t="shared" si="1"/>
        <v>1765.1927616476505</v>
      </c>
      <c r="G19" s="9">
        <f>C19^2</f>
        <v>6.0668934270081921E-4</v>
      </c>
      <c r="H19" s="23">
        <f>$O$2*H18+(1-$O$2)*G18</f>
        <v>1.2192501587479617E-3</v>
      </c>
      <c r="I19" s="9">
        <f t="shared" si="2"/>
        <v>3.4917762797005793E-2</v>
      </c>
      <c r="J19" s="24">
        <f>$J$2*(1+C19*$O$3/I19)</f>
        <v>2249.811871579504</v>
      </c>
      <c r="K19" s="24">
        <f t="shared" si="4"/>
        <v>9.945942032764691</v>
      </c>
      <c r="L19" s="26">
        <f t="shared" si="3"/>
        <v>5.4057967235308979E-2</v>
      </c>
      <c r="Q19">
        <v>17</v>
      </c>
      <c r="R19">
        <v>570</v>
      </c>
      <c r="S19" s="10">
        <v>0.1629180416687106</v>
      </c>
      <c r="T19" s="20"/>
    </row>
    <row r="20" spans="1:23" x14ac:dyDescent="0.15">
      <c r="A20" s="6">
        <v>36630</v>
      </c>
      <c r="B20" s="11">
        <v>3321.29</v>
      </c>
      <c r="C20" s="7">
        <f t="shared" si="0"/>
        <v>-9.6685142978366945E-2</v>
      </c>
      <c r="E20">
        <v>18</v>
      </c>
      <c r="F20" s="2">
        <f t="shared" si="1"/>
        <v>1594.524847103369</v>
      </c>
      <c r="G20" s="9">
        <f>C20^2</f>
        <v>9.3480168727472588E-3</v>
      </c>
      <c r="H20" s="23">
        <f>$O$2*H19+(1-$O$2)*G19</f>
        <v>1.1824965097851331E-3</v>
      </c>
      <c r="I20" s="9">
        <f t="shared" si="2"/>
        <v>3.4387446979750227E-2</v>
      </c>
      <c r="J20" s="24">
        <f>$J$2*(1+C20*$O$3/I20)</f>
        <v>2213.30028016391</v>
      </c>
      <c r="K20" s="24">
        <f t="shared" si="4"/>
        <v>9.7845320160735891</v>
      </c>
      <c r="L20" s="26">
        <f t="shared" si="3"/>
        <v>0.21546798392641087</v>
      </c>
      <c r="Q20">
        <v>18</v>
      </c>
      <c r="R20">
        <v>753</v>
      </c>
      <c r="S20" s="10">
        <v>0.16145616610180014</v>
      </c>
      <c r="T20" s="20"/>
    </row>
    <row r="21" spans="1:23" x14ac:dyDescent="0.15">
      <c r="A21" s="6">
        <v>36633</v>
      </c>
      <c r="B21" s="11">
        <v>3539.16</v>
      </c>
      <c r="C21" s="7">
        <f t="shared" si="0"/>
        <v>6.5598005594211806E-2</v>
      </c>
      <c r="E21">
        <v>19</v>
      </c>
      <c r="F21" s="2">
        <f t="shared" si="1"/>
        <v>1699.1224969437656</v>
      </c>
      <c r="G21" s="9">
        <f>C21^2</f>
        <v>4.3030983379382434E-3</v>
      </c>
      <c r="H21" s="23">
        <f>$O$2*H20+(1-$O$2)*G20</f>
        <v>1.6724277315628611E-3</v>
      </c>
      <c r="I21" s="9">
        <f t="shared" si="2"/>
        <v>4.0895326524712589E-2</v>
      </c>
      <c r="J21" s="24">
        <f>$J$2*(1+C21*$O$3/I21)</f>
        <v>2289.8461059893775</v>
      </c>
      <c r="K21" s="24">
        <f t="shared" si="4"/>
        <v>10.122924908442723</v>
      </c>
      <c r="L21" s="26">
        <f t="shared" si="3"/>
        <v>-0.12292490844272308</v>
      </c>
      <c r="Q21">
        <v>19</v>
      </c>
      <c r="R21">
        <v>245</v>
      </c>
      <c r="S21" s="10">
        <v>0.15992237060795489</v>
      </c>
      <c r="T21" s="20"/>
    </row>
    <row r="22" spans="1:23" x14ac:dyDescent="0.15">
      <c r="A22" s="6">
        <v>36634</v>
      </c>
      <c r="B22" s="11">
        <v>3793.57</v>
      </c>
      <c r="C22" s="7">
        <f t="shared" si="0"/>
        <v>7.1884288927316131E-2</v>
      </c>
      <c r="E22">
        <v>20</v>
      </c>
      <c r="F22" s="2">
        <f t="shared" si="1"/>
        <v>1821.2627094369741</v>
      </c>
      <c r="G22" s="9">
        <f>C22^2</f>
        <v>5.1673509945858644E-3</v>
      </c>
      <c r="H22" s="23">
        <f>$O$2*H21+(1-$O$2)*G21</f>
        <v>1.8302679679453842E-3</v>
      </c>
      <c r="I22" s="9">
        <f t="shared" si="2"/>
        <v>4.2781631197809464E-2</v>
      </c>
      <c r="J22" s="24">
        <f>$J$2*(1+C22*$O$3/I22)</f>
        <v>2291.1672752590816</v>
      </c>
      <c r="K22" s="24">
        <f t="shared" si="4"/>
        <v>10.128765518112331</v>
      </c>
      <c r="L22" s="26">
        <f t="shared" si="3"/>
        <v>-0.12876551811233128</v>
      </c>
      <c r="Q22">
        <v>20</v>
      </c>
      <c r="R22">
        <v>1153</v>
      </c>
      <c r="S22" s="10">
        <v>0.15911048953919327</v>
      </c>
      <c r="T22" s="20"/>
    </row>
    <row r="23" spans="1:23" x14ac:dyDescent="0.15">
      <c r="A23" s="6">
        <v>36635</v>
      </c>
      <c r="B23" s="11">
        <v>3706.41</v>
      </c>
      <c r="C23" s="7">
        <f t="shared" si="0"/>
        <v>-2.2975719441054254E-2</v>
      </c>
      <c r="E23">
        <v>21</v>
      </c>
      <c r="F23" s="2">
        <f t="shared" si="1"/>
        <v>1779.4178883964958</v>
      </c>
      <c r="G23" s="9">
        <f>C23^2</f>
        <v>5.2788368383403837E-4</v>
      </c>
      <c r="H23" s="23">
        <f>$O$2*H22+(1-$O$2)*G22</f>
        <v>2.030492949543813E-3</v>
      </c>
      <c r="I23" s="9">
        <f t="shared" si="2"/>
        <v>4.5060991439867512E-2</v>
      </c>
      <c r="J23" s="24">
        <f>$J$2*(1+C23*$O$3/I23)</f>
        <v>2253.2012348448839</v>
      </c>
      <c r="K23" s="24">
        <f t="shared" si="4"/>
        <v>9.960925690283478</v>
      </c>
      <c r="L23" s="26">
        <f t="shared" si="3"/>
        <v>3.9074309716522038E-2</v>
      </c>
      <c r="Q23">
        <v>21</v>
      </c>
      <c r="R23">
        <v>1099</v>
      </c>
      <c r="S23" s="10">
        <v>0.15877295255584478</v>
      </c>
      <c r="T23" s="20"/>
    </row>
    <row r="24" spans="1:23" x14ac:dyDescent="0.15">
      <c r="A24" s="6">
        <v>36636</v>
      </c>
      <c r="B24" s="11">
        <v>3643.88</v>
      </c>
      <c r="C24" s="7">
        <f t="shared" si="0"/>
        <v>-1.687077252651481E-2</v>
      </c>
      <c r="E24">
        <v>22</v>
      </c>
      <c r="F24" s="2">
        <f t="shared" si="1"/>
        <v>1749.3977339717471</v>
      </c>
      <c r="G24" s="9">
        <f>C24^2</f>
        <v>2.846229656414069E-4</v>
      </c>
      <c r="H24" s="23">
        <f>$O$2*H23+(1-$O$2)*G23</f>
        <v>1.9403363936012265E-3</v>
      </c>
      <c r="I24" s="9">
        <f t="shared" si="2"/>
        <v>4.4049249637209784E-2</v>
      </c>
      <c r="J24" s="24">
        <f>$J$2*(1+C24*$O$3/I24)</f>
        <v>2255.4007400452642</v>
      </c>
      <c r="K24" s="24">
        <f t="shared" si="4"/>
        <v>9.9706492371720401</v>
      </c>
      <c r="L24" s="26">
        <f t="shared" si="3"/>
        <v>2.9350762827959898E-2</v>
      </c>
      <c r="Q24">
        <v>22</v>
      </c>
      <c r="R24">
        <v>833</v>
      </c>
      <c r="S24" s="10">
        <v>0.15774504736229567</v>
      </c>
      <c r="T24" s="20"/>
    </row>
    <row r="25" spans="1:23" x14ac:dyDescent="0.15">
      <c r="A25" s="6">
        <v>36640</v>
      </c>
      <c r="B25" s="11">
        <v>3482.48</v>
      </c>
      <c r="C25" s="7">
        <f t="shared" si="0"/>
        <v>-4.4293445448258528E-2</v>
      </c>
      <c r="E25">
        <v>23</v>
      </c>
      <c r="F25" s="2">
        <f t="shared" si="1"/>
        <v>1671.9108808747624</v>
      </c>
      <c r="G25" s="9">
        <f>C25^2</f>
        <v>1.9619093096778541E-3</v>
      </c>
      <c r="H25" s="23">
        <f>$O$2*H24+(1-$O$2)*G24</f>
        <v>1.8409935879236373E-3</v>
      </c>
      <c r="I25" s="9">
        <f t="shared" si="2"/>
        <v>4.2906801184936137E-2</v>
      </c>
      <c r="J25" s="24">
        <f>$J$2*(1+C25*$O$3/I25)</f>
        <v>2244.1448004946101</v>
      </c>
      <c r="K25" s="24">
        <f t="shared" si="4"/>
        <v>9.9208891111324746</v>
      </c>
      <c r="L25" s="26">
        <f t="shared" si="3"/>
        <v>7.9110888867525375E-2</v>
      </c>
      <c r="Q25">
        <v>23</v>
      </c>
      <c r="R25">
        <v>14</v>
      </c>
      <c r="S25" s="10">
        <v>0.15496122221651198</v>
      </c>
      <c r="T25" s="20"/>
    </row>
    <row r="26" spans="1:23" x14ac:dyDescent="0.15">
      <c r="A26" s="6">
        <v>36641</v>
      </c>
      <c r="B26" s="11">
        <v>3711.23</v>
      </c>
      <c r="C26" s="7">
        <f t="shared" si="0"/>
        <v>6.5685947945142598E-2</v>
      </c>
      <c r="E26">
        <v>24</v>
      </c>
      <c r="F26" s="2">
        <f t="shared" si="1"/>
        <v>1781.7319319648195</v>
      </c>
      <c r="G26" s="9">
        <f>C26^2</f>
        <v>4.314643757451983E-3</v>
      </c>
      <c r="H26" s="23">
        <f>$O$2*H25+(1-$O$2)*G25</f>
        <v>1.8482485312288903E-3</v>
      </c>
      <c r="I26" s="9">
        <f t="shared" si="2"/>
        <v>4.2991261103029886E-2</v>
      </c>
      <c r="J26" s="24">
        <f>$J$2*(1+C26*$O$3/I26)</f>
        <v>2288.525946982063</v>
      </c>
      <c r="K26" s="24">
        <f t="shared" si="4"/>
        <v>10.117088764929282</v>
      </c>
      <c r="L26" s="26">
        <f t="shared" si="3"/>
        <v>-0.11708876492928155</v>
      </c>
      <c r="Q26">
        <v>24</v>
      </c>
      <c r="R26">
        <v>1409</v>
      </c>
      <c r="S26" s="10">
        <v>0.15440155921599086</v>
      </c>
      <c r="T26" s="20"/>
    </row>
    <row r="27" spans="1:23" x14ac:dyDescent="0.15">
      <c r="A27" s="6">
        <v>36642</v>
      </c>
      <c r="B27" s="11">
        <v>3630.09</v>
      </c>
      <c r="C27" s="7">
        <f t="shared" si="0"/>
        <v>-2.1863371442890855E-2</v>
      </c>
      <c r="E27">
        <v>25</v>
      </c>
      <c r="F27" s="2">
        <f t="shared" si="1"/>
        <v>1742.7772649246131</v>
      </c>
      <c r="G27" s="9">
        <f>C27^2</f>
        <v>4.7800701084981537E-4</v>
      </c>
      <c r="H27" s="23">
        <f>$O$2*H26+(1-$O$2)*G26</f>
        <v>1.9962322448022762E-3</v>
      </c>
      <c r="I27" s="9">
        <f t="shared" si="2"/>
        <v>4.4679214908078635E-2</v>
      </c>
      <c r="J27" s="24">
        <f>$J$2*(1+C27*$O$3/I27)</f>
        <v>2253.5572861231249</v>
      </c>
      <c r="K27" s="24">
        <f t="shared" si="4"/>
        <v>9.9624997176138574</v>
      </c>
      <c r="L27" s="26">
        <f t="shared" si="3"/>
        <v>3.7500282386142558E-2</v>
      </c>
      <c r="Q27">
        <v>25</v>
      </c>
      <c r="R27">
        <v>1358</v>
      </c>
      <c r="S27" s="10">
        <v>0.1531963555744813</v>
      </c>
      <c r="T27" s="20"/>
    </row>
    <row r="28" spans="1:23" x14ac:dyDescent="0.15">
      <c r="A28" s="6">
        <v>36643</v>
      </c>
      <c r="B28" s="11">
        <v>3774.03</v>
      </c>
      <c r="C28" s="7">
        <f t="shared" si="0"/>
        <v>3.9651909456790424E-2</v>
      </c>
      <c r="E28">
        <v>26</v>
      </c>
      <c r="F28" s="2">
        <f t="shared" si="1"/>
        <v>1811.8817112367567</v>
      </c>
      <c r="G28" s="9">
        <f>C28^2</f>
        <v>1.5722739235695059E-3</v>
      </c>
      <c r="H28" s="23">
        <f>$O$2*H27+(1-$O$2)*G27</f>
        <v>1.9051387307651285E-3</v>
      </c>
      <c r="I28" s="9">
        <f t="shared" si="2"/>
        <v>4.3647894917912461E-2</v>
      </c>
      <c r="J28" s="24">
        <f>$J$2*(1+C28*$O$3/I28)</f>
        <v>2277.787949780593</v>
      </c>
      <c r="K28" s="24">
        <f t="shared" si="4"/>
        <v>10.069618352374818</v>
      </c>
      <c r="L28" s="26">
        <f t="shared" si="3"/>
        <v>-6.9618352374817505E-2</v>
      </c>
      <c r="Q28">
        <v>26</v>
      </c>
      <c r="R28">
        <v>999</v>
      </c>
      <c r="S28" s="10">
        <v>0.15186802859883564</v>
      </c>
      <c r="T28" s="20"/>
    </row>
    <row r="29" spans="1:23" x14ac:dyDescent="0.15">
      <c r="A29" s="6">
        <v>36644</v>
      </c>
      <c r="B29" s="11">
        <v>3860.66</v>
      </c>
      <c r="C29" s="7">
        <f t="shared" si="0"/>
        <v>2.2954242547091441E-2</v>
      </c>
      <c r="E29">
        <v>27</v>
      </c>
      <c r="F29" s="2">
        <f t="shared" si="1"/>
        <v>1853.4720835031244</v>
      </c>
      <c r="G29" s="9">
        <f>C29^2</f>
        <v>5.2689725091070293E-4</v>
      </c>
      <c r="H29" s="23">
        <f>$O$2*H28+(1-$O$2)*G28</f>
        <v>1.8851668423333912E-3</v>
      </c>
      <c r="I29" s="9">
        <f t="shared" si="2"/>
        <v>4.3418508062039521E-2</v>
      </c>
      <c r="J29" s="24">
        <f>$J$2*(1+C29*$O$3/I29)</f>
        <v>2271.2045530290038</v>
      </c>
      <c r="K29" s="24">
        <f t="shared" si="4"/>
        <v>10.040514548942564</v>
      </c>
      <c r="L29" s="26">
        <f t="shared" si="3"/>
        <v>-4.0514548942564232E-2</v>
      </c>
      <c r="Q29">
        <v>27</v>
      </c>
      <c r="R29">
        <v>1184</v>
      </c>
      <c r="S29" s="10">
        <v>0.15165594295811857</v>
      </c>
      <c r="T29" s="20"/>
    </row>
    <row r="30" spans="1:23" x14ac:dyDescent="0.15">
      <c r="A30" s="6">
        <v>36647</v>
      </c>
      <c r="B30" s="11">
        <v>3958.08</v>
      </c>
      <c r="C30" s="7">
        <f t="shared" si="0"/>
        <v>2.5234027342475152E-2</v>
      </c>
      <c r="E30">
        <v>28</v>
      </c>
      <c r="F30" s="2">
        <f t="shared" si="1"/>
        <v>1900.2426487367566</v>
      </c>
      <c r="G30" s="9">
        <f>C30^2</f>
        <v>6.3675613592078357E-4</v>
      </c>
      <c r="H30" s="23">
        <f>$O$2*H29+(1-$O$2)*G29</f>
        <v>1.8036706668480298E-3</v>
      </c>
      <c r="I30" s="9">
        <f t="shared" si="2"/>
        <v>4.2469644063119129E-2</v>
      </c>
      <c r="J30" s="24">
        <f>$J$2*(1+C30*$O$3/I30)</f>
        <v>2272.3398563220007</v>
      </c>
      <c r="K30" s="24">
        <f t="shared" si="4"/>
        <v>10.045533484474195</v>
      </c>
      <c r="L30" s="26">
        <f t="shared" si="3"/>
        <v>-4.5533484474194807E-2</v>
      </c>
      <c r="Q30">
        <v>28</v>
      </c>
      <c r="R30">
        <v>507</v>
      </c>
      <c r="S30" s="10">
        <v>0.1510081743762246</v>
      </c>
      <c r="T30" s="20"/>
    </row>
    <row r="31" spans="1:23" x14ac:dyDescent="0.15">
      <c r="A31" s="6">
        <v>36648</v>
      </c>
      <c r="B31" s="11">
        <v>3785.45</v>
      </c>
      <c r="C31" s="7">
        <f t="shared" si="0"/>
        <v>-4.3614580806855874E-2</v>
      </c>
      <c r="E31">
        <v>29</v>
      </c>
      <c r="F31" s="2">
        <f t="shared" si="1"/>
        <v>1817.3643621807935</v>
      </c>
      <c r="G31" s="9">
        <f>C31^2</f>
        <v>1.9022316589577609E-3</v>
      </c>
      <c r="H31" s="23">
        <f>$O$2*H30+(1-$O$2)*G30</f>
        <v>1.733655794992395E-3</v>
      </c>
      <c r="I31" s="9">
        <f t="shared" si="2"/>
        <v>4.1637192448487625E-2</v>
      </c>
      <c r="J31" s="24">
        <f>$J$2*(1+C31*$O$3/I31)</f>
        <v>2243.8817712307573</v>
      </c>
      <c r="K31" s="24">
        <f t="shared" si="4"/>
        <v>9.9197263144363372</v>
      </c>
      <c r="L31" s="26">
        <f t="shared" si="3"/>
        <v>8.0273685563662767E-2</v>
      </c>
      <c r="Q31">
        <v>29</v>
      </c>
      <c r="R31">
        <v>6</v>
      </c>
      <c r="S31" s="10">
        <v>0.15044208623764277</v>
      </c>
      <c r="T31" s="20"/>
    </row>
    <row r="32" spans="1:23" x14ac:dyDescent="0.15">
      <c r="A32" s="6">
        <v>36649</v>
      </c>
      <c r="B32" s="11">
        <v>3707.31</v>
      </c>
      <c r="C32" s="7">
        <f t="shared" si="0"/>
        <v>-2.0642195775931516E-2</v>
      </c>
      <c r="E32">
        <v>30</v>
      </c>
      <c r="F32" s="2">
        <f t="shared" si="1"/>
        <v>1779.8499712204566</v>
      </c>
      <c r="G32" s="9">
        <f>C32^2</f>
        <v>4.2610024645188489E-4</v>
      </c>
      <c r="H32" s="23">
        <f>$O$2*H31+(1-$O$2)*G31</f>
        <v>1.743770346830317E-3</v>
      </c>
      <c r="I32" s="9">
        <f t="shared" si="2"/>
        <v>4.1758476347088111E-2</v>
      </c>
      <c r="J32" s="24">
        <f>$J$2*(1+C32*$O$3/I32)</f>
        <v>2253.4709146785717</v>
      </c>
      <c r="K32" s="24">
        <f t="shared" si="4"/>
        <v>9.9621178877410284</v>
      </c>
      <c r="L32" s="26">
        <f t="shared" si="3"/>
        <v>3.7882112258971645E-2</v>
      </c>
      <c r="Q32">
        <v>30</v>
      </c>
      <c r="R32">
        <v>709</v>
      </c>
      <c r="S32" s="10">
        <v>0.14954848226651585</v>
      </c>
      <c r="T32" s="20"/>
    </row>
    <row r="33" spans="1:20" x14ac:dyDescent="0.15">
      <c r="A33" s="6">
        <v>36650</v>
      </c>
      <c r="B33" s="11">
        <v>3720.24</v>
      </c>
      <c r="C33" s="7">
        <f t="shared" si="0"/>
        <v>3.4877040225931299E-3</v>
      </c>
      <c r="E33">
        <v>31</v>
      </c>
      <c r="F33" s="2">
        <f t="shared" si="1"/>
        <v>1786.0575611246945</v>
      </c>
      <c r="G33" s="9">
        <f>C33^2</f>
        <v>1.2164079349212299E-5</v>
      </c>
      <c r="H33" s="23">
        <f>$O$2*H32+(1-$O$2)*G32</f>
        <v>1.664710140807611E-3</v>
      </c>
      <c r="I33" s="9">
        <f t="shared" si="2"/>
        <v>4.080085955966628E-2</v>
      </c>
      <c r="J33" s="24">
        <f>$J$2*(1+C33*$O$3/I33)</f>
        <v>2263.5218134353277</v>
      </c>
      <c r="K33" s="24">
        <f t="shared" si="4"/>
        <v>10.006550783519865</v>
      </c>
      <c r="L33" s="26">
        <f t="shared" si="3"/>
        <v>-6.5507835198648223E-3</v>
      </c>
      <c r="Q33">
        <v>31</v>
      </c>
      <c r="R33">
        <v>994</v>
      </c>
      <c r="S33" s="10">
        <v>0.14935520448564255</v>
      </c>
      <c r="T33" s="20"/>
    </row>
    <row r="34" spans="1:20" x14ac:dyDescent="0.15">
      <c r="A34" s="6">
        <v>36651</v>
      </c>
      <c r="B34" s="11">
        <v>3816.82</v>
      </c>
      <c r="C34" s="7">
        <f t="shared" si="0"/>
        <v>2.5960690708126455E-2</v>
      </c>
      <c r="E34">
        <v>32</v>
      </c>
      <c r="F34" s="2">
        <f t="shared" si="1"/>
        <v>1832.4248490559635</v>
      </c>
      <c r="G34" s="9">
        <f>C34^2</f>
        <v>6.7395746204300323E-4</v>
      </c>
      <c r="H34" s="23">
        <f>$O$2*H33+(1-$O$2)*G33</f>
        <v>1.565557377120107E-3</v>
      </c>
      <c r="I34" s="9">
        <f t="shared" si="2"/>
        <v>3.9567124953932491E-2</v>
      </c>
      <c r="J34" s="24">
        <f>$J$2*(1+C34*$O$3/I34)</f>
        <v>2273.4137837576532</v>
      </c>
      <c r="K34" s="24">
        <f t="shared" si="4"/>
        <v>10.050281090332854</v>
      </c>
      <c r="L34" s="26">
        <f t="shared" si="3"/>
        <v>-5.0281090332854106E-2</v>
      </c>
      <c r="Q34">
        <v>32</v>
      </c>
      <c r="R34">
        <v>261</v>
      </c>
      <c r="S34" s="10">
        <v>0.14855966895079931</v>
      </c>
      <c r="T34" s="20"/>
    </row>
    <row r="35" spans="1:20" x14ac:dyDescent="0.15">
      <c r="A35" s="6">
        <v>36654</v>
      </c>
      <c r="B35" s="11">
        <v>3669.38</v>
      </c>
      <c r="C35" s="7">
        <f t="shared" si="0"/>
        <v>-3.8629015777532083E-2</v>
      </c>
      <c r="E35">
        <v>33</v>
      </c>
      <c r="F35" s="2">
        <f t="shared" si="1"/>
        <v>1761.6400806506388</v>
      </c>
      <c r="G35" s="9">
        <f>C35^2</f>
        <v>1.4922008599408225E-3</v>
      </c>
      <c r="H35" s="23">
        <f>$O$2*H34+(1-$O$2)*G34</f>
        <v>1.5120613822154809E-3</v>
      </c>
      <c r="I35" s="9">
        <f t="shared" si="2"/>
        <v>3.8885233472559746E-2</v>
      </c>
      <c r="J35" s="24">
        <f>$J$2*(1+C35*$O$3/I35)</f>
        <v>2244.8192464879789</v>
      </c>
      <c r="K35" s="24">
        <f t="shared" si="4"/>
        <v>9.9238706940990387</v>
      </c>
      <c r="L35" s="26">
        <f t="shared" si="3"/>
        <v>7.6129305900961342E-2</v>
      </c>
      <c r="Q35">
        <v>33</v>
      </c>
      <c r="R35">
        <v>257</v>
      </c>
      <c r="S35" s="10">
        <v>0.14791553357190601</v>
      </c>
      <c r="T35" s="20"/>
    </row>
    <row r="36" spans="1:20" x14ac:dyDescent="0.15">
      <c r="A36" s="6">
        <v>36655</v>
      </c>
      <c r="B36" s="11">
        <v>3585.01</v>
      </c>
      <c r="C36" s="7">
        <f t="shared" si="0"/>
        <v>-2.2992985190958715E-2</v>
      </c>
      <c r="E36">
        <v>34</v>
      </c>
      <c r="F36" s="2">
        <f t="shared" si="1"/>
        <v>1721.1347163644393</v>
      </c>
      <c r="G36" s="9">
        <f>C36^2</f>
        <v>5.2867736799164678E-4</v>
      </c>
      <c r="H36" s="23">
        <f>$O$2*H35+(1-$O$2)*G35</f>
        <v>1.5108697508790013E-3</v>
      </c>
      <c r="I36" s="9">
        <f t="shared" si="2"/>
        <v>3.8869908037954003E-2</v>
      </c>
      <c r="J36" s="24">
        <f>$J$2*(1+C36*$O$3/I36)</f>
        <v>2251.7857225279104</v>
      </c>
      <c r="K36" s="24">
        <f t="shared" si="4"/>
        <v>9.9546680099729024</v>
      </c>
      <c r="L36" s="26">
        <f t="shared" si="3"/>
        <v>4.5331990027097646E-2</v>
      </c>
      <c r="Q36">
        <v>34</v>
      </c>
      <c r="R36">
        <v>1131</v>
      </c>
      <c r="S36" s="10">
        <v>0.14736047047780687</v>
      </c>
      <c r="T36" s="20"/>
    </row>
    <row r="37" spans="1:20" x14ac:dyDescent="0.15">
      <c r="A37" s="6">
        <v>36656</v>
      </c>
      <c r="B37" s="11">
        <v>3384.73</v>
      </c>
      <c r="C37" s="7">
        <f t="shared" si="0"/>
        <v>-5.5865952954106124E-2</v>
      </c>
      <c r="E37">
        <v>35</v>
      </c>
      <c r="F37" s="2">
        <f t="shared" si="1"/>
        <v>1624.9818852723447</v>
      </c>
      <c r="G37" s="9">
        <f>C37^2</f>
        <v>3.1210046994703988E-3</v>
      </c>
      <c r="H37" s="23">
        <f>$O$2*H36+(1-$O$2)*G36</f>
        <v>1.4519382079057599E-3</v>
      </c>
      <c r="I37" s="9">
        <f t="shared" si="2"/>
        <v>3.8104306946928714E-2</v>
      </c>
      <c r="J37" s="24">
        <f>$J$2*(1+C37*$O$3/I37)</f>
        <v>2236.6246343189923</v>
      </c>
      <c r="K37" s="24">
        <f t="shared" si="4"/>
        <v>9.8876440483766519</v>
      </c>
      <c r="L37" s="26">
        <f t="shared" si="3"/>
        <v>0.1123559516233481</v>
      </c>
      <c r="Q37">
        <v>35</v>
      </c>
      <c r="R37">
        <v>1228</v>
      </c>
      <c r="S37" s="10">
        <v>0.1468155945766032</v>
      </c>
      <c r="T37" s="20"/>
    </row>
    <row r="38" spans="1:20" x14ac:dyDescent="0.15">
      <c r="A38" s="6">
        <v>36657</v>
      </c>
      <c r="B38" s="11">
        <v>3499.58</v>
      </c>
      <c r="C38" s="7">
        <f t="shared" si="0"/>
        <v>3.3931805491132172E-2</v>
      </c>
      <c r="E38">
        <v>36</v>
      </c>
      <c r="F38" s="2">
        <f t="shared" si="1"/>
        <v>1680.1204545300191</v>
      </c>
      <c r="G38" s="9">
        <f>C38^2</f>
        <v>1.1513674238880275E-3</v>
      </c>
      <c r="H38" s="23">
        <f>$O$2*H37+(1-$O$2)*G37</f>
        <v>1.5520821973996383E-3</v>
      </c>
      <c r="I38" s="9">
        <f t="shared" si="2"/>
        <v>3.9396474428553097E-2</v>
      </c>
      <c r="J38" s="24">
        <f>$J$2*(1+C38*$O$3/I38)</f>
        <v>2276.9704476292764</v>
      </c>
      <c r="K38" s="24">
        <f t="shared" si="4"/>
        <v>10.066004348416811</v>
      </c>
      <c r="L38" s="26">
        <f t="shared" si="3"/>
        <v>-6.6004348416811354E-2</v>
      </c>
      <c r="Q38">
        <v>36</v>
      </c>
      <c r="R38">
        <v>682</v>
      </c>
      <c r="S38" s="10">
        <v>0.1464636114679525</v>
      </c>
      <c r="T38" s="20"/>
    </row>
    <row r="39" spans="1:20" x14ac:dyDescent="0.15">
      <c r="A39" s="6">
        <v>36658</v>
      </c>
      <c r="B39" s="11">
        <v>3529.06</v>
      </c>
      <c r="C39" s="7">
        <f t="shared" si="0"/>
        <v>8.4238680070178873E-3</v>
      </c>
      <c r="E39">
        <v>37</v>
      </c>
      <c r="F39" s="2">
        <f t="shared" si="1"/>
        <v>1694.2735674748708</v>
      </c>
      <c r="G39" s="9">
        <f>C39^2</f>
        <v>7.0961552199659507E-5</v>
      </c>
      <c r="H39" s="23">
        <f>$O$2*H38+(1-$O$2)*G38</f>
        <v>1.5280393109889415E-3</v>
      </c>
      <c r="I39" s="9">
        <f t="shared" si="2"/>
        <v>3.9090143399442036E-2</v>
      </c>
      <c r="J39" s="24">
        <f>$J$2*(1+C39*$O$3/I39)</f>
        <v>2265.7756614275031</v>
      </c>
      <c r="K39" s="24">
        <f t="shared" si="4"/>
        <v>10.016514568387398</v>
      </c>
      <c r="L39" s="26">
        <f t="shared" si="3"/>
        <v>-1.6514568387398398E-2</v>
      </c>
      <c r="Q39">
        <v>37</v>
      </c>
      <c r="R39">
        <v>356</v>
      </c>
      <c r="S39" s="10">
        <v>0.14610419070286262</v>
      </c>
      <c r="T39" s="20"/>
    </row>
    <row r="40" spans="1:20" x14ac:dyDescent="0.15">
      <c r="A40" s="6">
        <v>36661</v>
      </c>
      <c r="B40" s="11">
        <v>3607.65</v>
      </c>
      <c r="C40" s="7">
        <f t="shared" si="0"/>
        <v>2.2269386182156126E-2</v>
      </c>
      <c r="E40">
        <v>38</v>
      </c>
      <c r="F40" s="2">
        <f t="shared" si="1"/>
        <v>1732.003999847188</v>
      </c>
      <c r="G40" s="9">
        <f>C40^2</f>
        <v>4.9592556093000614E-4</v>
      </c>
      <c r="H40" s="23">
        <f>$O$2*H39+(1-$O$2)*G39</f>
        <v>1.4406146454615846E-3</v>
      </c>
      <c r="I40" s="9">
        <f t="shared" si="2"/>
        <v>3.7955429723052596E-2</v>
      </c>
      <c r="J40" s="24">
        <f>$J$2*(1+C40*$O$3/I40)</f>
        <v>2272.2108570937112</v>
      </c>
      <c r="K40" s="24">
        <f t="shared" si="4"/>
        <v>10.044963206193131</v>
      </c>
      <c r="L40" s="26">
        <f t="shared" si="3"/>
        <v>-4.49632061931311E-2</v>
      </c>
      <c r="Q40">
        <v>38</v>
      </c>
      <c r="R40">
        <v>1213</v>
      </c>
      <c r="S40" s="10">
        <v>0.14595053508183753</v>
      </c>
      <c r="T40" s="20"/>
    </row>
    <row r="41" spans="1:20" x14ac:dyDescent="0.15">
      <c r="A41" s="6">
        <v>36662</v>
      </c>
      <c r="B41" s="11">
        <v>3717.57</v>
      </c>
      <c r="C41" s="7">
        <f t="shared" si="0"/>
        <v>3.0468587584715934E-2</v>
      </c>
      <c r="E41">
        <v>39</v>
      </c>
      <c r="F41" s="2">
        <f t="shared" si="1"/>
        <v>1784.7757154136104</v>
      </c>
      <c r="G41" s="9">
        <f>C41^2</f>
        <v>9.2833482940750595E-4</v>
      </c>
      <c r="H41" s="23">
        <f>$O$2*H40+(1-$O$2)*G40</f>
        <v>1.3839333003896899E-3</v>
      </c>
      <c r="I41" s="9">
        <f t="shared" si="2"/>
        <v>3.7201254016359313E-2</v>
      </c>
      <c r="J41" s="24">
        <f>$J$2*(1+C41*$O$3/I41)</f>
        <v>2276.2376988825035</v>
      </c>
      <c r="K41" s="24">
        <f t="shared" si="4"/>
        <v>10.062765021319267</v>
      </c>
      <c r="L41" s="26">
        <f t="shared" si="3"/>
        <v>-6.2765021319266978E-2</v>
      </c>
      <c r="Q41">
        <v>39</v>
      </c>
      <c r="R41">
        <v>244</v>
      </c>
      <c r="S41" s="10">
        <v>0.14593465312020193</v>
      </c>
      <c r="T41" s="20"/>
    </row>
    <row r="42" spans="1:20" x14ac:dyDescent="0.15">
      <c r="A42" s="6">
        <v>36663</v>
      </c>
      <c r="B42" s="11">
        <v>3644.96</v>
      </c>
      <c r="C42" s="7">
        <f t="shared" si="0"/>
        <v>-1.9531575733610973E-2</v>
      </c>
      <c r="E42">
        <v>40</v>
      </c>
      <c r="F42" s="2">
        <f t="shared" si="1"/>
        <v>1749.9162333604997</v>
      </c>
      <c r="G42" s="9">
        <f>C42^2</f>
        <v>3.8148245063778104E-4</v>
      </c>
      <c r="H42" s="23">
        <f>$O$2*H41+(1-$O$2)*G41</f>
        <v>1.3565973921307586E-3</v>
      </c>
      <c r="I42" s="9">
        <f t="shared" si="2"/>
        <v>3.6832015857549236E-2</v>
      </c>
      <c r="J42" s="24">
        <f>$J$2*(1+C42*$O$3/I42)</f>
        <v>2252.8474709403167</v>
      </c>
      <c r="K42" s="24">
        <f t="shared" si="4"/>
        <v>9.959361774947908</v>
      </c>
      <c r="L42" s="26">
        <f t="shared" si="3"/>
        <v>4.0638225052092025E-2</v>
      </c>
      <c r="Q42">
        <v>40</v>
      </c>
      <c r="R42">
        <v>480</v>
      </c>
      <c r="S42" s="10">
        <v>0.14584165993473341</v>
      </c>
      <c r="T42" s="20"/>
    </row>
    <row r="43" spans="1:20" x14ac:dyDescent="0.15">
      <c r="A43" s="6">
        <v>36664</v>
      </c>
      <c r="B43" s="11">
        <v>3538.71</v>
      </c>
      <c r="C43" s="7">
        <f t="shared" si="0"/>
        <v>-2.9149839778762954E-2</v>
      </c>
      <c r="E43">
        <v>41</v>
      </c>
      <c r="F43" s="2">
        <f t="shared" si="1"/>
        <v>1698.9064555317848</v>
      </c>
      <c r="G43" s="9">
        <f>C43^2</f>
        <v>8.4971315912755108E-4</v>
      </c>
      <c r="H43" s="23">
        <f>$O$2*H42+(1-$O$2)*G42</f>
        <v>1.2980904956411798E-3</v>
      </c>
      <c r="I43" s="9">
        <f t="shared" si="2"/>
        <v>3.6029022962622503E-2</v>
      </c>
      <c r="J43" s="24">
        <f>$J$2*(1+C43*$O$3/I43)</f>
        <v>2248.0148696788965</v>
      </c>
      <c r="K43" s="24">
        <f t="shared" si="4"/>
        <v>9.937997867760501</v>
      </c>
      <c r="L43" s="26">
        <f t="shared" si="3"/>
        <v>6.2002132239499019E-2</v>
      </c>
      <c r="Q43">
        <v>41</v>
      </c>
      <c r="R43">
        <v>90</v>
      </c>
      <c r="S43" s="10">
        <v>0.14434963009437851</v>
      </c>
      <c r="T43" s="20"/>
    </row>
    <row r="44" spans="1:20" x14ac:dyDescent="0.15">
      <c r="A44" s="6">
        <v>36665</v>
      </c>
      <c r="B44" s="11">
        <v>3390.4</v>
      </c>
      <c r="C44" s="7">
        <f t="shared" si="0"/>
        <v>-4.1910752788445471E-2</v>
      </c>
      <c r="E44">
        <v>42</v>
      </c>
      <c r="F44" s="2">
        <f t="shared" si="1"/>
        <v>1627.7040070632979</v>
      </c>
      <c r="G44" s="9">
        <f>C44^2</f>
        <v>1.7565111992941898E-3</v>
      </c>
      <c r="H44" s="23">
        <f>$O$2*H43+(1-$O$2)*G43</f>
        <v>1.271187855450362E-3</v>
      </c>
      <c r="I44" s="9">
        <f t="shared" si="2"/>
        <v>3.5653721481079113E-2</v>
      </c>
      <c r="J44" s="24">
        <f>$J$2*(1+C44*$O$3/I44)</f>
        <v>2241.6628326360237</v>
      </c>
      <c r="K44" s="24">
        <f t="shared" si="4"/>
        <v>9.9099168566250988</v>
      </c>
      <c r="L44" s="26">
        <f t="shared" si="3"/>
        <v>9.0083143374901198E-2</v>
      </c>
      <c r="Q44">
        <v>42</v>
      </c>
      <c r="R44">
        <v>846</v>
      </c>
      <c r="S44" s="10">
        <v>0.14433865782679867</v>
      </c>
      <c r="T44" s="20"/>
    </row>
    <row r="45" spans="1:20" x14ac:dyDescent="0.15">
      <c r="A45" s="6">
        <v>36668</v>
      </c>
      <c r="B45" s="11">
        <v>3364.21</v>
      </c>
      <c r="C45" s="7">
        <f t="shared" si="0"/>
        <v>-7.7247522416233894E-3</v>
      </c>
      <c r="E45">
        <v>43</v>
      </c>
      <c r="F45" s="2">
        <f t="shared" si="1"/>
        <v>1615.1303968860364</v>
      </c>
      <c r="G45" s="9">
        <f>C45^2</f>
        <v>5.9671797194465577E-5</v>
      </c>
      <c r="H45" s="23">
        <f>$O$2*H44+(1-$O$2)*G44</f>
        <v>1.3003072560809918E-3</v>
      </c>
      <c r="I45" s="9">
        <f t="shared" si="2"/>
        <v>3.605977337811473E-2</v>
      </c>
      <c r="J45" s="24">
        <f>$J$2*(1+C45*$O$3/I45)</f>
        <v>2258.3264884033601</v>
      </c>
      <c r="K45" s="24">
        <f t="shared" si="4"/>
        <v>9.9835833513260592</v>
      </c>
      <c r="L45" s="26">
        <f t="shared" si="3"/>
        <v>1.641664867394077E-2</v>
      </c>
      <c r="Q45">
        <v>43</v>
      </c>
      <c r="R45">
        <v>191</v>
      </c>
      <c r="S45" s="10">
        <v>0.1438689375436244</v>
      </c>
      <c r="T45" s="20"/>
    </row>
    <row r="46" spans="1:20" x14ac:dyDescent="0.15">
      <c r="A46" s="6">
        <v>36669</v>
      </c>
      <c r="B46" s="11">
        <v>3164.55</v>
      </c>
      <c r="C46" s="7">
        <f t="shared" si="0"/>
        <v>-5.9348257094533285E-2</v>
      </c>
      <c r="E46">
        <v>44</v>
      </c>
      <c r="F46" s="2">
        <f t="shared" si="1"/>
        <v>1519.2752228504482</v>
      </c>
      <c r="G46" s="9">
        <f>C46^2</f>
        <v>3.5222156201588205E-3</v>
      </c>
      <c r="H46" s="23">
        <f>$O$2*H45+(1-$O$2)*G45</f>
        <v>1.2258691285478001E-3</v>
      </c>
      <c r="I46" s="9">
        <f t="shared" si="2"/>
        <v>3.5012413920605362E-2</v>
      </c>
      <c r="J46" s="24">
        <f>$J$2*(1+C46*$O$3/I46)</f>
        <v>2232.6561205435073</v>
      </c>
      <c r="K46" s="24">
        <f t="shared" si="4"/>
        <v>9.8701000890501813</v>
      </c>
      <c r="L46" s="26">
        <f t="shared" si="3"/>
        <v>0.12989991094981868</v>
      </c>
      <c r="Q46">
        <v>44</v>
      </c>
      <c r="R46">
        <v>713</v>
      </c>
      <c r="S46" s="10">
        <v>0.14325400897032559</v>
      </c>
      <c r="T46" s="20"/>
    </row>
    <row r="47" spans="1:20" x14ac:dyDescent="0.15">
      <c r="A47" s="6">
        <v>36670</v>
      </c>
      <c r="B47" s="11">
        <v>3270.61</v>
      </c>
      <c r="C47" s="7">
        <f t="shared" si="0"/>
        <v>3.3515033733074295E-2</v>
      </c>
      <c r="E47">
        <v>45</v>
      </c>
      <c r="F47" s="2">
        <f t="shared" si="1"/>
        <v>1570.193783194105</v>
      </c>
      <c r="G47" s="9">
        <f>C47^2</f>
        <v>1.123257486129108E-3</v>
      </c>
      <c r="H47" s="23">
        <f>$O$2*H46+(1-$O$2)*G46</f>
        <v>1.3636499180444614E-3</v>
      </c>
      <c r="I47" s="9">
        <f t="shared" si="2"/>
        <v>3.6927630820896992E-2</v>
      </c>
      <c r="J47" s="24">
        <f>$J$2*(1+C47*$O$3/I47)</f>
        <v>2277.7729960610045</v>
      </c>
      <c r="K47" s="24">
        <f t="shared" si="4"/>
        <v>10.069552245145996</v>
      </c>
      <c r="L47" s="26">
        <f t="shared" si="3"/>
        <v>-6.9552245145995784E-2</v>
      </c>
      <c r="Q47">
        <v>45</v>
      </c>
      <c r="R47">
        <v>162</v>
      </c>
      <c r="S47" s="10">
        <v>0.14310092908712235</v>
      </c>
      <c r="T47" s="20"/>
    </row>
    <row r="48" spans="1:20" x14ac:dyDescent="0.15">
      <c r="A48" s="6">
        <v>36671</v>
      </c>
      <c r="B48" s="11">
        <v>3205.35</v>
      </c>
      <c r="C48" s="7">
        <f t="shared" si="0"/>
        <v>-1.9953464338456794E-2</v>
      </c>
      <c r="E48">
        <v>46</v>
      </c>
      <c r="F48" s="2">
        <f t="shared" si="1"/>
        <v>1538.8629775366749</v>
      </c>
      <c r="G48" s="9">
        <f>C48^2</f>
        <v>3.9814073910606705E-4</v>
      </c>
      <c r="H48" s="23">
        <f>$O$2*H47+(1-$O$2)*G47</f>
        <v>1.3492263721295401E-3</v>
      </c>
      <c r="I48" s="9">
        <f t="shared" si="2"/>
        <v>3.6731816891212174E-2</v>
      </c>
      <c r="J48" s="24">
        <f>$J$2*(1+C48*$O$3/I48)</f>
        <v>2252.6232917135894</v>
      </c>
      <c r="K48" s="24">
        <f t="shared" si="4"/>
        <v>9.9583707260419327</v>
      </c>
      <c r="L48" s="26">
        <f t="shared" si="3"/>
        <v>4.1629273958067259E-2</v>
      </c>
      <c r="Q48">
        <v>46</v>
      </c>
      <c r="R48">
        <v>1089</v>
      </c>
      <c r="S48" s="10">
        <v>0.1430720239683847</v>
      </c>
      <c r="T48" s="20"/>
    </row>
    <row r="49" spans="1:20" x14ac:dyDescent="0.15">
      <c r="A49" s="6">
        <v>36672</v>
      </c>
      <c r="B49" s="11">
        <v>3205.11</v>
      </c>
      <c r="C49" s="7">
        <f t="shared" si="0"/>
        <v>-7.4874818662529208E-5</v>
      </c>
      <c r="E49">
        <v>47</v>
      </c>
      <c r="F49" s="2">
        <f t="shared" si="1"/>
        <v>1538.7477554502852</v>
      </c>
      <c r="G49" s="9">
        <f>C49^2</f>
        <v>5.6062384697466324E-9</v>
      </c>
      <c r="H49" s="23">
        <f>$O$2*H48+(1-$O$2)*G48</f>
        <v>1.2921612341481317E-3</v>
      </c>
      <c r="I49" s="9">
        <f t="shared" si="2"/>
        <v>3.594664426825029E-2</v>
      </c>
      <c r="J49" s="24">
        <f>$J$2*(1+C49*$O$3/I49)</f>
        <v>2262.0038922316003</v>
      </c>
      <c r="K49" s="24">
        <f t="shared" si="4"/>
        <v>9.9998403751993781</v>
      </c>
      <c r="L49" s="26">
        <f t="shared" si="3"/>
        <v>1.5962480062192697E-4</v>
      </c>
      <c r="Q49">
        <v>47</v>
      </c>
      <c r="R49">
        <v>7</v>
      </c>
      <c r="S49" s="10">
        <v>0.14280831580933651</v>
      </c>
      <c r="T49" s="20"/>
    </row>
    <row r="50" spans="1:20" x14ac:dyDescent="0.15">
      <c r="A50" s="6">
        <v>36676</v>
      </c>
      <c r="B50" s="11">
        <v>3459.48</v>
      </c>
      <c r="C50" s="7">
        <f t="shared" si="0"/>
        <v>7.9363890786899649E-2</v>
      </c>
      <c r="E50">
        <v>48</v>
      </c>
      <c r="F50" s="2">
        <f t="shared" si="1"/>
        <v>1660.8687642624286</v>
      </c>
      <c r="G50" s="9">
        <f>C50^2</f>
        <v>6.298627160834935E-3</v>
      </c>
      <c r="H50" s="23">
        <f>$O$2*H49+(1-$O$2)*G49</f>
        <v>1.2146318964735519E-3</v>
      </c>
      <c r="I50" s="9">
        <f t="shared" si="2"/>
        <v>3.4851569497994665E-2</v>
      </c>
      <c r="J50" s="24">
        <f>$J$2*(1+C50*$O$3/I50)</f>
        <v>2301.5151535907207</v>
      </c>
      <c r="K50" s="24">
        <f t="shared" si="4"/>
        <v>10.174511297725596</v>
      </c>
      <c r="L50" s="26">
        <f t="shared" si="3"/>
        <v>-0.17451129772559604</v>
      </c>
      <c r="Q50">
        <v>48</v>
      </c>
      <c r="R50">
        <v>198</v>
      </c>
      <c r="S50" s="10">
        <v>0.14276101048654866</v>
      </c>
      <c r="T50" s="20"/>
    </row>
    <row r="51" spans="1:20" x14ac:dyDescent="0.15">
      <c r="A51" s="6">
        <v>36677</v>
      </c>
      <c r="B51" s="11">
        <v>3400.91</v>
      </c>
      <c r="C51" s="7">
        <f t="shared" si="0"/>
        <v>-1.6930290101402568E-2</v>
      </c>
      <c r="E51">
        <v>49</v>
      </c>
      <c r="F51" s="2">
        <f t="shared" si="1"/>
        <v>1632.7497742631076</v>
      </c>
      <c r="G51" s="9">
        <f>C51^2</f>
        <v>2.8663472291764975E-4</v>
      </c>
      <c r="H51" s="23">
        <f>$O$2*H50+(1-$O$2)*G50</f>
        <v>1.5196716123352353E-3</v>
      </c>
      <c r="I51" s="9">
        <f t="shared" si="2"/>
        <v>3.8982965668805075E-2</v>
      </c>
      <c r="J51" s="24">
        <f>$J$2*(1+C51*$O$3/I51)</f>
        <v>2254.5114256653605</v>
      </c>
      <c r="K51" s="24">
        <f t="shared" si="4"/>
        <v>9.9667177665530264</v>
      </c>
      <c r="L51" s="26">
        <f t="shared" si="3"/>
        <v>3.3282233446973564E-2</v>
      </c>
      <c r="Q51">
        <v>49</v>
      </c>
      <c r="R51">
        <v>117</v>
      </c>
      <c r="S51" s="10">
        <v>0.14086944376967026</v>
      </c>
      <c r="T51" s="20"/>
    </row>
    <row r="52" spans="1:20" x14ac:dyDescent="0.15">
      <c r="A52" s="6">
        <v>36678</v>
      </c>
      <c r="B52" s="11">
        <v>3582.5</v>
      </c>
      <c r="C52" s="7">
        <f t="shared" si="0"/>
        <v>5.3394532639793546E-2</v>
      </c>
      <c r="E52">
        <v>50</v>
      </c>
      <c r="F52" s="2">
        <f t="shared" si="1"/>
        <v>1719.9296853776148</v>
      </c>
      <c r="G52" s="9">
        <f>C52^2</f>
        <v>2.8509761158219782E-3</v>
      </c>
      <c r="H52" s="23">
        <f>$O$2*H51+(1-$O$2)*G51</f>
        <v>1.44568939897018E-3</v>
      </c>
      <c r="I52" s="9">
        <f t="shared" si="2"/>
        <v>3.8022222435967368E-2</v>
      </c>
      <c r="J52" s="24">
        <f>$J$2*(1+C52*$O$3/I52)</f>
        <v>2286.3834714368454</v>
      </c>
      <c r="K52" s="24">
        <f t="shared" si="4"/>
        <v>10.10761733407387</v>
      </c>
      <c r="L52" s="26">
        <f t="shared" si="3"/>
        <v>-0.1076173340738702</v>
      </c>
      <c r="Q52">
        <v>50</v>
      </c>
      <c r="R52">
        <v>152</v>
      </c>
      <c r="S52" s="10">
        <v>0.14004529337016258</v>
      </c>
      <c r="T52" s="20"/>
    </row>
    <row r="53" spans="1:20" x14ac:dyDescent="0.15">
      <c r="A53" s="6">
        <v>36679</v>
      </c>
      <c r="B53" s="11">
        <v>3813.38</v>
      </c>
      <c r="C53" s="7">
        <f t="shared" si="0"/>
        <v>6.4446615491974946E-2</v>
      </c>
      <c r="E53">
        <v>51</v>
      </c>
      <c r="F53" s="2">
        <f t="shared" si="1"/>
        <v>1830.7733324843794</v>
      </c>
      <c r="G53" s="9">
        <f>C53^2</f>
        <v>4.1533662483704652E-3</v>
      </c>
      <c r="H53" s="23">
        <f>$O$2*H52+(1-$O$2)*G52</f>
        <v>1.5300066019812879E-3</v>
      </c>
      <c r="I53" s="9">
        <f t="shared" si="2"/>
        <v>3.9115298822599939E-2</v>
      </c>
      <c r="J53" s="24">
        <f>$J$2*(1+C53*$O$3/I53)</f>
        <v>2290.6012151476061</v>
      </c>
      <c r="K53" s="24">
        <f t="shared" si="4"/>
        <v>10.126263086185947</v>
      </c>
      <c r="L53" s="26">
        <f t="shared" si="3"/>
        <v>-0.12626308618594706</v>
      </c>
      <c r="Q53">
        <v>51</v>
      </c>
      <c r="R53">
        <v>1383</v>
      </c>
      <c r="S53" s="10">
        <v>0.13992396194184842</v>
      </c>
      <c r="T53" s="20"/>
    </row>
    <row r="54" spans="1:20" x14ac:dyDescent="0.15">
      <c r="A54" s="6">
        <v>36682</v>
      </c>
      <c r="B54" s="11">
        <v>3821.76</v>
      </c>
      <c r="C54" s="7">
        <f t="shared" si="0"/>
        <v>2.1975255547572736E-3</v>
      </c>
      <c r="E54">
        <v>52</v>
      </c>
      <c r="F54" s="2">
        <f t="shared" si="1"/>
        <v>1834.7965036674818</v>
      </c>
      <c r="G54" s="9">
        <f>C54^2</f>
        <v>4.8291185638112633E-6</v>
      </c>
      <c r="H54" s="23">
        <f>$O$2*H53+(1-$O$2)*G53</f>
        <v>1.6874081807646386E-3</v>
      </c>
      <c r="I54" s="9">
        <f t="shared" si="2"/>
        <v>4.1078074209541987E-2</v>
      </c>
      <c r="J54" s="24">
        <f>$J$2*(1+C54*$O$3/I54)</f>
        <v>2262.9673572624597</v>
      </c>
      <c r="K54" s="24">
        <f t="shared" si="4"/>
        <v>10.004099650149687</v>
      </c>
      <c r="L54" s="26">
        <f t="shared" si="3"/>
        <v>-4.0996501496870508E-3</v>
      </c>
      <c r="Q54">
        <v>52</v>
      </c>
      <c r="R54">
        <v>585</v>
      </c>
      <c r="S54" s="10">
        <v>0.13964878117481128</v>
      </c>
      <c r="T54" s="20"/>
    </row>
    <row r="55" spans="1:20" x14ac:dyDescent="0.15">
      <c r="A55" s="6">
        <v>36683</v>
      </c>
      <c r="B55" s="11">
        <v>3756.37</v>
      </c>
      <c r="C55" s="7">
        <f t="shared" si="0"/>
        <v>-1.7109917943565311E-2</v>
      </c>
      <c r="E55">
        <v>53</v>
      </c>
      <c r="F55" s="2">
        <f t="shared" si="1"/>
        <v>1803.4032860465907</v>
      </c>
      <c r="G55" s="9">
        <f>C55^2</f>
        <v>2.9274929203553819E-4</v>
      </c>
      <c r="H55" s="23">
        <f>$O$2*H54+(1-$O$2)*G54</f>
        <v>1.5864534370325888E-3</v>
      </c>
      <c r="I55" s="9">
        <f t="shared" si="2"/>
        <v>3.9830308020809842E-2</v>
      </c>
      <c r="J55" s="24">
        <f>$J$2*(1+C55*$O$3/I55)</f>
        <v>2254.5934093582268</v>
      </c>
      <c r="K55" s="24">
        <f t="shared" si="4"/>
        <v>9.9670801991044673</v>
      </c>
      <c r="L55" s="26">
        <f t="shared" si="3"/>
        <v>3.2919800895532703E-2</v>
      </c>
      <c r="Q55">
        <v>53</v>
      </c>
      <c r="R55">
        <v>478</v>
      </c>
      <c r="S55" s="10">
        <v>0.13931160298851175</v>
      </c>
      <c r="T55" s="20"/>
    </row>
    <row r="56" spans="1:20" x14ac:dyDescent="0.15">
      <c r="A56" s="6">
        <v>36684</v>
      </c>
      <c r="B56" s="11">
        <v>3839.26</v>
      </c>
      <c r="C56" s="7">
        <f t="shared" si="0"/>
        <v>2.206651634423662E-2</v>
      </c>
      <c r="E56">
        <v>54</v>
      </c>
      <c r="F56" s="2">
        <f t="shared" si="1"/>
        <v>1843.1981141333879</v>
      </c>
      <c r="G56" s="9">
        <f>C56^2</f>
        <v>4.8693114357046185E-4</v>
      </c>
      <c r="H56" s="23">
        <f>$O$2*H55+(1-$O$2)*G55</f>
        <v>1.5088311883327658E-3</v>
      </c>
      <c r="I56" s="9">
        <f t="shared" si="2"/>
        <v>3.8843676297857878E-2</v>
      </c>
      <c r="J56" s="24">
        <f>$J$2*(1+C56*$O$3/I56)</f>
        <v>2271.887742143449</v>
      </c>
      <c r="K56" s="24">
        <f t="shared" si="4"/>
        <v>10.04353478339662</v>
      </c>
      <c r="L56" s="26">
        <f t="shared" si="3"/>
        <v>-4.3534783396619758E-2</v>
      </c>
      <c r="Q56">
        <v>54</v>
      </c>
      <c r="R56">
        <v>525</v>
      </c>
      <c r="S56" s="10">
        <v>0.13892805894216131</v>
      </c>
      <c r="T56" s="20"/>
    </row>
    <row r="57" spans="1:20" x14ac:dyDescent="0.15">
      <c r="A57" s="6">
        <v>36685</v>
      </c>
      <c r="B57" s="11">
        <v>3825.56</v>
      </c>
      <c r="C57" s="7">
        <f t="shared" si="0"/>
        <v>-3.5683959929778686E-3</v>
      </c>
      <c r="E57">
        <v>55</v>
      </c>
      <c r="F57" s="2">
        <f t="shared" si="1"/>
        <v>1836.6208533686499</v>
      </c>
      <c r="G57" s="9">
        <f>C57^2</f>
        <v>1.2733449962700509E-5</v>
      </c>
      <c r="H57" s="23">
        <f>$O$2*H56+(1-$O$2)*G56</f>
        <v>1.4475171856470276E-3</v>
      </c>
      <c r="I57" s="9">
        <f t="shared" si="2"/>
        <v>3.8046250612209183E-2</v>
      </c>
      <c r="J57" s="24">
        <f>$J$2*(1+C57*$O$3/I57)</f>
        <v>2260.4141353179766</v>
      </c>
      <c r="K57" s="24">
        <f t="shared" si="4"/>
        <v>9.9928123964119848</v>
      </c>
      <c r="L57" s="26">
        <f t="shared" si="3"/>
        <v>7.187603588015179E-3</v>
      </c>
      <c r="Q57">
        <v>55</v>
      </c>
      <c r="R57">
        <v>1173</v>
      </c>
      <c r="S57" s="10">
        <v>0.13883294122848078</v>
      </c>
      <c r="T57" s="20"/>
    </row>
    <row r="58" spans="1:20" x14ac:dyDescent="0.15">
      <c r="A58" s="6">
        <v>36686</v>
      </c>
      <c r="B58" s="11">
        <v>3874.84</v>
      </c>
      <c r="C58" s="7">
        <f t="shared" si="0"/>
        <v>1.2881774171624505E-2</v>
      </c>
      <c r="E58">
        <v>56</v>
      </c>
      <c r="F58" s="2">
        <f t="shared" si="1"/>
        <v>1860.2797884406411</v>
      </c>
      <c r="G58" s="9">
        <f>C58^2</f>
        <v>1.6594010580873219E-4</v>
      </c>
      <c r="H58" s="23">
        <f>$O$2*H57+(1-$O$2)*G57</f>
        <v>1.3614301615059679E-3</v>
      </c>
      <c r="I58" s="9">
        <f t="shared" si="2"/>
        <v>3.6897563083569188E-2</v>
      </c>
      <c r="J58" s="24">
        <f>$J$2*(1+C58*$O$3/I58)</f>
        <v>2268.092032002352</v>
      </c>
      <c r="K58" s="24">
        <f t="shared" si="4"/>
        <v>10.026754752357837</v>
      </c>
      <c r="L58" s="26">
        <f t="shared" si="3"/>
        <v>-2.6754752357836864E-2</v>
      </c>
      <c r="Q58">
        <v>56</v>
      </c>
      <c r="R58">
        <v>326</v>
      </c>
      <c r="S58" s="10">
        <v>0.13801947935452041</v>
      </c>
      <c r="T58" s="20"/>
    </row>
    <row r="59" spans="1:20" x14ac:dyDescent="0.15">
      <c r="A59" s="6">
        <v>36689</v>
      </c>
      <c r="B59" s="11">
        <v>3767.91</v>
      </c>
      <c r="C59" s="7">
        <f t="shared" si="0"/>
        <v>-2.7595978156517487E-2</v>
      </c>
      <c r="E59">
        <v>57</v>
      </c>
      <c r="F59" s="2">
        <f t="shared" si="1"/>
        <v>1808.9435480338223</v>
      </c>
      <c r="G59" s="9">
        <f>C59^2</f>
        <v>7.6153801041499024E-4</v>
      </c>
      <c r="H59" s="23">
        <f>$O$2*H58+(1-$O$2)*G58</f>
        <v>1.2897007581641339E-3</v>
      </c>
      <c r="I59" s="9">
        <f t="shared" si="2"/>
        <v>3.5912403959692446E-2</v>
      </c>
      <c r="J59" s="24">
        <f>$J$2*(1+C59*$O$3/I59)</f>
        <v>2248.7193771135271</v>
      </c>
      <c r="K59" s="24">
        <f t="shared" si="4"/>
        <v>9.9411123459953288</v>
      </c>
      <c r="L59" s="26">
        <f t="shared" si="3"/>
        <v>5.8887654004671219E-2</v>
      </c>
      <c r="Q59">
        <v>57</v>
      </c>
      <c r="R59">
        <v>1030</v>
      </c>
      <c r="S59" s="10">
        <v>0.13760860341615988</v>
      </c>
      <c r="T59" s="20"/>
    </row>
    <row r="60" spans="1:20" x14ac:dyDescent="0.15">
      <c r="A60" s="6">
        <v>36690</v>
      </c>
      <c r="B60" s="11">
        <v>3851.06</v>
      </c>
      <c r="C60" s="7">
        <f t="shared" si="0"/>
        <v>2.2067936866857263E-2</v>
      </c>
      <c r="E60">
        <v>58</v>
      </c>
      <c r="F60" s="2">
        <f t="shared" si="1"/>
        <v>1848.8632000475413</v>
      </c>
      <c r="G60" s="9">
        <f>C60^2</f>
        <v>4.8699383755959792E-4</v>
      </c>
      <c r="H60" s="23">
        <f>$O$2*H59+(1-$O$2)*G59</f>
        <v>1.258010993299185E-3</v>
      </c>
      <c r="I60" s="9">
        <f t="shared" si="2"/>
        <v>3.5468450675201262E-2</v>
      </c>
      <c r="J60" s="24">
        <f>$J$2*(1+C60*$O$3/I60)</f>
        <v>2272.8255608442582</v>
      </c>
      <c r="K60" s="24">
        <f t="shared" si="4"/>
        <v>10.04768068135072</v>
      </c>
      <c r="L60" s="26">
        <f t="shared" si="3"/>
        <v>-4.7680681350719567E-2</v>
      </c>
      <c r="Q60">
        <v>58</v>
      </c>
      <c r="R60">
        <v>456</v>
      </c>
      <c r="S60" s="10">
        <v>0.13691436291837</v>
      </c>
      <c r="T60" s="20"/>
    </row>
    <row r="61" spans="1:20" x14ac:dyDescent="0.15">
      <c r="A61" s="6">
        <v>36691</v>
      </c>
      <c r="B61" s="11">
        <v>3797.41</v>
      </c>
      <c r="C61" s="7">
        <f t="shared" si="0"/>
        <v>-1.3931229323874472E-2</v>
      </c>
      <c r="E61">
        <v>59</v>
      </c>
      <c r="F61" s="2">
        <f t="shared" si="1"/>
        <v>1823.1062628192067</v>
      </c>
      <c r="G61" s="9">
        <f>C61^2</f>
        <v>1.9407915047438E-4</v>
      </c>
      <c r="H61" s="23">
        <f>$O$2*H60+(1-$O$2)*G60</f>
        <v>1.2117499639548099E-3</v>
      </c>
      <c r="I61" s="9">
        <f t="shared" si="2"/>
        <v>3.4810199136959985E-2</v>
      </c>
      <c r="J61" s="24">
        <f>$J$2*(1+C61*$O$3/I61)</f>
        <v>2255.1024495879233</v>
      </c>
      <c r="K61" s="24">
        <f t="shared" si="4"/>
        <v>9.9693305582037599</v>
      </c>
      <c r="L61" s="26">
        <f t="shared" si="3"/>
        <v>3.0669441796240093E-2</v>
      </c>
      <c r="Q61">
        <v>59</v>
      </c>
      <c r="R61">
        <v>1024</v>
      </c>
      <c r="S61" s="10">
        <v>0.13664546682687728</v>
      </c>
      <c r="T61" s="20"/>
    </row>
    <row r="62" spans="1:20" x14ac:dyDescent="0.15">
      <c r="A62" s="6">
        <v>36692</v>
      </c>
      <c r="B62" s="11">
        <v>3845.74</v>
      </c>
      <c r="C62" s="7">
        <f t="shared" si="0"/>
        <v>1.2727095573035196E-2</v>
      </c>
      <c r="E62">
        <v>60</v>
      </c>
      <c r="F62" s="2">
        <f t="shared" si="1"/>
        <v>1846.3091104659056</v>
      </c>
      <c r="G62" s="9">
        <f>C62^2</f>
        <v>1.6197896172517209E-4</v>
      </c>
      <c r="H62" s="23">
        <f>$O$2*H61+(1-$O$2)*G61</f>
        <v>1.150689715145984E-3</v>
      </c>
      <c r="I62" s="9">
        <f t="shared" si="2"/>
        <v>3.392181768635024E-2</v>
      </c>
      <c r="J62" s="24">
        <f>$J$2*(1+C62*$O$3/I62)</f>
        <v>2268.5438933054379</v>
      </c>
      <c r="K62" s="24">
        <f t="shared" si="4"/>
        <v>10.028752335526507</v>
      </c>
      <c r="L62" s="26">
        <f t="shared" si="3"/>
        <v>-2.8752335526506911E-2</v>
      </c>
      <c r="Q62">
        <v>60</v>
      </c>
      <c r="R62">
        <v>164</v>
      </c>
      <c r="S62" s="10">
        <v>0.13636181354524091</v>
      </c>
      <c r="T62" s="20"/>
    </row>
    <row r="63" spans="1:20" x14ac:dyDescent="0.15">
      <c r="A63" s="6">
        <v>36693</v>
      </c>
      <c r="B63" s="11">
        <v>3860.56</v>
      </c>
      <c r="C63" s="7">
        <f t="shared" si="0"/>
        <v>3.8536146489362988E-3</v>
      </c>
      <c r="E63">
        <v>61</v>
      </c>
      <c r="F63" s="2">
        <f t="shared" si="1"/>
        <v>1853.4240743004616</v>
      </c>
      <c r="G63" s="9">
        <f>C63^2</f>
        <v>1.4850345862496434E-5</v>
      </c>
      <c r="H63" s="23">
        <f>$O$2*H62+(1-$O$2)*G62</f>
        <v>1.0913670699407353E-3</v>
      </c>
      <c r="I63" s="9">
        <f t="shared" si="2"/>
        <v>3.3035845228187144E-2</v>
      </c>
      <c r="J63" s="24">
        <f>$J$2*(1+C63*$O$3/I63)</f>
        <v>2264.0621160666237</v>
      </c>
      <c r="K63" s="24">
        <f t="shared" si="4"/>
        <v>10.008939347078847</v>
      </c>
      <c r="L63" s="26">
        <f t="shared" si="3"/>
        <v>-8.9393470788472484E-3</v>
      </c>
      <c r="Q63">
        <v>61</v>
      </c>
      <c r="R63">
        <v>1272</v>
      </c>
      <c r="S63" s="10">
        <v>0.13632293017655961</v>
      </c>
      <c r="T63" s="20"/>
    </row>
    <row r="64" spans="1:20" x14ac:dyDescent="0.15">
      <c r="A64" s="6">
        <v>36696</v>
      </c>
      <c r="B64" s="11">
        <v>3989.83</v>
      </c>
      <c r="C64" s="7">
        <f t="shared" si="0"/>
        <v>3.3484779410241083E-2</v>
      </c>
      <c r="E64">
        <v>62</v>
      </c>
      <c r="F64" s="2">
        <f t="shared" si="1"/>
        <v>1915.4855705820428</v>
      </c>
      <c r="G64" s="9">
        <f>C64^2</f>
        <v>1.1212304521525053E-3</v>
      </c>
      <c r="H64" s="23">
        <f>$O$2*H63+(1-$O$2)*G63</f>
        <v>1.0267760664960407E-3</v>
      </c>
      <c r="I64" s="9">
        <f t="shared" si="2"/>
        <v>3.2043346680645589E-2</v>
      </c>
      <c r="J64" s="24">
        <f>$J$2*(1+C64*$O$3/I64)</f>
        <v>2280.1547686633339</v>
      </c>
      <c r="K64" s="24">
        <f t="shared" si="4"/>
        <v>10.080081557635294</v>
      </c>
      <c r="L64" s="26">
        <f t="shared" si="3"/>
        <v>-8.0081557635294232E-2</v>
      </c>
      <c r="Q64">
        <v>62</v>
      </c>
      <c r="R64">
        <v>966</v>
      </c>
      <c r="S64" s="10">
        <v>0.13482303879092861</v>
      </c>
      <c r="T64" s="20"/>
    </row>
    <row r="65" spans="1:20" x14ac:dyDescent="0.15">
      <c r="A65" s="6">
        <v>36697</v>
      </c>
      <c r="B65" s="11">
        <v>4013.36</v>
      </c>
      <c r="C65" s="7">
        <f t="shared" si="0"/>
        <v>5.8974943794598556E-3</v>
      </c>
      <c r="E65">
        <v>63</v>
      </c>
      <c r="F65" s="2">
        <f t="shared" si="1"/>
        <v>1926.7821359684867</v>
      </c>
      <c r="G65" s="9">
        <f>C65^2</f>
        <v>3.4780439955760587E-5</v>
      </c>
      <c r="H65" s="23">
        <f>$O$2*H64+(1-$O$2)*G64</f>
        <v>1.0324433296354286E-3</v>
      </c>
      <c r="I65" s="9">
        <f t="shared" si="2"/>
        <v>3.2131656191914985E-2</v>
      </c>
      <c r="J65" s="24">
        <f>$J$2*(1+C65*$O$3/I65)</f>
        <v>2265.2216883864139</v>
      </c>
      <c r="K65" s="24">
        <f t="shared" si="4"/>
        <v>10.014065570840541</v>
      </c>
      <c r="L65" s="26">
        <f t="shared" si="3"/>
        <v>-1.4065570840541497E-2</v>
      </c>
      <c r="Q65">
        <v>63</v>
      </c>
      <c r="R65">
        <v>934</v>
      </c>
      <c r="S65" s="10">
        <v>0.13391810581713415</v>
      </c>
      <c r="T65" s="20"/>
    </row>
    <row r="66" spans="1:20" x14ac:dyDescent="0.15">
      <c r="A66" s="6">
        <v>36698</v>
      </c>
      <c r="B66" s="11">
        <v>4064.01</v>
      </c>
      <c r="C66" s="7">
        <f t="shared" si="0"/>
        <v>1.262034803755463E-2</v>
      </c>
      <c r="E66">
        <v>64</v>
      </c>
      <c r="F66" s="2">
        <f t="shared" si="1"/>
        <v>1951.098797116952</v>
      </c>
      <c r="G66" s="9">
        <f>C66^2</f>
        <v>1.5927318458900899E-4</v>
      </c>
      <c r="H66" s="23">
        <f>$O$2*H65+(1-$O$2)*G65</f>
        <v>9.7258355625464842E-4</v>
      </c>
      <c r="I66" s="9">
        <f t="shared" si="2"/>
        <v>3.1186271919783043E-2</v>
      </c>
      <c r="J66" s="24">
        <f>$J$2*(1+C66*$O$3/I66)</f>
        <v>2269.0550551392489</v>
      </c>
      <c r="K66" s="24">
        <f t="shared" si="4"/>
        <v>10.031012073788478</v>
      </c>
      <c r="L66" s="26">
        <f t="shared" si="3"/>
        <v>-3.1012073788478034E-2</v>
      </c>
      <c r="Q66">
        <v>64</v>
      </c>
      <c r="R66">
        <v>901</v>
      </c>
      <c r="S66" s="10">
        <v>0.13268337661400587</v>
      </c>
      <c r="T66" s="20"/>
    </row>
    <row r="67" spans="1:20" x14ac:dyDescent="0.15">
      <c r="A67" s="6">
        <v>36699</v>
      </c>
      <c r="B67" s="11">
        <v>3936.84</v>
      </c>
      <c r="C67" s="7">
        <f t="shared" si="0"/>
        <v>-3.1291753711235937E-2</v>
      </c>
      <c r="E67">
        <v>65</v>
      </c>
      <c r="F67" s="2">
        <f t="shared" si="1"/>
        <v>1890.0454940912796</v>
      </c>
      <c r="G67" s="9">
        <f>C67^2</f>
        <v>9.79173850324648E-4</v>
      </c>
      <c r="H67" s="23">
        <f>$O$2*H66+(1-$O$2)*G66</f>
        <v>9.237849339547101E-4</v>
      </c>
      <c r="I67" s="9">
        <f t="shared" si="2"/>
        <v>3.0393830524544124E-2</v>
      </c>
      <c r="J67" s="24">
        <f>$J$2*(1+C67*$O$3/I67)</f>
        <v>2244.1928988811874</v>
      </c>
      <c r="K67" s="24">
        <f t="shared" si="4"/>
        <v>9.9211017439178235</v>
      </c>
      <c r="L67" s="26">
        <f t="shared" si="3"/>
        <v>7.8898256082176488E-2</v>
      </c>
      <c r="Q67">
        <v>65</v>
      </c>
      <c r="R67">
        <v>439</v>
      </c>
      <c r="S67" s="10">
        <v>0.13237717567668739</v>
      </c>
      <c r="T67" s="20"/>
    </row>
    <row r="68" spans="1:20" x14ac:dyDescent="0.15">
      <c r="A68" s="6">
        <v>36700</v>
      </c>
      <c r="B68" s="11">
        <v>3845.34</v>
      </c>
      <c r="C68" s="7">
        <f t="shared" ref="C68:C131" si="5">B68/B67-1</f>
        <v>-2.3241991038497889E-2</v>
      </c>
      <c r="E68">
        <v>66</v>
      </c>
      <c r="F68" s="2">
        <f t="shared" ref="F68:F131" si="6">F67*(1+C68)</f>
        <v>1846.1170736552567</v>
      </c>
      <c r="G68" s="9">
        <f>C68^2</f>
        <v>5.4019014743361617E-4</v>
      </c>
      <c r="H68" s="23">
        <f>$O$2*H67+(1-$O$2)*G67</f>
        <v>9.2710826893690633E-4</v>
      </c>
      <c r="I68" s="9">
        <f t="shared" ref="I68:I131" si="7">SQRT(H68)</f>
        <v>3.0448452652588217E-2</v>
      </c>
      <c r="J68" s="24">
        <f>$J$2*(1+C68*$O$3/I68)</f>
        <v>2248.8078224222895</v>
      </c>
      <c r="K68" s="24">
        <f t="shared" si="4"/>
        <v>9.94150334398282</v>
      </c>
      <c r="L68" s="26">
        <f t="shared" si="3"/>
        <v>5.8496656017180015E-2</v>
      </c>
      <c r="Q68">
        <v>66</v>
      </c>
      <c r="R68">
        <v>967</v>
      </c>
      <c r="S68" s="10">
        <v>0.1323536181410887</v>
      </c>
      <c r="T68" s="20"/>
    </row>
    <row r="69" spans="1:20" x14ac:dyDescent="0.15">
      <c r="A69" s="6">
        <v>36703</v>
      </c>
      <c r="B69" s="11">
        <v>3912.12</v>
      </c>
      <c r="C69" s="7">
        <f t="shared" si="5"/>
        <v>1.7366474746056237E-2</v>
      </c>
      <c r="E69">
        <v>67</v>
      </c>
      <c r="F69" s="2">
        <f t="shared" si="6"/>
        <v>1878.177619193154</v>
      </c>
      <c r="G69" s="9">
        <f>C69^2</f>
        <v>3.0159444510540905E-4</v>
      </c>
      <c r="H69" s="23">
        <f>$O$2*H68+(1-$O$2)*G68</f>
        <v>9.0389318164670897E-4</v>
      </c>
      <c r="I69" s="9">
        <f t="shared" si="7"/>
        <v>3.0064816341476442E-2</v>
      </c>
      <c r="J69" s="24">
        <f>$J$2*(1+C69*$O$3/I69)</f>
        <v>2272.0532793525867</v>
      </c>
      <c r="K69" s="24">
        <f t="shared" si="4"/>
        <v>10.04426658835647</v>
      </c>
      <c r="L69" s="26">
        <f t="shared" ref="L69:L132" si="8">-(K69-$K$2)</f>
        <v>-4.4266588356469683E-2</v>
      </c>
      <c r="Q69">
        <v>67</v>
      </c>
      <c r="R69">
        <v>468</v>
      </c>
      <c r="S69" s="10">
        <v>0.13234842809508685</v>
      </c>
      <c r="T69" s="20"/>
    </row>
    <row r="70" spans="1:20" x14ac:dyDescent="0.15">
      <c r="A70" s="6">
        <v>36704</v>
      </c>
      <c r="B70" s="11">
        <v>3858.96</v>
      </c>
      <c r="C70" s="7">
        <f t="shared" si="5"/>
        <v>-1.3588540228827273E-2</v>
      </c>
      <c r="E70">
        <v>68</v>
      </c>
      <c r="F70" s="2">
        <f t="shared" si="6"/>
        <v>1852.6559270578648</v>
      </c>
      <c r="G70" s="9">
        <f>C70^2</f>
        <v>1.8464842555045716E-4</v>
      </c>
      <c r="H70" s="23">
        <f>$O$2*H69+(1-$O$2)*G69</f>
        <v>8.67755257454231E-4</v>
      </c>
      <c r="I70" s="9">
        <f t="shared" si="7"/>
        <v>2.9457685880839843E-2</v>
      </c>
      <c r="J70" s="24">
        <f>$J$2*(1+C70*$O$3/I70)</f>
        <v>2254.0435468691835</v>
      </c>
      <c r="K70" s="24">
        <f t="shared" ref="K70:K133" si="9">$K$2*J70/$J$2</f>
        <v>9.9646493734380623</v>
      </c>
      <c r="L70" s="26">
        <f t="shared" si="8"/>
        <v>3.5350626561937659E-2</v>
      </c>
      <c r="Q70">
        <v>68</v>
      </c>
      <c r="R70">
        <v>1350</v>
      </c>
      <c r="S70" s="10">
        <v>0.13123807599599679</v>
      </c>
      <c r="T70" s="20"/>
    </row>
    <row r="71" spans="1:20" x14ac:dyDescent="0.15">
      <c r="A71" s="6">
        <v>36705</v>
      </c>
      <c r="B71" s="11">
        <v>3940.34</v>
      </c>
      <c r="C71" s="7">
        <f t="shared" si="5"/>
        <v>2.1088583452536502E-2</v>
      </c>
      <c r="E71">
        <v>69</v>
      </c>
      <c r="F71" s="2">
        <f t="shared" si="6"/>
        <v>1891.7258161844609</v>
      </c>
      <c r="G71" s="9">
        <f>C71^2</f>
        <v>4.4472835203459638E-4</v>
      </c>
      <c r="H71" s="23">
        <f>$O$2*H70+(1-$O$2)*G70</f>
        <v>8.2676884754000451E-4</v>
      </c>
      <c r="I71" s="9">
        <f t="shared" si="7"/>
        <v>2.875358842892491E-2</v>
      </c>
      <c r="J71" s="24">
        <f>$J$2*(1+C71*$O$3/I71)</f>
        <v>2274.7538936695528</v>
      </c>
      <c r="K71" s="24">
        <f t="shared" si="9"/>
        <v>10.05620543257216</v>
      </c>
      <c r="L71" s="26">
        <f t="shared" si="8"/>
        <v>-5.6205432572159708E-2</v>
      </c>
      <c r="Q71">
        <v>69</v>
      </c>
      <c r="R71">
        <v>394</v>
      </c>
      <c r="S71" s="10">
        <v>0.13100928621235042</v>
      </c>
      <c r="T71" s="20"/>
    </row>
    <row r="72" spans="1:20" x14ac:dyDescent="0.15">
      <c r="A72" s="6">
        <v>36706</v>
      </c>
      <c r="B72" s="11">
        <v>3877.23</v>
      </c>
      <c r="C72" s="7">
        <f t="shared" si="5"/>
        <v>-1.6016384372922188E-2</v>
      </c>
      <c r="E72">
        <v>70</v>
      </c>
      <c r="F72" s="2">
        <f t="shared" si="6"/>
        <v>1861.4272083842707</v>
      </c>
      <c r="G72" s="9">
        <f>C72^2</f>
        <v>2.5652456838118608E-4</v>
      </c>
      <c r="H72" s="23">
        <f>$O$2*H71+(1-$O$2)*G71</f>
        <v>8.0384641780967996E-4</v>
      </c>
      <c r="I72" s="9">
        <f t="shared" si="7"/>
        <v>2.8352185415055398E-2</v>
      </c>
      <c r="J72" s="24">
        <f>$J$2*(1+C72*$O$3/I72)</f>
        <v>2252.24732907016</v>
      </c>
      <c r="K72" s="24">
        <f t="shared" si="9"/>
        <v>9.9567086747809945</v>
      </c>
      <c r="L72" s="26">
        <f t="shared" si="8"/>
        <v>4.3291325219005472E-2</v>
      </c>
      <c r="Q72">
        <v>70</v>
      </c>
      <c r="R72">
        <v>44</v>
      </c>
      <c r="S72" s="10">
        <v>0.12989991094981868</v>
      </c>
      <c r="T72" s="20"/>
    </row>
    <row r="73" spans="1:20" x14ac:dyDescent="0.15">
      <c r="A73" s="6">
        <v>36707</v>
      </c>
      <c r="B73" s="11">
        <v>3966.11</v>
      </c>
      <c r="C73" s="7">
        <f t="shared" si="5"/>
        <v>2.2923582041818547E-2</v>
      </c>
      <c r="E73">
        <v>71</v>
      </c>
      <c r="F73" s="2">
        <f t="shared" si="6"/>
        <v>1904.0977877105408</v>
      </c>
      <c r="G73" s="9">
        <f>C73^2</f>
        <v>5.2549061362798576E-4</v>
      </c>
      <c r="H73" s="23">
        <f>$O$2*H72+(1-$O$2)*G72</f>
        <v>7.7100710684397029E-4</v>
      </c>
      <c r="I73" s="9">
        <f t="shared" si="7"/>
        <v>2.7767014726901598E-2</v>
      </c>
      <c r="J73" s="24">
        <f>$J$2*(1+C73*$O$3/I73)</f>
        <v>2276.3512151015257</v>
      </c>
      <c r="K73" s="24">
        <f t="shared" si="9"/>
        <v>10.06326685249388</v>
      </c>
      <c r="L73" s="26">
        <f t="shared" si="8"/>
        <v>-6.3266852493880421E-2</v>
      </c>
      <c r="Q73">
        <v>71</v>
      </c>
      <c r="R73">
        <v>1378</v>
      </c>
      <c r="S73" s="10">
        <v>0.12912578287478205</v>
      </c>
      <c r="T73" s="20"/>
    </row>
    <row r="74" spans="1:20" x14ac:dyDescent="0.15">
      <c r="A74" s="6">
        <v>36710</v>
      </c>
      <c r="B74" s="11">
        <v>3991.93</v>
      </c>
      <c r="C74" s="7">
        <f t="shared" si="5"/>
        <v>6.5101573077901431E-3</v>
      </c>
      <c r="E74">
        <v>72</v>
      </c>
      <c r="F74" s="2">
        <f t="shared" si="6"/>
        <v>1916.4937638379517</v>
      </c>
      <c r="G74" s="9">
        <f>C74^2</f>
        <v>4.2382148172173406E-5</v>
      </c>
      <c r="H74" s="23">
        <f>$O$2*H73+(1-$O$2)*G73</f>
        <v>7.5627611725101115E-4</v>
      </c>
      <c r="I74" s="9">
        <f t="shared" si="7"/>
        <v>2.7500474855009525E-2</v>
      </c>
      <c r="J74" s="24">
        <f>$J$2*(1+C74*$O$3/I74)</f>
        <v>2266.1436896436562</v>
      </c>
      <c r="K74" s="24">
        <f t="shared" si="9"/>
        <v>10.018141543224949</v>
      </c>
      <c r="L74" s="26">
        <f t="shared" si="8"/>
        <v>-1.814154322494943E-2</v>
      </c>
      <c r="Q74">
        <v>72</v>
      </c>
      <c r="R74">
        <v>349</v>
      </c>
      <c r="S74" s="10">
        <v>0.1284528217967722</v>
      </c>
      <c r="T74" s="20"/>
    </row>
    <row r="75" spans="1:20" x14ac:dyDescent="0.15">
      <c r="A75" s="6">
        <v>36712</v>
      </c>
      <c r="B75" s="11">
        <v>3863.1</v>
      </c>
      <c r="C75" s="7">
        <f t="shared" si="5"/>
        <v>-3.2272609990656176E-2</v>
      </c>
      <c r="E75">
        <v>73</v>
      </c>
      <c r="F75" s="2">
        <f t="shared" si="6"/>
        <v>1854.6435080480849</v>
      </c>
      <c r="G75" s="9">
        <f>C75^2</f>
        <v>1.0415213556090009E-3</v>
      </c>
      <c r="H75" s="23">
        <f>$O$2*H74+(1-$O$2)*G74</f>
        <v>7.1344247910628091E-4</v>
      </c>
      <c r="I75" s="9">
        <f t="shared" si="7"/>
        <v>2.6710344046947072E-2</v>
      </c>
      <c r="J75" s="24">
        <f>$J$2*(1+C75*$O$3/I75)</f>
        <v>2241.0951224345654</v>
      </c>
      <c r="K75" s="24">
        <f t="shared" si="9"/>
        <v>9.9074071300002018</v>
      </c>
      <c r="L75" s="26">
        <f t="shared" si="8"/>
        <v>9.2592869999798211E-2</v>
      </c>
      <c r="Q75">
        <v>73</v>
      </c>
      <c r="R75">
        <v>434</v>
      </c>
      <c r="S75" s="10">
        <v>0.12747344029268604</v>
      </c>
      <c r="T75" s="20"/>
    </row>
    <row r="76" spans="1:20" x14ac:dyDescent="0.15">
      <c r="A76" s="6">
        <v>36713</v>
      </c>
      <c r="B76" s="11">
        <v>3960.57</v>
      </c>
      <c r="C76" s="7">
        <f t="shared" si="5"/>
        <v>2.5231032072687842E-2</v>
      </c>
      <c r="E76">
        <v>74</v>
      </c>
      <c r="F76" s="2">
        <f t="shared" si="6"/>
        <v>1901.4380778830484</v>
      </c>
      <c r="G76" s="9">
        <f>C76^2</f>
        <v>6.3660497945300257E-4</v>
      </c>
      <c r="H76" s="23">
        <f>$O$2*H75+(1-$O$2)*G75</f>
        <v>7.331272116964442E-4</v>
      </c>
      <c r="I76" s="9">
        <f t="shared" si="7"/>
        <v>2.7076321975047574E-2</v>
      </c>
      <c r="J76" s="24">
        <f>$J$2*(1+C76*$O$3/I76)</f>
        <v>2278.1935717211877</v>
      </c>
      <c r="K76" s="24">
        <f t="shared" si="9"/>
        <v>10.071411521110093</v>
      </c>
      <c r="L76" s="26">
        <f t="shared" si="8"/>
        <v>-7.141152111009319E-2</v>
      </c>
      <c r="Q76">
        <v>74</v>
      </c>
      <c r="R76">
        <v>402</v>
      </c>
      <c r="S76" s="10">
        <v>0.12732492294664866</v>
      </c>
      <c r="T76" s="20"/>
    </row>
    <row r="77" spans="1:20" x14ac:dyDescent="0.15">
      <c r="A77" s="6">
        <v>36714</v>
      </c>
      <c r="B77" s="11">
        <v>4023.2</v>
      </c>
      <c r="C77" s="7">
        <f t="shared" si="5"/>
        <v>1.5813380397265986E-2</v>
      </c>
      <c r="E77">
        <v>75</v>
      </c>
      <c r="F77" s="2">
        <f t="shared" si="6"/>
        <v>1931.5062415104594</v>
      </c>
      <c r="G77" s="9">
        <f>C77^2</f>
        <v>2.5006299958863615E-4</v>
      </c>
      <c r="H77" s="23">
        <f>$O$2*H76+(1-$O$2)*G76</f>
        <v>7.2733587776183768E-4</v>
      </c>
      <c r="I77" s="9">
        <f t="shared" si="7"/>
        <v>2.6969165314518685E-2</v>
      </c>
      <c r="J77" s="24">
        <f>$J$2*(1+C77*$O$3/I77)</f>
        <v>2272.204369192802</v>
      </c>
      <c r="K77" s="24">
        <f t="shared" si="9"/>
        <v>10.044934524556604</v>
      </c>
      <c r="L77" s="26">
        <f t="shared" si="8"/>
        <v>-4.4934524556603961E-2</v>
      </c>
      <c r="Q77">
        <v>75</v>
      </c>
      <c r="R77">
        <v>1074</v>
      </c>
      <c r="S77" s="10">
        <v>0.12705131053188445</v>
      </c>
      <c r="T77" s="20"/>
    </row>
    <row r="78" spans="1:20" x14ac:dyDescent="0.15">
      <c r="A78" s="6">
        <v>36717</v>
      </c>
      <c r="B78" s="11">
        <v>3980.29</v>
      </c>
      <c r="C78" s="7">
        <f t="shared" si="5"/>
        <v>-1.0665639292105733E-2</v>
      </c>
      <c r="E78">
        <v>76</v>
      </c>
      <c r="F78" s="2">
        <f t="shared" si="6"/>
        <v>1910.905492648058</v>
      </c>
      <c r="G78" s="9">
        <f>C78^2</f>
        <v>1.1375586150930968E-4</v>
      </c>
      <c r="H78" s="23">
        <f>$O$2*H77+(1-$O$2)*G77</f>
        <v>6.986995050714455E-4</v>
      </c>
      <c r="I78" s="9">
        <f t="shared" si="7"/>
        <v>2.6432924640899001E-2</v>
      </c>
      <c r="J78" s="24">
        <f>$J$2*(1+C78*$O$3/I78)</f>
        <v>2255.0453676436614</v>
      </c>
      <c r="K78" s="24">
        <f t="shared" si="9"/>
        <v>9.9690782110115705</v>
      </c>
      <c r="L78" s="26">
        <f t="shared" si="8"/>
        <v>3.0921788988429455E-2</v>
      </c>
      <c r="Q78">
        <v>76</v>
      </c>
      <c r="R78">
        <v>230</v>
      </c>
      <c r="S78" s="10">
        <v>0.12630436753080865</v>
      </c>
      <c r="T78" s="20"/>
    </row>
    <row r="79" spans="1:20" x14ac:dyDescent="0.15">
      <c r="A79" s="6">
        <v>36718</v>
      </c>
      <c r="B79" s="11">
        <v>3956.42</v>
      </c>
      <c r="C79" s="7">
        <f t="shared" si="5"/>
        <v>-5.9970504661720492E-3</v>
      </c>
      <c r="E79">
        <v>77</v>
      </c>
      <c r="F79" s="2">
        <f t="shared" si="6"/>
        <v>1899.4456959725624</v>
      </c>
      <c r="G79" s="9">
        <f>C79^2</f>
        <v>3.5964614293814394E-5</v>
      </c>
      <c r="H79" s="23">
        <f>$O$2*H78+(1-$O$2)*G78</f>
        <v>6.6360288645771735E-4</v>
      </c>
      <c r="I79" s="9">
        <f t="shared" si="7"/>
        <v>2.5760490803898077E-2</v>
      </c>
      <c r="J79" s="24">
        <f>$J$2*(1+C79*$O$3/I79)</f>
        <v>2258.0044123086464</v>
      </c>
      <c r="K79" s="24">
        <f t="shared" si="9"/>
        <v>9.9821595210900185</v>
      </c>
      <c r="L79" s="26">
        <f t="shared" si="8"/>
        <v>1.7840478909981528E-2</v>
      </c>
      <c r="Q79">
        <v>77</v>
      </c>
      <c r="R79">
        <v>1321</v>
      </c>
      <c r="S79" s="10">
        <v>0.12601387679838538</v>
      </c>
      <c r="T79" s="20"/>
    </row>
    <row r="80" spans="1:20" x14ac:dyDescent="0.15">
      <c r="A80" s="6">
        <v>36719</v>
      </c>
      <c r="B80" s="11">
        <v>4099.59</v>
      </c>
      <c r="C80" s="7">
        <f t="shared" si="5"/>
        <v>3.6186754692373535E-2</v>
      </c>
      <c r="E80">
        <v>78</v>
      </c>
      <c r="F80" s="2">
        <f t="shared" si="6"/>
        <v>1968.1804714242062</v>
      </c>
      <c r="G80" s="9">
        <f>C80^2</f>
        <v>1.309481215166018E-3</v>
      </c>
      <c r="H80" s="23">
        <f>$O$2*H79+(1-$O$2)*G79</f>
        <v>6.2594459012788311E-4</v>
      </c>
      <c r="I80" s="9">
        <f t="shared" si="7"/>
        <v>2.5018884669942485E-2</v>
      </c>
      <c r="J80" s="24">
        <f>$J$2*(1+C80*$O$3/I80)</f>
        <v>2287.1129196936081</v>
      </c>
      <c r="K80" s="24">
        <f t="shared" si="9"/>
        <v>10.110842070403743</v>
      </c>
      <c r="L80" s="26">
        <f t="shared" si="8"/>
        <v>-0.11084207040374316</v>
      </c>
      <c r="Q80">
        <v>78</v>
      </c>
      <c r="R80">
        <v>1236</v>
      </c>
      <c r="S80" s="10">
        <v>0.12549175985654593</v>
      </c>
      <c r="T80" s="20"/>
    </row>
    <row r="81" spans="1:20" x14ac:dyDescent="0.15">
      <c r="A81" s="6">
        <v>36720</v>
      </c>
      <c r="B81" s="11">
        <v>4174.8599999999997</v>
      </c>
      <c r="C81" s="7">
        <f t="shared" si="5"/>
        <v>1.8360372622628018E-2</v>
      </c>
      <c r="E81">
        <v>79</v>
      </c>
      <c r="F81" s="2">
        <f t="shared" si="6"/>
        <v>2004.3169982681343</v>
      </c>
      <c r="G81" s="9">
        <f>C81^2</f>
        <v>3.3710328284174845E-4</v>
      </c>
      <c r="H81" s="23">
        <f>$O$2*H80+(1-$O$2)*G80</f>
        <v>6.6695678763017117E-4</v>
      </c>
      <c r="I81" s="9">
        <f t="shared" si="7"/>
        <v>2.5825506531918618E-2</v>
      </c>
      <c r="J81" s="24">
        <f>$J$2*(1+C81*$O$3/I81)</f>
        <v>2274.3641183715931</v>
      </c>
      <c r="K81" s="24">
        <f t="shared" si="9"/>
        <v>10.054482318489475</v>
      </c>
      <c r="L81" s="26">
        <f t="shared" si="8"/>
        <v>-5.4482318489474935E-2</v>
      </c>
      <c r="Q81">
        <v>79</v>
      </c>
      <c r="R81">
        <v>458</v>
      </c>
      <c r="S81" s="10">
        <v>0.12516849230073213</v>
      </c>
      <c r="T81" s="20"/>
    </row>
    <row r="82" spans="1:20" x14ac:dyDescent="0.15">
      <c r="A82" s="6">
        <v>36721</v>
      </c>
      <c r="B82" s="11">
        <v>4246.18</v>
      </c>
      <c r="C82" s="7">
        <f t="shared" si="5"/>
        <v>1.7083207580613546E-2</v>
      </c>
      <c r="E82">
        <v>80</v>
      </c>
      <c r="F82" s="2">
        <f t="shared" si="6"/>
        <v>2038.557161606901</v>
      </c>
      <c r="G82" s="9">
        <f>C82^2</f>
        <v>2.9183598124233213E-4</v>
      </c>
      <c r="H82" s="23">
        <f>$O$2*H81+(1-$O$2)*G81</f>
        <v>6.4716557734286579E-4</v>
      </c>
      <c r="I82" s="9">
        <f t="shared" si="7"/>
        <v>2.5439449234267351E-2</v>
      </c>
      <c r="J82" s="24">
        <f>$J$2*(1+C82*$O$3/I82)</f>
        <v>2273.6808564024686</v>
      </c>
      <c r="K82" s="24">
        <f t="shared" si="9"/>
        <v>10.051461761960304</v>
      </c>
      <c r="L82" s="26">
        <f t="shared" si="8"/>
        <v>-5.1461761960304386E-2</v>
      </c>
      <c r="Q82">
        <v>80</v>
      </c>
      <c r="R82">
        <v>141</v>
      </c>
      <c r="S82" s="10">
        <v>0.12335910852149645</v>
      </c>
      <c r="T82" s="20"/>
    </row>
    <row r="83" spans="1:20" x14ac:dyDescent="0.15">
      <c r="A83" s="6">
        <v>36724</v>
      </c>
      <c r="B83" s="11">
        <v>4274.67</v>
      </c>
      <c r="C83" s="7">
        <f t="shared" si="5"/>
        <v>6.7095601222746382E-3</v>
      </c>
      <c r="E83">
        <v>81</v>
      </c>
      <c r="F83" s="2">
        <f t="shared" si="6"/>
        <v>2052.2349834453962</v>
      </c>
      <c r="G83" s="9">
        <f>C83^2</f>
        <v>4.5018197034418059E-5</v>
      </c>
      <c r="H83" s="23">
        <f>$O$2*H82+(1-$O$2)*G82</f>
        <v>6.2584580157683375E-4</v>
      </c>
      <c r="I83" s="9">
        <f t="shared" si="7"/>
        <v>2.5016910312363392E-2</v>
      </c>
      <c r="J83" s="24">
        <f>$J$2*(1+C83*$O$3/I83)</f>
        <v>2266.6892574502654</v>
      </c>
      <c r="K83" s="24">
        <f t="shared" si="9"/>
        <v>10.020553383009432</v>
      </c>
      <c r="L83" s="26">
        <f t="shared" si="8"/>
        <v>-2.0553383009431769E-2</v>
      </c>
      <c r="Q83">
        <v>81</v>
      </c>
      <c r="R83">
        <v>369</v>
      </c>
      <c r="S83" s="10">
        <v>0.1223963603350402</v>
      </c>
      <c r="T83" s="20"/>
    </row>
    <row r="84" spans="1:20" x14ac:dyDescent="0.15">
      <c r="A84" s="6">
        <v>36725</v>
      </c>
      <c r="B84" s="11">
        <v>4177.17</v>
      </c>
      <c r="C84" s="7">
        <f t="shared" si="5"/>
        <v>-2.2808778221476755E-2</v>
      </c>
      <c r="E84">
        <v>82</v>
      </c>
      <c r="F84" s="2">
        <f t="shared" si="6"/>
        <v>2005.4260108496342</v>
      </c>
      <c r="G84" s="9">
        <f>C84^2</f>
        <v>5.2024036395651233E-4</v>
      </c>
      <c r="H84" s="23">
        <f>$O$2*H83+(1-$O$2)*G83</f>
        <v>5.9099614530428877E-4</v>
      </c>
      <c r="I84" s="9">
        <f t="shared" si="7"/>
        <v>2.431041228166007E-2</v>
      </c>
      <c r="J84" s="24">
        <f>$J$2*(1+C84*$O$3/I84)</f>
        <v>2245.7757921143821</v>
      </c>
      <c r="K84" s="24">
        <f t="shared" si="9"/>
        <v>9.9280993798269801</v>
      </c>
      <c r="L84" s="26">
        <f t="shared" si="8"/>
        <v>7.1900620173019902E-2</v>
      </c>
      <c r="Q84">
        <v>82</v>
      </c>
      <c r="R84">
        <v>1084</v>
      </c>
      <c r="S84" s="10">
        <v>0.12207665385267852</v>
      </c>
      <c r="T84" s="20"/>
    </row>
    <row r="85" spans="1:20" x14ac:dyDescent="0.15">
      <c r="A85" s="6">
        <v>36726</v>
      </c>
      <c r="B85" s="11">
        <v>4055.63</v>
      </c>
      <c r="C85" s="7">
        <f t="shared" si="5"/>
        <v>-2.9096254162507162E-2</v>
      </c>
      <c r="E85">
        <v>83</v>
      </c>
      <c r="F85" s="2">
        <f t="shared" si="6"/>
        <v>1947.0756259338505</v>
      </c>
      <c r="G85" s="9">
        <f>C85^2</f>
        <v>8.4659200628921542E-4</v>
      </c>
      <c r="H85" s="23">
        <f>$O$2*H84+(1-$O$2)*G84</f>
        <v>5.8675079842342214E-4</v>
      </c>
      <c r="I85" s="9">
        <f t="shared" si="7"/>
        <v>2.4222939508313647E-2</v>
      </c>
      <c r="J85" s="24">
        <f>$J$2*(1+C85*$O$3/I85)</f>
        <v>2241.2174719618911</v>
      </c>
      <c r="K85" s="24">
        <f t="shared" si="9"/>
        <v>9.9079480113609435</v>
      </c>
      <c r="L85" s="26">
        <f t="shared" si="8"/>
        <v>9.2051988639056503E-2</v>
      </c>
      <c r="Q85">
        <v>83</v>
      </c>
      <c r="R85">
        <v>119</v>
      </c>
      <c r="S85" s="10">
        <v>0.12178652227190057</v>
      </c>
      <c r="T85" s="20"/>
    </row>
    <row r="86" spans="1:20" x14ac:dyDescent="0.15">
      <c r="A86" s="6">
        <v>36727</v>
      </c>
      <c r="B86" s="11">
        <v>4184.5600000000004</v>
      </c>
      <c r="C86" s="7">
        <f t="shared" si="5"/>
        <v>3.179037535475393E-2</v>
      </c>
      <c r="E86">
        <v>84</v>
      </c>
      <c r="F86" s="2">
        <f t="shared" si="6"/>
        <v>2008.9738909263801</v>
      </c>
      <c r="G86" s="9">
        <f>C86^2</f>
        <v>1.0106279651961462E-3</v>
      </c>
      <c r="H86" s="23">
        <f>$O$2*H85+(1-$O$2)*G85</f>
        <v>6.0234127089536967E-4</v>
      </c>
      <c r="I86" s="9">
        <f t="shared" si="7"/>
        <v>2.4542641889074811E-2</v>
      </c>
      <c r="J86" s="24">
        <f>$J$2*(1+C86*$O$3/I86)</f>
        <v>2284.4941988165242</v>
      </c>
      <c r="K86" s="24">
        <f t="shared" si="9"/>
        <v>10.099265259750156</v>
      </c>
      <c r="L86" s="26">
        <f t="shared" si="8"/>
        <v>-9.9265259750156432E-2</v>
      </c>
      <c r="Q86">
        <v>84</v>
      </c>
      <c r="R86">
        <v>1098</v>
      </c>
      <c r="S86" s="10">
        <v>0.12170127734533409</v>
      </c>
      <c r="T86" s="20"/>
    </row>
    <row r="87" spans="1:20" x14ac:dyDescent="0.15">
      <c r="A87" s="6">
        <v>36728</v>
      </c>
      <c r="B87" s="11">
        <v>4094.45</v>
      </c>
      <c r="C87" s="7">
        <f t="shared" si="5"/>
        <v>-2.1533924713709629E-2</v>
      </c>
      <c r="E87">
        <v>85</v>
      </c>
      <c r="F87" s="2">
        <f t="shared" si="6"/>
        <v>1965.7127984073632</v>
      </c>
      <c r="G87" s="9">
        <f>C87^2</f>
        <v>4.6370991357571435E-4</v>
      </c>
      <c r="H87" s="23">
        <f>$O$2*H86+(1-$O$2)*G86</f>
        <v>6.2683847255341632E-4</v>
      </c>
      <c r="I87" s="9">
        <f t="shared" si="7"/>
        <v>2.5036742450914341E-2</v>
      </c>
      <c r="J87" s="24">
        <f>$J$2*(1+C87*$O$3/I87)</f>
        <v>2247.1303109203436</v>
      </c>
      <c r="K87" s="24">
        <f t="shared" si="9"/>
        <v>9.934087420736784</v>
      </c>
      <c r="L87" s="26">
        <f t="shared" si="8"/>
        <v>6.5912579263216031E-2</v>
      </c>
      <c r="Q87">
        <v>85</v>
      </c>
      <c r="R87">
        <v>1307</v>
      </c>
      <c r="S87" s="10">
        <v>0.1216707015137608</v>
      </c>
      <c r="T87" s="20"/>
    </row>
    <row r="88" spans="1:20" x14ac:dyDescent="0.15">
      <c r="A88" s="6">
        <v>36731</v>
      </c>
      <c r="B88" s="11">
        <v>3981.57</v>
      </c>
      <c r="C88" s="7">
        <f t="shared" si="5"/>
        <v>-2.7569026364957394E-2</v>
      </c>
      <c r="E88">
        <v>86</v>
      </c>
      <c r="F88" s="2">
        <f t="shared" si="6"/>
        <v>1911.5200104421365</v>
      </c>
      <c r="G88" s="9">
        <f>C88^2</f>
        <v>7.6005121471171594E-4</v>
      </c>
      <c r="H88" s="23">
        <f>$O$2*H87+(1-$O$2)*G87</f>
        <v>6.1705075901475422E-4</v>
      </c>
      <c r="I88" s="9">
        <f t="shared" si="7"/>
        <v>2.4840506416229806E-2</v>
      </c>
      <c r="J88" s="24">
        <f>$J$2*(1+C88*$O$3/I88)</f>
        <v>2242.8009243767306</v>
      </c>
      <c r="K88" s="24">
        <f t="shared" si="9"/>
        <v>9.9149481192937809</v>
      </c>
      <c r="L88" s="26">
        <f t="shared" si="8"/>
        <v>8.5051880706219052E-2</v>
      </c>
      <c r="Q88">
        <v>86</v>
      </c>
      <c r="R88">
        <v>1450</v>
      </c>
      <c r="S88" s="10">
        <v>0.12164105633786448</v>
      </c>
      <c r="T88" s="20"/>
    </row>
    <row r="89" spans="1:20" x14ac:dyDescent="0.15">
      <c r="A89" s="6">
        <v>36732</v>
      </c>
      <c r="B89" s="11">
        <v>4029.57</v>
      </c>
      <c r="C89" s="7">
        <f t="shared" si="5"/>
        <v>1.2055545927862621E-2</v>
      </c>
      <c r="E89">
        <v>87</v>
      </c>
      <c r="F89" s="2">
        <f t="shared" si="6"/>
        <v>1934.5644277200502</v>
      </c>
      <c r="G89" s="9">
        <f>C89^2</f>
        <v>1.4533618761880502E-4</v>
      </c>
      <c r="H89" s="23">
        <f>$O$2*H88+(1-$O$2)*G88</f>
        <v>6.2563078635657194E-4</v>
      </c>
      <c r="I89" s="9">
        <f t="shared" si="7"/>
        <v>2.5012612545605308E-2</v>
      </c>
      <c r="J89" s="24">
        <f>$J$2*(1+C89*$O$3/I89)</f>
        <v>2270.3950883099492</v>
      </c>
      <c r="K89" s="24">
        <f t="shared" si="9"/>
        <v>10.036936076771186</v>
      </c>
      <c r="L89" s="26">
        <f t="shared" si="8"/>
        <v>-3.6936076771185711E-2</v>
      </c>
      <c r="Q89">
        <v>87</v>
      </c>
      <c r="R89">
        <v>1475</v>
      </c>
      <c r="S89" s="10">
        <v>0.12071424099896788</v>
      </c>
      <c r="T89" s="20"/>
    </row>
    <row r="90" spans="1:20" x14ac:dyDescent="0.15">
      <c r="A90" s="6">
        <v>36733</v>
      </c>
      <c r="B90" s="11">
        <v>3987.72</v>
      </c>
      <c r="C90" s="7">
        <f t="shared" si="5"/>
        <v>-1.038572353874001E-2</v>
      </c>
      <c r="E90">
        <v>88</v>
      </c>
      <c r="F90" s="2">
        <f t="shared" si="6"/>
        <v>1914.4725764058689</v>
      </c>
      <c r="G90" s="9">
        <f>C90^2</f>
        <v>1.0786325342313833E-4</v>
      </c>
      <c r="H90" s="23">
        <f>$O$2*H89+(1-$O$2)*G89</f>
        <v>5.9681311043230584E-4</v>
      </c>
      <c r="I90" s="9">
        <f t="shared" si="7"/>
        <v>2.4429758705977959E-2</v>
      </c>
      <c r="J90" s="24">
        <f>$J$2*(1+C90*$O$3/I90)</f>
        <v>2254.6704529013286</v>
      </c>
      <c r="K90" s="24">
        <f t="shared" si="9"/>
        <v>9.9674207922995564</v>
      </c>
      <c r="L90" s="26">
        <f t="shared" si="8"/>
        <v>3.2579207700443646E-2</v>
      </c>
      <c r="Q90">
        <v>88</v>
      </c>
      <c r="R90">
        <v>1398</v>
      </c>
      <c r="S90" s="10">
        <v>0.12056303878500785</v>
      </c>
      <c r="T90" s="20"/>
    </row>
    <row r="91" spans="1:20" x14ac:dyDescent="0.15">
      <c r="A91" s="6">
        <v>36734</v>
      </c>
      <c r="B91" s="11">
        <v>3842.23</v>
      </c>
      <c r="C91" s="7">
        <f t="shared" si="5"/>
        <v>-3.6484507437834046E-2</v>
      </c>
      <c r="E91">
        <v>89</v>
      </c>
      <c r="F91" s="2">
        <f t="shared" si="6"/>
        <v>1844.6239874524597</v>
      </c>
      <c r="G91" s="9">
        <f>C91^2</f>
        <v>1.3311192829813679E-3</v>
      </c>
      <c r="H91" s="23">
        <f>$O$2*H90+(1-$O$2)*G90</f>
        <v>5.6747611901175577E-4</v>
      </c>
      <c r="I91" s="9">
        <f t="shared" si="7"/>
        <v>2.3821757261204637E-2</v>
      </c>
      <c r="J91" s="24">
        <f>$J$2*(1+C91*$O$3/I91)</f>
        <v>2235.490404367637</v>
      </c>
      <c r="K91" s="24">
        <f t="shared" si="9"/>
        <v>9.8826298578612093</v>
      </c>
      <c r="L91" s="26">
        <f t="shared" si="8"/>
        <v>0.11737014213879071</v>
      </c>
      <c r="Q91">
        <v>89</v>
      </c>
      <c r="R91">
        <v>550</v>
      </c>
      <c r="S91" s="10">
        <v>0.12021305368729607</v>
      </c>
      <c r="T91" s="20"/>
    </row>
    <row r="92" spans="1:20" x14ac:dyDescent="0.15">
      <c r="A92" s="6">
        <v>36735</v>
      </c>
      <c r="B92" s="11">
        <v>3663</v>
      </c>
      <c r="C92" s="7">
        <f t="shared" si="5"/>
        <v>-4.6647389666938266E-2</v>
      </c>
      <c r="E92">
        <v>90</v>
      </c>
      <c r="F92" s="2">
        <f t="shared" si="6"/>
        <v>1758.5770935207834</v>
      </c>
      <c r="G92" s="9">
        <f>C92^2</f>
        <v>2.175978962739179E-3</v>
      </c>
      <c r="H92" s="23">
        <f>$O$2*H91+(1-$O$2)*G91</f>
        <v>6.1329470884993254E-4</v>
      </c>
      <c r="I92" s="9">
        <f t="shared" si="7"/>
        <v>2.4764787680291802E-2</v>
      </c>
      <c r="J92" s="24">
        <f>$J$2*(1+C92*$O$3/I92)</f>
        <v>2229.3875362741314</v>
      </c>
      <c r="K92" s="24">
        <f t="shared" si="9"/>
        <v>9.8556503699056215</v>
      </c>
      <c r="L92" s="26">
        <f t="shared" si="8"/>
        <v>0.14434963009437851</v>
      </c>
      <c r="Q92">
        <v>90</v>
      </c>
      <c r="R92">
        <v>571</v>
      </c>
      <c r="S92" s="10">
        <v>0.11942004515056404</v>
      </c>
      <c r="T92" s="20"/>
    </row>
    <row r="93" spans="1:20" x14ac:dyDescent="0.15">
      <c r="A93" s="6">
        <v>36738</v>
      </c>
      <c r="B93" s="11">
        <v>3766.99</v>
      </c>
      <c r="C93" s="7">
        <f t="shared" si="5"/>
        <v>2.8389298389298379E-2</v>
      </c>
      <c r="E93">
        <v>91</v>
      </c>
      <c r="F93" s="2">
        <f t="shared" si="6"/>
        <v>1808.5018633693301</v>
      </c>
      <c r="G93" s="9">
        <f>C93^2</f>
        <v>8.0595226303661947E-4</v>
      </c>
      <c r="H93" s="23">
        <f>$O$2*H92+(1-$O$2)*G92</f>
        <v>7.0705576408328736E-4</v>
      </c>
      <c r="I93" s="9">
        <f t="shared" si="7"/>
        <v>2.6590520192040008E-2</v>
      </c>
      <c r="J93" s="24">
        <f>$J$2*(1+C93*$O$3/I93)</f>
        <v>2280.5476400500238</v>
      </c>
      <c r="K93" s="24">
        <f t="shared" si="9"/>
        <v>10.081818358870859</v>
      </c>
      <c r="L93" s="26">
        <f t="shared" si="8"/>
        <v>-8.1818358870858532E-2</v>
      </c>
      <c r="Q93">
        <v>91</v>
      </c>
      <c r="R93">
        <v>816</v>
      </c>
      <c r="S93" s="10">
        <v>0.11930199881007297</v>
      </c>
      <c r="T93" s="20"/>
    </row>
    <row r="94" spans="1:20" x14ac:dyDescent="0.15">
      <c r="A94" s="6">
        <v>36739</v>
      </c>
      <c r="B94" s="11">
        <v>3685.52</v>
      </c>
      <c r="C94" s="7">
        <f t="shared" si="5"/>
        <v>-2.1627347033042255E-2</v>
      </c>
      <c r="E94">
        <v>92</v>
      </c>
      <c r="F94" s="2">
        <f t="shared" si="6"/>
        <v>1769.3887659603381</v>
      </c>
      <c r="G94" s="9">
        <f>C94^2</f>
        <v>4.677421396876416E-4</v>
      </c>
      <c r="H94" s="23">
        <f>$O$2*H93+(1-$O$2)*G93</f>
        <v>7.1298955402048728E-4</v>
      </c>
      <c r="I94" s="9">
        <f t="shared" si="7"/>
        <v>2.670186424241737E-2</v>
      </c>
      <c r="J94" s="24">
        <f>$J$2*(1+C94*$O$3/I94)</f>
        <v>2247.9994253168097</v>
      </c>
      <c r="K94" s="24">
        <f t="shared" si="9"/>
        <v>9.9379295915050569</v>
      </c>
      <c r="L94" s="26">
        <f t="shared" si="8"/>
        <v>6.2070408494943052E-2</v>
      </c>
      <c r="Q94">
        <v>92</v>
      </c>
      <c r="R94">
        <v>125</v>
      </c>
      <c r="S94" s="10">
        <v>0.11929737674929619</v>
      </c>
      <c r="T94" s="20"/>
    </row>
    <row r="95" spans="1:20" x14ac:dyDescent="0.15">
      <c r="A95" s="6">
        <v>36740</v>
      </c>
      <c r="B95" s="11">
        <v>3658.46</v>
      </c>
      <c r="C95" s="7">
        <f t="shared" si="5"/>
        <v>-7.3422474983176889E-3</v>
      </c>
      <c r="E95">
        <v>93</v>
      </c>
      <c r="F95" s="2">
        <f t="shared" si="6"/>
        <v>1756.3974757199144</v>
      </c>
      <c r="G95" s="9">
        <f>C95^2</f>
        <v>5.3908598326552359E-5</v>
      </c>
      <c r="H95" s="23">
        <f>$O$2*H94+(1-$O$2)*G94</f>
        <v>6.9827470916051647E-4</v>
      </c>
      <c r="I95" s="9">
        <f t="shared" si="7"/>
        <v>2.6424888063348848E-2</v>
      </c>
      <c r="J95" s="24">
        <f>$J$2*(1+C95*$O$3/I95)</f>
        <v>2257.2234166274297</v>
      </c>
      <c r="K95" s="24">
        <f t="shared" si="9"/>
        <v>9.9787069045084511</v>
      </c>
      <c r="L95" s="26">
        <f t="shared" si="8"/>
        <v>2.1293095491548897E-2</v>
      </c>
      <c r="Q95">
        <v>93</v>
      </c>
      <c r="R95">
        <v>375</v>
      </c>
      <c r="S95" s="10">
        <v>0.11894277499406236</v>
      </c>
      <c r="T95" s="20"/>
    </row>
    <row r="96" spans="1:20" x14ac:dyDescent="0.15">
      <c r="A96" s="6">
        <v>36741</v>
      </c>
      <c r="B96" s="11">
        <v>3759.88</v>
      </c>
      <c r="C96" s="7">
        <f t="shared" si="5"/>
        <v>2.7722046981516923E-2</v>
      </c>
      <c r="E96">
        <v>94</v>
      </c>
      <c r="F96" s="2">
        <f t="shared" si="6"/>
        <v>1805.0884090600396</v>
      </c>
      <c r="G96" s="9">
        <f>C96^2</f>
        <v>7.6851188884543154E-4</v>
      </c>
      <c r="H96" s="23">
        <f>$O$2*H95+(1-$O$2)*G95</f>
        <v>6.5961274251047862E-4</v>
      </c>
      <c r="I96" s="9">
        <f t="shared" si="7"/>
        <v>2.5682927062748877E-2</v>
      </c>
      <c r="J96" s="24">
        <f>$J$2*(1+C96*$O$3/I96)</f>
        <v>2280.7513014355063</v>
      </c>
      <c r="K96" s="24">
        <f t="shared" si="9"/>
        <v>10.082718702744012</v>
      </c>
      <c r="L96" s="26">
        <f t="shared" si="8"/>
        <v>-8.2718702744012162E-2</v>
      </c>
      <c r="Q96">
        <v>94</v>
      </c>
      <c r="R96">
        <v>170</v>
      </c>
      <c r="S96" s="10">
        <v>0.11885401515386107</v>
      </c>
      <c r="T96" s="20"/>
    </row>
    <row r="97" spans="1:22" x14ac:dyDescent="0.15">
      <c r="A97" s="6">
        <v>36742</v>
      </c>
      <c r="B97" s="11">
        <v>3787.36</v>
      </c>
      <c r="C97" s="7">
        <f t="shared" si="5"/>
        <v>7.3087438960817153E-3</v>
      </c>
      <c r="E97">
        <v>95</v>
      </c>
      <c r="F97" s="2">
        <f t="shared" si="6"/>
        <v>1818.2813379516449</v>
      </c>
      <c r="G97" s="9">
        <f>C97^2</f>
        <v>5.3417737338511733E-5</v>
      </c>
      <c r="H97" s="23">
        <f>$O$2*H96+(1-$O$2)*G96</f>
        <v>6.6614669129057573E-4</v>
      </c>
      <c r="I97" s="9">
        <f t="shared" si="7"/>
        <v>2.580981773067326E-2</v>
      </c>
      <c r="J97" s="24">
        <f>$J$2*(1+C97*$O$3/I97)</f>
        <v>2266.9488642812016</v>
      </c>
      <c r="K97" s="24">
        <f t="shared" si="9"/>
        <v>10.021701049854121</v>
      </c>
      <c r="L97" s="26">
        <f t="shared" si="8"/>
        <v>-2.1701049854121024E-2</v>
      </c>
      <c r="Q97">
        <v>95</v>
      </c>
      <c r="R97">
        <v>1032</v>
      </c>
      <c r="S97" s="10">
        <v>0.11868042765172682</v>
      </c>
      <c r="T97" s="20"/>
    </row>
    <row r="98" spans="1:22" x14ac:dyDescent="0.15">
      <c r="A98" s="6">
        <v>36745</v>
      </c>
      <c r="B98" s="11">
        <v>3862.99</v>
      </c>
      <c r="C98" s="7">
        <f t="shared" si="5"/>
        <v>1.9969054961767485E-2</v>
      </c>
      <c r="E98">
        <v>96</v>
      </c>
      <c r="F98" s="2">
        <f t="shared" si="6"/>
        <v>1854.5906979251574</v>
      </c>
      <c r="G98" s="9">
        <f>C98^2</f>
        <v>3.9876315606609061E-4</v>
      </c>
      <c r="H98" s="23">
        <f>$O$2*H97+(1-$O$2)*G97</f>
        <v>6.2938295405345185E-4</v>
      </c>
      <c r="I98" s="9">
        <f t="shared" si="7"/>
        <v>2.5087505935294799E-2</v>
      </c>
      <c r="J98" s="24">
        <f>$J$2*(1+C98*$O$3/I98)</f>
        <v>2275.8382256367677</v>
      </c>
      <c r="K98" s="24">
        <f t="shared" si="9"/>
        <v>10.060999034662375</v>
      </c>
      <c r="L98" s="26">
        <f t="shared" si="8"/>
        <v>-6.0999034662374996E-2</v>
      </c>
      <c r="Q98">
        <v>96</v>
      </c>
      <c r="R98">
        <v>614</v>
      </c>
      <c r="S98" s="10">
        <v>0.11827734944715651</v>
      </c>
      <c r="T98" s="20"/>
    </row>
    <row r="99" spans="1:22" x14ac:dyDescent="0.15">
      <c r="A99" s="6">
        <v>36746</v>
      </c>
      <c r="B99" s="11">
        <v>3848.55</v>
      </c>
      <c r="C99" s="7">
        <f t="shared" si="5"/>
        <v>-3.7380371163269199E-3</v>
      </c>
      <c r="E99">
        <v>97</v>
      </c>
      <c r="F99" s="2">
        <f t="shared" si="6"/>
        <v>1847.6581690607186</v>
      </c>
      <c r="G99" s="9">
        <f>C99^2</f>
        <v>1.3972921483037676E-5</v>
      </c>
      <c r="H99" s="23">
        <f>$O$2*H98+(1-$O$2)*G98</f>
        <v>6.1554576617421012E-4</v>
      </c>
      <c r="I99" s="9">
        <f t="shared" si="7"/>
        <v>2.4810194803229782E-2</v>
      </c>
      <c r="J99" s="24">
        <f>$J$2*(1+C99*$O$3/I99)</f>
        <v>2259.4282196294043</v>
      </c>
      <c r="K99" s="24">
        <f t="shared" si="9"/>
        <v>9.9884538718563967</v>
      </c>
      <c r="L99" s="26">
        <f t="shared" si="8"/>
        <v>1.154612814360334E-2</v>
      </c>
      <c r="Q99">
        <v>97</v>
      </c>
      <c r="R99">
        <v>512</v>
      </c>
      <c r="S99" s="10">
        <v>0.11781598071091182</v>
      </c>
      <c r="T99" s="20"/>
    </row>
    <row r="100" spans="1:22" x14ac:dyDescent="0.15">
      <c r="A100" s="6">
        <v>36747</v>
      </c>
      <c r="B100" s="11">
        <v>3853.5</v>
      </c>
      <c r="C100" s="7">
        <f t="shared" si="5"/>
        <v>1.2861986982108942E-3</v>
      </c>
      <c r="E100">
        <v>98</v>
      </c>
      <c r="F100" s="2">
        <f t="shared" si="6"/>
        <v>1850.0346245925032</v>
      </c>
      <c r="G100" s="9">
        <f>C100^2</f>
        <v>1.6543070912793989E-6</v>
      </c>
      <c r="H100" s="23">
        <f>$O$2*H99+(1-$O$2)*G99</f>
        <v>5.7945139549273972E-4</v>
      </c>
      <c r="I100" s="9">
        <f t="shared" si="7"/>
        <v>2.4071796681858621E-2</v>
      </c>
      <c r="J100" s="24">
        <f>$J$2*(1+C100*$O$3/I100)</f>
        <v>2262.9662383905224</v>
      </c>
      <c r="K100" s="24">
        <f t="shared" si="9"/>
        <v>10.004094703853701</v>
      </c>
      <c r="L100" s="26">
        <f t="shared" si="8"/>
        <v>-4.0947038537009206E-3</v>
      </c>
      <c r="Q100">
        <v>98</v>
      </c>
      <c r="R100">
        <v>1096</v>
      </c>
      <c r="S100" s="10">
        <v>0.11772759125699928</v>
      </c>
      <c r="T100" s="20"/>
    </row>
    <row r="101" spans="1:22" x14ac:dyDescent="0.15">
      <c r="A101" s="6">
        <v>36748</v>
      </c>
      <c r="B101" s="11">
        <v>3759.99</v>
      </c>
      <c r="C101" s="7">
        <f t="shared" si="5"/>
        <v>-2.4266251459711952E-2</v>
      </c>
      <c r="E101">
        <v>99</v>
      </c>
      <c r="F101" s="2">
        <f t="shared" si="6"/>
        <v>1805.1412191829677</v>
      </c>
      <c r="G101" s="9">
        <f>C101^2</f>
        <v>5.8885095990597245E-4</v>
      </c>
      <c r="H101" s="23">
        <f>$O$2*H100+(1-$O$2)*G100</f>
        <v>5.4478357018865212E-4</v>
      </c>
      <c r="I101" s="9">
        <f t="shared" si="7"/>
        <v>2.3340599182297188E-2</v>
      </c>
      <c r="J101" s="24">
        <f>$J$2*(1+C101*$O$3/I101)</f>
        <v>2244.0175465948741</v>
      </c>
      <c r="K101" s="24">
        <f t="shared" si="9"/>
        <v>9.9203265485794869</v>
      </c>
      <c r="L101" s="26">
        <f t="shared" si="8"/>
        <v>7.9673451420513075E-2</v>
      </c>
      <c r="Q101">
        <v>99</v>
      </c>
      <c r="R101">
        <v>1214</v>
      </c>
      <c r="S101" s="10">
        <v>0.11764854048591289</v>
      </c>
      <c r="T101" s="20"/>
    </row>
    <row r="102" spans="1:22" x14ac:dyDescent="0.15">
      <c r="A102" s="6">
        <v>36749</v>
      </c>
      <c r="B102" s="11">
        <v>3789.47</v>
      </c>
      <c r="C102" s="7">
        <f t="shared" si="5"/>
        <v>7.8404463841659222E-3</v>
      </c>
      <c r="E102">
        <v>100</v>
      </c>
      <c r="F102" s="2">
        <f t="shared" si="6"/>
        <v>1819.2943321278196</v>
      </c>
      <c r="G102" s="9">
        <f>C102^2</f>
        <v>6.1472599502980486E-5</v>
      </c>
      <c r="H102" s="23">
        <f>$O$2*H101+(1-$O$2)*G101</f>
        <v>5.4742761357169135E-4</v>
      </c>
      <c r="I102" s="9">
        <f t="shared" si="7"/>
        <v>2.3397171059162076E-2</v>
      </c>
      <c r="J102" s="24">
        <f>$J$2*(1+C102*$O$3/I102)</f>
        <v>2267.848990383116</v>
      </c>
      <c r="K102" s="24">
        <f t="shared" si="9"/>
        <v>10.025680316807465</v>
      </c>
      <c r="L102" s="26">
        <f t="shared" si="8"/>
        <v>-2.5680316807465076E-2</v>
      </c>
      <c r="Q102">
        <v>100</v>
      </c>
      <c r="R102">
        <v>918</v>
      </c>
      <c r="S102" s="10">
        <v>0.1176283055887275</v>
      </c>
      <c r="T102" s="20"/>
    </row>
    <row r="103" spans="1:22" x14ac:dyDescent="0.15">
      <c r="A103" s="6">
        <v>36752</v>
      </c>
      <c r="B103" s="11">
        <v>3849.69</v>
      </c>
      <c r="C103" s="7">
        <f t="shared" si="5"/>
        <v>1.5891404338865378E-2</v>
      </c>
      <c r="E103">
        <v>101</v>
      </c>
      <c r="F103" s="2">
        <f t="shared" si="6"/>
        <v>1848.2054739710688</v>
      </c>
      <c r="G103" s="9">
        <f>C103^2</f>
        <v>2.5253673186130938E-4</v>
      </c>
      <c r="H103" s="23">
        <f>$O$2*H102+(1-$O$2)*G102</f>
        <v>5.182703127275687E-4</v>
      </c>
      <c r="I103" s="9">
        <f t="shared" si="7"/>
        <v>2.2765551008652716E-2</v>
      </c>
      <c r="J103" s="24">
        <f>$J$2*(1+C103*$O$3/I103)</f>
        <v>2274.1406118431742</v>
      </c>
      <c r="K103" s="24">
        <f t="shared" si="9"/>
        <v>10.053494243440319</v>
      </c>
      <c r="L103" s="26">
        <f t="shared" si="8"/>
        <v>-5.3494243440319167E-2</v>
      </c>
      <c r="Q103">
        <v>101</v>
      </c>
      <c r="R103">
        <v>1202</v>
      </c>
      <c r="S103" s="10">
        <v>0.11749973573648909</v>
      </c>
      <c r="T103" s="20"/>
    </row>
    <row r="104" spans="1:22" x14ac:dyDescent="0.15">
      <c r="A104" s="6">
        <v>36753</v>
      </c>
      <c r="B104" s="11">
        <v>3851.66</v>
      </c>
      <c r="C104" s="7">
        <f t="shared" si="5"/>
        <v>5.1172951588296378E-4</v>
      </c>
      <c r="E104">
        <v>102</v>
      </c>
      <c r="F104" s="2">
        <f t="shared" si="6"/>
        <v>1849.1512552635163</v>
      </c>
      <c r="G104" s="9">
        <f>C104^2</f>
        <v>2.6186709742581247E-7</v>
      </c>
      <c r="H104" s="23">
        <f>$O$2*H103+(1-$O$2)*G103</f>
        <v>5.023262978755931E-4</v>
      </c>
      <c r="I104" s="9">
        <f t="shared" si="7"/>
        <v>2.2412637012979821E-2</v>
      </c>
      <c r="J104" s="24">
        <f>$J$2*(1+C104*$O$3/I104)</f>
        <v>2262.4357953869694</v>
      </c>
      <c r="K104" s="24">
        <f t="shared" si="9"/>
        <v>10.001749727621835</v>
      </c>
      <c r="L104" s="26">
        <f t="shared" si="8"/>
        <v>-1.7497276218350066E-3</v>
      </c>
      <c r="Q104">
        <v>102</v>
      </c>
      <c r="R104">
        <v>89</v>
      </c>
      <c r="S104" s="10">
        <v>0.11737014213879071</v>
      </c>
      <c r="T104" s="20"/>
    </row>
    <row r="105" spans="1:22" x14ac:dyDescent="0.15">
      <c r="A105" s="6">
        <v>36754</v>
      </c>
      <c r="B105" s="11">
        <v>3861.2</v>
      </c>
      <c r="C105" s="7">
        <f t="shared" si="5"/>
        <v>2.4768541356194884E-3</v>
      </c>
      <c r="E105">
        <v>103</v>
      </c>
      <c r="F105" s="2">
        <f t="shared" si="6"/>
        <v>1853.7313331975017</v>
      </c>
      <c r="G105" s="9">
        <f>C105^2</f>
        <v>6.1348064091353635E-6</v>
      </c>
      <c r="H105" s="23">
        <f>$O$2*H104+(1-$O$2)*G104</f>
        <v>4.7220243202890301E-4</v>
      </c>
      <c r="I105" s="9">
        <f t="shared" si="7"/>
        <v>2.1730219327675986E-2</v>
      </c>
      <c r="J105" s="24">
        <f>$J$2*(1+C105*$O$3/I105)</f>
        <v>2264.015875335218</v>
      </c>
      <c r="K105" s="24">
        <f t="shared" si="9"/>
        <v>10.008734926593775</v>
      </c>
      <c r="L105" s="26">
        <f t="shared" si="8"/>
        <v>-8.7349265937746168E-3</v>
      </c>
      <c r="Q105">
        <v>103</v>
      </c>
      <c r="R105">
        <v>464</v>
      </c>
      <c r="S105" s="10">
        <v>0.11705284240265712</v>
      </c>
      <c r="T105" s="20"/>
    </row>
    <row r="106" spans="1:22" x14ac:dyDescent="0.15">
      <c r="A106" s="6">
        <v>36755</v>
      </c>
      <c r="B106" s="11">
        <v>3940.87</v>
      </c>
      <c r="C106" s="7">
        <f t="shared" si="5"/>
        <v>2.0633481819123611E-2</v>
      </c>
      <c r="E106">
        <v>104</v>
      </c>
      <c r="F106" s="2">
        <f t="shared" si="6"/>
        <v>1891.9802649585722</v>
      </c>
      <c r="G106" s="9">
        <f>C106^2</f>
        <v>4.2574057198010464E-4</v>
      </c>
      <c r="H106" s="23">
        <f>$O$2*H105+(1-$O$2)*G105</f>
        <v>4.4423837449171689E-4</v>
      </c>
      <c r="I106" s="9">
        <f t="shared" si="7"/>
        <v>2.1076963123081011E-2</v>
      </c>
      <c r="J106" s="24">
        <f>$J$2*(1+C106*$O$3/I106)</f>
        <v>2279.0102289840961</v>
      </c>
      <c r="K106" s="24">
        <f t="shared" si="9"/>
        <v>10.075021789995297</v>
      </c>
      <c r="L106" s="26">
        <f t="shared" si="8"/>
        <v>-7.5021789995297183E-2</v>
      </c>
      <c r="Q106">
        <v>104</v>
      </c>
      <c r="R106">
        <v>562</v>
      </c>
      <c r="S106" s="10">
        <v>0.11689336540351647</v>
      </c>
      <c r="T106" s="20"/>
    </row>
    <row r="107" spans="1:22" x14ac:dyDescent="0.15">
      <c r="A107" s="6">
        <v>36756</v>
      </c>
      <c r="B107" s="11">
        <v>3930.34</v>
      </c>
      <c r="C107" s="7">
        <f t="shared" si="5"/>
        <v>-2.6719988225949454E-3</v>
      </c>
      <c r="E107">
        <v>105</v>
      </c>
      <c r="F107" s="2">
        <f t="shared" si="6"/>
        <v>1886.92489591823</v>
      </c>
      <c r="G107" s="9">
        <f>C107^2</f>
        <v>7.1395777079487742E-6</v>
      </c>
      <c r="H107" s="23">
        <f>$O$2*H106+(1-$O$2)*G106</f>
        <v>4.4312850634102015E-4</v>
      </c>
      <c r="I107" s="9">
        <f t="shared" si="7"/>
        <v>2.1050617718751632E-2</v>
      </c>
      <c r="J107" s="24">
        <f>$J$2*(1+C107*$O$3/I107)</f>
        <v>2259.8396354654365</v>
      </c>
      <c r="K107" s="24">
        <f t="shared" si="9"/>
        <v>9.9902726541769216</v>
      </c>
      <c r="L107" s="26">
        <f t="shared" si="8"/>
        <v>9.7273458230784371E-3</v>
      </c>
      <c r="Q107">
        <v>105</v>
      </c>
      <c r="R107">
        <v>136</v>
      </c>
      <c r="S107" s="10">
        <v>0.11654080357753571</v>
      </c>
      <c r="T107" s="20"/>
    </row>
    <row r="108" spans="1:22" x14ac:dyDescent="0.15">
      <c r="A108" s="6">
        <v>36759</v>
      </c>
      <c r="B108" s="11">
        <v>3953.15</v>
      </c>
      <c r="C108" s="7">
        <f t="shared" si="5"/>
        <v>5.8035691568667502E-3</v>
      </c>
      <c r="E108">
        <v>106</v>
      </c>
      <c r="F108" s="2">
        <f t="shared" si="6"/>
        <v>1897.8757950455051</v>
      </c>
      <c r="G108" s="9">
        <f>C108^2</f>
        <v>3.368141495853504E-5</v>
      </c>
      <c r="H108" s="23">
        <f>$O$2*H107+(1-$O$2)*G107</f>
        <v>4.1696917062303588E-4</v>
      </c>
      <c r="I108" s="9">
        <f t="shared" si="7"/>
        <v>2.0419822982167008E-2</v>
      </c>
      <c r="J108" s="24">
        <f>$J$2*(1+C108*$O$3/I108)</f>
        <v>2266.9668167529658</v>
      </c>
      <c r="K108" s="24">
        <f t="shared" si="9"/>
        <v>10.02178041393152</v>
      </c>
      <c r="L108" s="26">
        <f t="shared" si="8"/>
        <v>-2.178041393151986E-2</v>
      </c>
      <c r="Q108">
        <v>106</v>
      </c>
      <c r="R108">
        <v>499</v>
      </c>
      <c r="S108" s="10">
        <v>0.1162406681414847</v>
      </c>
      <c r="T108" s="20"/>
    </row>
    <row r="109" spans="1:22" x14ac:dyDescent="0.15">
      <c r="A109" s="6">
        <v>36760</v>
      </c>
      <c r="B109" s="11">
        <v>3958.21</v>
      </c>
      <c r="C109" s="7">
        <f t="shared" si="5"/>
        <v>1.2799919051895703E-3</v>
      </c>
      <c r="E109">
        <v>107</v>
      </c>
      <c r="F109" s="2">
        <f t="shared" si="6"/>
        <v>1900.3050607002185</v>
      </c>
      <c r="G109" s="9">
        <f>C109^2</f>
        <v>1.638379277350826E-6</v>
      </c>
      <c r="H109" s="23">
        <f>$O$2*H108+(1-$O$2)*G108</f>
        <v>3.9397190528316583E-4</v>
      </c>
      <c r="I109" s="9">
        <f t="shared" si="7"/>
        <v>1.9848725532969763E-2</v>
      </c>
      <c r="J109" s="24">
        <f>$J$2*(1+C109*$O$3/I109)</f>
        <v>2263.1578867669455</v>
      </c>
      <c r="K109" s="24">
        <f t="shared" si="9"/>
        <v>10.004941940756774</v>
      </c>
      <c r="L109" s="26">
        <f t="shared" si="8"/>
        <v>-4.9419407567743434E-3</v>
      </c>
      <c r="Q109">
        <v>107</v>
      </c>
      <c r="R109">
        <v>898</v>
      </c>
      <c r="S109" s="10">
        <v>0.11601964434888679</v>
      </c>
      <c r="T109" s="20"/>
    </row>
    <row r="110" spans="1:22" x14ac:dyDescent="0.15">
      <c r="A110" s="6">
        <v>36761</v>
      </c>
      <c r="B110" s="11">
        <v>4011.01</v>
      </c>
      <c r="C110" s="7">
        <f t="shared" si="5"/>
        <v>1.3339362994889248E-2</v>
      </c>
      <c r="E110">
        <v>108</v>
      </c>
      <c r="F110" s="2">
        <f t="shared" si="6"/>
        <v>1925.6539197059237</v>
      </c>
      <c r="G110" s="9">
        <f>C110^2</f>
        <v>1.7793860510942065E-4</v>
      </c>
      <c r="H110" s="23">
        <f>$O$2*H109+(1-$O$2)*G109</f>
        <v>3.7043189372281695E-4</v>
      </c>
      <c r="I110" s="9">
        <f t="shared" si="7"/>
        <v>1.9246607330197625E-2</v>
      </c>
      <c r="J110" s="24">
        <f>$J$2*(1+C110*$O$3/I110)</f>
        <v>2274.0544563357375</v>
      </c>
      <c r="K110" s="24">
        <f t="shared" si="9"/>
        <v>10.053113368179774</v>
      </c>
      <c r="L110" s="26">
        <f t="shared" si="8"/>
        <v>-5.3113368179774412E-2</v>
      </c>
      <c r="Q110">
        <v>108</v>
      </c>
      <c r="R110">
        <v>139</v>
      </c>
      <c r="S110" s="10">
        <v>0.11588696052719705</v>
      </c>
      <c r="T110" s="20"/>
    </row>
    <row r="111" spans="1:22" x14ac:dyDescent="0.15">
      <c r="A111" s="6">
        <v>36762</v>
      </c>
      <c r="B111" s="11">
        <v>4053.28</v>
      </c>
      <c r="C111" s="7">
        <f t="shared" si="5"/>
        <v>1.0538492798571886E-2</v>
      </c>
      <c r="E111">
        <v>109</v>
      </c>
      <c r="F111" s="2">
        <f t="shared" si="6"/>
        <v>1945.9474096712863</v>
      </c>
      <c r="G111" s="9">
        <f>C111^2</f>
        <v>1.1105983046555149E-4</v>
      </c>
      <c r="H111" s="23">
        <f>$O$2*H110+(1-$O$2)*G110</f>
        <v>3.5888229640601316E-4</v>
      </c>
      <c r="I111" s="9">
        <f t="shared" si="7"/>
        <v>1.8944188987813998E-2</v>
      </c>
      <c r="J111" s="24">
        <f>$J$2*(1+C111*$O$3/I111)</f>
        <v>2271.6833005816652</v>
      </c>
      <c r="K111" s="24">
        <f t="shared" si="9"/>
        <v>10.042630990529192</v>
      </c>
      <c r="L111" s="26">
        <f t="shared" si="8"/>
        <v>-4.2630990529191948E-2</v>
      </c>
      <c r="Q111">
        <v>109</v>
      </c>
      <c r="R111">
        <v>300</v>
      </c>
      <c r="S111" s="10">
        <v>0.11536869922083781</v>
      </c>
      <c r="T111" s="20"/>
    </row>
    <row r="112" spans="1:22" x14ac:dyDescent="0.15">
      <c r="A112" s="6">
        <v>36763</v>
      </c>
      <c r="B112" s="11">
        <v>4042.68</v>
      </c>
      <c r="C112" s="7">
        <f t="shared" si="5"/>
        <v>-2.6151659890262247E-3</v>
      </c>
      <c r="E112">
        <v>110</v>
      </c>
      <c r="F112" s="2">
        <f t="shared" si="6"/>
        <v>1940.8584341890803</v>
      </c>
      <c r="G112" s="9">
        <f>C112^2</f>
        <v>6.8390931501595118E-6</v>
      </c>
      <c r="H112" s="23">
        <f>$O$2*H111+(1-$O$2)*G111</f>
        <v>3.4401294844958546E-4</v>
      </c>
      <c r="I112" s="9">
        <f t="shared" si="7"/>
        <v>1.8547586054513548E-2</v>
      </c>
      <c r="J112" s="24">
        <f>$J$2*(1+C112*$O$3/I112)</f>
        <v>2259.5958093231411</v>
      </c>
      <c r="K112" s="24">
        <f t="shared" si="9"/>
        <v>9.9891947504161784</v>
      </c>
      <c r="L112" s="26">
        <f t="shared" si="8"/>
        <v>1.0805249583821563E-2</v>
      </c>
      <c r="Q112">
        <v>110</v>
      </c>
      <c r="R112">
        <v>996</v>
      </c>
      <c r="S112" s="10">
        <v>0.11525404351212032</v>
      </c>
      <c r="T112" s="20"/>
      <c r="U112" s="9">
        <f>S112</f>
        <v>0.11525404351212032</v>
      </c>
      <c r="V112" t="s">
        <v>26</v>
      </c>
    </row>
    <row r="113" spans="1:20" x14ac:dyDescent="0.15">
      <c r="A113" s="6">
        <v>36766</v>
      </c>
      <c r="B113" s="11">
        <v>4070.59</v>
      </c>
      <c r="C113" s="7">
        <f t="shared" si="5"/>
        <v>6.903836069142244E-3</v>
      </c>
      <c r="E113">
        <v>111</v>
      </c>
      <c r="F113" s="2">
        <f t="shared" si="6"/>
        <v>1954.2578026521337</v>
      </c>
      <c r="G113" s="9">
        <f>C113^2</f>
        <v>4.7662952469589431E-5</v>
      </c>
      <c r="H113" s="23">
        <f>$O$2*H112+(1-$O$2)*G112</f>
        <v>3.2378251713161986E-4</v>
      </c>
      <c r="I113" s="9">
        <f t="shared" si="7"/>
        <v>1.7993957795093881E-2</v>
      </c>
      <c r="J113" s="24">
        <f>$J$2*(1+C113*$O$3/I113)</f>
        <v>2268.6910006685443</v>
      </c>
      <c r="K113" s="24">
        <f t="shared" si="9"/>
        <v>10.029402666038374</v>
      </c>
      <c r="L113" s="26">
        <f t="shared" si="8"/>
        <v>-2.9402666038373937E-2</v>
      </c>
      <c r="Q113">
        <v>111</v>
      </c>
      <c r="R113">
        <v>175</v>
      </c>
      <c r="S113" s="10">
        <v>0.11475803148216634</v>
      </c>
      <c r="T113" s="20"/>
    </row>
    <row r="114" spans="1:20" x14ac:dyDescent="0.15">
      <c r="A114" s="6">
        <v>36767</v>
      </c>
      <c r="B114" s="11">
        <v>4082.17</v>
      </c>
      <c r="C114" s="7">
        <f t="shared" si="5"/>
        <v>2.8447964545679216E-3</v>
      </c>
      <c r="E114">
        <v>112</v>
      </c>
      <c r="F114" s="2">
        <f t="shared" si="6"/>
        <v>1959.8172683204302</v>
      </c>
      <c r="G114" s="9">
        <f>C114^2</f>
        <v>8.0928668679222167E-6</v>
      </c>
      <c r="H114" s="23">
        <f>$O$2*H113+(1-$O$2)*G113</f>
        <v>3.0721534325189799E-4</v>
      </c>
      <c r="I114" s="9">
        <f t="shared" si="7"/>
        <v>1.7527559534969435E-2</v>
      </c>
      <c r="J114" s="24">
        <f>$J$2*(1+C114*$O$3/I114)</f>
        <v>2264.8535391685568</v>
      </c>
      <c r="K114" s="24">
        <f t="shared" si="9"/>
        <v>10.012438061080072</v>
      </c>
      <c r="L114" s="26">
        <f t="shared" si="8"/>
        <v>-1.243806108007206E-2</v>
      </c>
      <c r="Q114">
        <v>112</v>
      </c>
      <c r="R114">
        <v>1234</v>
      </c>
      <c r="S114" s="10">
        <v>0.11475278790505428</v>
      </c>
      <c r="T114" s="20"/>
    </row>
    <row r="115" spans="1:20" x14ac:dyDescent="0.15">
      <c r="A115" s="6">
        <v>36768</v>
      </c>
      <c r="B115" s="11">
        <v>4103.8100000000004</v>
      </c>
      <c r="C115" s="7">
        <f t="shared" si="5"/>
        <v>5.3011021099074185E-3</v>
      </c>
      <c r="E115">
        <v>113</v>
      </c>
      <c r="F115" s="2">
        <f t="shared" si="6"/>
        <v>1970.2064597765566</v>
      </c>
      <c r="G115" s="9">
        <f>C115^2</f>
        <v>2.8101683579664882E-5</v>
      </c>
      <c r="H115" s="23">
        <f>$O$2*H114+(1-$O$2)*G114</f>
        <v>2.8926799466885944E-4</v>
      </c>
      <c r="I115" s="9">
        <f t="shared" si="7"/>
        <v>1.7007880369665686E-2</v>
      </c>
      <c r="J115" s="24">
        <f>$J$2*(1+C115*$O$3/I115)</f>
        <v>2267.4430526021483</v>
      </c>
      <c r="K115" s="24">
        <f t="shared" si="9"/>
        <v>10.023885751808757</v>
      </c>
      <c r="L115" s="26">
        <f t="shared" si="8"/>
        <v>-2.3885751808757405E-2</v>
      </c>
      <c r="Q115">
        <v>113</v>
      </c>
      <c r="R115">
        <v>328</v>
      </c>
      <c r="S115" s="10">
        <v>0.11445229152056946</v>
      </c>
      <c r="T115" s="20"/>
    </row>
    <row r="116" spans="1:20" x14ac:dyDescent="0.15">
      <c r="A116" s="6">
        <v>36769</v>
      </c>
      <c r="B116" s="11">
        <v>4206.3500000000004</v>
      </c>
      <c r="C116" s="7">
        <f t="shared" si="5"/>
        <v>2.4986536901074885E-2</v>
      </c>
      <c r="E116">
        <v>114</v>
      </c>
      <c r="F116" s="2">
        <f t="shared" si="6"/>
        <v>2019.4350961864995</v>
      </c>
      <c r="G116" s="9">
        <f>C116^2</f>
        <v>6.2432702630877692E-4</v>
      </c>
      <c r="H116" s="23">
        <f>$O$2*H115+(1-$O$2)*G115</f>
        <v>2.7359801600350777E-4</v>
      </c>
      <c r="I116" s="9">
        <f t="shared" si="7"/>
        <v>1.6540798529802236E-2</v>
      </c>
      <c r="J116" s="24">
        <f>$J$2*(1+C116*$O$3/I116)</f>
        <v>2288.226220121956</v>
      </c>
      <c r="K116" s="24">
        <f t="shared" si="9"/>
        <v>10.115763735928438</v>
      </c>
      <c r="L116" s="26">
        <f t="shared" si="8"/>
        <v>-0.11576373592843758</v>
      </c>
      <c r="Q116">
        <v>114</v>
      </c>
      <c r="R116">
        <v>1078</v>
      </c>
      <c r="S116" s="10">
        <v>0.11427752584004836</v>
      </c>
      <c r="T116" s="20"/>
    </row>
    <row r="117" spans="1:20" x14ac:dyDescent="0.15">
      <c r="A117" s="6">
        <v>36770</v>
      </c>
      <c r="B117" s="11">
        <v>4234.33</v>
      </c>
      <c r="C117" s="7">
        <f t="shared" si="5"/>
        <v>6.6518478015380467E-3</v>
      </c>
      <c r="E117">
        <v>115</v>
      </c>
      <c r="F117" s="2">
        <f t="shared" si="6"/>
        <v>2032.8680710914166</v>
      </c>
      <c r="G117" s="9">
        <f>C117^2</f>
        <v>4.4247079174826544E-5</v>
      </c>
      <c r="H117" s="23">
        <f>$O$2*H116+(1-$O$2)*G116</f>
        <v>2.9464175662182395E-4</v>
      </c>
      <c r="I117" s="9">
        <f t="shared" si="7"/>
        <v>1.7165132001293319E-2</v>
      </c>
      <c r="J117" s="24">
        <f>$J$2*(1+C117*$O$3/I117)</f>
        <v>2268.7576654982527</v>
      </c>
      <c r="K117" s="24">
        <f t="shared" si="9"/>
        <v>10.029697377138568</v>
      </c>
      <c r="L117" s="26">
        <f t="shared" si="8"/>
        <v>-2.9697377138568015E-2</v>
      </c>
      <c r="Q117">
        <v>115</v>
      </c>
      <c r="R117">
        <v>251</v>
      </c>
      <c r="S117" s="10">
        <v>0.11393954799896555</v>
      </c>
      <c r="T117" s="20"/>
    </row>
    <row r="118" spans="1:20" x14ac:dyDescent="0.15">
      <c r="A118" s="6">
        <v>36774</v>
      </c>
      <c r="B118" s="11">
        <v>4143.18</v>
      </c>
      <c r="C118" s="7">
        <f t="shared" si="5"/>
        <v>-2.1526428029936207E-2</v>
      </c>
      <c r="E118">
        <v>116</v>
      </c>
      <c r="F118" s="2">
        <f t="shared" si="6"/>
        <v>1989.1076828647119</v>
      </c>
      <c r="G118" s="9">
        <f>C118^2</f>
        <v>4.6338710372802319E-4</v>
      </c>
      <c r="H118" s="23">
        <f>$O$2*H117+(1-$O$2)*G117</f>
        <v>2.796180759750041E-4</v>
      </c>
      <c r="I118" s="9">
        <f t="shared" si="7"/>
        <v>1.6721784473404867E-2</v>
      </c>
      <c r="J118" s="24">
        <f>$J$2*(1+C118*$O$3/I118)</f>
        <v>2239.724194454328</v>
      </c>
      <c r="K118" s="24">
        <f t="shared" si="9"/>
        <v>9.9013465476044988</v>
      </c>
      <c r="L118" s="26">
        <f t="shared" si="8"/>
        <v>9.8653452395501162E-2</v>
      </c>
      <c r="Q118">
        <v>116</v>
      </c>
      <c r="R118">
        <v>743</v>
      </c>
      <c r="S118" s="10">
        <v>0.1133840531610506</v>
      </c>
      <c r="T118" s="20"/>
    </row>
    <row r="119" spans="1:20" x14ac:dyDescent="0.15">
      <c r="A119" s="6">
        <v>36775</v>
      </c>
      <c r="B119" s="11">
        <v>4013.34</v>
      </c>
      <c r="C119" s="7">
        <f t="shared" si="5"/>
        <v>-3.1338247433131072E-2</v>
      </c>
      <c r="E119">
        <v>117</v>
      </c>
      <c r="F119" s="2">
        <f t="shared" si="6"/>
        <v>1926.7725341279556</v>
      </c>
      <c r="G119" s="9">
        <f>C119^2</f>
        <v>9.8208575218014624E-4</v>
      </c>
      <c r="H119" s="23">
        <f>$O$2*H118+(1-$O$2)*G118</f>
        <v>2.9064421764018523E-4</v>
      </c>
      <c r="I119" s="9">
        <f t="shared" si="7"/>
        <v>1.7048290754213023E-2</v>
      </c>
      <c r="J119" s="24">
        <f>$J$2*(1+C119*$O$3/I119)</f>
        <v>2230.1747683415256</v>
      </c>
      <c r="K119" s="24">
        <f t="shared" si="9"/>
        <v>9.8591305562303297</v>
      </c>
      <c r="L119" s="26">
        <f t="shared" si="8"/>
        <v>0.14086944376967026</v>
      </c>
      <c r="Q119">
        <v>117</v>
      </c>
      <c r="R119">
        <v>1492</v>
      </c>
      <c r="S119" s="10">
        <v>0.11318977513572648</v>
      </c>
      <c r="T119" s="20"/>
    </row>
    <row r="120" spans="1:20" x14ac:dyDescent="0.15">
      <c r="A120" s="6">
        <v>36776</v>
      </c>
      <c r="B120" s="11">
        <v>4098.3500000000004</v>
      </c>
      <c r="C120" s="7">
        <f t="shared" si="5"/>
        <v>2.1181858501896134E-2</v>
      </c>
      <c r="E120">
        <v>118</v>
      </c>
      <c r="F120" s="2">
        <f t="shared" si="6"/>
        <v>1967.5851573111938</v>
      </c>
      <c r="G120" s="9">
        <f>C120^2</f>
        <v>4.4867112959434951E-4</v>
      </c>
      <c r="H120" s="23">
        <f>$O$2*H119+(1-$O$2)*G119</f>
        <v>3.3213070971258295E-4</v>
      </c>
      <c r="I120" s="9">
        <f t="shared" si="7"/>
        <v>1.8224453619041174E-2</v>
      </c>
      <c r="J120" s="24">
        <f>$J$2*(1+C120*$O$3/I120)</f>
        <v>2282.1880381372871</v>
      </c>
      <c r="K120" s="24">
        <f t="shared" si="9"/>
        <v>10.089070211566936</v>
      </c>
      <c r="L120" s="26">
        <f t="shared" si="8"/>
        <v>-8.9070211566935953E-2</v>
      </c>
      <c r="Q120">
        <v>118</v>
      </c>
      <c r="R120">
        <v>358</v>
      </c>
      <c r="S120" s="10">
        <v>0.1129657401332711</v>
      </c>
      <c r="T120" s="20"/>
    </row>
    <row r="121" spans="1:20" x14ac:dyDescent="0.15">
      <c r="A121" s="6">
        <v>36777</v>
      </c>
      <c r="B121" s="11">
        <v>3978.41</v>
      </c>
      <c r="C121" s="7">
        <f t="shared" si="5"/>
        <v>-2.9265436090133989E-2</v>
      </c>
      <c r="E121">
        <v>119</v>
      </c>
      <c r="F121" s="2">
        <f t="shared" si="6"/>
        <v>1910.0029196380069</v>
      </c>
      <c r="G121" s="9">
        <f>C121^2</f>
        <v>8.5646574954571699E-4</v>
      </c>
      <c r="H121" s="23">
        <f>$O$2*H120+(1-$O$2)*G120</f>
        <v>3.3912313490548895E-4</v>
      </c>
      <c r="I121" s="9">
        <f t="shared" si="7"/>
        <v>1.8415296220954169E-2</v>
      </c>
      <c r="J121" s="24">
        <f>$J$2*(1+C121*$O$3/I121)</f>
        <v>2234.491401516007</v>
      </c>
      <c r="K121" s="24">
        <f t="shared" si="9"/>
        <v>9.8782134777280994</v>
      </c>
      <c r="L121" s="26">
        <f t="shared" si="8"/>
        <v>0.12178652227190057</v>
      </c>
      <c r="Q121">
        <v>119</v>
      </c>
      <c r="R121">
        <v>311</v>
      </c>
      <c r="S121" s="10">
        <v>0.11286401781736011</v>
      </c>
      <c r="T121" s="20"/>
    </row>
    <row r="122" spans="1:20" x14ac:dyDescent="0.15">
      <c r="A122" s="6">
        <v>36780</v>
      </c>
      <c r="B122" s="11">
        <v>3896.35</v>
      </c>
      <c r="C122" s="7">
        <f t="shared" si="5"/>
        <v>-2.0626330619518796E-2</v>
      </c>
      <c r="E122">
        <v>120</v>
      </c>
      <c r="F122" s="2">
        <f t="shared" si="6"/>
        <v>1870.6065679333071</v>
      </c>
      <c r="G122" s="9">
        <f>C122^2</f>
        <v>4.2544551482569861E-4</v>
      </c>
      <c r="H122" s="23">
        <f>$O$2*H121+(1-$O$2)*G121</f>
        <v>3.7016369178390269E-4</v>
      </c>
      <c r="I122" s="9">
        <f t="shared" si="7"/>
        <v>1.9239638556477683E-2</v>
      </c>
      <c r="J122" s="24">
        <f>$J$2*(1+C122*$O$3/I122)</f>
        <v>2243.4556111315492</v>
      </c>
      <c r="K122" s="24">
        <f t="shared" si="9"/>
        <v>9.9178423508494511</v>
      </c>
      <c r="L122" s="26">
        <f t="shared" si="8"/>
        <v>8.2157649150548906E-2</v>
      </c>
      <c r="Q122">
        <v>120</v>
      </c>
      <c r="R122">
        <v>1059</v>
      </c>
      <c r="S122" s="10">
        <v>0.11276838491496477</v>
      </c>
      <c r="T122" s="20"/>
    </row>
    <row r="123" spans="1:20" x14ac:dyDescent="0.15">
      <c r="A123" s="6">
        <v>36781</v>
      </c>
      <c r="B123" s="11">
        <v>3849.51</v>
      </c>
      <c r="C123" s="7">
        <f t="shared" si="5"/>
        <v>-1.2021507308121571E-2</v>
      </c>
      <c r="E123">
        <v>121</v>
      </c>
      <c r="F123" s="2">
        <f t="shared" si="6"/>
        <v>1848.1190574062766</v>
      </c>
      <c r="G123" s="9">
        <f>C123^2</f>
        <v>1.4451663795922033E-4</v>
      </c>
      <c r="H123" s="23">
        <f>$O$2*H122+(1-$O$2)*G122</f>
        <v>3.7348060116641042E-4</v>
      </c>
      <c r="I123" s="9">
        <f t="shared" si="7"/>
        <v>1.9325646203074566E-2</v>
      </c>
      <c r="J123" s="24">
        <f>$J$2*(1+C123*$O$3/I123)</f>
        <v>2251.2567886201218</v>
      </c>
      <c r="K123" s="24">
        <f t="shared" si="9"/>
        <v>9.9523297051339572</v>
      </c>
      <c r="L123" s="26">
        <f t="shared" si="8"/>
        <v>4.7670294866042795E-2</v>
      </c>
      <c r="Q123">
        <v>121</v>
      </c>
      <c r="R123">
        <v>645</v>
      </c>
      <c r="S123" s="10">
        <v>0.11269037137113713</v>
      </c>
      <c r="T123" s="20"/>
    </row>
    <row r="124" spans="1:20" x14ac:dyDescent="0.15">
      <c r="A124" s="6">
        <v>36782</v>
      </c>
      <c r="B124" s="11">
        <v>3893.89</v>
      </c>
      <c r="C124" s="7">
        <f t="shared" si="5"/>
        <v>1.1528740021457207E-2</v>
      </c>
      <c r="E124">
        <v>122</v>
      </c>
      <c r="F124" s="2">
        <f t="shared" si="6"/>
        <v>1869.4255415478142</v>
      </c>
      <c r="G124" s="9">
        <f>C124^2</f>
        <v>1.329118464823491E-4</v>
      </c>
      <c r="H124" s="23">
        <f>$O$2*H123+(1-$O$2)*G123</f>
        <v>3.5974276337397902E-4</v>
      </c>
      <c r="I124" s="9">
        <f t="shared" si="7"/>
        <v>1.8966885969340857E-2</v>
      </c>
      <c r="J124" s="24">
        <f>$J$2*(1+C124*$O$3/I124)</f>
        <v>2272.5768071391635</v>
      </c>
      <c r="K124" s="24">
        <f t="shared" si="9"/>
        <v>10.046580993877932</v>
      </c>
      <c r="L124" s="26">
        <f t="shared" si="8"/>
        <v>-4.6580993877931576E-2</v>
      </c>
      <c r="Q124">
        <v>122</v>
      </c>
      <c r="R124">
        <v>35</v>
      </c>
      <c r="S124" s="10">
        <v>0.1123559516233481</v>
      </c>
      <c r="T124" s="20"/>
    </row>
    <row r="125" spans="1:20" x14ac:dyDescent="0.15">
      <c r="A125" s="6">
        <v>36783</v>
      </c>
      <c r="B125" s="11">
        <v>3913.86</v>
      </c>
      <c r="C125" s="7">
        <f t="shared" si="5"/>
        <v>5.1285475450000284E-3</v>
      </c>
      <c r="E125">
        <v>123</v>
      </c>
      <c r="F125" s="2">
        <f t="shared" si="6"/>
        <v>1879.0129793194797</v>
      </c>
      <c r="G125" s="9">
        <f>C125^2</f>
        <v>2.6301999921325818E-5</v>
      </c>
      <c r="H125" s="23">
        <f>$O$2*H124+(1-$O$2)*G124</f>
        <v>3.4613290836048121E-4</v>
      </c>
      <c r="I125" s="9">
        <f t="shared" si="7"/>
        <v>1.860464749358292E-2</v>
      </c>
      <c r="J125" s="24">
        <f>$J$2*(1+C125*$O$3/I125)</f>
        <v>2266.8185502659294</v>
      </c>
      <c r="K125" s="24">
        <f t="shared" si="9"/>
        <v>10.021124959178128</v>
      </c>
      <c r="L125" s="26">
        <f t="shared" si="8"/>
        <v>-2.1124959178127511E-2</v>
      </c>
      <c r="Q125">
        <v>123</v>
      </c>
      <c r="R125">
        <v>236</v>
      </c>
      <c r="S125" s="10">
        <v>0.11192649718846326</v>
      </c>
      <c r="T125" s="20"/>
    </row>
    <row r="126" spans="1:20" x14ac:dyDescent="0.15">
      <c r="A126" s="6">
        <v>36784</v>
      </c>
      <c r="B126" s="11">
        <v>3835.23</v>
      </c>
      <c r="C126" s="7">
        <f t="shared" si="5"/>
        <v>-2.0090141190538313E-2</v>
      </c>
      <c r="E126">
        <v>124</v>
      </c>
      <c r="F126" s="2">
        <f t="shared" si="6"/>
        <v>1841.2633432660973</v>
      </c>
      <c r="G126" s="9">
        <f>C126^2</f>
        <v>4.0361377305576419E-4</v>
      </c>
      <c r="H126" s="23">
        <f>$O$2*H125+(1-$O$2)*G125</f>
        <v>3.2694305385413188E-4</v>
      </c>
      <c r="I126" s="9">
        <f t="shared" si="7"/>
        <v>1.8081566686936501E-2</v>
      </c>
      <c r="J126" s="24">
        <f>$J$2*(1+C126*$O$3/I126)</f>
        <v>2242.7793850139533</v>
      </c>
      <c r="K126" s="24">
        <f t="shared" si="9"/>
        <v>9.9148528983305049</v>
      </c>
      <c r="L126" s="26">
        <f t="shared" si="8"/>
        <v>8.5147101669495129E-2</v>
      </c>
      <c r="Q126">
        <v>124</v>
      </c>
      <c r="R126">
        <v>587</v>
      </c>
      <c r="S126" s="10">
        <v>0.11164495691725485</v>
      </c>
      <c r="T126" s="20"/>
    </row>
    <row r="127" spans="1:20" x14ac:dyDescent="0.15">
      <c r="A127" s="6">
        <v>36787</v>
      </c>
      <c r="B127" s="11">
        <v>3726.52</v>
      </c>
      <c r="C127" s="7">
        <f t="shared" si="5"/>
        <v>-2.8345105769406298E-2</v>
      </c>
      <c r="E127">
        <v>125</v>
      </c>
      <c r="F127" s="2">
        <f t="shared" si="6"/>
        <v>1789.0725390518892</v>
      </c>
      <c r="G127" s="9">
        <f>C127^2</f>
        <v>8.0344502107883016E-4</v>
      </c>
      <c r="H127" s="23">
        <f>$O$2*H126+(1-$O$2)*G126</f>
        <v>3.3154329700622984E-4</v>
      </c>
      <c r="I127" s="9">
        <f t="shared" si="7"/>
        <v>1.8208330428851238E-2</v>
      </c>
      <c r="J127" s="24">
        <f>$J$2*(1+C127*$O$3/I127)</f>
        <v>2235.0544561898023</v>
      </c>
      <c r="K127" s="24">
        <f t="shared" si="9"/>
        <v>9.8807026232507038</v>
      </c>
      <c r="L127" s="26">
        <f t="shared" si="8"/>
        <v>0.11929737674929619</v>
      </c>
      <c r="Q127">
        <v>125</v>
      </c>
      <c r="R127">
        <v>514</v>
      </c>
      <c r="S127" s="10">
        <v>0.11148314162014827</v>
      </c>
      <c r="T127" s="20"/>
    </row>
    <row r="128" spans="1:20" x14ac:dyDescent="0.15">
      <c r="A128" s="6">
        <v>36788</v>
      </c>
      <c r="B128" s="11">
        <v>3865.64</v>
      </c>
      <c r="C128" s="7">
        <f t="shared" si="5"/>
        <v>3.7332417375996796E-2</v>
      </c>
      <c r="E128">
        <v>126</v>
      </c>
      <c r="F128" s="2">
        <f t="shared" si="6"/>
        <v>1855.8629417957086</v>
      </c>
      <c r="G128" s="9">
        <f>C128^2</f>
        <v>1.3937093871356275E-3</v>
      </c>
      <c r="H128" s="23">
        <f>$O$2*H127+(1-$O$2)*G127</f>
        <v>3.5985740045058588E-4</v>
      </c>
      <c r="I128" s="9">
        <f t="shared" si="7"/>
        <v>1.8969907760729515E-2</v>
      </c>
      <c r="J128" s="24">
        <f>$J$2*(1+C128*$O$3/I128)</f>
        <v>2296.1549007279737</v>
      </c>
      <c r="K128" s="24">
        <f t="shared" si="9"/>
        <v>10.150814754504667</v>
      </c>
      <c r="L128" s="26">
        <f t="shared" si="8"/>
        <v>-0.15081475450466719</v>
      </c>
      <c r="Q128">
        <v>126</v>
      </c>
      <c r="R128">
        <v>717</v>
      </c>
      <c r="S128" s="10">
        <v>0.11131920102849158</v>
      </c>
      <c r="T128" s="20"/>
    </row>
    <row r="129" spans="1:20" x14ac:dyDescent="0.15">
      <c r="A129" s="6">
        <v>36789</v>
      </c>
      <c r="B129" s="11">
        <v>3897.44</v>
      </c>
      <c r="C129" s="7">
        <f t="shared" si="5"/>
        <v>8.2263221614016224E-3</v>
      </c>
      <c r="E129">
        <v>127</v>
      </c>
      <c r="F129" s="2">
        <f t="shared" si="6"/>
        <v>1871.1298682423267</v>
      </c>
      <c r="G129" s="9">
        <f>C129^2</f>
        <v>6.7672376303167458E-5</v>
      </c>
      <c r="H129" s="23">
        <f>$O$2*H128+(1-$O$2)*G128</f>
        <v>4.2188851965168842E-4</v>
      </c>
      <c r="I129" s="9">
        <f t="shared" si="7"/>
        <v>2.0539925015727014E-2</v>
      </c>
      <c r="J129" s="24">
        <f>$J$2*(1+C129*$O$3/I129)</f>
        <v>2268.9827268355757</v>
      </c>
      <c r="K129" s="24">
        <f t="shared" si="9"/>
        <v>10.03069232566876</v>
      </c>
      <c r="L129" s="26">
        <f t="shared" si="8"/>
        <v>-3.0692325668759679E-2</v>
      </c>
      <c r="Q129">
        <v>127</v>
      </c>
      <c r="R129">
        <v>325</v>
      </c>
      <c r="S129" s="10">
        <v>0.11058675436273901</v>
      </c>
      <c r="T129" s="20"/>
    </row>
    <row r="130" spans="1:20" x14ac:dyDescent="0.15">
      <c r="A130" s="6">
        <v>36790</v>
      </c>
      <c r="B130" s="11">
        <v>3828.87</v>
      </c>
      <c r="C130" s="7">
        <f t="shared" si="5"/>
        <v>-1.75935999014738E-2</v>
      </c>
      <c r="E130">
        <v>128</v>
      </c>
      <c r="F130" s="2">
        <f t="shared" si="6"/>
        <v>1838.2099579767737</v>
      </c>
      <c r="G130" s="9">
        <f>C130^2</f>
        <v>3.0953475749313889E-4</v>
      </c>
      <c r="H130" s="23">
        <f>$O$2*H129+(1-$O$2)*G129</f>
        <v>4.0063555105077715E-4</v>
      </c>
      <c r="I130" s="9">
        <f t="shared" si="7"/>
        <v>2.0015882469948138E-2</v>
      </c>
      <c r="J130" s="24">
        <f>$J$2*(1+C130*$O$3/I130)</f>
        <v>2246.8028694838085</v>
      </c>
      <c r="K130" s="24">
        <f t="shared" si="9"/>
        <v>9.9326398714603119</v>
      </c>
      <c r="L130" s="26">
        <f t="shared" si="8"/>
        <v>6.7360128539688091E-2</v>
      </c>
      <c r="Q130">
        <v>128</v>
      </c>
      <c r="R130">
        <v>1019</v>
      </c>
      <c r="S130" s="10">
        <v>0.1102720718815533</v>
      </c>
      <c r="T130" s="20"/>
    </row>
    <row r="131" spans="1:20" x14ac:dyDescent="0.15">
      <c r="A131" s="6">
        <v>36791</v>
      </c>
      <c r="B131" s="11">
        <v>3803.76</v>
      </c>
      <c r="C131" s="7">
        <f t="shared" si="5"/>
        <v>-6.5580706579224657E-3</v>
      </c>
      <c r="E131">
        <v>129</v>
      </c>
      <c r="F131" s="2">
        <f t="shared" si="6"/>
        <v>1826.1548471882654</v>
      </c>
      <c r="G131" s="9">
        <f>C131^2</f>
        <v>4.3008290754303601E-5</v>
      </c>
      <c r="H131" s="23">
        <f>$O$2*H130+(1-$O$2)*G130</f>
        <v>3.9516950343731886E-4</v>
      </c>
      <c r="I131" s="9">
        <f t="shared" si="7"/>
        <v>1.9878870778726816E-2</v>
      </c>
      <c r="J131" s="24">
        <f>$J$2*(1+C131*$O$3/I131)</f>
        <v>2256.3211645667443</v>
      </c>
      <c r="K131" s="24">
        <f t="shared" si="9"/>
        <v>9.9747182391414135</v>
      </c>
      <c r="L131" s="26">
        <f t="shared" si="8"/>
        <v>2.5281760858586466E-2</v>
      </c>
      <c r="Q131">
        <v>129</v>
      </c>
      <c r="R131">
        <v>365</v>
      </c>
      <c r="S131" s="10">
        <v>0.11005202149146953</v>
      </c>
      <c r="T131" s="20"/>
    </row>
    <row r="132" spans="1:20" x14ac:dyDescent="0.15">
      <c r="A132" s="6">
        <v>36794</v>
      </c>
      <c r="B132" s="11">
        <v>3741.22</v>
      </c>
      <c r="C132" s="7">
        <f t="shared" ref="C132:C195" si="10">B132/B131-1</f>
        <v>-1.6441626180411117E-2</v>
      </c>
      <c r="E132">
        <v>130</v>
      </c>
      <c r="F132" s="2">
        <f t="shared" ref="F132:F195" si="11">F131*(1+C132)</f>
        <v>1796.1298918432501</v>
      </c>
      <c r="G132" s="9">
        <f>C132^2</f>
        <v>2.7032707145638026E-4</v>
      </c>
      <c r="H132" s="23">
        <f>$O$2*H131+(1-$O$2)*G131</f>
        <v>3.7403983067633794E-4</v>
      </c>
      <c r="I132" s="9">
        <f t="shared" ref="I132:I195" si="12">SQRT(H132)</f>
        <v>1.9340109376017964E-2</v>
      </c>
      <c r="J132" s="24">
        <f>$J$2*(1+C132*$O$3/I132)</f>
        <v>2247.3030007177808</v>
      </c>
      <c r="K132" s="24">
        <f t="shared" si="9"/>
        <v>9.9348508457754097</v>
      </c>
      <c r="L132" s="26">
        <f t="shared" si="8"/>
        <v>6.5149154224590333E-2</v>
      </c>
      <c r="Q132">
        <v>130</v>
      </c>
      <c r="R132">
        <v>885</v>
      </c>
      <c r="S132" s="10">
        <v>0.10932959330732928</v>
      </c>
      <c r="T132" s="20"/>
    </row>
    <row r="133" spans="1:20" x14ac:dyDescent="0.15">
      <c r="A133" s="6">
        <v>36795</v>
      </c>
      <c r="B133" s="11">
        <v>3689.1</v>
      </c>
      <c r="C133" s="7">
        <f t="shared" si="10"/>
        <v>-1.3931284447319281E-2</v>
      </c>
      <c r="E133">
        <v>131</v>
      </c>
      <c r="F133" s="2">
        <f t="shared" si="11"/>
        <v>1771.1074954156491</v>
      </c>
      <c r="G133" s="9">
        <f>C133^2</f>
        <v>1.9408068635212009E-4</v>
      </c>
      <c r="H133" s="23">
        <f>$O$2*H132+(1-$O$2)*G132</f>
        <v>3.6781706512314049E-4</v>
      </c>
      <c r="I133" s="9">
        <f t="shared" si="12"/>
        <v>1.9178557430712576E-2</v>
      </c>
      <c r="J133" s="24">
        <f>$J$2*(1+C133*$O$3/I133)</f>
        <v>2249.4478919750295</v>
      </c>
      <c r="K133" s="24">
        <f t="shared" si="9"/>
        <v>9.9443329559823415</v>
      </c>
      <c r="L133" s="26">
        <f t="shared" ref="L133:L196" si="13">-(K133-$K$2)</f>
        <v>5.566704401765854E-2</v>
      </c>
      <c r="Q133">
        <v>131</v>
      </c>
      <c r="R133">
        <v>1464</v>
      </c>
      <c r="S133" s="10">
        <v>0.10909035058502603</v>
      </c>
      <c r="T133" s="20"/>
    </row>
    <row r="134" spans="1:20" x14ac:dyDescent="0.15">
      <c r="A134" s="6">
        <v>36796</v>
      </c>
      <c r="B134" s="11">
        <v>3656.3</v>
      </c>
      <c r="C134" s="7">
        <f t="shared" si="10"/>
        <v>-8.8910574394838182E-3</v>
      </c>
      <c r="E134">
        <v>132</v>
      </c>
      <c r="F134" s="2">
        <f t="shared" si="11"/>
        <v>1755.3604769424082</v>
      </c>
      <c r="G134" s="9">
        <f>C134^2</f>
        <v>7.9050902392200552E-5</v>
      </c>
      <c r="H134" s="23">
        <f>$O$2*H133+(1-$O$2)*G133</f>
        <v>3.5739288239687925E-4</v>
      </c>
      <c r="I134" s="9">
        <f t="shared" si="12"/>
        <v>1.8904837539552653E-2</v>
      </c>
      <c r="J134" s="24">
        <f>$J$2*(1+C134*$O$3/I134)</f>
        <v>2253.8872582650029</v>
      </c>
      <c r="K134" s="24">
        <f t="shared" ref="K134:K197" si="14">$K$2*J134/$J$2</f>
        <v>9.9639584546029383</v>
      </c>
      <c r="L134" s="26">
        <f t="shared" si="13"/>
        <v>3.6041545397061725E-2</v>
      </c>
      <c r="Q134">
        <v>132</v>
      </c>
      <c r="R134">
        <v>1143</v>
      </c>
      <c r="S134" s="10">
        <v>0.10883509289290672</v>
      </c>
      <c r="T134" s="20"/>
    </row>
    <row r="135" spans="1:20" x14ac:dyDescent="0.15">
      <c r="A135" s="6">
        <v>36797</v>
      </c>
      <c r="B135" s="11">
        <v>3778.32</v>
      </c>
      <c r="C135" s="7">
        <f t="shared" si="10"/>
        <v>3.3372535076443333E-2</v>
      </c>
      <c r="E135">
        <v>133</v>
      </c>
      <c r="F135" s="2">
        <f t="shared" si="11"/>
        <v>1813.941306030971</v>
      </c>
      <c r="G135" s="9">
        <f>C135^2</f>
        <v>1.1137260974284405E-3</v>
      </c>
      <c r="H135" s="23">
        <f>$O$2*H134+(1-$O$2)*G134</f>
        <v>3.4069236359659849E-4</v>
      </c>
      <c r="I135" s="9">
        <f t="shared" si="12"/>
        <v>1.8457853710456114E-2</v>
      </c>
      <c r="J135" s="24">
        <f>$J$2*(1+C135*$O$3/I135)</f>
        <v>2293.3823255314032</v>
      </c>
      <c r="K135" s="24">
        <f t="shared" si="14"/>
        <v>10.138557786473287</v>
      </c>
      <c r="L135" s="26">
        <f t="shared" si="13"/>
        <v>-0.13855778647328698</v>
      </c>
      <c r="Q135">
        <v>133</v>
      </c>
      <c r="R135">
        <v>134</v>
      </c>
      <c r="S135" s="10">
        <v>0.10876256541446772</v>
      </c>
      <c r="T135" s="20"/>
    </row>
    <row r="136" spans="1:20" x14ac:dyDescent="0.15">
      <c r="A136" s="6">
        <v>36798</v>
      </c>
      <c r="B136" s="11">
        <v>3672.82</v>
      </c>
      <c r="C136" s="7">
        <f t="shared" si="10"/>
        <v>-2.7922462893561151E-2</v>
      </c>
      <c r="E136">
        <v>134</v>
      </c>
      <c r="F136" s="2">
        <f t="shared" si="11"/>
        <v>1763.2915972222233</v>
      </c>
      <c r="G136" s="9">
        <f>C136^2</f>
        <v>7.7966393404229934E-4</v>
      </c>
      <c r="H136" s="23">
        <f>$O$2*H135+(1-$O$2)*G135</f>
        <v>3.8707438762650902E-4</v>
      </c>
      <c r="I136" s="9">
        <f t="shared" si="12"/>
        <v>1.9674206149842718E-2</v>
      </c>
      <c r="J136" s="24">
        <f>$J$2*(1+C136*$O$3/I136)</f>
        <v>2237.4374726529859</v>
      </c>
      <c r="K136" s="24">
        <f t="shared" si="14"/>
        <v>9.8912374345855323</v>
      </c>
      <c r="L136" s="26">
        <f t="shared" si="13"/>
        <v>0.10876256541446772</v>
      </c>
      <c r="Q136">
        <v>134</v>
      </c>
      <c r="R136">
        <v>1216</v>
      </c>
      <c r="S136" s="10">
        <v>0.1084066214072017</v>
      </c>
      <c r="T136" s="20"/>
    </row>
    <row r="137" spans="1:20" x14ac:dyDescent="0.15">
      <c r="A137" s="6">
        <v>36801</v>
      </c>
      <c r="B137" s="11">
        <v>3568.9</v>
      </c>
      <c r="C137" s="7">
        <f t="shared" si="10"/>
        <v>-2.8294335143023597E-2</v>
      </c>
      <c r="E137">
        <v>135</v>
      </c>
      <c r="F137" s="2">
        <f t="shared" si="11"/>
        <v>1713.4004338155403</v>
      </c>
      <c r="G137" s="9">
        <f>C137^2</f>
        <v>8.0056940118574012E-4</v>
      </c>
      <c r="H137" s="23">
        <f>$O$2*H136+(1-$O$2)*G136</f>
        <v>4.1062976041145643E-4</v>
      </c>
      <c r="I137" s="9">
        <f t="shared" si="12"/>
        <v>2.0264001589307488E-2</v>
      </c>
      <c r="J137" s="24">
        <f>$J$2*(1+C137*$O$3/I137)</f>
        <v>2237.8354227944524</v>
      </c>
      <c r="K137" s="24">
        <f t="shared" si="14"/>
        <v>9.8929966879208706</v>
      </c>
      <c r="L137" s="26">
        <f t="shared" si="13"/>
        <v>0.10700331207912939</v>
      </c>
      <c r="Q137">
        <v>135</v>
      </c>
      <c r="R137">
        <v>1055</v>
      </c>
      <c r="S137" s="10">
        <v>0.10820710963391633</v>
      </c>
      <c r="T137" s="20"/>
    </row>
    <row r="138" spans="1:20" x14ac:dyDescent="0.15">
      <c r="A138" s="6">
        <v>36802</v>
      </c>
      <c r="B138" s="11">
        <v>3455.83</v>
      </c>
      <c r="C138" s="7">
        <f t="shared" si="10"/>
        <v>-3.1682030877861589E-2</v>
      </c>
      <c r="E138">
        <v>136</v>
      </c>
      <c r="F138" s="2">
        <f t="shared" si="11"/>
        <v>1659.1164283652549</v>
      </c>
      <c r="G138" s="9">
        <f>C138^2</f>
        <v>1.0037510805457751E-3</v>
      </c>
      <c r="H138" s="23">
        <f>$O$2*H137+(1-$O$2)*G137</f>
        <v>4.3402613885791346E-4</v>
      </c>
      <c r="I138" s="9">
        <f t="shared" si="12"/>
        <v>2.0833293999219456E-2</v>
      </c>
      <c r="J138" s="24">
        <f>$J$2*(1+C138*$O$3/I138)</f>
        <v>2235.6780040675471</v>
      </c>
      <c r="K138" s="24">
        <f t="shared" si="14"/>
        <v>9.8834591964224643</v>
      </c>
      <c r="L138" s="26">
        <f t="shared" si="13"/>
        <v>0.11654080357753571</v>
      </c>
      <c r="Q138">
        <v>136</v>
      </c>
      <c r="R138">
        <v>1260</v>
      </c>
      <c r="S138" s="10">
        <v>0.1081436186299527</v>
      </c>
      <c r="T138" s="20"/>
    </row>
    <row r="139" spans="1:20" x14ac:dyDescent="0.15">
      <c r="A139" s="6">
        <v>36803</v>
      </c>
      <c r="B139" s="11">
        <v>3523.1</v>
      </c>
      <c r="C139" s="7">
        <f t="shared" si="10"/>
        <v>1.9465656586116875E-2</v>
      </c>
      <c r="E139">
        <v>137</v>
      </c>
      <c r="F139" s="2">
        <f t="shared" si="11"/>
        <v>1691.4122189961977</v>
      </c>
      <c r="G139" s="9">
        <f>C139^2</f>
        <v>3.7891178632863529E-4</v>
      </c>
      <c r="H139" s="23">
        <f>$O$2*H138+(1-$O$2)*G138</f>
        <v>4.6820963535918516E-4</v>
      </c>
      <c r="I139" s="9">
        <f t="shared" si="12"/>
        <v>2.1638152309270429E-2</v>
      </c>
      <c r="J139" s="24">
        <f>$J$2*(1+C139*$O$3/I139)</f>
        <v>2277.6345232524341</v>
      </c>
      <c r="K139" s="24">
        <f t="shared" si="14"/>
        <v>10.068940086171926</v>
      </c>
      <c r="L139" s="26">
        <f t="shared" si="13"/>
        <v>-6.894008617192604E-2</v>
      </c>
      <c r="Q139">
        <v>137</v>
      </c>
      <c r="R139">
        <v>1278</v>
      </c>
      <c r="S139" s="10">
        <v>0.10791173141867105</v>
      </c>
      <c r="T139" s="20"/>
    </row>
    <row r="140" spans="1:20" x14ac:dyDescent="0.15">
      <c r="A140" s="6">
        <v>36804</v>
      </c>
      <c r="B140" s="11">
        <v>3472.1</v>
      </c>
      <c r="C140" s="7">
        <f t="shared" si="10"/>
        <v>-1.4475887712525948E-2</v>
      </c>
      <c r="E140">
        <v>138</v>
      </c>
      <c r="F140" s="2">
        <f t="shared" si="11"/>
        <v>1666.9275256384144</v>
      </c>
      <c r="G140" s="9">
        <f>C140^2</f>
        <v>2.0955132506565971E-4</v>
      </c>
      <c r="H140" s="23">
        <f>$O$2*H139+(1-$O$2)*G139</f>
        <v>4.6285176441735219E-4</v>
      </c>
      <c r="I140" s="9">
        <f t="shared" si="12"/>
        <v>2.151398996972324E-2</v>
      </c>
      <c r="J140" s="24">
        <f>$J$2*(1+C140*$O$3/I140)</f>
        <v>2250.3760013068513</v>
      </c>
      <c r="K140" s="24">
        <f t="shared" si="14"/>
        <v>9.9484359308714758</v>
      </c>
      <c r="L140" s="26">
        <f t="shared" si="13"/>
        <v>5.1564069128524181E-2</v>
      </c>
      <c r="Q140">
        <v>138</v>
      </c>
      <c r="R140">
        <v>418</v>
      </c>
      <c r="S140" s="10">
        <v>0.1073598243881424</v>
      </c>
      <c r="T140" s="20"/>
    </row>
    <row r="141" spans="1:20" x14ac:dyDescent="0.15">
      <c r="A141" s="6">
        <v>36805</v>
      </c>
      <c r="B141" s="11">
        <v>3361.01</v>
      </c>
      <c r="C141" s="7">
        <f t="shared" si="10"/>
        <v>-3.19950462256271E-2</v>
      </c>
      <c r="E141">
        <v>139</v>
      </c>
      <c r="F141" s="2">
        <f t="shared" si="11"/>
        <v>1613.5941024008432</v>
      </c>
      <c r="G141" s="9">
        <f>C141^2</f>
        <v>1.0236829829800148E-3</v>
      </c>
      <c r="H141" s="23">
        <f>$O$2*H140+(1-$O$2)*G140</f>
        <v>4.4765373805625061E-4</v>
      </c>
      <c r="I141" s="9">
        <f t="shared" si="12"/>
        <v>2.1157829237808179E-2</v>
      </c>
      <c r="J141" s="24">
        <f>$J$2*(1+C141*$O$3/I141)</f>
        <v>2235.8259059809056</v>
      </c>
      <c r="K141" s="24">
        <f t="shared" si="14"/>
        <v>9.884113039472803</v>
      </c>
      <c r="L141" s="26">
        <f t="shared" si="13"/>
        <v>0.11588696052719705</v>
      </c>
      <c r="Q141">
        <v>139</v>
      </c>
      <c r="R141">
        <v>135</v>
      </c>
      <c r="S141" s="10">
        <v>0.10700331207912939</v>
      </c>
      <c r="T141" s="20"/>
    </row>
    <row r="142" spans="1:20" x14ac:dyDescent="0.15">
      <c r="A142" s="6">
        <v>36808</v>
      </c>
      <c r="B142" s="11">
        <v>3355.56</v>
      </c>
      <c r="C142" s="7">
        <f t="shared" si="10"/>
        <v>-1.6215363834086727E-3</v>
      </c>
      <c r="E142">
        <v>140</v>
      </c>
      <c r="F142" s="2">
        <f t="shared" si="11"/>
        <v>1610.9776008557467</v>
      </c>
      <c r="G142" s="9">
        <f>C142^2</f>
        <v>2.629380242718078E-6</v>
      </c>
      <c r="H142" s="23">
        <f>$O$2*H141+(1-$O$2)*G141</f>
        <v>4.8221549275167646E-4</v>
      </c>
      <c r="I142" s="9">
        <f t="shared" si="12"/>
        <v>2.1959405564624841E-2</v>
      </c>
      <c r="J142" s="24">
        <f>$J$2*(1+C142*$O$3/I142)</f>
        <v>2260.7599429189499</v>
      </c>
      <c r="K142" s="24">
        <f t="shared" si="14"/>
        <v>9.9943411386135974</v>
      </c>
      <c r="L142" s="26">
        <f t="shared" si="13"/>
        <v>5.6588613864025916E-3</v>
      </c>
      <c r="Q142">
        <v>140</v>
      </c>
      <c r="R142">
        <v>231</v>
      </c>
      <c r="S142" s="10">
        <v>0.10623872545013668</v>
      </c>
      <c r="T142" s="20"/>
    </row>
    <row r="143" spans="1:20" x14ac:dyDescent="0.15">
      <c r="A143" s="6">
        <v>36809</v>
      </c>
      <c r="B143" s="11">
        <v>3240.54</v>
      </c>
      <c r="C143" s="7">
        <f t="shared" si="10"/>
        <v>-3.4277438043128439E-2</v>
      </c>
      <c r="E143">
        <v>141</v>
      </c>
      <c r="F143" s="2">
        <f t="shared" si="11"/>
        <v>1555.7574159535461</v>
      </c>
      <c r="G143" s="9">
        <f>C143^2</f>
        <v>1.1749427588005088E-3</v>
      </c>
      <c r="H143" s="23">
        <f>$O$2*H142+(1-$O$2)*G142</f>
        <v>4.5344032600113889E-4</v>
      </c>
      <c r="I143" s="9">
        <f t="shared" si="12"/>
        <v>2.1294138301446688E-2</v>
      </c>
      <c r="J143" s="24">
        <f>$J$2*(1+C143*$O$3/I143)</f>
        <v>2234.1356762160035</v>
      </c>
      <c r="K143" s="24">
        <f t="shared" si="14"/>
        <v>9.8766408914785035</v>
      </c>
      <c r="L143" s="26">
        <f t="shared" si="13"/>
        <v>0.12335910852149645</v>
      </c>
      <c r="Q143">
        <v>141</v>
      </c>
      <c r="R143">
        <v>984</v>
      </c>
      <c r="S143" s="10">
        <v>0.10610525429061113</v>
      </c>
      <c r="T143" s="20"/>
    </row>
    <row r="144" spans="1:20" x14ac:dyDescent="0.15">
      <c r="A144" s="6">
        <v>36810</v>
      </c>
      <c r="B144" s="11">
        <v>3168.49</v>
      </c>
      <c r="C144" s="7">
        <f t="shared" si="10"/>
        <v>-2.2233948662877201E-2</v>
      </c>
      <c r="E144">
        <v>142</v>
      </c>
      <c r="F144" s="2">
        <f t="shared" si="11"/>
        <v>1521.1667854353445</v>
      </c>
      <c r="G144" s="9">
        <f>C144^2</f>
        <v>4.9434847314345891E-4</v>
      </c>
      <c r="H144" s="23">
        <f>$O$2*H143+(1-$O$2)*G143</f>
        <v>4.9673047196910109E-4</v>
      </c>
      <c r="I144" s="9">
        <f t="shared" si="12"/>
        <v>2.2287450997570384E-2</v>
      </c>
      <c r="J144" s="24">
        <f>$J$2*(1+C144*$O$3/I144)</f>
        <v>2244.746638674088</v>
      </c>
      <c r="K144" s="24">
        <f t="shared" si="14"/>
        <v>9.9235497103238153</v>
      </c>
      <c r="L144" s="26">
        <f t="shared" si="13"/>
        <v>7.6450289676184724E-2</v>
      </c>
      <c r="Q144">
        <v>142</v>
      </c>
      <c r="R144">
        <v>459</v>
      </c>
      <c r="S144" s="10">
        <v>0.10579722558759208</v>
      </c>
      <c r="T144" s="20"/>
    </row>
    <row r="145" spans="1:20" x14ac:dyDescent="0.15">
      <c r="A145" s="6">
        <v>36811</v>
      </c>
      <c r="B145" s="11">
        <v>3074.68</v>
      </c>
      <c r="C145" s="7">
        <f t="shared" si="10"/>
        <v>-2.9607163033495421E-2</v>
      </c>
      <c r="E145">
        <v>143</v>
      </c>
      <c r="F145" s="2">
        <f t="shared" si="11"/>
        <v>1476.1293524178222</v>
      </c>
      <c r="G145" s="9">
        <f>C145^2</f>
        <v>8.7658410289197773E-4</v>
      </c>
      <c r="H145" s="23">
        <f>$O$2*H144+(1-$O$2)*G144</f>
        <v>4.9658755203956255E-4</v>
      </c>
      <c r="I145" s="9">
        <f t="shared" si="12"/>
        <v>2.2284244479891226E-2</v>
      </c>
      <c r="J145" s="24">
        <f>$J$2*(1+C145*$O$3/I145)</f>
        <v>2239.0085066046877</v>
      </c>
      <c r="K145" s="24">
        <f t="shared" si="14"/>
        <v>9.8981826431216415</v>
      </c>
      <c r="L145" s="26">
        <f t="shared" si="13"/>
        <v>0.10181735687835847</v>
      </c>
      <c r="Q145">
        <v>143</v>
      </c>
      <c r="R145">
        <v>1119</v>
      </c>
      <c r="S145" s="10">
        <v>0.1056916701506303</v>
      </c>
      <c r="T145" s="20"/>
    </row>
    <row r="146" spans="1:20" x14ac:dyDescent="0.15">
      <c r="A146" s="6">
        <v>36812</v>
      </c>
      <c r="B146" s="11">
        <v>3316.77</v>
      </c>
      <c r="C146" s="7">
        <f t="shared" si="10"/>
        <v>7.8736649017133509E-2</v>
      </c>
      <c r="E146">
        <v>144</v>
      </c>
      <c r="F146" s="2">
        <f t="shared" si="11"/>
        <v>1592.3548311430329</v>
      </c>
      <c r="G146" s="9">
        <f>C146^2</f>
        <v>6.1994598984472715E-3</v>
      </c>
      <c r="H146" s="23">
        <f>$O$2*H145+(1-$O$2)*G145</f>
        <v>5.1938734509070748E-4</v>
      </c>
      <c r="I146" s="9">
        <f t="shared" si="12"/>
        <v>2.279007119538479E-2</v>
      </c>
      <c r="J146" s="24">
        <f>$J$2*(1+C146*$O$3/I146)</f>
        <v>2321.9300208227637</v>
      </c>
      <c r="K146" s="24">
        <f t="shared" si="14"/>
        <v>10.264761104236722</v>
      </c>
      <c r="L146" s="26">
        <f t="shared" si="13"/>
        <v>-0.26476110423672239</v>
      </c>
      <c r="Q146">
        <v>144</v>
      </c>
      <c r="R146">
        <v>1430</v>
      </c>
      <c r="S146" s="10">
        <v>0.10439430978762942</v>
      </c>
      <c r="T146" s="20"/>
    </row>
    <row r="147" spans="1:20" x14ac:dyDescent="0.15">
      <c r="A147" s="6">
        <v>36815</v>
      </c>
      <c r="B147" s="11">
        <v>3290.28</v>
      </c>
      <c r="C147" s="7">
        <f t="shared" si="10"/>
        <v>-7.9866858419486153E-3</v>
      </c>
      <c r="E147">
        <v>145</v>
      </c>
      <c r="F147" s="2">
        <f t="shared" si="11"/>
        <v>1579.6371933577843</v>
      </c>
      <c r="G147" s="9">
        <f>C147^2</f>
        <v>6.3787150737982458E-5</v>
      </c>
      <c r="H147" s="23">
        <f>$O$2*H146+(1-$O$2)*G146</f>
        <v>8.6019169829210161E-4</v>
      </c>
      <c r="I147" s="9">
        <f t="shared" si="12"/>
        <v>2.9329024843865872E-2</v>
      </c>
      <c r="J147" s="24">
        <f>$J$2*(1+C147*$O$3/I147)</f>
        <v>2257.3194544056837</v>
      </c>
      <c r="K147" s="24">
        <f t="shared" si="14"/>
        <v>9.9791314671963534</v>
      </c>
      <c r="L147" s="26">
        <f t="shared" si="13"/>
        <v>2.0868532803646644E-2</v>
      </c>
      <c r="Q147">
        <v>145</v>
      </c>
      <c r="R147">
        <v>982</v>
      </c>
      <c r="S147" s="10">
        <v>0.10426540915689841</v>
      </c>
      <c r="T147" s="20"/>
    </row>
    <row r="148" spans="1:20" x14ac:dyDescent="0.15">
      <c r="A148" s="6">
        <v>36816</v>
      </c>
      <c r="B148" s="11">
        <v>3213.96</v>
      </c>
      <c r="C148" s="7">
        <f t="shared" si="10"/>
        <v>-2.3195594295926214E-2</v>
      </c>
      <c r="E148">
        <v>146</v>
      </c>
      <c r="F148" s="2">
        <f t="shared" si="11"/>
        <v>1542.9965698859016</v>
      </c>
      <c r="G148" s="9">
        <f>C148^2</f>
        <v>5.3803559474120471E-4</v>
      </c>
      <c r="H148" s="23">
        <f>$O$2*H147+(1-$O$2)*G147</f>
        <v>8.1240742543885441E-4</v>
      </c>
      <c r="I148" s="9">
        <f t="shared" si="12"/>
        <v>2.8502761715996125E-2</v>
      </c>
      <c r="J148" s="24">
        <f>$J$2*(1+C148*$O$3/I148)</f>
        <v>2247.932768914754</v>
      </c>
      <c r="K148" s="24">
        <f t="shared" si="14"/>
        <v>9.9376349176617307</v>
      </c>
      <c r="L148" s="26">
        <f t="shared" si="13"/>
        <v>6.2365082338269318E-2</v>
      </c>
      <c r="Q148">
        <v>146</v>
      </c>
      <c r="R148">
        <v>879</v>
      </c>
      <c r="S148" s="10">
        <v>0.10405473445847413</v>
      </c>
      <c r="T148" s="20"/>
    </row>
    <row r="149" spans="1:20" x14ac:dyDescent="0.15">
      <c r="A149" s="6">
        <v>36817</v>
      </c>
      <c r="B149" s="11">
        <v>3171.56</v>
      </c>
      <c r="C149" s="7">
        <f t="shared" si="10"/>
        <v>-1.3192447945836294E-2</v>
      </c>
      <c r="E149">
        <v>147</v>
      </c>
      <c r="F149" s="2">
        <f t="shared" si="11"/>
        <v>1522.640667957078</v>
      </c>
      <c r="G149" s="9">
        <f>C149^2</f>
        <v>1.7404068280360026E-4</v>
      </c>
      <c r="H149" s="23">
        <f>$O$2*H148+(1-$O$2)*G148</f>
        <v>7.9594511559699546E-4</v>
      </c>
      <c r="I149" s="9">
        <f t="shared" si="12"/>
        <v>2.8212499279521398E-2</v>
      </c>
      <c r="J149" s="24">
        <f>$J$2*(1+C149*$O$3/I149)</f>
        <v>2253.9339916517615</v>
      </c>
      <c r="K149" s="24">
        <f t="shared" si="14"/>
        <v>9.9641650530130406</v>
      </c>
      <c r="L149" s="26">
        <f t="shared" si="13"/>
        <v>3.5834946986959437E-2</v>
      </c>
      <c r="Q149">
        <v>147</v>
      </c>
      <c r="R149">
        <v>1268</v>
      </c>
      <c r="S149" s="10">
        <v>0.1033090385789972</v>
      </c>
      <c r="T149" s="20"/>
    </row>
    <row r="150" spans="1:20" x14ac:dyDescent="0.15">
      <c r="A150" s="6">
        <v>36818</v>
      </c>
      <c r="B150" s="11">
        <v>3418.6</v>
      </c>
      <c r="C150" s="7">
        <f t="shared" si="10"/>
        <v>7.7892267527652104E-2</v>
      </c>
      <c r="E150">
        <v>148</v>
      </c>
      <c r="F150" s="2">
        <f t="shared" si="11"/>
        <v>1641.2426022140737</v>
      </c>
      <c r="G150" s="9">
        <f>C150^2</f>
        <v>6.0672053405993265E-3</v>
      </c>
      <c r="H150" s="23">
        <f>$O$2*H149+(1-$O$2)*G149</f>
        <v>7.5863084962939163E-4</v>
      </c>
      <c r="I150" s="9">
        <f t="shared" si="12"/>
        <v>2.754325415831237E-2</v>
      </c>
      <c r="J150" s="24">
        <f>$J$2*(1+C150*$O$3/I150)</f>
        <v>2311.0632744000964</v>
      </c>
      <c r="K150" s="24">
        <f t="shared" si="14"/>
        <v>10.216721518629628</v>
      </c>
      <c r="L150" s="26">
        <f t="shared" si="13"/>
        <v>-0.21672151862962785</v>
      </c>
      <c r="Q150">
        <v>148</v>
      </c>
      <c r="R150">
        <v>354</v>
      </c>
      <c r="S150" s="10">
        <v>0.10312228569689808</v>
      </c>
      <c r="T150" s="20"/>
    </row>
    <row r="151" spans="1:20" x14ac:dyDescent="0.15">
      <c r="A151" s="6">
        <v>36819</v>
      </c>
      <c r="B151" s="11">
        <v>3483.14</v>
      </c>
      <c r="C151" s="7">
        <f t="shared" si="10"/>
        <v>1.8879073304861604E-2</v>
      </c>
      <c r="E151">
        <v>149</v>
      </c>
      <c r="F151" s="2">
        <f t="shared" si="11"/>
        <v>1672.227741612335</v>
      </c>
      <c r="G151" s="9">
        <f>C151^2</f>
        <v>3.5641940885033804E-4</v>
      </c>
      <c r="H151" s="23">
        <f>$O$2*H150+(1-$O$2)*G150</f>
        <v>1.077145319087588E-3</v>
      </c>
      <c r="I151" s="9">
        <f t="shared" si="12"/>
        <v>3.2819892124862145E-2</v>
      </c>
      <c r="J151" s="24">
        <f>$J$2*(1+C151*$O$3/I151)</f>
        <v>2272.0116434653187</v>
      </c>
      <c r="K151" s="24">
        <f t="shared" si="14"/>
        <v>10.044082524912552</v>
      </c>
      <c r="L151" s="26">
        <f t="shared" si="13"/>
        <v>-4.4082524912552046E-2</v>
      </c>
      <c r="Q151">
        <v>149</v>
      </c>
      <c r="R151">
        <v>661</v>
      </c>
      <c r="S151" s="10">
        <v>0.103093831069204</v>
      </c>
      <c r="T151" s="20"/>
    </row>
    <row r="152" spans="1:20" x14ac:dyDescent="0.15">
      <c r="A152" s="6">
        <v>36822</v>
      </c>
      <c r="B152" s="11">
        <v>3468.69</v>
      </c>
      <c r="C152" s="7">
        <f t="shared" si="10"/>
        <v>-4.1485556136129365E-3</v>
      </c>
      <c r="E152">
        <v>150</v>
      </c>
      <c r="F152" s="2">
        <f t="shared" si="11"/>
        <v>1665.2904118276299</v>
      </c>
      <c r="G152" s="9">
        <f>C152^2</f>
        <v>1.7210513679239406E-5</v>
      </c>
      <c r="H152" s="23">
        <f>$O$2*H151+(1-$O$2)*G151</f>
        <v>1.0339017644733532E-3</v>
      </c>
      <c r="I152" s="9">
        <f t="shared" si="12"/>
        <v>3.2154342855567009E-2</v>
      </c>
      <c r="J152" s="24">
        <f>$J$2*(1+C152*$O$3/I152)</f>
        <v>2259.8034402927105</v>
      </c>
      <c r="K152" s="24">
        <f t="shared" si="14"/>
        <v>9.9901126429802787</v>
      </c>
      <c r="L152" s="26">
        <f t="shared" si="13"/>
        <v>9.8873570197213212E-3</v>
      </c>
      <c r="Q152">
        <v>150</v>
      </c>
      <c r="R152">
        <v>1404</v>
      </c>
      <c r="S152" s="10">
        <v>0.10290947984825394</v>
      </c>
      <c r="T152" s="20"/>
    </row>
    <row r="153" spans="1:20" x14ac:dyDescent="0.15">
      <c r="A153" s="6">
        <v>36823</v>
      </c>
      <c r="B153" s="11">
        <v>3419.79</v>
      </c>
      <c r="C153" s="7">
        <f t="shared" si="10"/>
        <v>-1.4097541146657733E-2</v>
      </c>
      <c r="E153">
        <v>151</v>
      </c>
      <c r="F153" s="2">
        <f t="shared" si="11"/>
        <v>1641.8139117257554</v>
      </c>
      <c r="G153" s="9">
        <f>C153^2</f>
        <v>1.9874066638170783E-4</v>
      </c>
      <c r="H153" s="23">
        <f>$O$2*H152+(1-$O$2)*G152</f>
        <v>9.7290028942570623E-4</v>
      </c>
      <c r="I153" s="9">
        <f t="shared" si="12"/>
        <v>3.1191349592887229E-2</v>
      </c>
      <c r="J153" s="24">
        <f>$J$2*(1+C153*$O$3/I153)</f>
        <v>2254.2051186678746</v>
      </c>
      <c r="K153" s="24">
        <f t="shared" si="14"/>
        <v>9.9653636481577443</v>
      </c>
      <c r="L153" s="26">
        <f t="shared" si="13"/>
        <v>3.4636351842255664E-2</v>
      </c>
      <c r="Q153">
        <v>151</v>
      </c>
      <c r="R153">
        <v>1061</v>
      </c>
      <c r="S153" s="10">
        <v>0.10272938331635117</v>
      </c>
      <c r="T153" s="20"/>
    </row>
    <row r="154" spans="1:20" x14ac:dyDescent="0.15">
      <c r="A154" s="6">
        <v>36824</v>
      </c>
      <c r="B154" s="11">
        <v>3229.57</v>
      </c>
      <c r="C154" s="7">
        <f t="shared" si="10"/>
        <v>-5.562329850663339E-2</v>
      </c>
      <c r="E154">
        <v>152</v>
      </c>
      <c r="F154" s="2">
        <f t="shared" si="11"/>
        <v>1550.4908064214903</v>
      </c>
      <c r="G154" s="9">
        <f>C154^2</f>
        <v>3.0939513367580444E-3</v>
      </c>
      <c r="H154" s="23">
        <f>$O$2*H153+(1-$O$2)*G153</f>
        <v>9.2645071204306632E-4</v>
      </c>
      <c r="I154" s="9">
        <f t="shared" si="12"/>
        <v>3.0437652866853356E-2</v>
      </c>
      <c r="J154" s="24">
        <f>$J$2*(1+C154*$O$3/I154)</f>
        <v>2230.3611944584959</v>
      </c>
      <c r="K154" s="24">
        <f t="shared" si="14"/>
        <v>9.8599547066298374</v>
      </c>
      <c r="L154" s="26">
        <f t="shared" si="13"/>
        <v>0.14004529337016258</v>
      </c>
      <c r="Q154">
        <v>152</v>
      </c>
      <c r="R154">
        <v>1210</v>
      </c>
      <c r="S154" s="10">
        <v>0.10255498964431808</v>
      </c>
      <c r="T154" s="20"/>
    </row>
    <row r="155" spans="1:20" x14ac:dyDescent="0.15">
      <c r="A155" s="6">
        <v>36825</v>
      </c>
      <c r="B155" s="11">
        <v>3272.18</v>
      </c>
      <c r="C155" s="7">
        <f t="shared" si="10"/>
        <v>1.3193706902157043E-2</v>
      </c>
      <c r="E155">
        <v>153</v>
      </c>
      <c r="F155" s="2">
        <f t="shared" si="11"/>
        <v>1570.9475276759047</v>
      </c>
      <c r="G155" s="9">
        <f>C155^2</f>
        <v>1.7407390182002641E-4</v>
      </c>
      <c r="H155" s="23">
        <f>$O$2*H154+(1-$O$2)*G154</f>
        <v>1.0565007495259651E-3</v>
      </c>
      <c r="I155" s="9">
        <f t="shared" si="12"/>
        <v>3.2503857456092272E-2</v>
      </c>
      <c r="J155" s="24">
        <f>$J$2*(1+C155*$O$3/I155)</f>
        <v>2269.0764749466957</v>
      </c>
      <c r="K155" s="24">
        <f t="shared" si="14"/>
        <v>10.031106766222949</v>
      </c>
      <c r="L155" s="26">
        <f t="shared" si="13"/>
        <v>-3.1106766222949389E-2</v>
      </c>
      <c r="Q155">
        <v>153</v>
      </c>
      <c r="R155">
        <v>143</v>
      </c>
      <c r="S155" s="10">
        <v>0.10181735687835847</v>
      </c>
      <c r="T155" s="20"/>
    </row>
    <row r="156" spans="1:20" x14ac:dyDescent="0.15">
      <c r="A156" s="6">
        <v>36826</v>
      </c>
      <c r="B156" s="11">
        <v>3278.36</v>
      </c>
      <c r="C156" s="7">
        <f t="shared" si="10"/>
        <v>1.888649157442579E-3</v>
      </c>
      <c r="E156">
        <v>154</v>
      </c>
      <c r="F156" s="2">
        <f t="shared" si="11"/>
        <v>1573.9144964004363</v>
      </c>
      <c r="G156" s="9">
        <f>C156^2</f>
        <v>3.5669956399085634E-6</v>
      </c>
      <c r="H156" s="23">
        <f>$O$2*H155+(1-$O$2)*G155</f>
        <v>1.0035551386636087E-3</v>
      </c>
      <c r="I156" s="9">
        <f t="shared" si="12"/>
        <v>3.1678938408090773E-2</v>
      </c>
      <c r="J156" s="24">
        <f>$J$2*(1+C156*$O$3/I156)</f>
        <v>2263.0734843110549</v>
      </c>
      <c r="K156" s="24">
        <f t="shared" si="14"/>
        <v>10.004568815366019</v>
      </c>
      <c r="L156" s="26">
        <f t="shared" si="13"/>
        <v>-4.5688153660190522E-3</v>
      </c>
      <c r="Q156">
        <v>154</v>
      </c>
      <c r="R156">
        <v>628</v>
      </c>
      <c r="S156" s="10">
        <v>0.10178309041015332</v>
      </c>
      <c r="T156" s="20"/>
    </row>
    <row r="157" spans="1:20" x14ac:dyDescent="0.15">
      <c r="A157" s="6">
        <v>36829</v>
      </c>
      <c r="B157" s="11">
        <v>3191.4</v>
      </c>
      <c r="C157" s="7">
        <f t="shared" si="10"/>
        <v>-2.6525457850876677E-2</v>
      </c>
      <c r="E157">
        <v>155</v>
      </c>
      <c r="F157" s="2">
        <f t="shared" si="11"/>
        <v>1532.1656937652826</v>
      </c>
      <c r="G157" s="9">
        <f>C157^2</f>
        <v>7.0359991419863515E-4</v>
      </c>
      <c r="H157" s="23">
        <f>$O$2*H156+(1-$O$2)*G156</f>
        <v>9.4355585008218672E-4</v>
      </c>
      <c r="I157" s="9">
        <f t="shared" si="12"/>
        <v>3.0717354216829723E-2</v>
      </c>
      <c r="J157" s="24">
        <f>$J$2*(1+C157*$O$3/I157)</f>
        <v>2247.0706721026477</v>
      </c>
      <c r="K157" s="24">
        <f t="shared" si="14"/>
        <v>9.9338237701483951</v>
      </c>
      <c r="L157" s="26">
        <f t="shared" si="13"/>
        <v>6.6176229851604873E-2</v>
      </c>
      <c r="Q157">
        <v>155</v>
      </c>
      <c r="R157">
        <v>663</v>
      </c>
      <c r="S157" s="10">
        <v>0.10177981931312274</v>
      </c>
      <c r="T157" s="20"/>
    </row>
    <row r="158" spans="1:20" x14ac:dyDescent="0.15">
      <c r="A158" s="6">
        <v>36830</v>
      </c>
      <c r="B158" s="11">
        <v>3369.63</v>
      </c>
      <c r="C158" s="7">
        <f t="shared" si="10"/>
        <v>5.5846963714984099E-2</v>
      </c>
      <c r="E158">
        <v>156</v>
      </c>
      <c r="F158" s="2">
        <f t="shared" si="11"/>
        <v>1617.7324956703358</v>
      </c>
      <c r="G158" s="9">
        <f>C158^2</f>
        <v>3.1188833561827506E-3</v>
      </c>
      <c r="H158" s="23">
        <f>$O$2*H157+(1-$O$2)*G157</f>
        <v>9.2915849392917363E-4</v>
      </c>
      <c r="I158" s="9">
        <f t="shared" si="12"/>
        <v>3.0482101205940079E-2</v>
      </c>
      <c r="J158" s="24">
        <f>$J$2*(1+C158*$O$3/I158)</f>
        <v>2293.7998091598874</v>
      </c>
      <c r="K158" s="24">
        <f t="shared" si="14"/>
        <v>10.140403393219781</v>
      </c>
      <c r="L158" s="26">
        <f t="shared" si="13"/>
        <v>-0.14040339321978124</v>
      </c>
      <c r="Q158">
        <v>156</v>
      </c>
      <c r="R158">
        <v>582</v>
      </c>
      <c r="S158" s="10">
        <v>0.10173302672338025</v>
      </c>
      <c r="T158" s="20"/>
    </row>
    <row r="159" spans="1:20" x14ac:dyDescent="0.15">
      <c r="A159" s="6">
        <v>36831</v>
      </c>
      <c r="B159" s="11">
        <v>3333.39</v>
      </c>
      <c r="C159" s="7">
        <f t="shared" si="10"/>
        <v>-1.0754890002759976E-2</v>
      </c>
      <c r="E159">
        <v>157</v>
      </c>
      <c r="F159" s="2">
        <f t="shared" si="11"/>
        <v>1600.3339606255108</v>
      </c>
      <c r="G159" s="9">
        <f>C159^2</f>
        <v>1.1566765897146647E-4</v>
      </c>
      <c r="H159" s="23">
        <f>$O$2*H158+(1-$O$2)*G158</f>
        <v>1.0605419856643883E-3</v>
      </c>
      <c r="I159" s="9">
        <f t="shared" si="12"/>
        <v>3.2565963607183321E-2</v>
      </c>
      <c r="J159" s="24">
        <f>$J$2*(1+C159*$O$3/I159)</f>
        <v>2256.3151348908859</v>
      </c>
      <c r="K159" s="24">
        <f t="shared" si="14"/>
        <v>9.9746915832208369</v>
      </c>
      <c r="L159" s="26">
        <f t="shared" si="13"/>
        <v>2.5308416779163068E-2</v>
      </c>
      <c r="Q159">
        <v>157</v>
      </c>
      <c r="R159">
        <v>932</v>
      </c>
      <c r="S159" s="10">
        <v>0.10109313676422715</v>
      </c>
      <c r="T159" s="20"/>
    </row>
    <row r="160" spans="1:20" x14ac:dyDescent="0.15">
      <c r="A160" s="6">
        <v>36832</v>
      </c>
      <c r="B160" s="11">
        <v>3429.02</v>
      </c>
      <c r="C160" s="7">
        <f t="shared" si="10"/>
        <v>2.8688512295291124E-2</v>
      </c>
      <c r="E160">
        <v>158</v>
      </c>
      <c r="F160" s="2">
        <f t="shared" si="11"/>
        <v>1646.2451611314877</v>
      </c>
      <c r="G160" s="9">
        <f>C160^2</f>
        <v>8.2303073771707003E-4</v>
      </c>
      <c r="H160" s="23">
        <f>$O$2*H159+(1-$O$2)*G159</f>
        <v>1.0038495260628129E-3</v>
      </c>
      <c r="I160" s="9">
        <f t="shared" si="12"/>
        <v>3.1683584488861306E-2</v>
      </c>
      <c r="J160" s="24">
        <f>$J$2*(1+C160*$O$3/I160)</f>
        <v>2277.7362872113604</v>
      </c>
      <c r="K160" s="24">
        <f t="shared" si="14"/>
        <v>10.069389963092432</v>
      </c>
      <c r="L160" s="26">
        <f t="shared" si="13"/>
        <v>-6.9389963092431728E-2</v>
      </c>
      <c r="Q160">
        <v>158</v>
      </c>
      <c r="R160">
        <v>423</v>
      </c>
      <c r="S160" s="10">
        <v>9.9845120058386527E-2</v>
      </c>
      <c r="T160" s="20"/>
    </row>
    <row r="161" spans="1:25" x14ac:dyDescent="0.15">
      <c r="A161" s="6">
        <v>36833</v>
      </c>
      <c r="B161" s="11">
        <v>3451.58</v>
      </c>
      <c r="C161" s="7">
        <f t="shared" si="10"/>
        <v>6.5791392292842144E-3</v>
      </c>
      <c r="E161">
        <v>159</v>
      </c>
      <c r="F161" s="2">
        <f t="shared" si="11"/>
        <v>1657.0760372521072</v>
      </c>
      <c r="G161" s="9">
        <f>C161^2</f>
        <v>4.3285072998306486E-5</v>
      </c>
      <c r="H161" s="23">
        <f>$O$2*H160+(1-$O$2)*G160</f>
        <v>9.9300039876206825E-4</v>
      </c>
      <c r="I161" s="9">
        <f t="shared" si="12"/>
        <v>3.1511908840342696E-2</v>
      </c>
      <c r="J161" s="24">
        <f>$J$2*(1+C161*$O$3/I161)</f>
        <v>2265.6592416751751</v>
      </c>
      <c r="K161" s="24">
        <f t="shared" si="14"/>
        <v>10.015999901306675</v>
      </c>
      <c r="L161" s="26">
        <f t="shared" si="13"/>
        <v>-1.5999901306674502E-2</v>
      </c>
      <c r="Q161">
        <v>159</v>
      </c>
      <c r="R161">
        <v>686</v>
      </c>
      <c r="S161" s="10">
        <v>9.9745322679643422E-2</v>
      </c>
      <c r="T161" s="20"/>
    </row>
    <row r="162" spans="1:25" x14ac:dyDescent="0.15">
      <c r="A162" s="6">
        <v>36836</v>
      </c>
      <c r="B162" s="11">
        <v>3416.21</v>
      </c>
      <c r="C162" s="7">
        <f t="shared" si="10"/>
        <v>-1.02474808638362E-2</v>
      </c>
      <c r="E162">
        <v>160</v>
      </c>
      <c r="F162" s="2">
        <f t="shared" si="11"/>
        <v>1640.0951822704446</v>
      </c>
      <c r="G162" s="9">
        <f>C162^2</f>
        <v>1.0501086405468911E-4</v>
      </c>
      <c r="H162" s="23">
        <f>$O$2*H161+(1-$O$2)*G161</f>
        <v>9.3601747921624246E-4</v>
      </c>
      <c r="I162" s="9">
        <f t="shared" si="12"/>
        <v>3.0594402743250971E-2</v>
      </c>
      <c r="J162" s="24">
        <f>$J$2*(1+C162*$O$3/I162)</f>
        <v>2256.2337149230525</v>
      </c>
      <c r="K162" s="24">
        <f t="shared" si="14"/>
        <v>9.9743316427784325</v>
      </c>
      <c r="L162" s="26">
        <f t="shared" si="13"/>
        <v>2.5668357221567462E-2</v>
      </c>
      <c r="Q162">
        <v>160</v>
      </c>
      <c r="R162">
        <v>376</v>
      </c>
      <c r="S162" s="10">
        <v>9.9583962236158285E-2</v>
      </c>
      <c r="T162" s="20"/>
    </row>
    <row r="163" spans="1:25" x14ac:dyDescent="0.15">
      <c r="A163" s="6">
        <v>36837</v>
      </c>
      <c r="B163" s="11">
        <v>3415.79</v>
      </c>
      <c r="C163" s="7">
        <f t="shared" si="10"/>
        <v>-1.2294326168471592E-4</v>
      </c>
      <c r="E163">
        <v>161</v>
      </c>
      <c r="F163" s="2">
        <f t="shared" si="11"/>
        <v>1639.893543619263</v>
      </c>
      <c r="G163" s="9">
        <f>C163^2</f>
        <v>1.5115045593676536E-8</v>
      </c>
      <c r="H163" s="23">
        <f>$O$2*H162+(1-$O$2)*G162</f>
        <v>8.8615708230654921E-4</v>
      </c>
      <c r="I163" s="9">
        <f t="shared" si="12"/>
        <v>2.9768390656979581E-2</v>
      </c>
      <c r="J163" s="24">
        <f>$J$2*(1+C163*$O$3/I163)</f>
        <v>2261.9684066651012</v>
      </c>
      <c r="K163" s="24">
        <f t="shared" si="14"/>
        <v>9.9996835010216483</v>
      </c>
      <c r="L163" s="26">
        <f t="shared" si="13"/>
        <v>3.1649897835173135E-4</v>
      </c>
      <c r="Q163">
        <v>161</v>
      </c>
      <c r="R163">
        <v>168</v>
      </c>
      <c r="S163" s="10">
        <v>9.9100612794094545E-2</v>
      </c>
      <c r="T163" s="20"/>
    </row>
    <row r="164" spans="1:25" x14ac:dyDescent="0.15">
      <c r="A164" s="6">
        <v>36838</v>
      </c>
      <c r="B164" s="11">
        <v>3231.7</v>
      </c>
      <c r="C164" s="7">
        <f t="shared" si="10"/>
        <v>-5.3893828367668983E-2</v>
      </c>
      <c r="E164">
        <v>162</v>
      </c>
      <c r="F164" s="2">
        <f t="shared" si="11"/>
        <v>1551.513402438198</v>
      </c>
      <c r="G164" s="9">
        <f>C164^2</f>
        <v>2.904544736123762E-3</v>
      </c>
      <c r="H164" s="23">
        <f>$O$2*H163+(1-$O$2)*G163</f>
        <v>8.3298856427089184E-4</v>
      </c>
      <c r="I164" s="9">
        <f t="shared" si="12"/>
        <v>2.8861541266378896E-2</v>
      </c>
      <c r="J164" s="24">
        <f>$J$2*(1+C164*$O$3/I164)</f>
        <v>2229.6699974367766</v>
      </c>
      <c r="K164" s="24">
        <f t="shared" si="14"/>
        <v>9.8568990709128776</v>
      </c>
      <c r="L164" s="26">
        <f t="shared" si="13"/>
        <v>0.14310092908712235</v>
      </c>
      <c r="Q164">
        <v>162</v>
      </c>
      <c r="R164">
        <v>1004</v>
      </c>
      <c r="S164" s="10">
        <v>9.8708293720063622E-2</v>
      </c>
      <c r="T164" s="20"/>
    </row>
    <row r="165" spans="1:25" x14ac:dyDescent="0.15">
      <c r="A165" s="6">
        <v>36839</v>
      </c>
      <c r="B165" s="11">
        <v>3200.35</v>
      </c>
      <c r="C165" s="7">
        <f t="shared" si="10"/>
        <v>-9.7007766810037754E-3</v>
      </c>
      <c r="E165">
        <v>163</v>
      </c>
      <c r="F165" s="2">
        <f t="shared" si="11"/>
        <v>1536.4625174035607</v>
      </c>
      <c r="G165" s="9">
        <f>C165^2</f>
        <v>9.4105068214706623E-5</v>
      </c>
      <c r="H165" s="23">
        <f>$O$2*H164+(1-$O$2)*G164</f>
        <v>9.5728193458206423E-4</v>
      </c>
      <c r="I165" s="9">
        <f t="shared" si="12"/>
        <v>3.0939973086317709E-2</v>
      </c>
      <c r="J165" s="24">
        <f>$J$2*(1+C165*$O$3/I165)</f>
        <v>2256.6048717824656</v>
      </c>
      <c r="K165" s="24">
        <f t="shared" si="14"/>
        <v>9.9759724486855479</v>
      </c>
      <c r="L165" s="26">
        <f t="shared" si="13"/>
        <v>2.4027551314452111E-2</v>
      </c>
      <c r="Q165">
        <v>163</v>
      </c>
      <c r="R165">
        <v>1322</v>
      </c>
      <c r="S165" s="10">
        <v>9.8681473798357899E-2</v>
      </c>
      <c r="T165" s="20"/>
    </row>
    <row r="166" spans="1:25" x14ac:dyDescent="0.15">
      <c r="A166" s="6">
        <v>36840</v>
      </c>
      <c r="B166" s="11">
        <v>3028.99</v>
      </c>
      <c r="C166" s="7">
        <f t="shared" si="10"/>
        <v>-5.3544143609292827E-2</v>
      </c>
      <c r="E166">
        <v>164</v>
      </c>
      <c r="F166" s="2">
        <f t="shared" si="11"/>
        <v>1454.1939477214089</v>
      </c>
      <c r="G166" s="9">
        <f>C166^2</f>
        <v>2.866975314852574E-3</v>
      </c>
      <c r="H166" s="23">
        <f>$O$2*H165+(1-$O$2)*G165</f>
        <v>9.0549132260002267E-4</v>
      </c>
      <c r="I166" s="9">
        <f t="shared" si="12"/>
        <v>3.0091382862873262E-2</v>
      </c>
      <c r="J166" s="24">
        <f>$J$2*(1+C166*$O$3/I166)</f>
        <v>2231.1944123288122</v>
      </c>
      <c r="K166" s="24">
        <f t="shared" si="14"/>
        <v>9.8636381864547591</v>
      </c>
      <c r="L166" s="26">
        <f t="shared" si="13"/>
        <v>0.13636181354524091</v>
      </c>
      <c r="Q166">
        <v>164</v>
      </c>
      <c r="R166">
        <v>116</v>
      </c>
      <c r="S166" s="10">
        <v>9.8653452395501162E-2</v>
      </c>
      <c r="T166" s="20"/>
    </row>
    <row r="167" spans="1:25" x14ac:dyDescent="0.15">
      <c r="A167" s="6">
        <v>36843</v>
      </c>
      <c r="B167" s="11">
        <v>2966.72</v>
      </c>
      <c r="C167" s="7">
        <f t="shared" si="10"/>
        <v>-2.0558007784773125E-2</v>
      </c>
      <c r="E167">
        <v>165</v>
      </c>
      <c r="F167" s="2">
        <f t="shared" si="11"/>
        <v>1424.2986172235821</v>
      </c>
      <c r="G167" s="9">
        <f>C167^2</f>
        <v>4.2263168407879239E-4</v>
      </c>
      <c r="H167" s="23">
        <f>$O$2*H166+(1-$O$2)*G166</f>
        <v>1.0231803621351758E-3</v>
      </c>
      <c r="I167" s="9">
        <f t="shared" si="12"/>
        <v>3.1987190594598577E-2</v>
      </c>
      <c r="J167" s="24">
        <f>$J$2*(1+C167*$O$3/I167)</f>
        <v>2250.898898097375</v>
      </c>
      <c r="K167" s="24">
        <f t="shared" si="14"/>
        <v>9.9507475468929592</v>
      </c>
      <c r="L167" s="26">
        <f t="shared" si="13"/>
        <v>4.925245310704085E-2</v>
      </c>
      <c r="Q167">
        <v>165</v>
      </c>
      <c r="R167">
        <v>592</v>
      </c>
      <c r="S167" s="10">
        <v>9.8573422561262447E-2</v>
      </c>
      <c r="T167" s="20"/>
    </row>
    <row r="168" spans="1:25" x14ac:dyDescent="0.15">
      <c r="A168" s="6">
        <v>36844</v>
      </c>
      <c r="B168" s="11">
        <v>3138.27</v>
      </c>
      <c r="C168" s="7">
        <f t="shared" si="10"/>
        <v>5.7824803149606474E-2</v>
      </c>
      <c r="E168">
        <v>166</v>
      </c>
      <c r="F168" s="2">
        <f t="shared" si="11"/>
        <v>1506.6584043907924</v>
      </c>
      <c r="G168" s="9">
        <f>C168^2</f>
        <v>3.3437078592907388E-3</v>
      </c>
      <c r="H168" s="23">
        <f>$O$2*H167+(1-$O$2)*G167</f>
        <v>9.8714744145179272E-4</v>
      </c>
      <c r="I168" s="9">
        <f t="shared" si="12"/>
        <v>3.141890261374182E-2</v>
      </c>
      <c r="J168" s="24">
        <f>$J$2*(1+C168*$O$3/I168)</f>
        <v>2293.9440905556976</v>
      </c>
      <c r="K168" s="24">
        <f t="shared" si="14"/>
        <v>10.141041230728447</v>
      </c>
      <c r="L168" s="26">
        <f t="shared" si="13"/>
        <v>-0.14104123072844743</v>
      </c>
      <c r="Q168">
        <v>166</v>
      </c>
      <c r="R168">
        <v>5</v>
      </c>
      <c r="S168" s="10">
        <v>9.8500719498492373E-2</v>
      </c>
      <c r="T168" s="20"/>
    </row>
    <row r="169" spans="1:25" x14ac:dyDescent="0.15">
      <c r="A169" s="6">
        <v>36845</v>
      </c>
      <c r="B169" s="11">
        <v>3165.49</v>
      </c>
      <c r="C169" s="7">
        <f t="shared" si="10"/>
        <v>8.6735685584733435E-3</v>
      </c>
      <c r="E169">
        <v>167</v>
      </c>
      <c r="F169" s="2">
        <f t="shared" si="11"/>
        <v>1519.7265093554761</v>
      </c>
      <c r="G169" s="9">
        <f>C169^2</f>
        <v>7.5230791538537348E-5</v>
      </c>
      <c r="H169" s="23">
        <f>$O$2*H168+(1-$O$2)*G168</f>
        <v>1.1285410665221297E-3</v>
      </c>
      <c r="I169" s="9">
        <f t="shared" si="12"/>
        <v>3.3593765292418913E-2</v>
      </c>
      <c r="J169" s="24">
        <f>$J$2*(1+C169*$O$3/I169)</f>
        <v>2266.5157142400922</v>
      </c>
      <c r="K169" s="24">
        <f t="shared" si="14"/>
        <v>10.019786185213755</v>
      </c>
      <c r="L169" s="26">
        <f t="shared" si="13"/>
        <v>-1.9786185213755303E-2</v>
      </c>
      <c r="Q169">
        <v>167</v>
      </c>
      <c r="R169">
        <v>531</v>
      </c>
      <c r="S169" s="10">
        <v>9.824905821314367E-2</v>
      </c>
      <c r="T169" s="20"/>
    </row>
    <row r="170" spans="1:25" x14ac:dyDescent="0.15">
      <c r="A170" s="6">
        <v>36846</v>
      </c>
      <c r="B170" s="11">
        <v>3031.88</v>
      </c>
      <c r="C170" s="7">
        <f t="shared" si="10"/>
        <v>-4.2208315300316768E-2</v>
      </c>
      <c r="E170">
        <v>168</v>
      </c>
      <c r="F170" s="2">
        <f t="shared" si="11"/>
        <v>1455.5814136783504</v>
      </c>
      <c r="G170" s="9">
        <f>C170^2</f>
        <v>1.7815418804909547E-3</v>
      </c>
      <c r="H170" s="23">
        <f>$O$2*H169+(1-$O$2)*G169</f>
        <v>1.065342450023114E-3</v>
      </c>
      <c r="I170" s="9">
        <f t="shared" si="12"/>
        <v>3.2639584096969036E-2</v>
      </c>
      <c r="J170" s="24">
        <f>$J$2*(1+C170*$O$3/I170)</f>
        <v>2239.6230449835248</v>
      </c>
      <c r="K170" s="24">
        <f t="shared" si="14"/>
        <v>9.9008993872059055</v>
      </c>
      <c r="L170" s="26">
        <f t="shared" si="13"/>
        <v>9.9100612794094545E-2</v>
      </c>
      <c r="Q170">
        <v>168</v>
      </c>
      <c r="R170">
        <v>521</v>
      </c>
      <c r="S170" s="10">
        <v>9.7967539831811834E-2</v>
      </c>
      <c r="T170" s="20"/>
    </row>
    <row r="171" spans="1:25" x14ac:dyDescent="0.15">
      <c r="A171" s="6">
        <v>36847</v>
      </c>
      <c r="B171" s="11">
        <v>3027.19</v>
      </c>
      <c r="C171" s="7">
        <f t="shared" si="10"/>
        <v>-1.5468949958441502E-3</v>
      </c>
      <c r="E171">
        <v>169</v>
      </c>
      <c r="F171" s="2">
        <f t="shared" si="11"/>
        <v>1453.3297820734876</v>
      </c>
      <c r="G171" s="9">
        <f>C171^2</f>
        <v>2.3928841281676736E-6</v>
      </c>
      <c r="H171" s="23">
        <f>$O$2*H170+(1-$O$2)*G170</f>
        <v>1.1083144158511844E-3</v>
      </c>
      <c r="I171" s="9">
        <f t="shared" si="12"/>
        <v>3.3291356473583118E-2</v>
      </c>
      <c r="J171" s="24">
        <f>$J$2*(1+C171*$O$3/I171)</f>
        <v>2261.2345240793602</v>
      </c>
      <c r="K171" s="24">
        <f t="shared" si="14"/>
        <v>9.9964391614620443</v>
      </c>
      <c r="L171" s="26">
        <f t="shared" si="13"/>
        <v>3.5608385379557461E-3</v>
      </c>
      <c r="Q171">
        <v>169</v>
      </c>
      <c r="R171">
        <v>1103</v>
      </c>
      <c r="S171" s="10">
        <v>9.7749140418063263E-2</v>
      </c>
      <c r="T171" s="20"/>
    </row>
    <row r="172" spans="1:25" x14ac:dyDescent="0.15">
      <c r="A172" s="6">
        <v>36850</v>
      </c>
      <c r="B172" s="11">
        <v>2875.64</v>
      </c>
      <c r="C172" s="7">
        <f t="shared" si="10"/>
        <v>-5.0062929647627041E-2</v>
      </c>
      <c r="E172">
        <v>170</v>
      </c>
      <c r="F172" s="2">
        <f t="shared" si="11"/>
        <v>1380.5718354387416</v>
      </c>
      <c r="G172" s="9">
        <f>C172^2</f>
        <v>2.5062969249032545E-3</v>
      </c>
      <c r="H172" s="23">
        <f>$O$2*H171+(1-$O$2)*G171</f>
        <v>1.0419591239478033E-3</v>
      </c>
      <c r="I172" s="9">
        <f t="shared" si="12"/>
        <v>3.2279391629146344E-2</v>
      </c>
      <c r="J172" s="24">
        <f>$J$2*(1+C172*$O$3/I172)</f>
        <v>2235.154746356136</v>
      </c>
      <c r="K172" s="24">
        <f t="shared" si="14"/>
        <v>9.8811459848461389</v>
      </c>
      <c r="L172" s="26">
        <f t="shared" si="13"/>
        <v>0.11885401515386107</v>
      </c>
      <c r="Q172">
        <v>170</v>
      </c>
      <c r="R172">
        <v>363</v>
      </c>
      <c r="S172" s="10">
        <v>9.7536486660359856E-2</v>
      </c>
      <c r="T172" s="20"/>
    </row>
    <row r="173" spans="1:25" x14ac:dyDescent="0.15">
      <c r="A173" s="6">
        <v>36851</v>
      </c>
      <c r="B173" s="11">
        <v>2871.45</v>
      </c>
      <c r="C173" s="7">
        <f t="shared" si="10"/>
        <v>-1.4570669485749477E-3</v>
      </c>
      <c r="E173">
        <v>171</v>
      </c>
      <c r="F173" s="2">
        <f t="shared" si="11"/>
        <v>1378.5602498471903</v>
      </c>
      <c r="G173" s="9">
        <f>C173^2</f>
        <v>2.1230440926295091E-6</v>
      </c>
      <c r="H173" s="23">
        <f>$O$2*H172+(1-$O$2)*G172</f>
        <v>1.1298193920051304E-3</v>
      </c>
      <c r="I173" s="9">
        <f t="shared" si="12"/>
        <v>3.3612786138687317E-2</v>
      </c>
      <c r="J173" s="24">
        <f>$J$2*(1+C173*$O$3/I173)</f>
        <v>2261.2885532454411</v>
      </c>
      <c r="K173" s="24">
        <f t="shared" si="14"/>
        <v>9.9966780129681236</v>
      </c>
      <c r="L173" s="26">
        <f t="shared" si="13"/>
        <v>3.3219870318763611E-3</v>
      </c>
      <c r="Q173">
        <v>171</v>
      </c>
      <c r="R173">
        <v>220</v>
      </c>
      <c r="S173" s="10">
        <v>9.7266866905563631E-2</v>
      </c>
      <c r="T173" s="20"/>
    </row>
    <row r="174" spans="1:25" ht="14.25" thickBot="1" x14ac:dyDescent="0.2">
      <c r="A174" s="6">
        <v>36852</v>
      </c>
      <c r="B174" s="11">
        <v>2755.34</v>
      </c>
      <c r="C174" s="7">
        <f t="shared" si="10"/>
        <v>-4.043601664664187E-2</v>
      </c>
      <c r="E174">
        <v>172</v>
      </c>
      <c r="F174" s="2">
        <f t="shared" si="11"/>
        <v>1322.8167646359705</v>
      </c>
      <c r="G174" s="9">
        <f>C174^2</f>
        <v>1.6350714422474985E-3</v>
      </c>
      <c r="H174" s="23">
        <f>$O$2*H173+(1-$O$2)*G173</f>
        <v>1.0621576111303802E-3</v>
      </c>
      <c r="I174" s="9">
        <f t="shared" si="12"/>
        <v>3.2590759597321141E-2</v>
      </c>
      <c r="J174" s="24">
        <f>$J$2*(1+C174*$O$3/I174)</f>
        <v>2240.5321448793557</v>
      </c>
      <c r="K174" s="24">
        <f t="shared" si="14"/>
        <v>9.9049183254025372</v>
      </c>
      <c r="L174" s="26">
        <f t="shared" si="13"/>
        <v>9.5081674597462751E-2</v>
      </c>
      <c r="Q174">
        <v>172</v>
      </c>
      <c r="R174">
        <v>1256</v>
      </c>
      <c r="S174" s="10">
        <v>9.7133559096862498E-2</v>
      </c>
      <c r="T174" s="20"/>
      <c r="U174" t="s">
        <v>15</v>
      </c>
      <c r="W174" t="s">
        <v>27</v>
      </c>
      <c r="Y174" t="s">
        <v>28</v>
      </c>
    </row>
    <row r="175" spans="1:25" ht="14.25" thickBot="1" x14ac:dyDescent="0.2">
      <c r="A175" s="6">
        <v>36854</v>
      </c>
      <c r="B175" s="11">
        <v>2904.38</v>
      </c>
      <c r="C175" s="7">
        <f t="shared" si="10"/>
        <v>5.4091328111957049E-2</v>
      </c>
      <c r="E175">
        <v>173</v>
      </c>
      <c r="F175" s="2">
        <f t="shared" si="11"/>
        <v>1394.3696802838922</v>
      </c>
      <c r="G175" s="9">
        <f>C175^2</f>
        <v>2.9258717769153949E-3</v>
      </c>
      <c r="H175" s="23">
        <f>$O$2*H174+(1-$O$2)*G174</f>
        <v>1.0965324409974073E-3</v>
      </c>
      <c r="I175" s="9">
        <f t="shared" si="12"/>
        <v>3.3113931222333109E-2</v>
      </c>
      <c r="J175" s="24">
        <f>$J$2*(1+C175*$O$3/I175)</f>
        <v>2290.3565357684547</v>
      </c>
      <c r="K175" s="24">
        <f t="shared" si="14"/>
        <v>10.125181410445681</v>
      </c>
      <c r="L175" s="26">
        <f t="shared" si="13"/>
        <v>-0.12518141044568054</v>
      </c>
      <c r="Q175">
        <v>173</v>
      </c>
      <c r="R175">
        <v>477</v>
      </c>
      <c r="S175" s="10">
        <v>9.7109403274945549E-2</v>
      </c>
      <c r="T175" s="21"/>
      <c r="U175" s="22">
        <f>S175</f>
        <v>9.7109403274945549E-2</v>
      </c>
      <c r="V175" t="s">
        <v>26</v>
      </c>
      <c r="W175" s="22" t="e">
        <f>SUMPRODUCT(S3:S175,#REF!)/#REF!</f>
        <v>#REF!</v>
      </c>
      <c r="X175" t="s">
        <v>26</v>
      </c>
      <c r="Y175" s="9">
        <f>AVERAGE(S3:S175)</f>
        <v>0.1297295197012942</v>
      </c>
    </row>
    <row r="176" spans="1:25" x14ac:dyDescent="0.15">
      <c r="A176" s="6">
        <v>36857</v>
      </c>
      <c r="B176" s="11">
        <v>2880.49</v>
      </c>
      <c r="C176" s="7">
        <f t="shared" si="10"/>
        <v>-8.2255076815018757E-3</v>
      </c>
      <c r="E176">
        <v>174</v>
      </c>
      <c r="F176" s="2">
        <f t="shared" si="11"/>
        <v>1382.9002817678638</v>
      </c>
      <c r="G176" s="9">
        <f>C176^2</f>
        <v>6.7658976618446359E-5</v>
      </c>
      <c r="H176" s="23">
        <f>$O$2*H175+(1-$O$2)*G175</f>
        <v>1.2062928011524867E-3</v>
      </c>
      <c r="I176" s="9">
        <f t="shared" si="12"/>
        <v>3.4731726147032869E-2</v>
      </c>
      <c r="J176" s="24">
        <f>$J$2*(1+C176*$O$3/I176)</f>
        <v>2257.9345613870414</v>
      </c>
      <c r="K176" s="24">
        <f t="shared" si="14"/>
        <v>9.9818507249519968</v>
      </c>
      <c r="L176" s="26">
        <f t="shared" si="13"/>
        <v>1.8149275048003233E-2</v>
      </c>
      <c r="Q176">
        <v>174</v>
      </c>
      <c r="R176">
        <v>938</v>
      </c>
      <c r="S176" s="10">
        <v>9.7052617637155336E-2</v>
      </c>
      <c r="T176" s="20"/>
    </row>
    <row r="177" spans="1:20" x14ac:dyDescent="0.15">
      <c r="A177" s="6">
        <v>36858</v>
      </c>
      <c r="B177" s="11">
        <v>2734.98</v>
      </c>
      <c r="C177" s="7">
        <f t="shared" si="10"/>
        <v>-5.0515710868636821E-2</v>
      </c>
      <c r="E177">
        <v>175</v>
      </c>
      <c r="F177" s="2">
        <f t="shared" si="11"/>
        <v>1313.0420909739221</v>
      </c>
      <c r="G177" s="9">
        <f>C177^2</f>
        <v>2.551837044563712E-3</v>
      </c>
      <c r="H177" s="23">
        <f>$O$2*H176+(1-$O$2)*G176</f>
        <v>1.1379747716804443E-3</v>
      </c>
      <c r="I177" s="9">
        <f t="shared" si="12"/>
        <v>3.3733881657473756E-2</v>
      </c>
      <c r="J177" s="24">
        <f>$J$2*(1+C177*$O$3/I177)</f>
        <v>2236.0812742466082</v>
      </c>
      <c r="K177" s="24">
        <f t="shared" si="14"/>
        <v>9.8852419685178337</v>
      </c>
      <c r="L177" s="26">
        <f t="shared" si="13"/>
        <v>0.11475803148216634</v>
      </c>
      <c r="Q177">
        <v>175</v>
      </c>
      <c r="R177">
        <v>814</v>
      </c>
      <c r="S177" s="10">
        <v>9.6959982899267771E-2</v>
      </c>
      <c r="T177" s="20"/>
    </row>
    <row r="178" spans="1:20" x14ac:dyDescent="0.15">
      <c r="A178" s="6">
        <v>36859</v>
      </c>
      <c r="B178" s="11">
        <v>2706.93</v>
      </c>
      <c r="C178" s="7">
        <f t="shared" si="10"/>
        <v>-1.0256016497378506E-2</v>
      </c>
      <c r="E178">
        <v>176</v>
      </c>
      <c r="F178" s="2">
        <f t="shared" si="11"/>
        <v>1299.5755096271412</v>
      </c>
      <c r="G178" s="9">
        <f>C178^2</f>
        <v>1.0518587439450009E-4</v>
      </c>
      <c r="H178" s="23">
        <f>$O$2*H177+(1-$O$2)*G177</f>
        <v>1.2228065080534404E-3</v>
      </c>
      <c r="I178" s="9">
        <f t="shared" si="12"/>
        <v>3.4968650360765144E-2</v>
      </c>
      <c r="J178" s="24">
        <f>$J$2*(1+C178*$O$3/I178)</f>
        <v>2256.955794940734</v>
      </c>
      <c r="K178" s="24">
        <f t="shared" si="14"/>
        <v>9.9775238056830737</v>
      </c>
      <c r="L178" s="26">
        <f t="shared" si="13"/>
        <v>2.2476194316926268E-2</v>
      </c>
      <c r="Q178">
        <v>176</v>
      </c>
      <c r="R178">
        <v>1482</v>
      </c>
      <c r="S178" s="10">
        <v>9.6864425812357879E-2</v>
      </c>
      <c r="T178" s="20"/>
    </row>
    <row r="179" spans="1:20" x14ac:dyDescent="0.15">
      <c r="A179" s="6">
        <v>36860</v>
      </c>
      <c r="B179" s="11">
        <v>2597.9299999999998</v>
      </c>
      <c r="C179" s="7">
        <f t="shared" si="10"/>
        <v>-4.0267018356588413E-2</v>
      </c>
      <c r="E179">
        <v>177</v>
      </c>
      <c r="F179" s="2">
        <f t="shared" si="11"/>
        <v>1247.2454787252123</v>
      </c>
      <c r="G179" s="9">
        <f>C179^2</f>
        <v>1.6214327673298283E-3</v>
      </c>
      <c r="H179" s="23">
        <f>$O$2*H178+(1-$O$2)*G178</f>
        <v>1.1557492700339041E-3</v>
      </c>
      <c r="I179" s="9">
        <f t="shared" si="12"/>
        <v>3.3996312594660967E-2</v>
      </c>
      <c r="J179" s="24">
        <f>$J$2*(1+C179*$O$3/I179)</f>
        <v>2241.5075451161815</v>
      </c>
      <c r="K179" s="24">
        <f t="shared" si="14"/>
        <v>9.9092303633719183</v>
      </c>
      <c r="L179" s="26">
        <f t="shared" si="13"/>
        <v>9.0769636628081685E-2</v>
      </c>
      <c r="Q179">
        <v>177</v>
      </c>
      <c r="R179">
        <v>626</v>
      </c>
      <c r="S179" s="10">
        <v>9.6717570248809892E-2</v>
      </c>
      <c r="T179" s="20"/>
    </row>
    <row r="180" spans="1:20" x14ac:dyDescent="0.15">
      <c r="A180" s="6">
        <v>36861</v>
      </c>
      <c r="B180" s="11">
        <v>2645.29</v>
      </c>
      <c r="C180" s="7">
        <f t="shared" si="10"/>
        <v>1.8229898419126034E-2</v>
      </c>
      <c r="E180">
        <v>178</v>
      </c>
      <c r="F180" s="2">
        <f t="shared" si="11"/>
        <v>1269.9826371060872</v>
      </c>
      <c r="G180" s="9">
        <f>C180^2</f>
        <v>3.3232919637165388E-4</v>
      </c>
      <c r="H180" s="23">
        <f>$O$2*H179+(1-$O$2)*G179</f>
        <v>1.1836902798716595E-3</v>
      </c>
      <c r="I180" s="9">
        <f t="shared" si="12"/>
        <v>3.440480024461208E-2</v>
      </c>
      <c r="J180" s="24">
        <f>$J$2*(1+C180*$O$3/I180)</f>
        <v>2271.2251959671162</v>
      </c>
      <c r="K180" s="24">
        <f t="shared" si="14"/>
        <v>10.040605807002159</v>
      </c>
      <c r="L180" s="26">
        <f t="shared" si="13"/>
        <v>-4.0605807002158656E-2</v>
      </c>
      <c r="Q180">
        <v>178</v>
      </c>
      <c r="R180">
        <v>810</v>
      </c>
      <c r="S180" s="10">
        <v>9.6307648597498741E-2</v>
      </c>
      <c r="T180" s="20"/>
    </row>
    <row r="181" spans="1:20" x14ac:dyDescent="0.15">
      <c r="A181" s="6">
        <v>36864</v>
      </c>
      <c r="B181" s="11">
        <v>2615.75</v>
      </c>
      <c r="C181" s="7">
        <f t="shared" si="10"/>
        <v>-1.116701760487504E-2</v>
      </c>
      <c r="E181">
        <v>179</v>
      </c>
      <c r="F181" s="2">
        <f t="shared" si="11"/>
        <v>1255.8007186396378</v>
      </c>
      <c r="G181" s="9">
        <f>C181^2</f>
        <v>1.2470228218758908E-4</v>
      </c>
      <c r="H181" s="23">
        <f>$O$2*H180+(1-$O$2)*G180</f>
        <v>1.1326086148616592E-3</v>
      </c>
      <c r="I181" s="9">
        <f t="shared" si="12"/>
        <v>3.3654251066717551E-2</v>
      </c>
      <c r="J181" s="24">
        <f>$J$2*(1+C181*$O$3/I181)</f>
        <v>2256.2879786558019</v>
      </c>
      <c r="K181" s="24">
        <f t="shared" si="14"/>
        <v>9.9745715312540977</v>
      </c>
      <c r="L181" s="26">
        <f t="shared" si="13"/>
        <v>2.5428468745902322E-2</v>
      </c>
      <c r="Q181">
        <v>179</v>
      </c>
      <c r="R181">
        <v>733</v>
      </c>
      <c r="S181" s="10">
        <v>9.6266876526440726E-2</v>
      </c>
      <c r="T181" s="20"/>
    </row>
    <row r="182" spans="1:20" x14ac:dyDescent="0.15">
      <c r="A182" s="6">
        <v>36865</v>
      </c>
      <c r="B182" s="11">
        <v>2889.8</v>
      </c>
      <c r="C182" s="7">
        <f t="shared" si="10"/>
        <v>0.10476918665774648</v>
      </c>
      <c r="E182">
        <v>180</v>
      </c>
      <c r="F182" s="2">
        <f t="shared" si="11"/>
        <v>1387.3699385357263</v>
      </c>
      <c r="G182" s="9">
        <f>C182^2</f>
        <v>1.0976582472925723E-2</v>
      </c>
      <c r="H182" s="23">
        <f>$O$2*H181+(1-$O$2)*G181</f>
        <v>1.072134234901215E-3</v>
      </c>
      <c r="I182" s="9">
        <f t="shared" si="12"/>
        <v>3.2743460948733184E-2</v>
      </c>
      <c r="J182" s="24">
        <f>$J$2*(1+C182*$O$3/I182)</f>
        <v>2317.5066847588437</v>
      </c>
      <c r="K182" s="24">
        <f t="shared" si="14"/>
        <v>10.24520647185215</v>
      </c>
      <c r="L182" s="26">
        <f t="shared" si="13"/>
        <v>-0.24520647185214983</v>
      </c>
      <c r="Q182">
        <v>180</v>
      </c>
      <c r="R182">
        <v>583</v>
      </c>
      <c r="S182" s="10">
        <v>9.6083239636612916E-2</v>
      </c>
      <c r="T182" s="20"/>
    </row>
    <row r="183" spans="1:20" x14ac:dyDescent="0.15">
      <c r="A183" s="6">
        <v>36866</v>
      </c>
      <c r="B183" s="11">
        <v>2796.5</v>
      </c>
      <c r="C183" s="7">
        <f t="shared" si="10"/>
        <v>-3.228597134749811E-2</v>
      </c>
      <c r="E183">
        <v>181</v>
      </c>
      <c r="F183" s="2">
        <f t="shared" si="11"/>
        <v>1342.5773524517817</v>
      </c>
      <c r="G183" s="9">
        <f>C183^2</f>
        <v>1.042383945851469E-3</v>
      </c>
      <c r="H183" s="23">
        <f>$O$2*H182+(1-$O$2)*G182</f>
        <v>1.6664011291826859E-3</v>
      </c>
      <c r="I183" s="9">
        <f t="shared" si="12"/>
        <v>4.0821576760123879E-2</v>
      </c>
      <c r="J183" s="24">
        <f>$J$2*(1+C183*$O$3/I183)</f>
        <v>2248.3296892036069</v>
      </c>
      <c r="K183" s="24">
        <f t="shared" si="14"/>
        <v>9.9393896182366674</v>
      </c>
      <c r="L183" s="26">
        <f t="shared" si="13"/>
        <v>6.0610381763332555E-2</v>
      </c>
      <c r="Q183">
        <v>181</v>
      </c>
      <c r="R183">
        <v>566</v>
      </c>
      <c r="S183" s="10">
        <v>9.603126386514127E-2</v>
      </c>
      <c r="T183" s="20"/>
    </row>
    <row r="184" spans="1:20" x14ac:dyDescent="0.15">
      <c r="A184" s="6">
        <v>36867</v>
      </c>
      <c r="B184" s="11">
        <v>2752.66</v>
      </c>
      <c r="C184" s="7">
        <f t="shared" si="10"/>
        <v>-1.5676738780618704E-2</v>
      </c>
      <c r="E184">
        <v>182</v>
      </c>
      <c r="F184" s="2">
        <f t="shared" si="11"/>
        <v>1321.5301180046206</v>
      </c>
      <c r="G184" s="9">
        <f>C184^2</f>
        <v>2.4576013879575444E-4</v>
      </c>
      <c r="H184" s="23">
        <f>$O$2*H183+(1-$O$2)*G183</f>
        <v>1.6289600981828128E-3</v>
      </c>
      <c r="I184" s="9">
        <f t="shared" si="12"/>
        <v>4.0360377825075087E-2</v>
      </c>
      <c r="J184" s="24">
        <f>$J$2*(1+C184*$O$3/I184)</f>
        <v>2255.3067658550067</v>
      </c>
      <c r="K184" s="24">
        <f t="shared" si="14"/>
        <v>9.9702337971698398</v>
      </c>
      <c r="L184" s="26">
        <f t="shared" si="13"/>
        <v>2.9766202830160182E-2</v>
      </c>
      <c r="Q184">
        <v>182</v>
      </c>
      <c r="R184">
        <v>1282</v>
      </c>
      <c r="S184" s="10">
        <v>9.580150563096268E-2</v>
      </c>
      <c r="T184" s="20"/>
    </row>
    <row r="185" spans="1:20" x14ac:dyDescent="0.15">
      <c r="A185" s="6">
        <v>36868</v>
      </c>
      <c r="B185" s="11">
        <v>2917.43</v>
      </c>
      <c r="C185" s="7">
        <f t="shared" si="10"/>
        <v>5.9858464176469228E-2</v>
      </c>
      <c r="E185">
        <v>183</v>
      </c>
      <c r="F185" s="2">
        <f t="shared" si="11"/>
        <v>1400.6348812313254</v>
      </c>
      <c r="G185" s="9">
        <f>C185^2</f>
        <v>3.5830357335656501E-3</v>
      </c>
      <c r="H185" s="23">
        <f>$O$2*H184+(1-$O$2)*G184</f>
        <v>1.5459681006195893E-3</v>
      </c>
      <c r="I185" s="9">
        <f t="shared" si="12"/>
        <v>3.9318800854293477E-2</v>
      </c>
      <c r="J185" s="24">
        <f>$J$2*(1+C185*$O$3/I185)</f>
        <v>2288.4305550160184</v>
      </c>
      <c r="K185" s="24">
        <f t="shared" si="14"/>
        <v>10.116667057240448</v>
      </c>
      <c r="L185" s="26">
        <f t="shared" si="13"/>
        <v>-0.11666705724044846</v>
      </c>
      <c r="Q185">
        <v>183</v>
      </c>
      <c r="R185">
        <v>172</v>
      </c>
      <c r="S185" s="10">
        <v>9.5081674597462751E-2</v>
      </c>
      <c r="T185" s="20"/>
    </row>
    <row r="186" spans="1:20" x14ac:dyDescent="0.15">
      <c r="A186" s="6">
        <v>36871</v>
      </c>
      <c r="B186" s="11">
        <v>3015.1</v>
      </c>
      <c r="C186" s="7">
        <f t="shared" si="10"/>
        <v>3.3478095447020184E-2</v>
      </c>
      <c r="E186">
        <v>184</v>
      </c>
      <c r="F186" s="2">
        <f t="shared" si="11"/>
        <v>1447.5254694716134</v>
      </c>
      <c r="G186" s="9">
        <f>C186^2</f>
        <v>1.1207828747597935E-3</v>
      </c>
      <c r="H186" s="23">
        <f>$O$2*H185+(1-$O$2)*G185</f>
        <v>1.6681921585963528E-3</v>
      </c>
      <c r="I186" s="9">
        <f t="shared" si="12"/>
        <v>4.0843508157311276E-2</v>
      </c>
      <c r="J186" s="24">
        <f>$J$2*(1+C186*$O$3/I186)</f>
        <v>2276.2489152515668</v>
      </c>
      <c r="K186" s="24">
        <f t="shared" si="14"/>
        <v>10.062814606512559</v>
      </c>
      <c r="L186" s="26">
        <f t="shared" si="13"/>
        <v>-6.2814606512558768E-2</v>
      </c>
      <c r="Q186">
        <v>184</v>
      </c>
      <c r="R186">
        <v>914</v>
      </c>
      <c r="S186" s="10">
        <v>9.5046059288668161E-2</v>
      </c>
      <c r="T186" s="20"/>
    </row>
    <row r="187" spans="1:20" x14ac:dyDescent="0.15">
      <c r="A187" s="6">
        <v>36872</v>
      </c>
      <c r="B187" s="11">
        <v>2931.77</v>
      </c>
      <c r="C187" s="7">
        <f t="shared" si="10"/>
        <v>-2.7637557626612685E-2</v>
      </c>
      <c r="E187">
        <v>185</v>
      </c>
      <c r="F187" s="2">
        <f t="shared" si="11"/>
        <v>1407.5194008931021</v>
      </c>
      <c r="G187" s="9">
        <f>C187^2</f>
        <v>7.6383459156433703E-4</v>
      </c>
      <c r="H187" s="23">
        <f>$O$2*H186+(1-$O$2)*G186</f>
        <v>1.6353476015661592E-3</v>
      </c>
      <c r="I187" s="9">
        <f t="shared" si="12"/>
        <v>4.0439431271546825E-2</v>
      </c>
      <c r="J187" s="24">
        <f>$J$2*(1+C187*$O$3/I187)</f>
        <v>2250.1927421602636</v>
      </c>
      <c r="K187" s="24">
        <f t="shared" si="14"/>
        <v>9.9476257809776296</v>
      </c>
      <c r="L187" s="26">
        <f t="shared" si="13"/>
        <v>5.2374219022370383E-2</v>
      </c>
      <c r="Q187">
        <v>185</v>
      </c>
      <c r="R187">
        <v>1252</v>
      </c>
      <c r="S187" s="10">
        <v>9.4860176722402656E-2</v>
      </c>
      <c r="T187" s="20"/>
    </row>
    <row r="188" spans="1:20" x14ac:dyDescent="0.15">
      <c r="A188" s="6">
        <v>36873</v>
      </c>
      <c r="B188" s="11">
        <v>2822.77</v>
      </c>
      <c r="C188" s="7">
        <f t="shared" si="10"/>
        <v>-3.7178905575812604E-2</v>
      </c>
      <c r="E188">
        <v>186</v>
      </c>
      <c r="F188" s="2">
        <f t="shared" si="11"/>
        <v>1355.1893699911732</v>
      </c>
      <c r="G188" s="9">
        <f>C188^2</f>
        <v>1.3822710198151894E-3</v>
      </c>
      <c r="H188" s="23">
        <f>$O$2*H187+(1-$O$2)*G187</f>
        <v>1.5830568209660497E-3</v>
      </c>
      <c r="I188" s="9">
        <f t="shared" si="12"/>
        <v>3.9787646587427734E-2</v>
      </c>
      <c r="J188" s="24">
        <f>$J$2*(1+C188*$O$3/I188)</f>
        <v>2245.8416205495082</v>
      </c>
      <c r="K188" s="24">
        <f t="shared" si="14"/>
        <v>9.9283903934037792</v>
      </c>
      <c r="L188" s="26">
        <f t="shared" si="13"/>
        <v>7.1609606596220843E-2</v>
      </c>
      <c r="Q188">
        <v>186</v>
      </c>
      <c r="R188">
        <v>1031</v>
      </c>
      <c r="S188" s="10">
        <v>9.4481157561826734E-2</v>
      </c>
      <c r="T188" s="20"/>
    </row>
    <row r="189" spans="1:20" x14ac:dyDescent="0.15">
      <c r="A189" s="6">
        <v>36874</v>
      </c>
      <c r="B189" s="11">
        <v>2728.51</v>
      </c>
      <c r="C189" s="7">
        <f t="shared" si="10"/>
        <v>-3.33927312533433E-2</v>
      </c>
      <c r="E189">
        <v>187</v>
      </c>
      <c r="F189" s="2">
        <f t="shared" si="11"/>
        <v>1309.9358955616703</v>
      </c>
      <c r="G189" s="9">
        <f>C189^2</f>
        <v>1.1150745005580104E-3</v>
      </c>
      <c r="H189" s="23">
        <f>$O$2*H188+(1-$O$2)*G188</f>
        <v>1.5710096728969981E-3</v>
      </c>
      <c r="I189" s="9">
        <f t="shared" si="12"/>
        <v>3.9635964387119409E-2</v>
      </c>
      <c r="J189" s="24">
        <f>$J$2*(1+C189*$O$3/I189)</f>
        <v>2247.43553234605</v>
      </c>
      <c r="K189" s="24">
        <f t="shared" si="14"/>
        <v>9.9354367400490258</v>
      </c>
      <c r="L189" s="26">
        <f t="shared" si="13"/>
        <v>6.4563259950974228E-2</v>
      </c>
      <c r="Q189">
        <v>187</v>
      </c>
      <c r="R189">
        <v>616</v>
      </c>
      <c r="S189" s="10">
        <v>9.438528269927815E-2</v>
      </c>
      <c r="T189" s="20"/>
    </row>
    <row r="190" spans="1:20" x14ac:dyDescent="0.15">
      <c r="A190" s="6">
        <v>36875</v>
      </c>
      <c r="B190" s="11">
        <v>2653.27</v>
      </c>
      <c r="C190" s="7">
        <f t="shared" si="10"/>
        <v>-2.7575489919406615E-2</v>
      </c>
      <c r="E190">
        <v>188</v>
      </c>
      <c r="F190" s="2">
        <f t="shared" si="11"/>
        <v>1273.8137714785407</v>
      </c>
      <c r="G190" s="9">
        <f>C190^2</f>
        <v>7.6040764429529588E-4</v>
      </c>
      <c r="H190" s="23">
        <f>$O$2*H189+(1-$O$2)*G189</f>
        <v>1.5436535625566587E-3</v>
      </c>
      <c r="I190" s="9">
        <f t="shared" si="12"/>
        <v>3.9289356861071913E-2</v>
      </c>
      <c r="J190" s="24">
        <f>$J$2*(1+C190*$O$3/I190)</f>
        <v>2249.8733354066617</v>
      </c>
      <c r="K190" s="24">
        <f t="shared" si="14"/>
        <v>9.9462137513335822</v>
      </c>
      <c r="L190" s="26">
        <f t="shared" si="13"/>
        <v>5.3786248666417791E-2</v>
      </c>
      <c r="Q190">
        <v>188</v>
      </c>
      <c r="R190">
        <v>1043</v>
      </c>
      <c r="S190" s="10">
        <v>9.3936503808800254E-2</v>
      </c>
      <c r="T190" s="20"/>
    </row>
    <row r="191" spans="1:20" x14ac:dyDescent="0.15">
      <c r="A191" s="6">
        <v>36878</v>
      </c>
      <c r="B191" s="11">
        <v>2624.52</v>
      </c>
      <c r="C191" s="7">
        <f t="shared" si="10"/>
        <v>-1.0835685776419246E-2</v>
      </c>
      <c r="E191">
        <v>189</v>
      </c>
      <c r="F191" s="2">
        <f t="shared" si="11"/>
        <v>1260.0111257131236</v>
      </c>
      <c r="G191" s="9">
        <f>C191^2</f>
        <v>1.1741208624529436E-4</v>
      </c>
      <c r="H191" s="23">
        <f>$O$2*H190+(1-$O$2)*G190</f>
        <v>1.4966588074609769E-3</v>
      </c>
      <c r="I191" s="9">
        <f t="shared" si="12"/>
        <v>3.8686674804911531E-2</v>
      </c>
      <c r="J191" s="24">
        <f>$J$2*(1+C191*$O$3/I191)</f>
        <v>2257.1846759779896</v>
      </c>
      <c r="K191" s="24">
        <f t="shared" si="14"/>
        <v>9.9785356402980927</v>
      </c>
      <c r="L191" s="26">
        <f t="shared" si="13"/>
        <v>2.1464359701907298E-2</v>
      </c>
      <c r="Q191">
        <v>189</v>
      </c>
      <c r="R191">
        <v>584</v>
      </c>
      <c r="S191" s="10">
        <v>9.3840658784268172E-2</v>
      </c>
      <c r="T191" s="20"/>
    </row>
    <row r="192" spans="1:20" x14ac:dyDescent="0.15">
      <c r="A192" s="6">
        <v>36879</v>
      </c>
      <c r="B192" s="11">
        <v>2511.71</v>
      </c>
      <c r="C192" s="7">
        <f t="shared" si="10"/>
        <v>-4.2983097861704178E-2</v>
      </c>
      <c r="E192">
        <v>190</v>
      </c>
      <c r="F192" s="2">
        <f t="shared" si="11"/>
        <v>1205.8519441897604</v>
      </c>
      <c r="G192" s="9">
        <f>C192^2</f>
        <v>1.8475467017888382E-3</v>
      </c>
      <c r="H192" s="23">
        <f>$O$2*H191+(1-$O$2)*G191</f>
        <v>1.4139040041880359E-3</v>
      </c>
      <c r="I192" s="9">
        <f t="shared" si="12"/>
        <v>3.7601914900547762E-2</v>
      </c>
      <c r="J192" s="24">
        <f>$J$2*(1+C192*$O$3/I192)</f>
        <v>2242.2242292680276</v>
      </c>
      <c r="K192" s="24">
        <f t="shared" si="14"/>
        <v>9.9123986722959252</v>
      </c>
      <c r="L192" s="26">
        <f t="shared" si="13"/>
        <v>8.7601327704074805E-2</v>
      </c>
      <c r="Q192">
        <v>190</v>
      </c>
      <c r="R192">
        <v>299</v>
      </c>
      <c r="S192" s="10">
        <v>9.3829237030712775E-2</v>
      </c>
      <c r="T192" s="20"/>
    </row>
    <row r="193" spans="1:20" x14ac:dyDescent="0.15">
      <c r="A193" s="6">
        <v>36880</v>
      </c>
      <c r="B193" s="11">
        <v>2332.7800000000002</v>
      </c>
      <c r="C193" s="7">
        <f t="shared" si="10"/>
        <v>-7.1238319710476117E-2</v>
      </c>
      <c r="E193">
        <v>191</v>
      </c>
      <c r="F193" s="2">
        <f t="shared" si="11"/>
        <v>1119.9490778660711</v>
      </c>
      <c r="G193" s="9">
        <f>C193^2</f>
        <v>5.0748981951720101E-3</v>
      </c>
      <c r="H193" s="23">
        <f>$O$2*H192+(1-$O$2)*G192</f>
        <v>1.4399225660440842E-3</v>
      </c>
      <c r="I193" s="9">
        <f t="shared" si="12"/>
        <v>3.7946311626350253E-2</v>
      </c>
      <c r="J193" s="24">
        <f>$J$2*(1+C193*$O$3/I193)</f>
        <v>2229.4962708518819</v>
      </c>
      <c r="K193" s="24">
        <f t="shared" si="14"/>
        <v>9.8561310624563756</v>
      </c>
      <c r="L193" s="26">
        <f t="shared" si="13"/>
        <v>0.1438689375436244</v>
      </c>
      <c r="Q193">
        <v>191</v>
      </c>
      <c r="R193">
        <v>735</v>
      </c>
      <c r="S193" s="10">
        <v>9.3810193820168308E-2</v>
      </c>
      <c r="T193" s="20"/>
    </row>
    <row r="194" spans="1:20" x14ac:dyDescent="0.15">
      <c r="A194" s="6">
        <v>36881</v>
      </c>
      <c r="B194" s="11">
        <v>2340.12</v>
      </c>
      <c r="C194" s="7">
        <f t="shared" si="10"/>
        <v>3.1464604463342649E-3</v>
      </c>
      <c r="E194">
        <v>192</v>
      </c>
      <c r="F194" s="2">
        <f t="shared" si="11"/>
        <v>1123.4729533414852</v>
      </c>
      <c r="G194" s="9">
        <f>C194^2</f>
        <v>9.9002133403460216E-6</v>
      </c>
      <c r="H194" s="23">
        <f>$O$2*H193+(1-$O$2)*G193</f>
        <v>1.6580211037917599E-3</v>
      </c>
      <c r="I194" s="9">
        <f t="shared" si="12"/>
        <v>4.0718805284435347E-2</v>
      </c>
      <c r="J194" s="24">
        <f>$J$2*(1+C194*$O$3/I194)</f>
        <v>2263.3795239040228</v>
      </c>
      <c r="K194" s="24">
        <f t="shared" si="14"/>
        <v>10.00592175162253</v>
      </c>
      <c r="L194" s="26">
        <f t="shared" si="13"/>
        <v>-5.9217516225302802E-3</v>
      </c>
      <c r="Q194">
        <v>192</v>
      </c>
      <c r="R194">
        <v>610</v>
      </c>
      <c r="S194" s="10">
        <v>9.3803450058096871E-2</v>
      </c>
      <c r="T194" s="20"/>
    </row>
    <row r="195" spans="1:20" x14ac:dyDescent="0.15">
      <c r="A195" s="6">
        <v>36882</v>
      </c>
      <c r="B195" s="11">
        <v>2517.02</v>
      </c>
      <c r="C195" s="7">
        <f t="shared" si="10"/>
        <v>7.559441396167732E-2</v>
      </c>
      <c r="E195">
        <v>193</v>
      </c>
      <c r="F195" s="2">
        <f t="shared" si="11"/>
        <v>1208.4012328511296</v>
      </c>
      <c r="G195" s="9">
        <f>C195^2</f>
        <v>5.7145154222094348E-3</v>
      </c>
      <c r="H195" s="23">
        <f>$O$2*H194+(1-$O$2)*G194</f>
        <v>1.5591338503646748E-3</v>
      </c>
      <c r="I195" s="9">
        <f t="shared" si="12"/>
        <v>3.948586899594176E-2</v>
      </c>
      <c r="J195" s="24">
        <f>$J$2*(1+C195*$O$3/I195)</f>
        <v>2295.2272466223753</v>
      </c>
      <c r="K195" s="24">
        <f t="shared" si="14"/>
        <v>10.146713792074301</v>
      </c>
      <c r="L195" s="26">
        <f t="shared" si="13"/>
        <v>-0.14671379207430135</v>
      </c>
      <c r="Q195">
        <v>193</v>
      </c>
      <c r="R195">
        <v>1394</v>
      </c>
      <c r="S195" s="10">
        <v>9.3610855104190094E-2</v>
      </c>
      <c r="T195" s="20"/>
    </row>
    <row r="196" spans="1:20" x14ac:dyDescent="0.15">
      <c r="A196" s="6">
        <v>36886</v>
      </c>
      <c r="B196" s="11">
        <v>2493.52</v>
      </c>
      <c r="C196" s="7">
        <f t="shared" ref="C196:C259" si="15">B196/B195-1</f>
        <v>-9.3364375332735117E-3</v>
      </c>
      <c r="E196">
        <v>194</v>
      </c>
      <c r="F196" s="2">
        <f t="shared" ref="F196:F259" si="16">F195*(1+C196)</f>
        <v>1197.1190702254844</v>
      </c>
      <c r="G196" s="9">
        <f>C196^2</f>
        <v>8.7169065812718372E-5</v>
      </c>
      <c r="H196" s="23">
        <f>$O$2*H195+(1-$O$2)*G195</f>
        <v>1.8084567446753606E-3</v>
      </c>
      <c r="I196" s="9">
        <f t="shared" ref="I196:I259" si="17">SQRT(H196)</f>
        <v>4.2525953777374122E-2</v>
      </c>
      <c r="J196" s="24">
        <f>$J$2*(1+C196*$O$3/I196)</f>
        <v>2258.2341615320638</v>
      </c>
      <c r="K196" s="24">
        <f t="shared" si="14"/>
        <v>9.9831751937722757</v>
      </c>
      <c r="L196" s="26">
        <f t="shared" si="13"/>
        <v>1.6824806227724309E-2</v>
      </c>
      <c r="Q196">
        <v>194</v>
      </c>
      <c r="R196">
        <v>502</v>
      </c>
      <c r="S196" s="27">
        <v>9.349879361940161E-2</v>
      </c>
      <c r="T196" s="20"/>
    </row>
    <row r="197" spans="1:20" x14ac:dyDescent="0.15">
      <c r="A197" s="6">
        <v>36887</v>
      </c>
      <c r="B197" s="11">
        <v>2539.35</v>
      </c>
      <c r="C197" s="7">
        <f t="shared" si="15"/>
        <v>1.8379640026949806E-2</v>
      </c>
      <c r="E197">
        <v>195</v>
      </c>
      <c r="F197" s="2">
        <f t="shared" si="16"/>
        <v>1219.1216878056257</v>
      </c>
      <c r="G197" s="9">
        <f>C197^2</f>
        <v>3.3781116752025546E-4</v>
      </c>
      <c r="H197" s="23">
        <f>$O$2*H196+(1-$O$2)*G196</f>
        <v>1.7051794839436018E-3</v>
      </c>
      <c r="I197" s="9">
        <f t="shared" si="17"/>
        <v>4.1293818955669401E-2</v>
      </c>
      <c r="J197" s="24">
        <f>$J$2*(1+C197*$O$3/I197)</f>
        <v>2269.755697107576</v>
      </c>
      <c r="K197" s="24">
        <f t="shared" si="14"/>
        <v>10.034109463615037</v>
      </c>
      <c r="L197" s="26">
        <f t="shared" ref="L197:L260" si="18">-(K197-$K$2)</f>
        <v>-3.4109463615036972E-2</v>
      </c>
      <c r="Q197">
        <v>195</v>
      </c>
      <c r="R197">
        <v>574</v>
      </c>
      <c r="S197" s="10">
        <v>9.3474757248477758E-2</v>
      </c>
      <c r="T197" s="20"/>
    </row>
    <row r="198" spans="1:20" x14ac:dyDescent="0.15">
      <c r="A198" s="6">
        <v>36888</v>
      </c>
      <c r="B198" s="11">
        <v>2557.7600000000002</v>
      </c>
      <c r="C198" s="7">
        <f t="shared" si="15"/>
        <v>7.2498867820507407E-3</v>
      </c>
      <c r="E198">
        <v>196</v>
      </c>
      <c r="F198" s="2">
        <f t="shared" si="16"/>
        <v>1227.9601820157591</v>
      </c>
      <c r="G198" s="9">
        <f>C198^2</f>
        <v>5.2560858352554044E-5</v>
      </c>
      <c r="H198" s="23">
        <f>$O$2*H197+(1-$O$2)*G197</f>
        <v>1.6231373849582009E-3</v>
      </c>
      <c r="I198" s="9">
        <f t="shared" si="17"/>
        <v>4.0288179221183489E-2</v>
      </c>
      <c r="J198" s="24">
        <f>$J$2*(1+C198*$O$3/I198)</f>
        <v>2265.1594411908027</v>
      </c>
      <c r="K198" s="24">
        <f t="shared" ref="K198:K261" si="19">$K$2*J198/$J$2</f>
        <v>10.013790389165544</v>
      </c>
      <c r="L198" s="26">
        <f t="shared" si="18"/>
        <v>-1.3790389165544426E-2</v>
      </c>
      <c r="Q198">
        <v>196</v>
      </c>
      <c r="R198">
        <v>553</v>
      </c>
      <c r="S198" s="10">
        <v>9.2941161373460091E-2</v>
      </c>
      <c r="T198" s="20"/>
    </row>
    <row r="199" spans="1:20" x14ac:dyDescent="0.15">
      <c r="A199" s="6">
        <v>36889</v>
      </c>
      <c r="B199" s="11">
        <v>2470.52</v>
      </c>
      <c r="C199" s="7">
        <f t="shared" si="15"/>
        <v>-3.4107969473289201E-2</v>
      </c>
      <c r="E199">
        <v>197</v>
      </c>
      <c r="F199" s="2">
        <f t="shared" si="16"/>
        <v>1186.0769536131509</v>
      </c>
      <c r="G199" s="9">
        <f>C199^2</f>
        <v>1.163353581590828E-3</v>
      </c>
      <c r="H199" s="23">
        <f>$O$2*H198+(1-$O$2)*G198</f>
        <v>1.5289027933618621E-3</v>
      </c>
      <c r="I199" s="9">
        <f t="shared" si="17"/>
        <v>3.9101186597875287E-2</v>
      </c>
      <c r="J199" s="24">
        <f>$J$2*(1+C199*$O$3/I199)</f>
        <v>2246.9186993977378</v>
      </c>
      <c r="K199" s="24">
        <f t="shared" si="19"/>
        <v>9.933151930990336</v>
      </c>
      <c r="L199" s="26">
        <f t="shared" si="18"/>
        <v>6.6848069009664002E-2</v>
      </c>
      <c r="Q199">
        <v>197</v>
      </c>
      <c r="R199">
        <v>828</v>
      </c>
      <c r="S199" s="10">
        <v>9.2817584913781559E-2</v>
      </c>
      <c r="T199" s="20"/>
    </row>
    <row r="200" spans="1:20" x14ac:dyDescent="0.15">
      <c r="A200" s="6">
        <v>36893</v>
      </c>
      <c r="B200" s="11">
        <v>2291.86</v>
      </c>
      <c r="C200" s="7">
        <f t="shared" si="15"/>
        <v>-7.2316759224778537E-2</v>
      </c>
      <c r="E200">
        <v>198</v>
      </c>
      <c r="F200" s="2">
        <f t="shared" si="16"/>
        <v>1100.3037121366499</v>
      </c>
      <c r="G200" s="9">
        <f>C200^2</f>
        <v>5.2297136647745917E-3</v>
      </c>
      <c r="H200" s="23">
        <f>$O$2*H199+(1-$O$2)*G199</f>
        <v>1.5069698406556E-3</v>
      </c>
      <c r="I200" s="9">
        <f t="shared" si="17"/>
        <v>3.8819709435486502E-2</v>
      </c>
      <c r="J200" s="24">
        <f>$J$2*(1+C200*$O$3/I200)</f>
        <v>2229.7468883839006</v>
      </c>
      <c r="K200" s="24">
        <f t="shared" si="19"/>
        <v>9.8572389895134513</v>
      </c>
      <c r="L200" s="26">
        <f t="shared" si="18"/>
        <v>0.14276101048654866</v>
      </c>
      <c r="Q200">
        <v>198</v>
      </c>
      <c r="R200">
        <v>73</v>
      </c>
      <c r="S200" s="10">
        <v>9.2592869999798211E-2</v>
      </c>
      <c r="T200" s="20"/>
    </row>
    <row r="201" spans="1:20" x14ac:dyDescent="0.15">
      <c r="A201" s="6">
        <v>36894</v>
      </c>
      <c r="B201" s="11">
        <v>2616.69</v>
      </c>
      <c r="C201" s="7">
        <f t="shared" si="15"/>
        <v>0.14173204296946573</v>
      </c>
      <c r="E201">
        <v>199</v>
      </c>
      <c r="F201" s="2">
        <f t="shared" si="16"/>
        <v>1256.2520051446643</v>
      </c>
      <c r="G201" s="9">
        <f>C201^2</f>
        <v>2.0087972004298481E-2</v>
      </c>
      <c r="H201" s="23">
        <f>$O$2*H200+(1-$O$2)*G200</f>
        <v>1.7303344701027398E-3</v>
      </c>
      <c r="I201" s="9">
        <f t="shared" si="17"/>
        <v>4.1597289215797945E-2</v>
      </c>
      <c r="J201" s="24">
        <f>$J$2*(1+C201*$O$3/I201)</f>
        <v>2321.1044597510877</v>
      </c>
      <c r="K201" s="24">
        <f t="shared" si="19"/>
        <v>10.261111473497762</v>
      </c>
      <c r="L201" s="26">
        <f t="shared" si="18"/>
        <v>-0.26111147349776154</v>
      </c>
      <c r="Q201">
        <v>199</v>
      </c>
      <c r="R201">
        <v>1392</v>
      </c>
      <c r="S201" s="10">
        <v>9.2227779795468479E-2</v>
      </c>
      <c r="T201" s="20"/>
    </row>
    <row r="202" spans="1:20" x14ac:dyDescent="0.15">
      <c r="A202" s="6">
        <v>36895</v>
      </c>
      <c r="B202" s="11">
        <v>2566.83</v>
      </c>
      <c r="C202" s="7">
        <f t="shared" si="15"/>
        <v>-1.9054607156369308E-2</v>
      </c>
      <c r="E202">
        <v>200</v>
      </c>
      <c r="F202" s="2">
        <f t="shared" si="16"/>
        <v>1232.3146166972315</v>
      </c>
      <c r="G202" s="9">
        <f>C202^2</f>
        <v>3.6307805388356045E-4</v>
      </c>
      <c r="H202" s="23">
        <f>$O$2*H201+(1-$O$2)*G201</f>
        <v>2.8317927221544852E-3</v>
      </c>
      <c r="I202" s="9">
        <f t="shared" si="17"/>
        <v>5.321459125234812E-2</v>
      </c>
      <c r="J202" s="24">
        <f>$J$2*(1+C202*$O$3/I202)</f>
        <v>2255.8328464734054</v>
      </c>
      <c r="K202" s="24">
        <f t="shared" si="19"/>
        <v>9.9725594882203925</v>
      </c>
      <c r="L202" s="26">
        <f t="shared" si="18"/>
        <v>2.744051177960749E-2</v>
      </c>
      <c r="Q202">
        <v>200</v>
      </c>
      <c r="R202">
        <v>535</v>
      </c>
      <c r="S202" s="10">
        <v>9.2081690857298781E-2</v>
      </c>
      <c r="T202" s="20"/>
    </row>
    <row r="203" spans="1:20" x14ac:dyDescent="0.15">
      <c r="A203" s="6">
        <v>36896</v>
      </c>
      <c r="B203" s="11">
        <v>2407.65</v>
      </c>
      <c r="C203" s="7">
        <f t="shared" si="15"/>
        <v>-6.2014235457743538E-2</v>
      </c>
      <c r="E203">
        <v>201</v>
      </c>
      <c r="F203" s="2">
        <f t="shared" si="16"/>
        <v>1155.8935678993505</v>
      </c>
      <c r="G203" s="9">
        <f>C203^2</f>
        <v>3.8457653994084561E-3</v>
      </c>
      <c r="H203" s="23">
        <f>$O$2*H202+(1-$O$2)*G202</f>
        <v>2.6836698420582292E-3</v>
      </c>
      <c r="I203" s="9">
        <f t="shared" si="17"/>
        <v>5.1804148888464803E-2</v>
      </c>
      <c r="J203" s="24">
        <f>$J$2*(1+C203*$O$3/I203)</f>
        <v>2241.2884725386612</v>
      </c>
      <c r="K203" s="24">
        <f t="shared" si="19"/>
        <v>9.9082618898810857</v>
      </c>
      <c r="L203" s="26">
        <f t="shared" si="18"/>
        <v>9.1738110118914307E-2</v>
      </c>
      <c r="Q203">
        <v>201</v>
      </c>
      <c r="R203">
        <v>83</v>
      </c>
      <c r="S203" s="10">
        <v>9.2051988639056503E-2</v>
      </c>
      <c r="T203" s="20"/>
    </row>
    <row r="204" spans="1:20" x14ac:dyDescent="0.15">
      <c r="A204" s="6">
        <v>36899</v>
      </c>
      <c r="B204" s="11">
        <v>2395.92</v>
      </c>
      <c r="C204" s="7">
        <f t="shared" si="15"/>
        <v>-4.8719705937324553E-3</v>
      </c>
      <c r="E204">
        <v>202</v>
      </c>
      <c r="F204" s="2">
        <f t="shared" si="16"/>
        <v>1150.2620884270605</v>
      </c>
      <c r="G204" s="9">
        <f>C204^2</f>
        <v>2.3736097466193774E-5</v>
      </c>
      <c r="H204" s="23">
        <f>$O$2*H203+(1-$O$2)*G203</f>
        <v>2.7533955754992429E-3</v>
      </c>
      <c r="I204" s="9">
        <f t="shared" si="17"/>
        <v>5.2472807962784335E-2</v>
      </c>
      <c r="J204" s="24">
        <f>$J$2*(1+C204*$O$3/I204)</f>
        <v>2260.4304903990528</v>
      </c>
      <c r="K204" s="24">
        <f t="shared" si="19"/>
        <v>9.9928846987632962</v>
      </c>
      <c r="L204" s="26">
        <f t="shared" si="18"/>
        <v>7.115301236703786E-3</v>
      </c>
      <c r="Q204">
        <v>202</v>
      </c>
      <c r="R204">
        <v>201</v>
      </c>
      <c r="S204" s="10">
        <v>9.1738110118914307E-2</v>
      </c>
      <c r="T204" s="20"/>
    </row>
    <row r="205" spans="1:20" x14ac:dyDescent="0.15">
      <c r="A205" s="6">
        <v>36900</v>
      </c>
      <c r="B205" s="11">
        <v>2441.3000000000002</v>
      </c>
      <c r="C205" s="7">
        <f t="shared" si="15"/>
        <v>1.8940532238138186E-2</v>
      </c>
      <c r="E205">
        <v>203</v>
      </c>
      <c r="F205" s="2">
        <f t="shared" si="16"/>
        <v>1172.0486645952215</v>
      </c>
      <c r="G205" s="9">
        <f>C205^2</f>
        <v>3.5874376146395191E-4</v>
      </c>
      <c r="H205" s="23">
        <f>$O$2*H204+(1-$O$2)*G204</f>
        <v>2.5896160068172597E-3</v>
      </c>
      <c r="I205" s="9">
        <f t="shared" si="17"/>
        <v>5.0888269835171834E-2</v>
      </c>
      <c r="J205" s="24">
        <f>$J$2*(1+C205*$O$3/I205)</f>
        <v>2268.4920498136739</v>
      </c>
      <c r="K205" s="24">
        <f t="shared" si="19"/>
        <v>10.028523146423909</v>
      </c>
      <c r="L205" s="26">
        <f t="shared" si="18"/>
        <v>-2.8523146423909296E-2</v>
      </c>
      <c r="Q205">
        <v>203</v>
      </c>
      <c r="R205">
        <v>529</v>
      </c>
      <c r="S205" s="10">
        <v>9.157526610926503E-2</v>
      </c>
      <c r="T205" s="20"/>
    </row>
    <row r="206" spans="1:20" x14ac:dyDescent="0.15">
      <c r="A206" s="6">
        <v>36901</v>
      </c>
      <c r="B206" s="11">
        <v>2524.1799999999998</v>
      </c>
      <c r="C206" s="7">
        <f t="shared" si="15"/>
        <v>3.3949125465940089E-2</v>
      </c>
      <c r="E206">
        <v>204</v>
      </c>
      <c r="F206" s="2">
        <f t="shared" si="16"/>
        <v>1211.8386917617522</v>
      </c>
      <c r="G206" s="9">
        <f>C206^2</f>
        <v>1.1525431199021418E-3</v>
      </c>
      <c r="H206" s="23">
        <f>$O$2*H205+(1-$O$2)*G205</f>
        <v>2.4557636720960612E-3</v>
      </c>
      <c r="I206" s="9">
        <f t="shared" si="17"/>
        <v>4.9555662361591549E-2</v>
      </c>
      <c r="J206" s="24">
        <f>$J$2*(1+C206*$O$3/I206)</f>
        <v>2273.9156810325517</v>
      </c>
      <c r="K206" s="24">
        <f t="shared" si="19"/>
        <v>10.052499871941043</v>
      </c>
      <c r="L206" s="26">
        <f t="shared" si="18"/>
        <v>-5.2499871941042997E-2</v>
      </c>
      <c r="Q206">
        <v>204</v>
      </c>
      <c r="R206">
        <v>1397</v>
      </c>
      <c r="S206" s="10">
        <v>9.1362004035703492E-2</v>
      </c>
      <c r="T206" s="20"/>
    </row>
    <row r="207" spans="1:20" x14ac:dyDescent="0.15">
      <c r="A207" s="6">
        <v>36902</v>
      </c>
      <c r="B207" s="11">
        <v>2640.57</v>
      </c>
      <c r="C207" s="7">
        <f t="shared" si="15"/>
        <v>4.6110023849329496E-2</v>
      </c>
      <c r="E207">
        <v>205</v>
      </c>
      <c r="F207" s="2">
        <f t="shared" si="16"/>
        <v>1267.7166027404269</v>
      </c>
      <c r="G207" s="9">
        <f>C207^2</f>
        <v>2.126134299385735E-3</v>
      </c>
      <c r="H207" s="23">
        <f>$O$2*H206+(1-$O$2)*G206</f>
        <v>2.3775704389644263E-3</v>
      </c>
      <c r="I207" s="9">
        <f t="shared" si="17"/>
        <v>4.8760336739653742E-2</v>
      </c>
      <c r="J207" s="24">
        <f>$J$2*(1+C207*$O$3/I207)</f>
        <v>2278.4327520166553</v>
      </c>
      <c r="K207" s="24">
        <f t="shared" si="19"/>
        <v>10.072468886565469</v>
      </c>
      <c r="L207" s="26">
        <f t="shared" si="18"/>
        <v>-7.2468886565468793E-2</v>
      </c>
      <c r="Q207">
        <v>205</v>
      </c>
      <c r="R207">
        <v>274</v>
      </c>
      <c r="S207" s="10">
        <v>9.1325360707415371E-2</v>
      </c>
      <c r="T207" s="20"/>
    </row>
    <row r="208" spans="1:20" x14ac:dyDescent="0.15">
      <c r="A208" s="6">
        <v>36903</v>
      </c>
      <c r="B208" s="11">
        <v>2626.5</v>
      </c>
      <c r="C208" s="7">
        <f t="shared" si="15"/>
        <v>-5.328395005623876E-3</v>
      </c>
      <c r="E208">
        <v>206</v>
      </c>
      <c r="F208" s="2">
        <f t="shared" si="16"/>
        <v>1260.9617079258383</v>
      </c>
      <c r="G208" s="9">
        <f>C208^2</f>
        <v>2.8391793335957467E-5</v>
      </c>
      <c r="H208" s="23">
        <f>$O$2*H207+(1-$O$2)*G207</f>
        <v>2.3624842705897045E-3</v>
      </c>
      <c r="I208" s="9">
        <f t="shared" si="17"/>
        <v>4.8605393431076192E-2</v>
      </c>
      <c r="J208" s="24">
        <f>$J$2*(1+C208*$O$3/I208)</f>
        <v>2260.1396431171179</v>
      </c>
      <c r="K208" s="24">
        <f t="shared" si="19"/>
        <v>9.9915989244978771</v>
      </c>
      <c r="L208" s="26">
        <f t="shared" si="18"/>
        <v>8.4010755021228789E-3</v>
      </c>
      <c r="Q208">
        <v>206</v>
      </c>
      <c r="R208">
        <v>758</v>
      </c>
      <c r="S208" s="10">
        <v>9.1266981529042113E-2</v>
      </c>
      <c r="T208" s="20"/>
    </row>
    <row r="209" spans="1:20" x14ac:dyDescent="0.15">
      <c r="A209" s="6">
        <v>36907</v>
      </c>
      <c r="B209" s="11">
        <v>2618.5500000000002</v>
      </c>
      <c r="C209" s="7">
        <f t="shared" si="15"/>
        <v>-3.0268418046829337E-3</v>
      </c>
      <c r="E209">
        <v>207</v>
      </c>
      <c r="F209" s="2">
        <f t="shared" si="16"/>
        <v>1257.1449763141839</v>
      </c>
      <c r="G209" s="9">
        <f>C209^2</f>
        <v>9.1617713105762395E-6</v>
      </c>
      <c r="H209" s="23">
        <f>$O$2*H208+(1-$O$2)*G208</f>
        <v>2.2224387219544795E-3</v>
      </c>
      <c r="I209" s="9">
        <f t="shared" si="17"/>
        <v>4.7142748349608125E-2</v>
      </c>
      <c r="J209" s="24">
        <f>$J$2*(1+C209*$O$3/I209)</f>
        <v>2260.9269926191841</v>
      </c>
      <c r="K209" s="24">
        <f t="shared" si="19"/>
        <v>9.9950796299764111</v>
      </c>
      <c r="L209" s="26">
        <f t="shared" si="18"/>
        <v>4.9203700235889158E-3</v>
      </c>
      <c r="Q209">
        <v>207</v>
      </c>
      <c r="R209">
        <v>1115</v>
      </c>
      <c r="S209" s="10">
        <v>9.1168971177697955E-2</v>
      </c>
      <c r="T209" s="20"/>
    </row>
    <row r="210" spans="1:20" x14ac:dyDescent="0.15">
      <c r="A210" s="6">
        <v>36908</v>
      </c>
      <c r="B210" s="11">
        <v>2682.78</v>
      </c>
      <c r="C210" s="7">
        <f t="shared" si="15"/>
        <v>2.452884229821839E-2</v>
      </c>
      <c r="E210">
        <v>208</v>
      </c>
      <c r="F210" s="2">
        <f t="shared" si="16"/>
        <v>1287.9812871841921</v>
      </c>
      <c r="G210" s="9">
        <f>C210^2</f>
        <v>6.0166410449086758E-4</v>
      </c>
      <c r="H210" s="23">
        <f>$O$2*H209+(1-$O$2)*G209</f>
        <v>2.0896421049158452E-3</v>
      </c>
      <c r="I210" s="9">
        <f t="shared" si="17"/>
        <v>4.5712603348702918E-2</v>
      </c>
      <c r="J210" s="24">
        <f>$J$2*(1+C210*$O$3/I210)</f>
        <v>2271.3417425320326</v>
      </c>
      <c r="K210" s="24">
        <f t="shared" si="19"/>
        <v>10.041121034694491</v>
      </c>
      <c r="L210" s="26">
        <f t="shared" si="18"/>
        <v>-4.1121034694491243E-2</v>
      </c>
      <c r="Q210">
        <v>208</v>
      </c>
      <c r="R210">
        <v>177</v>
      </c>
      <c r="S210" s="10">
        <v>9.0769636628081685E-2</v>
      </c>
      <c r="T210" s="20"/>
    </row>
    <row r="211" spans="1:20" x14ac:dyDescent="0.15">
      <c r="A211" s="6">
        <v>36909</v>
      </c>
      <c r="B211" s="11">
        <v>2768.49</v>
      </c>
      <c r="C211" s="7">
        <f t="shared" si="15"/>
        <v>3.1948202983472118E-2</v>
      </c>
      <c r="E211">
        <v>209</v>
      </c>
      <c r="F211" s="2">
        <f t="shared" si="16"/>
        <v>1329.1299747860664</v>
      </c>
      <c r="G211" s="9">
        <f>C211^2</f>
        <v>1.0206876738731367E-3</v>
      </c>
      <c r="H211" s="23">
        <f>$O$2*H210+(1-$O$2)*G210</f>
        <v>2.0003634248903462E-3</v>
      </c>
      <c r="I211" s="9">
        <f t="shared" si="17"/>
        <v>4.4725422579226085E-2</v>
      </c>
      <c r="J211" s="24">
        <f>$J$2*(1+C211*$O$3/I211)</f>
        <v>2274.4226957133701</v>
      </c>
      <c r="K211" s="24">
        <f t="shared" si="19"/>
        <v>10.054741276517525</v>
      </c>
      <c r="L211" s="26">
        <f t="shared" si="18"/>
        <v>-5.474127651752525E-2</v>
      </c>
      <c r="Q211">
        <v>209</v>
      </c>
      <c r="R211">
        <v>42</v>
      </c>
      <c r="S211" s="10">
        <v>9.0083143374901198E-2</v>
      </c>
      <c r="T211" s="20"/>
    </row>
    <row r="212" spans="1:20" x14ac:dyDescent="0.15">
      <c r="A212" s="6">
        <v>36910</v>
      </c>
      <c r="B212" s="11">
        <v>2770.38</v>
      </c>
      <c r="C212" s="7">
        <f t="shared" si="15"/>
        <v>6.8268261760029425E-4</v>
      </c>
      <c r="E212">
        <v>210</v>
      </c>
      <c r="F212" s="2">
        <f t="shared" si="16"/>
        <v>1330.0373487163845</v>
      </c>
      <c r="G212" s="9">
        <f>C212^2</f>
        <v>4.660555563735896E-7</v>
      </c>
      <c r="H212" s="23">
        <f>$O$2*H211+(1-$O$2)*G211</f>
        <v>1.9415828798293134E-3</v>
      </c>
      <c r="I212" s="9">
        <f t="shared" si="17"/>
        <v>4.4063396144978582E-2</v>
      </c>
      <c r="J212" s="24">
        <f>$J$2*(1+C212*$O$3/I212)</f>
        <v>2262.3085740798711</v>
      </c>
      <c r="K212" s="24">
        <f t="shared" si="19"/>
        <v>10.001187309153998</v>
      </c>
      <c r="L212" s="26">
        <f t="shared" si="18"/>
        <v>-1.1873091539982283E-3</v>
      </c>
      <c r="Q212">
        <v>210</v>
      </c>
      <c r="R212">
        <v>594</v>
      </c>
      <c r="S212" s="10">
        <v>9.0033605945917472E-2</v>
      </c>
      <c r="T212" s="20"/>
    </row>
    <row r="213" spans="1:20" x14ac:dyDescent="0.15">
      <c r="A213" s="6">
        <v>36913</v>
      </c>
      <c r="B213" s="11">
        <v>2757.91</v>
      </c>
      <c r="C213" s="7">
        <f t="shared" si="15"/>
        <v>-4.5011875627171127E-3</v>
      </c>
      <c r="E213">
        <v>211</v>
      </c>
      <c r="F213" s="2">
        <f t="shared" si="16"/>
        <v>1324.0506011443931</v>
      </c>
      <c r="G213" s="9">
        <f>C213^2</f>
        <v>2.0260689474759223E-5</v>
      </c>
      <c r="H213" s="23">
        <f>$O$2*H212+(1-$O$2)*G212</f>
        <v>1.8251158703729369E-3</v>
      </c>
      <c r="I213" s="9">
        <f t="shared" si="17"/>
        <v>4.2721374865199939E-2</v>
      </c>
      <c r="J213" s="24">
        <f>$J$2*(1+C213*$O$3/I213)</f>
        <v>2260.2135612700663</v>
      </c>
      <c r="K213" s="24">
        <f t="shared" si="19"/>
        <v>9.9919257010046962</v>
      </c>
      <c r="L213" s="26">
        <f t="shared" si="18"/>
        <v>8.0742989953037636E-3</v>
      </c>
      <c r="Q213">
        <v>211</v>
      </c>
      <c r="R213">
        <v>530</v>
      </c>
      <c r="S213" s="10">
        <v>8.9626179994519717E-2</v>
      </c>
      <c r="T213" s="20"/>
    </row>
    <row r="214" spans="1:20" x14ac:dyDescent="0.15">
      <c r="A214" s="6">
        <v>36914</v>
      </c>
      <c r="B214" s="11">
        <v>2840.39</v>
      </c>
      <c r="C214" s="7">
        <f t="shared" si="15"/>
        <v>2.9906704714802057E-2</v>
      </c>
      <c r="E214">
        <v>212</v>
      </c>
      <c r="F214" s="2">
        <f t="shared" si="16"/>
        <v>1363.6485915002747</v>
      </c>
      <c r="G214" s="9">
        <f>C214^2</f>
        <v>8.9441098689836359E-4</v>
      </c>
      <c r="H214" s="23">
        <f>$O$2*H213+(1-$O$2)*G213</f>
        <v>1.7168245595190462E-3</v>
      </c>
      <c r="I214" s="9">
        <f t="shared" si="17"/>
        <v>4.1434581686304574E-2</v>
      </c>
      <c r="J214" s="24">
        <f>$J$2*(1+C214*$O$3/I214)</f>
        <v>2274.5520601198623</v>
      </c>
      <c r="K214" s="24">
        <f t="shared" si="19"/>
        <v>10.055313169174118</v>
      </c>
      <c r="L214" s="26">
        <f t="shared" si="18"/>
        <v>-5.5313169174118215E-2</v>
      </c>
      <c r="Q214">
        <v>212</v>
      </c>
      <c r="R214">
        <v>702</v>
      </c>
      <c r="S214" s="10">
        <v>8.9538972724183097E-2</v>
      </c>
      <c r="T214" s="20"/>
    </row>
    <row r="215" spans="1:20" x14ac:dyDescent="0.15">
      <c r="A215" s="6">
        <v>36915</v>
      </c>
      <c r="B215" s="11">
        <v>2859.15</v>
      </c>
      <c r="C215" s="7">
        <f t="shared" si="15"/>
        <v>6.6047268156839145E-3</v>
      </c>
      <c r="E215">
        <v>213</v>
      </c>
      <c r="F215" s="2">
        <f t="shared" si="16"/>
        <v>1372.6551179197263</v>
      </c>
      <c r="G215" s="9">
        <f>C215^2</f>
        <v>4.3622416309814181E-5</v>
      </c>
      <c r="H215" s="23">
        <f>$O$2*H214+(1-$O$2)*G214</f>
        <v>1.6674797451618052E-3</v>
      </c>
      <c r="I215" s="9">
        <f t="shared" si="17"/>
        <v>4.0834785969339982E-2</v>
      </c>
      <c r="J215" s="24">
        <f>$J$2*(1+C215*$O$3/I215)</f>
        <v>2264.8438049224637</v>
      </c>
      <c r="K215" s="24">
        <f t="shared" si="19"/>
        <v>10.012395028038689</v>
      </c>
      <c r="L215" s="26">
        <f t="shared" si="18"/>
        <v>-1.2395028038689304E-2</v>
      </c>
      <c r="Q215">
        <v>213</v>
      </c>
      <c r="R215">
        <v>1356</v>
      </c>
      <c r="S215" s="10">
        <v>8.9318297442213535E-2</v>
      </c>
      <c r="T215" s="20"/>
    </row>
    <row r="216" spans="1:20" x14ac:dyDescent="0.15">
      <c r="A216" s="6">
        <v>36916</v>
      </c>
      <c r="B216" s="11">
        <v>2754.28</v>
      </c>
      <c r="C216" s="7">
        <f t="shared" si="15"/>
        <v>-3.6678733189934087E-2</v>
      </c>
      <c r="E216">
        <v>214</v>
      </c>
      <c r="F216" s="2">
        <f t="shared" si="16"/>
        <v>1322.3078670877512</v>
      </c>
      <c r="G216" s="9">
        <f>C216^2</f>
        <v>1.3453294684183724E-3</v>
      </c>
      <c r="H216" s="23">
        <f>$O$2*H215+(1-$O$2)*G215</f>
        <v>1.5700483054306856E-3</v>
      </c>
      <c r="I216" s="9">
        <f t="shared" si="17"/>
        <v>3.9623835067174977E-2</v>
      </c>
      <c r="J216" s="24">
        <f>$J$2*(1+C216*$O$3/I216)</f>
        <v>2245.9934734584153</v>
      </c>
      <c r="K216" s="24">
        <f t="shared" si="19"/>
        <v>9.9290617029690686</v>
      </c>
      <c r="L216" s="26">
        <f t="shared" si="18"/>
        <v>7.0938297030931352E-2</v>
      </c>
      <c r="Q216">
        <v>214</v>
      </c>
      <c r="R216">
        <v>920</v>
      </c>
      <c r="S216" s="10">
        <v>8.8330625192337919E-2</v>
      </c>
      <c r="T216" s="20"/>
    </row>
    <row r="217" spans="1:20" x14ac:dyDescent="0.15">
      <c r="A217" s="6">
        <v>36917</v>
      </c>
      <c r="B217" s="11">
        <v>2781.3</v>
      </c>
      <c r="C217" s="7">
        <f t="shared" si="15"/>
        <v>9.8101863281874202E-3</v>
      </c>
      <c r="E217">
        <v>215</v>
      </c>
      <c r="F217" s="2">
        <f t="shared" si="16"/>
        <v>1335.2799536471102</v>
      </c>
      <c r="G217" s="9">
        <f>C217^2</f>
        <v>9.6239755793755378E-5</v>
      </c>
      <c r="H217" s="23">
        <f>$O$2*H216+(1-$O$2)*G216</f>
        <v>1.5565651752099468E-3</v>
      </c>
      <c r="I217" s="9">
        <f t="shared" si="17"/>
        <v>3.9453329076390334E-2</v>
      </c>
      <c r="J217" s="24">
        <f>$J$2*(1+C217*$O$3/I217)</f>
        <v>2266.350392513019</v>
      </c>
      <c r="K217" s="24">
        <f t="shared" si="19"/>
        <v>10.019055332854499</v>
      </c>
      <c r="L217" s="26">
        <f t="shared" si="18"/>
        <v>-1.9055332854499341E-2</v>
      </c>
      <c r="Q217">
        <v>215</v>
      </c>
      <c r="R217">
        <v>674</v>
      </c>
      <c r="S217" s="10">
        <v>8.7867177290085863E-2</v>
      </c>
      <c r="T217" s="20"/>
    </row>
    <row r="218" spans="1:20" x14ac:dyDescent="0.15">
      <c r="A218" s="6">
        <v>36920</v>
      </c>
      <c r="B218" s="11">
        <v>2838.34</v>
      </c>
      <c r="C218" s="7">
        <f t="shared" si="15"/>
        <v>2.050839535469029E-2</v>
      </c>
      <c r="E218">
        <v>216</v>
      </c>
      <c r="F218" s="2">
        <f t="shared" si="16"/>
        <v>1362.6644028456976</v>
      </c>
      <c r="G218" s="9">
        <f>C218^2</f>
        <v>4.2059428002428224E-4</v>
      </c>
      <c r="H218" s="23">
        <f>$O$2*H217+(1-$O$2)*G217</f>
        <v>1.4689456500449752E-3</v>
      </c>
      <c r="I218" s="9">
        <f t="shared" si="17"/>
        <v>3.8326826767226312E-2</v>
      </c>
      <c r="J218" s="24">
        <f>$J$2*(1+C218*$O$3/I218)</f>
        <v>2271.3158140902074</v>
      </c>
      <c r="K218" s="24">
        <f t="shared" si="19"/>
        <v>10.041006410541844</v>
      </c>
      <c r="L218" s="26">
        <f t="shared" si="18"/>
        <v>-4.1006410541843508E-2</v>
      </c>
      <c r="Q218">
        <v>216</v>
      </c>
      <c r="R218">
        <v>190</v>
      </c>
      <c r="S218" s="10">
        <v>8.7601327704074805E-2</v>
      </c>
      <c r="T218" s="20"/>
    </row>
    <row r="219" spans="1:20" x14ac:dyDescent="0.15">
      <c r="A219" s="6">
        <v>36921</v>
      </c>
      <c r="B219" s="11">
        <v>2838.35</v>
      </c>
      <c r="C219" s="7">
        <f t="shared" si="15"/>
        <v>3.5231860875395427E-6</v>
      </c>
      <c r="E219">
        <v>217</v>
      </c>
      <c r="F219" s="2">
        <f t="shared" si="16"/>
        <v>1362.6692037659636</v>
      </c>
      <c r="G219" s="9">
        <f>C219^2</f>
        <v>1.2412840207432191E-11</v>
      </c>
      <c r="H219" s="23">
        <f>$O$2*H218+(1-$O$2)*G218</f>
        <v>1.4060445678437336E-3</v>
      </c>
      <c r="I219" s="9">
        <f t="shared" si="17"/>
        <v>3.7497260804540557E-2</v>
      </c>
      <c r="J219" s="24">
        <f>$J$2*(1+C219*$O$3/I219)</f>
        <v>2262.0416287681091</v>
      </c>
      <c r="K219" s="24">
        <f t="shared" si="19"/>
        <v>10.000007200439025</v>
      </c>
      <c r="L219" s="26">
        <f t="shared" si="18"/>
        <v>-7.2004390254676309E-6</v>
      </c>
      <c r="Q219">
        <v>217</v>
      </c>
      <c r="R219">
        <v>1249</v>
      </c>
      <c r="S219" s="10">
        <v>8.7513795262664118E-2</v>
      </c>
      <c r="T219" s="20"/>
    </row>
    <row r="220" spans="1:20" x14ac:dyDescent="0.15">
      <c r="A220" s="6">
        <v>36922</v>
      </c>
      <c r="B220" s="11">
        <v>2772.73</v>
      </c>
      <c r="C220" s="7">
        <f t="shared" si="15"/>
        <v>-2.3119065654341409E-2</v>
      </c>
      <c r="E220">
        <v>218</v>
      </c>
      <c r="F220" s="2">
        <f t="shared" si="16"/>
        <v>1331.1655649789491</v>
      </c>
      <c r="G220" s="9">
        <f>C220^2</f>
        <v>5.344911967297486E-4</v>
      </c>
      <c r="H220" s="23">
        <f>$O$2*H219+(1-$O$2)*G219</f>
        <v>1.3216818945178798E-3</v>
      </c>
      <c r="I220" s="9">
        <f t="shared" si="17"/>
        <v>3.6354943192334656E-2</v>
      </c>
      <c r="J220" s="24">
        <f>$J$2*(1+C220*$O$3/I220)</f>
        <v>2251.0162329735986</v>
      </c>
      <c r="K220" s="24">
        <f t="shared" si="19"/>
        <v>9.9512662595427059</v>
      </c>
      <c r="L220" s="26">
        <f t="shared" si="18"/>
        <v>4.8733740457294061E-2</v>
      </c>
      <c r="Q220">
        <v>218</v>
      </c>
      <c r="R220">
        <v>332</v>
      </c>
      <c r="S220" s="10">
        <v>8.6783269218715375E-2</v>
      </c>
      <c r="T220" s="20"/>
    </row>
    <row r="221" spans="1:20" x14ac:dyDescent="0.15">
      <c r="A221" s="6">
        <v>36923</v>
      </c>
      <c r="B221" s="11">
        <v>2782.79</v>
      </c>
      <c r="C221" s="7">
        <f t="shared" si="15"/>
        <v>3.6281931525967703E-3</v>
      </c>
      <c r="E221">
        <v>219</v>
      </c>
      <c r="F221" s="2">
        <f t="shared" si="16"/>
        <v>1335.9952907667782</v>
      </c>
      <c r="G221" s="9">
        <f>C221^2</f>
        <v>1.3163785552550091E-5</v>
      </c>
      <c r="H221" s="23">
        <f>$O$2*H220+(1-$O$2)*G220</f>
        <v>1.2744504526505918E-3</v>
      </c>
      <c r="I221" s="9">
        <f t="shared" si="17"/>
        <v>3.5699446111257693E-2</v>
      </c>
      <c r="J221" s="24">
        <f>$J$2*(1+C221*$O$3/I221)</f>
        <v>2263.8017818837279</v>
      </c>
      <c r="K221" s="24">
        <f t="shared" si="19"/>
        <v>10.007788464765115</v>
      </c>
      <c r="L221" s="26">
        <f t="shared" si="18"/>
        <v>-7.7884647651149663E-3</v>
      </c>
      <c r="Q221">
        <v>219</v>
      </c>
      <c r="R221">
        <v>608</v>
      </c>
      <c r="S221" s="10">
        <v>8.661643450151324E-2</v>
      </c>
      <c r="T221" s="20"/>
    </row>
    <row r="222" spans="1:20" x14ac:dyDescent="0.15">
      <c r="A222" s="6">
        <v>36924</v>
      </c>
      <c r="B222" s="11">
        <v>2660.5</v>
      </c>
      <c r="C222" s="7">
        <f t="shared" si="15"/>
        <v>-4.3945105451722921E-2</v>
      </c>
      <c r="E222">
        <v>220</v>
      </c>
      <c r="F222" s="2">
        <f t="shared" si="16"/>
        <v>1277.284836831027</v>
      </c>
      <c r="G222" s="9">
        <f>C222^2</f>
        <v>1.9311722931630475E-3</v>
      </c>
      <c r="H222" s="23">
        <f>$O$2*H221+(1-$O$2)*G221</f>
        <v>1.1987732526247091E-3</v>
      </c>
      <c r="I222" s="9">
        <f t="shared" si="17"/>
        <v>3.4623305050568313E-2</v>
      </c>
      <c r="J222" s="24">
        <f>$J$2*(1+C222*$O$3/I222)</f>
        <v>2240.0378456384938</v>
      </c>
      <c r="K222" s="24">
        <f t="shared" si="19"/>
        <v>9.9027331330944364</v>
      </c>
      <c r="L222" s="26">
        <f t="shared" si="18"/>
        <v>9.7266866905563631E-2</v>
      </c>
      <c r="Q222">
        <v>220</v>
      </c>
      <c r="R222">
        <v>765</v>
      </c>
      <c r="S222" s="10">
        <v>8.6220177497917661E-2</v>
      </c>
      <c r="T222" s="20"/>
    </row>
    <row r="223" spans="1:20" x14ac:dyDescent="0.15">
      <c r="A223" s="6">
        <v>36927</v>
      </c>
      <c r="B223" s="11">
        <v>2643.21</v>
      </c>
      <c r="C223" s="7">
        <f t="shared" si="15"/>
        <v>-6.4987784251080427E-3</v>
      </c>
      <c r="E223">
        <v>221</v>
      </c>
      <c r="F223" s="2">
        <f t="shared" si="16"/>
        <v>1268.9840456907118</v>
      </c>
      <c r="G223" s="9">
        <f>C223^2</f>
        <v>4.2234121018649775E-5</v>
      </c>
      <c r="H223" s="23">
        <f>$O$2*H222+(1-$O$2)*G222</f>
        <v>1.2427171950570093E-3</v>
      </c>
      <c r="I223" s="9">
        <f t="shared" si="17"/>
        <v>3.5252194187837572E-2</v>
      </c>
      <c r="J223" s="24">
        <f>$J$2*(1+C223*$O$3/I223)</f>
        <v>2258.8442794552993</v>
      </c>
      <c r="K223" s="24">
        <f t="shared" si="19"/>
        <v>9.9858723959580704</v>
      </c>
      <c r="L223" s="26">
        <f t="shared" si="18"/>
        <v>1.4127604041929587E-2</v>
      </c>
      <c r="Q223">
        <v>221</v>
      </c>
      <c r="R223">
        <v>678</v>
      </c>
      <c r="S223" s="10">
        <v>8.5940224776823726E-2</v>
      </c>
      <c r="T223" s="20"/>
    </row>
    <row r="224" spans="1:20" x14ac:dyDescent="0.15">
      <c r="A224" s="6">
        <v>36928</v>
      </c>
      <c r="B224" s="11">
        <v>2664.49</v>
      </c>
      <c r="C224" s="7">
        <f t="shared" si="15"/>
        <v>8.0508169990276546E-3</v>
      </c>
      <c r="E224">
        <v>222</v>
      </c>
      <c r="F224" s="2">
        <f t="shared" si="16"/>
        <v>1279.2004040172535</v>
      </c>
      <c r="G224" s="9">
        <f>C224^2</f>
        <v>6.4815654351832656E-5</v>
      </c>
      <c r="H224" s="23">
        <f>$O$2*H223+(1-$O$2)*G223</f>
        <v>1.1706882106147078E-3</v>
      </c>
      <c r="I224" s="9">
        <f t="shared" si="17"/>
        <v>3.4215321284692152E-2</v>
      </c>
      <c r="J224" s="24">
        <f>$J$2*(1+C224*$O$3/I224)</f>
        <v>2266.1188952368043</v>
      </c>
      <c r="K224" s="24">
        <f t="shared" si="19"/>
        <v>10.018031932400861</v>
      </c>
      <c r="L224" s="26">
        <f t="shared" si="18"/>
        <v>-1.8031932400861095E-2</v>
      </c>
      <c r="Q224">
        <v>222</v>
      </c>
      <c r="R224">
        <v>1142</v>
      </c>
      <c r="S224" s="10">
        <v>8.5446811829983815E-2</v>
      </c>
      <c r="T224" s="20"/>
    </row>
    <row r="225" spans="1:20" x14ac:dyDescent="0.15">
      <c r="A225" s="6">
        <v>36929</v>
      </c>
      <c r="B225" s="11">
        <v>2607.8200000000002</v>
      </c>
      <c r="C225" s="7">
        <f t="shared" si="15"/>
        <v>-2.1268610503323182E-2</v>
      </c>
      <c r="E225">
        <v>223</v>
      </c>
      <c r="F225" s="2">
        <f t="shared" si="16"/>
        <v>1251.9935888685168</v>
      </c>
      <c r="G225" s="9">
        <f>C225^2</f>
        <v>4.5235379274206916E-4</v>
      </c>
      <c r="H225" s="23">
        <f>$O$2*H224+(1-$O$2)*G224</f>
        <v>1.1043358572389351E-3</v>
      </c>
      <c r="I225" s="9">
        <f t="shared" si="17"/>
        <v>3.3231549124874318E-2</v>
      </c>
      <c r="J225" s="24">
        <f>$J$2*(1+C225*$O$3/I225)</f>
        <v>2250.9453974301973</v>
      </c>
      <c r="K225" s="24">
        <f t="shared" si="19"/>
        <v>9.950953110600155</v>
      </c>
      <c r="L225" s="26">
        <f t="shared" si="18"/>
        <v>4.9046889399845028E-2</v>
      </c>
      <c r="Q225">
        <v>223</v>
      </c>
      <c r="R225">
        <v>225</v>
      </c>
      <c r="S225" s="10">
        <v>8.5320123982935314E-2</v>
      </c>
      <c r="T225" s="20"/>
    </row>
    <row r="226" spans="1:20" x14ac:dyDescent="0.15">
      <c r="A226" s="6">
        <v>36930</v>
      </c>
      <c r="B226" s="11">
        <v>2562.06</v>
      </c>
      <c r="C226" s="7">
        <f t="shared" si="15"/>
        <v>-1.7547223351304986E-2</v>
      </c>
      <c r="E226">
        <v>224</v>
      </c>
      <c r="F226" s="2">
        <f t="shared" si="16"/>
        <v>1230.0245777302391</v>
      </c>
      <c r="G226" s="9">
        <f>C226^2</f>
        <v>3.0790504734058298E-4</v>
      </c>
      <c r="H226" s="23">
        <f>$O$2*H225+(1-$O$2)*G225</f>
        <v>1.065216933369123E-3</v>
      </c>
      <c r="I226" s="9">
        <f t="shared" si="17"/>
        <v>3.2637661272969958E-2</v>
      </c>
      <c r="J226" s="24">
        <f>$J$2*(1+C226*$O$3/I226)</f>
        <v>2252.7200712614858</v>
      </c>
      <c r="K226" s="24">
        <f t="shared" si="19"/>
        <v>9.9587985679364035</v>
      </c>
      <c r="L226" s="26">
        <f t="shared" si="18"/>
        <v>4.1201432063596499E-2</v>
      </c>
      <c r="Q226">
        <v>224</v>
      </c>
      <c r="R226">
        <v>1102</v>
      </c>
      <c r="S226" s="10">
        <v>8.5176570100953697E-2</v>
      </c>
      <c r="T226" s="20"/>
    </row>
    <row r="227" spans="1:20" x14ac:dyDescent="0.15">
      <c r="A227" s="6">
        <v>36931</v>
      </c>
      <c r="B227" s="11">
        <v>2470.9699999999998</v>
      </c>
      <c r="C227" s="7">
        <f t="shared" si="15"/>
        <v>-3.555342185585042E-2</v>
      </c>
      <c r="E227">
        <v>225</v>
      </c>
      <c r="F227" s="2">
        <f t="shared" si="16"/>
        <v>1186.2929950251316</v>
      </c>
      <c r="G227" s="9">
        <f>C227^2</f>
        <v>1.2640458056600624E-3</v>
      </c>
      <c r="H227" s="23">
        <f>$O$2*H226+(1-$O$2)*G226</f>
        <v>1.0197782202074105E-3</v>
      </c>
      <c r="I227" s="9">
        <f t="shared" si="17"/>
        <v>3.1933966559251771E-2</v>
      </c>
      <c r="J227" s="24">
        <f>$J$2*(1+C227*$O$3/I227)</f>
        <v>2242.7402466745639</v>
      </c>
      <c r="K227" s="24">
        <f t="shared" si="19"/>
        <v>9.9146798760170647</v>
      </c>
      <c r="L227" s="26">
        <f t="shared" si="18"/>
        <v>8.5320123982935314E-2</v>
      </c>
      <c r="Q227">
        <v>225</v>
      </c>
      <c r="R227">
        <v>124</v>
      </c>
      <c r="S227" s="10">
        <v>8.5147101669495129E-2</v>
      </c>
      <c r="T227" s="20"/>
    </row>
    <row r="228" spans="1:20" x14ac:dyDescent="0.15">
      <c r="A228" s="6">
        <v>36934</v>
      </c>
      <c r="B228" s="11">
        <v>2489.66</v>
      </c>
      <c r="C228" s="7">
        <f t="shared" si="15"/>
        <v>7.5638312079870929E-3</v>
      </c>
      <c r="E228">
        <v>226</v>
      </c>
      <c r="F228" s="2">
        <f t="shared" si="16"/>
        <v>1195.2659150027191</v>
      </c>
      <c r="G228" s="9">
        <f>C228^2</f>
        <v>5.7211542542919484E-5</v>
      </c>
      <c r="H228" s="23">
        <f>$O$2*H227+(1-$O$2)*G227</f>
        <v>1.0344342753345697E-3</v>
      </c>
      <c r="I228" s="9">
        <f t="shared" si="17"/>
        <v>3.2162622332990352E-2</v>
      </c>
      <c r="J228" s="24">
        <f>$J$2*(1+C228*$O$3/I228)</f>
        <v>2266.1167454583497</v>
      </c>
      <c r="K228" s="24">
        <f t="shared" si="19"/>
        <v>10.01802242868539</v>
      </c>
      <c r="L228" s="26">
        <f t="shared" si="18"/>
        <v>-1.8022428685389613E-2</v>
      </c>
      <c r="Q228">
        <v>226</v>
      </c>
      <c r="R228">
        <v>1381</v>
      </c>
      <c r="S228" s="10">
        <v>8.5085773120207264E-2</v>
      </c>
      <c r="T228" s="20"/>
    </row>
    <row r="229" spans="1:20" x14ac:dyDescent="0.15">
      <c r="A229" s="6">
        <v>36935</v>
      </c>
      <c r="B229" s="11">
        <v>2427.7199999999998</v>
      </c>
      <c r="C229" s="7">
        <f t="shared" si="15"/>
        <v>-2.4878899126788423E-2</v>
      </c>
      <c r="E229">
        <v>227</v>
      </c>
      <c r="F229" s="2">
        <f t="shared" si="16"/>
        <v>1165.5290148736781</v>
      </c>
      <c r="G229" s="9">
        <f>C229^2</f>
        <v>6.1895962176091379E-4</v>
      </c>
      <c r="H229" s="23">
        <f>$O$2*H228+(1-$O$2)*G228</f>
        <v>9.7580091136707054E-4</v>
      </c>
      <c r="I229" s="9">
        <f t="shared" si="17"/>
        <v>3.1237812205195652E-2</v>
      </c>
      <c r="J229" s="24">
        <f>$J$2*(1+C229*$O$3/I229)</f>
        <v>2248.2338124750763</v>
      </c>
      <c r="K229" s="24">
        <f t="shared" si="19"/>
        <v>9.9389657675155014</v>
      </c>
      <c r="L229" s="26">
        <f t="shared" si="18"/>
        <v>6.1034232484498574E-2</v>
      </c>
      <c r="Q229">
        <v>227</v>
      </c>
      <c r="R229">
        <v>86</v>
      </c>
      <c r="S229" s="10">
        <v>8.5051880706219052E-2</v>
      </c>
      <c r="T229" s="20"/>
    </row>
    <row r="230" spans="1:20" x14ac:dyDescent="0.15">
      <c r="A230" s="6">
        <v>36936</v>
      </c>
      <c r="B230" s="11">
        <v>2491.4</v>
      </c>
      <c r="C230" s="7">
        <f t="shared" si="15"/>
        <v>2.6230372530605006E-2</v>
      </c>
      <c r="E230">
        <v>228</v>
      </c>
      <c r="F230" s="2">
        <f t="shared" si="16"/>
        <v>1196.1012751290436</v>
      </c>
      <c r="G230" s="9">
        <f>C230^2</f>
        <v>6.8803244309431763E-4</v>
      </c>
      <c r="H230" s="23">
        <f>$O$2*H229+(1-$O$2)*G229</f>
        <v>9.5439043399070118E-4</v>
      </c>
      <c r="I230" s="9">
        <f t="shared" si="17"/>
        <v>3.0893210160012525E-2</v>
      </c>
      <c r="J230" s="24">
        <f>$J$2*(1+C230*$O$3/I230)</f>
        <v>2276.7585368053478</v>
      </c>
      <c r="K230" s="24">
        <f t="shared" si="19"/>
        <v>10.065067535522571</v>
      </c>
      <c r="L230" s="26">
        <f t="shared" si="18"/>
        <v>-6.5067535522571163E-2</v>
      </c>
      <c r="Q230">
        <v>228</v>
      </c>
      <c r="R230">
        <v>963</v>
      </c>
      <c r="S230" s="10">
        <v>8.4966225120640004E-2</v>
      </c>
      <c r="T230" s="20"/>
    </row>
    <row r="231" spans="1:20" x14ac:dyDescent="0.15">
      <c r="A231" s="6">
        <v>36937</v>
      </c>
      <c r="B231" s="11">
        <v>2552.91</v>
      </c>
      <c r="C231" s="7">
        <f t="shared" si="15"/>
        <v>2.4688929918921021E-2</v>
      </c>
      <c r="E231">
        <v>229</v>
      </c>
      <c r="F231" s="2">
        <f t="shared" si="16"/>
        <v>1225.6317356866366</v>
      </c>
      <c r="G231" s="9">
        <f>C231^2</f>
        <v>6.0954326054139352E-4</v>
      </c>
      <c r="H231" s="23">
        <f>$O$2*H230+(1-$O$2)*G230</f>
        <v>9.3840895453691821E-4</v>
      </c>
      <c r="I231" s="9">
        <f t="shared" si="17"/>
        <v>3.0633461354161697E-2</v>
      </c>
      <c r="J231" s="24">
        <f>$J$2*(1+C231*$O$3/I231)</f>
        <v>2276.0110617995601</v>
      </c>
      <c r="K231" s="24">
        <f t="shared" si="19"/>
        <v>10.061763106751252</v>
      </c>
      <c r="L231" s="26">
        <f t="shared" si="18"/>
        <v>-6.1763106751252295E-2</v>
      </c>
      <c r="Q231">
        <v>229</v>
      </c>
      <c r="R231">
        <v>1354</v>
      </c>
      <c r="S231" s="10">
        <v>8.4057838759918013E-2</v>
      </c>
      <c r="T231" s="20"/>
    </row>
    <row r="232" spans="1:20" x14ac:dyDescent="0.15">
      <c r="A232" s="6">
        <v>36938</v>
      </c>
      <c r="B232" s="11">
        <v>2425.38</v>
      </c>
      <c r="C232" s="7">
        <f t="shared" si="15"/>
        <v>-4.9954757512015613E-2</v>
      </c>
      <c r="E232">
        <v>230</v>
      </c>
      <c r="F232" s="2">
        <f t="shared" si="16"/>
        <v>1164.4055995313799</v>
      </c>
      <c r="G232" s="9">
        <f>C232^2</f>
        <v>2.4954777980842804E-3</v>
      </c>
      <c r="H232" s="23">
        <f>$O$2*H231+(1-$O$2)*G231</f>
        <v>9.186770128971867E-4</v>
      </c>
      <c r="I232" s="9">
        <f t="shared" si="17"/>
        <v>3.030968513358703E-2</v>
      </c>
      <c r="J232" s="24">
        <f>$J$2*(1+C232*$O$3/I232)</f>
        <v>2233.4694468470611</v>
      </c>
      <c r="K232" s="24">
        <f t="shared" si="19"/>
        <v>9.8736956324691914</v>
      </c>
      <c r="L232" s="26">
        <f t="shared" si="18"/>
        <v>0.12630436753080865</v>
      </c>
      <c r="Q232">
        <v>230</v>
      </c>
      <c r="R232">
        <v>621</v>
      </c>
      <c r="S232" s="10">
        <v>8.3950232068975339E-2</v>
      </c>
      <c r="T232" s="20"/>
    </row>
    <row r="233" spans="1:20" x14ac:dyDescent="0.15">
      <c r="A233" s="6">
        <v>36942</v>
      </c>
      <c r="B233" s="11">
        <v>2318.35</v>
      </c>
      <c r="C233" s="7">
        <f t="shared" si="15"/>
        <v>-4.4129167388203161E-2</v>
      </c>
      <c r="E233">
        <v>231</v>
      </c>
      <c r="F233" s="2">
        <f t="shared" si="16"/>
        <v>1113.0213499218987</v>
      </c>
      <c r="G233" s="9">
        <f>C233^2</f>
        <v>1.9473834143760534E-3</v>
      </c>
      <c r="H233" s="23">
        <f>$O$2*H232+(1-$O$2)*G232</f>
        <v>1.0132850600084124E-3</v>
      </c>
      <c r="I233" s="9">
        <f t="shared" si="17"/>
        <v>3.1832138790983122E-2</v>
      </c>
      <c r="J233" s="24">
        <f>$J$2*(1+C233*$O$3/I233)</f>
        <v>2238.0083753482772</v>
      </c>
      <c r="K233" s="24">
        <f t="shared" si="19"/>
        <v>9.8937612745498633</v>
      </c>
      <c r="L233" s="26">
        <f t="shared" si="18"/>
        <v>0.10623872545013668</v>
      </c>
      <c r="Q233">
        <v>231</v>
      </c>
      <c r="R233">
        <v>1487</v>
      </c>
      <c r="S233" s="10">
        <v>8.368484335773374E-2</v>
      </c>
      <c r="T233" s="20"/>
    </row>
    <row r="234" spans="1:20" x14ac:dyDescent="0.15">
      <c r="A234" s="6">
        <v>36943</v>
      </c>
      <c r="B234" s="11">
        <v>2268.94</v>
      </c>
      <c r="C234" s="7">
        <f t="shared" si="15"/>
        <v>-2.1312571440895378E-2</v>
      </c>
      <c r="E234">
        <v>232</v>
      </c>
      <c r="F234" s="2">
        <f t="shared" si="16"/>
        <v>1089.3000028864465</v>
      </c>
      <c r="G234" s="9">
        <f>C234^2</f>
        <v>4.5422570142326929E-4</v>
      </c>
      <c r="H234" s="23">
        <f>$O$2*H233+(1-$O$2)*G233</f>
        <v>1.0693309612704708E-3</v>
      </c>
      <c r="I234" s="9">
        <f t="shared" si="17"/>
        <v>3.2700626313122365E-2</v>
      </c>
      <c r="J234" s="24">
        <f>$J$2*(1+C234*$O$3/I234)</f>
        <v>2250.7419628146163</v>
      </c>
      <c r="K234" s="24">
        <f t="shared" si="19"/>
        <v>9.9500537692287327</v>
      </c>
      <c r="L234" s="26">
        <f t="shared" si="18"/>
        <v>4.9946230771267253E-2</v>
      </c>
      <c r="Q234">
        <v>232</v>
      </c>
      <c r="R234">
        <v>556</v>
      </c>
      <c r="S234" s="10">
        <v>8.3349936538402503E-2</v>
      </c>
      <c r="T234" s="20"/>
    </row>
    <row r="235" spans="1:20" x14ac:dyDescent="0.15">
      <c r="A235" s="6">
        <v>36944</v>
      </c>
      <c r="B235" s="11">
        <v>2244.96</v>
      </c>
      <c r="C235" s="7">
        <f t="shared" si="15"/>
        <v>-1.0568811868096994E-2</v>
      </c>
      <c r="E235">
        <v>233</v>
      </c>
      <c r="F235" s="2">
        <f t="shared" si="16"/>
        <v>1077.7873960880222</v>
      </c>
      <c r="G235" s="9">
        <f>C235^2</f>
        <v>1.1169978430322789E-4</v>
      </c>
      <c r="H235" s="23">
        <f>$O$2*H234+(1-$O$2)*G234</f>
        <v>1.0324246456796388E-3</v>
      </c>
      <c r="I235" s="9">
        <f t="shared" si="17"/>
        <v>3.2131365449971756E-2</v>
      </c>
      <c r="J235" s="24">
        <f>$J$2*(1+C235*$O$3/I235)</f>
        <v>2256.3380920222212</v>
      </c>
      <c r="K235" s="24">
        <f t="shared" si="19"/>
        <v>9.9747930718387874</v>
      </c>
      <c r="L235" s="26">
        <f t="shared" si="18"/>
        <v>2.5206928161212616E-2</v>
      </c>
      <c r="Q235">
        <v>233</v>
      </c>
      <c r="R235">
        <v>534</v>
      </c>
      <c r="S235" s="10">
        <v>8.3099594504368213E-2</v>
      </c>
      <c r="T235" s="20"/>
    </row>
    <row r="236" spans="1:20" x14ac:dyDescent="0.15">
      <c r="A236" s="6">
        <v>36945</v>
      </c>
      <c r="B236" s="11">
        <v>2262.5100000000002</v>
      </c>
      <c r="C236" s="7">
        <f t="shared" si="15"/>
        <v>7.8175112251444023E-3</v>
      </c>
      <c r="E236">
        <v>234</v>
      </c>
      <c r="F236" s="2">
        <f t="shared" si="16"/>
        <v>1086.2130111552594</v>
      </c>
      <c r="G236" s="9">
        <f>C236^2</f>
        <v>6.1113481755258728E-5</v>
      </c>
      <c r="H236" s="23">
        <f>$O$2*H235+(1-$O$2)*G235</f>
        <v>9.7718115399705418E-4</v>
      </c>
      <c r="I236" s="9">
        <f t="shared" si="17"/>
        <v>3.1259896896775816E-2</v>
      </c>
      <c r="J236" s="24">
        <f>$J$2*(1+C236*$O$3/I236)</f>
        <v>2266.375150615344</v>
      </c>
      <c r="K236" s="24">
        <f t="shared" si="19"/>
        <v>10.019164783183959</v>
      </c>
      <c r="L236" s="26">
        <f t="shared" si="18"/>
        <v>-1.9164783183958534E-2</v>
      </c>
      <c r="Q236">
        <v>234</v>
      </c>
      <c r="R236">
        <v>806</v>
      </c>
      <c r="S236" s="10">
        <v>8.2444153210360582E-2</v>
      </c>
      <c r="T236" s="20"/>
    </row>
    <row r="237" spans="1:20" x14ac:dyDescent="0.15">
      <c r="A237" s="6">
        <v>36948</v>
      </c>
      <c r="B237" s="11">
        <v>2308.5</v>
      </c>
      <c r="C237" s="7">
        <f t="shared" si="15"/>
        <v>2.0326981980190117E-2</v>
      </c>
      <c r="E237">
        <v>235</v>
      </c>
      <c r="F237" s="2">
        <f t="shared" si="16"/>
        <v>1108.2924434596605</v>
      </c>
      <c r="G237" s="9">
        <f>C237^2</f>
        <v>4.1318619642297376E-4</v>
      </c>
      <c r="H237" s="23">
        <f>$O$2*H236+(1-$O$2)*G236</f>
        <v>9.2221709366254638E-4</v>
      </c>
      <c r="I237" s="9">
        <f t="shared" si="17"/>
        <v>3.0368027490479958E-2</v>
      </c>
      <c r="J237" s="24">
        <f>$J$2*(1+C237*$O$3/I237)</f>
        <v>2273.6432469862616</v>
      </c>
      <c r="K237" s="24">
        <f t="shared" si="19"/>
        <v>10.051295498692603</v>
      </c>
      <c r="L237" s="26">
        <f t="shared" si="18"/>
        <v>-5.1295498692603303E-2</v>
      </c>
      <c r="Q237">
        <v>235</v>
      </c>
      <c r="R237">
        <v>835</v>
      </c>
      <c r="S237" s="10">
        <v>8.2178729882512513E-2</v>
      </c>
      <c r="T237" s="20"/>
    </row>
    <row r="238" spans="1:20" x14ac:dyDescent="0.15">
      <c r="A238" s="6">
        <v>36949</v>
      </c>
      <c r="B238" s="11">
        <v>2207.8200000000002</v>
      </c>
      <c r="C238" s="7">
        <f t="shared" si="15"/>
        <v>-4.3612735542560066E-2</v>
      </c>
      <c r="E238">
        <v>236</v>
      </c>
      <c r="F238" s="2">
        <f t="shared" si="16"/>
        <v>1059.9567782192366</v>
      </c>
      <c r="G238" s="9">
        <f>C238^2</f>
        <v>1.9020707015052821E-3</v>
      </c>
      <c r="H238" s="23">
        <f>$O$2*H237+(1-$O$2)*G237</f>
        <v>8.9167523982817205E-4</v>
      </c>
      <c r="I238" s="9">
        <f t="shared" si="17"/>
        <v>2.986093166376716E-2</v>
      </c>
      <c r="J238" s="24">
        <f>$J$2*(1+C238*$O$3/I238)</f>
        <v>2236.7217786299807</v>
      </c>
      <c r="K238" s="24">
        <f t="shared" si="19"/>
        <v>9.8880735028115367</v>
      </c>
      <c r="L238" s="26">
        <f t="shared" si="18"/>
        <v>0.11192649718846326</v>
      </c>
      <c r="Q238">
        <v>236</v>
      </c>
      <c r="R238">
        <v>120</v>
      </c>
      <c r="S238" s="10">
        <v>8.2157649150548906E-2</v>
      </c>
      <c r="T238" s="20"/>
    </row>
    <row r="239" spans="1:20" x14ac:dyDescent="0.15">
      <c r="A239" s="6">
        <v>36950</v>
      </c>
      <c r="B239" s="11">
        <v>2151.83</v>
      </c>
      <c r="C239" s="7">
        <f t="shared" si="15"/>
        <v>-2.5359857234738437E-2</v>
      </c>
      <c r="E239">
        <v>237</v>
      </c>
      <c r="F239" s="2">
        <f t="shared" si="16"/>
        <v>1033.0764256486034</v>
      </c>
      <c r="G239" s="9">
        <f>C239^2</f>
        <v>6.4312235896631543E-4</v>
      </c>
      <c r="H239" s="23">
        <f>$O$2*H238+(1-$O$2)*G238</f>
        <v>9.5229896752879869E-4</v>
      </c>
      <c r="I239" s="9">
        <f t="shared" si="17"/>
        <v>3.0859341657410624E-2</v>
      </c>
      <c r="J239" s="24">
        <f>$J$2*(1+C239*$O$3/I239)</f>
        <v>2247.7943140483185</v>
      </c>
      <c r="K239" s="24">
        <f t="shared" si="19"/>
        <v>9.9370228380060404</v>
      </c>
      <c r="L239" s="26">
        <f t="shared" si="18"/>
        <v>6.2977161993959641E-2</v>
      </c>
      <c r="Q239">
        <v>237</v>
      </c>
      <c r="R239">
        <v>1280</v>
      </c>
      <c r="S239" s="10">
        <v>8.2138937301053261E-2</v>
      </c>
      <c r="T239" s="20"/>
    </row>
    <row r="240" spans="1:20" x14ac:dyDescent="0.15">
      <c r="A240" s="6">
        <v>36951</v>
      </c>
      <c r="B240" s="11">
        <v>2183.37</v>
      </c>
      <c r="C240" s="7">
        <f t="shared" si="15"/>
        <v>1.4657291700552522E-2</v>
      </c>
      <c r="E240">
        <v>238</v>
      </c>
      <c r="F240" s="2">
        <f t="shared" si="16"/>
        <v>1048.2185281682991</v>
      </c>
      <c r="G240" s="9">
        <f>C240^2</f>
        <v>2.1483619999508583E-4</v>
      </c>
      <c r="H240" s="23">
        <f>$O$2*H239+(1-$O$2)*G239</f>
        <v>9.3374837101504972E-4</v>
      </c>
      <c r="I240" s="9">
        <f t="shared" si="17"/>
        <v>3.0557296526608005E-2</v>
      </c>
      <c r="J240" s="24">
        <f>$J$2*(1+C240*$O$3/I240)</f>
        <v>2270.3549955447952</v>
      </c>
      <c r="K240" s="24">
        <f t="shared" si="19"/>
        <v>10.036758835143479</v>
      </c>
      <c r="L240" s="26">
        <f t="shared" si="18"/>
        <v>-3.6758835143478663E-2</v>
      </c>
      <c r="Q240">
        <v>238</v>
      </c>
      <c r="R240">
        <v>296</v>
      </c>
      <c r="S240" s="10">
        <v>8.1847954397321843E-2</v>
      </c>
      <c r="T240" s="20"/>
    </row>
    <row r="241" spans="1:20" x14ac:dyDescent="0.15">
      <c r="A241" s="6">
        <v>36952</v>
      </c>
      <c r="B241" s="11">
        <v>2117.63</v>
      </c>
      <c r="C241" s="7">
        <f t="shared" si="15"/>
        <v>-3.0109418009773736E-2</v>
      </c>
      <c r="E241">
        <v>239</v>
      </c>
      <c r="F241" s="2">
        <f t="shared" si="16"/>
        <v>1016.65727833809</v>
      </c>
      <c r="G241" s="9">
        <f>C241^2</f>
        <v>9.0657705288728699E-4</v>
      </c>
      <c r="H241" s="23">
        <f>$O$2*H240+(1-$O$2)*G240</f>
        <v>8.9061364075385184E-4</v>
      </c>
      <c r="I241" s="9">
        <f t="shared" si="17"/>
        <v>2.9843150650590695E-2</v>
      </c>
      <c r="J241" s="24">
        <f>$J$2*(1+C241*$O$3/I241)</f>
        <v>2244.550358470457</v>
      </c>
      <c r="K241" s="24">
        <f t="shared" si="19"/>
        <v>9.9226819970931412</v>
      </c>
      <c r="L241" s="26">
        <f t="shared" si="18"/>
        <v>7.7318002906858752E-2</v>
      </c>
      <c r="Q241">
        <v>239</v>
      </c>
      <c r="R241">
        <v>1134</v>
      </c>
      <c r="S241" s="10">
        <v>8.1794344782164075E-2</v>
      </c>
      <c r="T241" s="20"/>
    </row>
    <row r="242" spans="1:20" x14ac:dyDescent="0.15">
      <c r="A242" s="6">
        <v>36955</v>
      </c>
      <c r="B242" s="11">
        <v>2142.92</v>
      </c>
      <c r="C242" s="7">
        <f t="shared" si="15"/>
        <v>1.1942596204247202E-2</v>
      </c>
      <c r="E242">
        <v>240</v>
      </c>
      <c r="F242" s="2">
        <f t="shared" si="16"/>
        <v>1028.7988056913907</v>
      </c>
      <c r="G242" s="9">
        <f>C242^2</f>
        <v>1.4262560409769969E-4</v>
      </c>
      <c r="H242" s="23">
        <f>$O$2*H241+(1-$O$2)*G241</f>
        <v>8.9157144548185786E-4</v>
      </c>
      <c r="I242" s="9">
        <f t="shared" si="17"/>
        <v>2.9859193650898508E-2</v>
      </c>
      <c r="J242" s="24">
        <f>$J$2*(1+C242*$O$3/I242)</f>
        <v>2268.9733622492258</v>
      </c>
      <c r="K242" s="24">
        <f t="shared" si="19"/>
        <v>10.030650926814848</v>
      </c>
      <c r="L242" s="26">
        <f t="shared" si="18"/>
        <v>-3.0650926814848489E-2</v>
      </c>
      <c r="Q242">
        <v>240</v>
      </c>
      <c r="R242">
        <v>689</v>
      </c>
      <c r="S242" s="10">
        <v>8.1252129482169977E-2</v>
      </c>
      <c r="T242" s="20"/>
    </row>
    <row r="243" spans="1:20" x14ac:dyDescent="0.15">
      <c r="A243" s="6">
        <v>36956</v>
      </c>
      <c r="B243" s="11">
        <v>2204.4299999999998</v>
      </c>
      <c r="C243" s="7">
        <f t="shared" si="15"/>
        <v>2.8703824687809076E-2</v>
      </c>
      <c r="E243">
        <v>241</v>
      </c>
      <c r="F243" s="2">
        <f t="shared" si="16"/>
        <v>1058.3292662489837</v>
      </c>
      <c r="G243" s="9">
        <f>C243^2</f>
        <v>8.2390955170847779E-4</v>
      </c>
      <c r="H243" s="23">
        <f>$O$2*H242+(1-$O$2)*G242</f>
        <v>8.4663469499880837E-4</v>
      </c>
      <c r="I243" s="9">
        <f t="shared" si="17"/>
        <v>2.9096987730670824E-2</v>
      </c>
      <c r="J243" s="24">
        <f>$J$2*(1+C243*$O$3/I243)</f>
        <v>2279.140742061998</v>
      </c>
      <c r="K243" s="24">
        <f t="shared" si="19"/>
        <v>10.075598760685036</v>
      </c>
      <c r="L243" s="26">
        <f t="shared" si="18"/>
        <v>-7.5598760685036126E-2</v>
      </c>
      <c r="Q243">
        <v>241</v>
      </c>
      <c r="R243">
        <v>445</v>
      </c>
      <c r="S243" s="10">
        <v>8.0928748920575444E-2</v>
      </c>
      <c r="T243" s="20"/>
    </row>
    <row r="244" spans="1:20" x14ac:dyDescent="0.15">
      <c r="A244" s="6">
        <v>36957</v>
      </c>
      <c r="B244" s="11">
        <v>2223.92</v>
      </c>
      <c r="C244" s="7">
        <f t="shared" si="15"/>
        <v>8.8412877705348336E-3</v>
      </c>
      <c r="E244">
        <v>242</v>
      </c>
      <c r="F244" s="2">
        <f t="shared" si="16"/>
        <v>1067.6862598478699</v>
      </c>
      <c r="G244" s="9">
        <f>C244^2</f>
        <v>7.8168369441408808E-5</v>
      </c>
      <c r="H244" s="23">
        <f>$O$2*H243+(1-$O$2)*G243</f>
        <v>8.4527118640138855E-4</v>
      </c>
      <c r="I244" s="9">
        <f t="shared" si="17"/>
        <v>2.9073547881216501E-2</v>
      </c>
      <c r="J244" s="24">
        <f>$J$2*(1+C244*$O$3/I244)</f>
        <v>2267.3115789164667</v>
      </c>
      <c r="K244" s="24">
        <f t="shared" si="19"/>
        <v>10.02330453447537</v>
      </c>
      <c r="L244" s="26">
        <f t="shared" si="18"/>
        <v>-2.3304534475370176E-2</v>
      </c>
      <c r="Q244">
        <v>242</v>
      </c>
      <c r="R244">
        <v>563</v>
      </c>
      <c r="S244" s="10">
        <v>8.0647616886134088E-2</v>
      </c>
      <c r="T244" s="20"/>
    </row>
    <row r="245" spans="1:20" x14ac:dyDescent="0.15">
      <c r="A245" s="6">
        <v>36958</v>
      </c>
      <c r="B245" s="11">
        <v>2168.73</v>
      </c>
      <c r="C245" s="7">
        <f t="shared" si="15"/>
        <v>-2.4816540163315248E-2</v>
      </c>
      <c r="E245">
        <v>243</v>
      </c>
      <c r="F245" s="2">
        <f t="shared" si="16"/>
        <v>1041.1899808985354</v>
      </c>
      <c r="G245" s="9">
        <f>C245^2</f>
        <v>6.1586066567743882E-4</v>
      </c>
      <c r="H245" s="23">
        <f>$O$2*H244+(1-$O$2)*G244</f>
        <v>7.9924501738378969E-4</v>
      </c>
      <c r="I245" s="9">
        <f t="shared" si="17"/>
        <v>2.8270921763957214E-2</v>
      </c>
      <c r="J245" s="24">
        <f>$J$2*(1+C245*$O$3/I245)</f>
        <v>2246.8231596827536</v>
      </c>
      <c r="K245" s="24">
        <f t="shared" si="19"/>
        <v>9.9327295701347182</v>
      </c>
      <c r="L245" s="26">
        <f t="shared" si="18"/>
        <v>6.7270429865281756E-2</v>
      </c>
      <c r="Q245">
        <v>243</v>
      </c>
      <c r="R245">
        <v>334</v>
      </c>
      <c r="S245" s="10">
        <v>8.0646248169554013E-2</v>
      </c>
      <c r="T245" s="20"/>
    </row>
    <row r="246" spans="1:20" x14ac:dyDescent="0.15">
      <c r="A246" s="6">
        <v>36959</v>
      </c>
      <c r="B246" s="11">
        <v>2052.7800000000002</v>
      </c>
      <c r="C246" s="7">
        <f t="shared" si="15"/>
        <v>-5.3464469989348506E-2</v>
      </c>
      <c r="E246">
        <v>244</v>
      </c>
      <c r="F246" s="2">
        <f t="shared" si="16"/>
        <v>985.52331041157527</v>
      </c>
      <c r="G246" s="9">
        <f>C246^2</f>
        <v>2.8584495512419469E-3</v>
      </c>
      <c r="H246" s="23">
        <f>$O$2*H245+(1-$O$2)*G245</f>
        <v>7.8824195628140862E-4</v>
      </c>
      <c r="I246" s="9">
        <f t="shared" si="17"/>
        <v>2.8075647032284202E-2</v>
      </c>
      <c r="J246" s="24">
        <f>$J$2*(1+C246*$O$3/I246)</f>
        <v>2229.0289977255979</v>
      </c>
      <c r="K246" s="24">
        <f t="shared" si="19"/>
        <v>9.8540653468797981</v>
      </c>
      <c r="L246" s="26">
        <f t="shared" si="18"/>
        <v>0.14593465312020193</v>
      </c>
      <c r="Q246">
        <v>244</v>
      </c>
      <c r="R246">
        <v>576</v>
      </c>
      <c r="S246" s="10">
        <v>8.05628632790647E-2</v>
      </c>
      <c r="T246" s="20"/>
    </row>
    <row r="247" spans="1:20" x14ac:dyDescent="0.15">
      <c r="A247" s="6">
        <v>36962</v>
      </c>
      <c r="B247" s="11">
        <v>1923.38</v>
      </c>
      <c r="C247" s="7">
        <f t="shared" si="15"/>
        <v>-6.3036467619520864E-2</v>
      </c>
      <c r="E247">
        <v>245</v>
      </c>
      <c r="F247" s="2">
        <f t="shared" si="16"/>
        <v>923.39940216653304</v>
      </c>
      <c r="G247" s="9">
        <f>C247^2</f>
        <v>3.973596249946902E-3</v>
      </c>
      <c r="H247" s="23">
        <f>$O$2*H246+(1-$O$2)*G246</f>
        <v>9.1245441197904109E-4</v>
      </c>
      <c r="I247" s="9">
        <f t="shared" si="17"/>
        <v>3.0206860346269706E-2</v>
      </c>
      <c r="J247" s="24">
        <f>$J$2*(1+C247*$O$3/I247)</f>
        <v>2225.8649200789978</v>
      </c>
      <c r="K247" s="24">
        <f t="shared" si="19"/>
        <v>9.8400776293920451</v>
      </c>
      <c r="L247" s="26">
        <f t="shared" si="18"/>
        <v>0.15992237060795489</v>
      </c>
      <c r="Q247">
        <v>245</v>
      </c>
      <c r="R247">
        <v>1208</v>
      </c>
      <c r="S247" s="10">
        <v>8.0433705245527065E-2</v>
      </c>
      <c r="T247" s="20"/>
    </row>
    <row r="248" spans="1:20" x14ac:dyDescent="0.15">
      <c r="A248" s="6">
        <v>36963</v>
      </c>
      <c r="B248" s="11">
        <v>2014.78</v>
      </c>
      <c r="C248" s="7">
        <f t="shared" si="15"/>
        <v>4.7520510767502966E-2</v>
      </c>
      <c r="E248">
        <v>246</v>
      </c>
      <c r="F248" s="2">
        <f t="shared" si="16"/>
        <v>967.27981339989356</v>
      </c>
      <c r="G248" s="9">
        <f>C248^2</f>
        <v>2.2581989436043651E-3</v>
      </c>
      <c r="H248" s="23">
        <f>$O$2*H247+(1-$O$2)*G247</f>
        <v>1.0961229222571128E-3</v>
      </c>
      <c r="I248" s="9">
        <f t="shared" si="17"/>
        <v>3.3107747163724575E-2</v>
      </c>
      <c r="J248" s="24">
        <f>$J$2*(1+C248*$O$3/I248)</f>
        <v>2286.9213928577929</v>
      </c>
      <c r="K248" s="24">
        <f t="shared" si="19"/>
        <v>10.109995370805965</v>
      </c>
      <c r="L248" s="26">
        <f t="shared" si="18"/>
        <v>-0.10999537080596511</v>
      </c>
      <c r="Q248">
        <v>246</v>
      </c>
      <c r="R248">
        <v>29</v>
      </c>
      <c r="S248" s="10">
        <v>8.0273685563662767E-2</v>
      </c>
      <c r="T248" s="20"/>
    </row>
    <row r="249" spans="1:20" x14ac:dyDescent="0.15">
      <c r="A249" s="6">
        <v>36964</v>
      </c>
      <c r="B249" s="11">
        <v>1972.09</v>
      </c>
      <c r="C249" s="7">
        <f t="shared" si="15"/>
        <v>-2.1188417593980491E-2</v>
      </c>
      <c r="E249">
        <v>247</v>
      </c>
      <c r="F249" s="2">
        <f t="shared" si="16"/>
        <v>946.78468478334912</v>
      </c>
      <c r="G249" s="9">
        <f>C249^2</f>
        <v>4.4894904013690202E-4</v>
      </c>
      <c r="H249" s="23">
        <f>$O$2*H248+(1-$O$2)*G248</f>
        <v>1.165847483537948E-3</v>
      </c>
      <c r="I249" s="9">
        <f t="shared" si="17"/>
        <v>3.4144508834334515E-2</v>
      </c>
      <c r="J249" s="24">
        <f>$J$2*(1+C249*$O$3/I249)</f>
        <v>2251.2827596476277</v>
      </c>
      <c r="K249" s="24">
        <f t="shared" si="19"/>
        <v>9.9524445175488836</v>
      </c>
      <c r="L249" s="26">
        <f t="shared" si="18"/>
        <v>4.7555482451116404E-2</v>
      </c>
      <c r="Q249">
        <v>247</v>
      </c>
      <c r="R249">
        <v>776</v>
      </c>
      <c r="S249" s="10">
        <v>7.9913295981546284E-2</v>
      </c>
      <c r="T249" s="20"/>
    </row>
    <row r="250" spans="1:20" x14ac:dyDescent="0.15">
      <c r="A250" s="6">
        <v>36965</v>
      </c>
      <c r="B250" s="11">
        <v>1940.71</v>
      </c>
      <c r="C250" s="7">
        <f t="shared" si="15"/>
        <v>-1.5912052695363776E-2</v>
      </c>
      <c r="E250">
        <v>248</v>
      </c>
      <c r="F250" s="2">
        <f t="shared" si="16"/>
        <v>931.71939698791311</v>
      </c>
      <c r="G250" s="9">
        <f>C250^2</f>
        <v>2.5319342098003363E-4</v>
      </c>
      <c r="H250" s="23">
        <f>$O$2*H249+(1-$O$2)*G249</f>
        <v>1.1228335769338852E-3</v>
      </c>
      <c r="I250" s="9">
        <f t="shared" si="17"/>
        <v>3.3508708971458231E-2</v>
      </c>
      <c r="J250" s="24">
        <f>$J$2*(1+C250*$O$3/I250)</f>
        <v>2253.808258361451</v>
      </c>
      <c r="K250" s="24">
        <f t="shared" si="19"/>
        <v>9.9636092127524307</v>
      </c>
      <c r="L250" s="26">
        <f t="shared" si="18"/>
        <v>3.6390787247569278E-2</v>
      </c>
      <c r="Q250">
        <v>248</v>
      </c>
      <c r="R250">
        <v>1276</v>
      </c>
      <c r="S250" s="10">
        <v>7.974880757043401E-2</v>
      </c>
      <c r="T250" s="20"/>
    </row>
    <row r="251" spans="1:20" x14ac:dyDescent="0.15">
      <c r="A251" s="6">
        <v>36966</v>
      </c>
      <c r="B251" s="11">
        <v>1890.91</v>
      </c>
      <c r="C251" s="7">
        <f t="shared" si="15"/>
        <v>-2.5660711801350988E-2</v>
      </c>
      <c r="E251">
        <v>249</v>
      </c>
      <c r="F251" s="2">
        <f t="shared" si="16"/>
        <v>907.81081406207772</v>
      </c>
      <c r="G251" s="9">
        <f>C251^2</f>
        <v>6.584721301519939E-4</v>
      </c>
      <c r="H251" s="23">
        <f>$O$2*H250+(1-$O$2)*G250</f>
        <v>1.0706551675766539E-3</v>
      </c>
      <c r="I251" s="9">
        <f t="shared" si="17"/>
        <v>3.2720867463694389E-2</v>
      </c>
      <c r="J251" s="24">
        <f>$J$2*(1+C251*$O$3/I251)</f>
        <v>2248.4453788672681</v>
      </c>
      <c r="K251" s="24">
        <f t="shared" si="19"/>
        <v>9.9399010577499443</v>
      </c>
      <c r="L251" s="26">
        <f t="shared" si="18"/>
        <v>6.0098942250055742E-2</v>
      </c>
      <c r="Q251">
        <v>249</v>
      </c>
      <c r="R251">
        <v>99</v>
      </c>
      <c r="S251" s="10">
        <v>7.9673451420513075E-2</v>
      </c>
      <c r="T251" s="20"/>
    </row>
    <row r="252" spans="1:20" x14ac:dyDescent="0.15">
      <c r="A252" s="6">
        <v>36969</v>
      </c>
      <c r="B252" s="11">
        <v>1951.18</v>
      </c>
      <c r="C252" s="7">
        <f t="shared" si="15"/>
        <v>3.1873542368489272E-2</v>
      </c>
      <c r="E252">
        <v>250</v>
      </c>
      <c r="F252" s="2">
        <f t="shared" si="16"/>
        <v>936.74596050665809</v>
      </c>
      <c r="G252" s="9">
        <f>C252^2</f>
        <v>1.0159227031158807E-3</v>
      </c>
      <c r="H252" s="23">
        <f>$O$2*H251+(1-$O$2)*G251</f>
        <v>1.0459241853311744E-3</v>
      </c>
      <c r="I252" s="9">
        <f t="shared" si="17"/>
        <v>3.234075115595144E-2</v>
      </c>
      <c r="J252" s="24">
        <f>$J$2*(1+C252*$O$3/I252)</f>
        <v>2279.1245462399911</v>
      </c>
      <c r="K252" s="24">
        <f t="shared" si="19"/>
        <v>10.075527162384358</v>
      </c>
      <c r="L252" s="26">
        <f t="shared" si="18"/>
        <v>-7.5527162384357638E-2</v>
      </c>
      <c r="Q252">
        <v>250</v>
      </c>
      <c r="R252">
        <v>600</v>
      </c>
      <c r="S252" s="10">
        <v>7.9655963568416865E-2</v>
      </c>
      <c r="T252" s="20"/>
    </row>
    <row r="253" spans="1:20" x14ac:dyDescent="0.15">
      <c r="A253" s="6">
        <v>36970</v>
      </c>
      <c r="B253" s="11">
        <v>1857.44</v>
      </c>
      <c r="C253" s="7">
        <f t="shared" si="15"/>
        <v>-4.8042722865137999E-2</v>
      </c>
      <c r="E253">
        <v>251</v>
      </c>
      <c r="F253" s="2">
        <f t="shared" si="16"/>
        <v>891.74213393099922</v>
      </c>
      <c r="G253" s="9">
        <f>C253^2</f>
        <v>2.3081032202964535E-3</v>
      </c>
      <c r="H253" s="23">
        <f>$O$2*H252+(1-$O$2)*G252</f>
        <v>1.0441240963982568E-3</v>
      </c>
      <c r="I253" s="9">
        <f t="shared" si="17"/>
        <v>3.2312909129297795E-2</v>
      </c>
      <c r="J253" s="24">
        <f>$J$2*(1+C253*$O$3/I253)</f>
        <v>2236.2664184844421</v>
      </c>
      <c r="K253" s="24">
        <f t="shared" si="19"/>
        <v>9.8860604520010344</v>
      </c>
      <c r="L253" s="26">
        <f t="shared" si="18"/>
        <v>0.11393954799896555</v>
      </c>
      <c r="Q253">
        <v>251</v>
      </c>
      <c r="R253">
        <v>23</v>
      </c>
      <c r="S253" s="10">
        <v>7.9110888867525375E-2</v>
      </c>
      <c r="T253" s="20"/>
    </row>
    <row r="254" spans="1:20" x14ac:dyDescent="0.15">
      <c r="A254" s="6">
        <v>36971</v>
      </c>
      <c r="B254" s="11">
        <v>1830.23</v>
      </c>
      <c r="C254" s="7">
        <f t="shared" si="15"/>
        <v>-1.4649194590404035E-2</v>
      </c>
      <c r="E254">
        <v>252</v>
      </c>
      <c r="F254" s="2">
        <f t="shared" si="16"/>
        <v>878.67882988658187</v>
      </c>
      <c r="G254" s="9">
        <f>C254^2</f>
        <v>2.1459890214752284E-4</v>
      </c>
      <c r="H254" s="23">
        <f>$O$2*H253+(1-$O$2)*G253</f>
        <v>1.1199628438321486E-3</v>
      </c>
      <c r="I254" s="9">
        <f t="shared" si="17"/>
        <v>3.3465845930323479E-2</v>
      </c>
      <c r="J254" s="24">
        <f>$J$2*(1+C254*$O$3/I254)</f>
        <v>2254.4518630735693</v>
      </c>
      <c r="K254" s="24">
        <f t="shared" si="19"/>
        <v>9.9664544529432249</v>
      </c>
      <c r="L254" s="26">
        <f t="shared" si="18"/>
        <v>3.3545547056775149E-2</v>
      </c>
      <c r="Q254">
        <v>252</v>
      </c>
      <c r="R254">
        <v>65</v>
      </c>
      <c r="S254" s="10">
        <v>7.8898256082176488E-2</v>
      </c>
      <c r="T254" s="20"/>
    </row>
    <row r="255" spans="1:20" x14ac:dyDescent="0.15">
      <c r="A255" s="6">
        <v>36972</v>
      </c>
      <c r="B255" s="11">
        <v>1897.7</v>
      </c>
      <c r="C255" s="7">
        <f t="shared" si="15"/>
        <v>3.6864219251132369E-2</v>
      </c>
      <c r="E255">
        <v>253</v>
      </c>
      <c r="F255" s="2">
        <f t="shared" si="16"/>
        <v>911.0706389228493</v>
      </c>
      <c r="G255" s="9">
        <f>C255^2</f>
        <v>1.3589706609955583E-3</v>
      </c>
      <c r="H255" s="23">
        <f>$O$2*H254+(1-$O$2)*G254</f>
        <v>1.0656410073310711E-3</v>
      </c>
      <c r="I255" s="9">
        <f t="shared" si="17"/>
        <v>3.2644157323035175E-2</v>
      </c>
      <c r="J255" s="24">
        <f>$J$2*(1+C255*$O$3/I255)</f>
        <v>2281.6159477258279</v>
      </c>
      <c r="K255" s="24">
        <f t="shared" si="19"/>
        <v>10.086541120960849</v>
      </c>
      <c r="L255" s="26">
        <f t="shared" si="18"/>
        <v>-8.6541120960848872E-2</v>
      </c>
      <c r="Q255">
        <v>253</v>
      </c>
      <c r="R255">
        <v>1251</v>
      </c>
      <c r="S255" s="10">
        <v>7.8733309550818475E-2</v>
      </c>
      <c r="T255" s="20"/>
    </row>
    <row r="256" spans="1:20" x14ac:dyDescent="0.15">
      <c r="A256" s="6">
        <v>36973</v>
      </c>
      <c r="B256" s="11">
        <v>1928.68</v>
      </c>
      <c r="C256" s="7">
        <f t="shared" si="15"/>
        <v>1.6325025030299756E-2</v>
      </c>
      <c r="E256">
        <v>254</v>
      </c>
      <c r="F256" s="2">
        <f t="shared" si="16"/>
        <v>925.94388990763605</v>
      </c>
      <c r="G256" s="9">
        <f>C256^2</f>
        <v>2.6650644223991354E-4</v>
      </c>
      <c r="H256" s="23">
        <f>$O$2*H255+(1-$O$2)*G255</f>
        <v>1.0832407865509403E-3</v>
      </c>
      <c r="I256" s="9">
        <f t="shared" si="17"/>
        <v>3.2912623513645038E-2</v>
      </c>
      <c r="J256" s="24">
        <f>$J$2*(1+C256*$O$3/I256)</f>
        <v>2270.6383391709464</v>
      </c>
      <c r="K256" s="24">
        <f t="shared" si="19"/>
        <v>10.038011437335088</v>
      </c>
      <c r="L256" s="26">
        <f t="shared" si="18"/>
        <v>-3.8011437335088161E-2</v>
      </c>
      <c r="Q256">
        <v>254</v>
      </c>
      <c r="R256">
        <v>1382</v>
      </c>
      <c r="S256" s="10">
        <v>7.8551011338086951E-2</v>
      </c>
      <c r="T256" s="20"/>
    </row>
    <row r="257" spans="1:20" x14ac:dyDescent="0.15">
      <c r="A257" s="6">
        <v>36976</v>
      </c>
      <c r="B257" s="11">
        <v>1918.49</v>
      </c>
      <c r="C257" s="7">
        <f t="shared" si="15"/>
        <v>-5.2834062674990134E-3</v>
      </c>
      <c r="E257">
        <v>255</v>
      </c>
      <c r="F257" s="2">
        <f t="shared" si="16"/>
        <v>921.05175215634563</v>
      </c>
      <c r="G257" s="9">
        <f>C257^2</f>
        <v>2.7914381787447855E-5</v>
      </c>
      <c r="H257" s="23">
        <f>$O$2*H256+(1-$O$2)*G256</f>
        <v>1.0342367258922786E-3</v>
      </c>
      <c r="I257" s="9">
        <f t="shared" si="17"/>
        <v>3.2159551083500507E-2</v>
      </c>
      <c r="J257" s="24">
        <f>$J$2*(1+C257*$O$3/I257)</f>
        <v>2259.192083526736</v>
      </c>
      <c r="K257" s="24">
        <f t="shared" si="19"/>
        <v>9.9874099641329774</v>
      </c>
      <c r="L257" s="26">
        <f t="shared" si="18"/>
        <v>1.2590035867022564E-2</v>
      </c>
      <c r="Q257">
        <v>255</v>
      </c>
      <c r="R257">
        <v>633</v>
      </c>
      <c r="S257" s="10">
        <v>7.8436081915892686E-2</v>
      </c>
      <c r="T257" s="20"/>
    </row>
    <row r="258" spans="1:20" x14ac:dyDescent="0.15">
      <c r="A258" s="6">
        <v>36977</v>
      </c>
      <c r="B258" s="11">
        <v>1972.23</v>
      </c>
      <c r="C258" s="7">
        <f t="shared" si="15"/>
        <v>2.8011613300043203E-2</v>
      </c>
      <c r="E258">
        <v>256</v>
      </c>
      <c r="F258" s="2">
        <f t="shared" si="16"/>
        <v>946.8518976670764</v>
      </c>
      <c r="G258" s="9">
        <f>C258^2</f>
        <v>7.846504796711573E-4</v>
      </c>
      <c r="H258" s="23">
        <f>$O$2*H257+(1-$O$2)*G257</f>
        <v>9.7385738524598871E-4</v>
      </c>
      <c r="I258" s="9">
        <f t="shared" si="17"/>
        <v>3.1206688149273205E-2</v>
      </c>
      <c r="J258" s="24">
        <f>$J$2*(1+C258*$O$3/I258)</f>
        <v>2277.6001457153297</v>
      </c>
      <c r="K258" s="24">
        <f t="shared" si="19"/>
        <v>10.068788110357596</v>
      </c>
      <c r="L258" s="26">
        <f t="shared" si="18"/>
        <v>-6.8788110357596466E-2</v>
      </c>
      <c r="Q258">
        <v>256</v>
      </c>
      <c r="R258">
        <v>1499</v>
      </c>
      <c r="S258" s="10">
        <v>7.8343093477815984E-2</v>
      </c>
      <c r="T258" s="20"/>
    </row>
    <row r="259" spans="1:20" x14ac:dyDescent="0.15">
      <c r="A259" s="6">
        <v>36978</v>
      </c>
      <c r="B259" s="11">
        <v>1854.13</v>
      </c>
      <c r="C259" s="7">
        <f t="shared" si="15"/>
        <v>-5.9881453988632094E-2</v>
      </c>
      <c r="E259">
        <v>257</v>
      </c>
      <c r="F259" s="2">
        <f t="shared" si="16"/>
        <v>890.15302932287636</v>
      </c>
      <c r="G259" s="9">
        <f>C259^2</f>
        <v>3.5857885317926623E-3</v>
      </c>
      <c r="H259" s="23">
        <f>$O$2*H258+(1-$O$2)*G258</f>
        <v>9.6250497091149886E-4</v>
      </c>
      <c r="I259" s="9">
        <f t="shared" si="17"/>
        <v>3.102426422836646E-2</v>
      </c>
      <c r="J259" s="24">
        <f>$J$2*(1+C259*$O$3/I259)</f>
        <v>2228.5809146439005</v>
      </c>
      <c r="K259" s="24">
        <f t="shared" si="19"/>
        <v>9.852084466428094</v>
      </c>
      <c r="L259" s="26">
        <f t="shared" si="18"/>
        <v>0.14791553357190601</v>
      </c>
      <c r="Q259">
        <v>257</v>
      </c>
      <c r="R259">
        <v>882</v>
      </c>
      <c r="S259" s="10">
        <v>7.7466708859295963E-2</v>
      </c>
      <c r="T259" s="20"/>
    </row>
    <row r="260" spans="1:20" x14ac:dyDescent="0.15">
      <c r="A260" s="6">
        <v>36979</v>
      </c>
      <c r="B260" s="11">
        <v>1820.57</v>
      </c>
      <c r="C260" s="7">
        <f t="shared" ref="C260:C323" si="20">B260/B259-1</f>
        <v>-1.8100133216117587E-2</v>
      </c>
      <c r="E260">
        <v>258</v>
      </c>
      <c r="F260" s="2">
        <f t="shared" ref="F260:F323" si="21">F259*(1+C260)</f>
        <v>874.04114090940163</v>
      </c>
      <c r="G260" s="9">
        <f>C260^2</f>
        <v>3.2761482244120319E-4</v>
      </c>
      <c r="H260" s="23">
        <f>$O$2*H259+(1-$O$2)*G259</f>
        <v>1.1199019845643688E-3</v>
      </c>
      <c r="I260" s="9">
        <f t="shared" ref="I260:I323" si="22">SQRT(H260)</f>
        <v>3.3464936643662853E-2</v>
      </c>
      <c r="J260" s="24">
        <f>$J$2*(1+C260*$O$3/I260)</f>
        <v>2252.6640564787685</v>
      </c>
      <c r="K260" s="24">
        <f t="shared" si="19"/>
        <v>9.9585509384394992</v>
      </c>
      <c r="L260" s="26">
        <f t="shared" si="18"/>
        <v>4.1449061560500766E-2</v>
      </c>
      <c r="Q260">
        <v>258</v>
      </c>
      <c r="R260">
        <v>15</v>
      </c>
      <c r="S260" s="10">
        <v>7.7412096388192353E-2</v>
      </c>
      <c r="T260" s="20"/>
    </row>
    <row r="261" spans="1:20" x14ac:dyDescent="0.15">
      <c r="A261" s="6">
        <v>36980</v>
      </c>
      <c r="B261" s="11">
        <v>1840.26</v>
      </c>
      <c r="C261" s="7">
        <f t="shared" si="20"/>
        <v>1.0815294111184981E-2</v>
      </c>
      <c r="E261">
        <v>259</v>
      </c>
      <c r="F261" s="2">
        <f t="shared" si="21"/>
        <v>883.49415291361254</v>
      </c>
      <c r="G261" s="9">
        <f>C261^2</f>
        <v>1.1697058671143253E-4</v>
      </c>
      <c r="H261" s="23">
        <f>$O$2*H260+(1-$O$2)*G260</f>
        <v>1.0723647548369789E-3</v>
      </c>
      <c r="I261" s="9">
        <f t="shared" si="22"/>
        <v>3.2746980850713231E-2</v>
      </c>
      <c r="J261" s="24">
        <f>$J$2*(1+C261*$O$3/I261)</f>
        <v>2267.7651950450222</v>
      </c>
      <c r="K261" s="24">
        <f t="shared" si="19"/>
        <v>10.025309875355971</v>
      </c>
      <c r="L261" s="26">
        <f t="shared" ref="L261:L324" si="23">-(K261-$K$2)</f>
        <v>-2.5309875355970846E-2</v>
      </c>
      <c r="Q261">
        <v>259</v>
      </c>
      <c r="R261">
        <v>1366</v>
      </c>
      <c r="S261" s="10">
        <v>7.7351123494340257E-2</v>
      </c>
      <c r="T261" s="20"/>
    </row>
    <row r="262" spans="1:20" x14ac:dyDescent="0.15">
      <c r="A262" s="6">
        <v>36983</v>
      </c>
      <c r="B262" s="11">
        <v>1782.97</v>
      </c>
      <c r="C262" s="7">
        <f t="shared" si="20"/>
        <v>-3.113147055307397E-2</v>
      </c>
      <c r="E262">
        <v>260</v>
      </c>
      <c r="F262" s="2">
        <f t="shared" si="21"/>
        <v>855.98968070836941</v>
      </c>
      <c r="G262" s="9">
        <f>C262^2</f>
        <v>9.6916845879691166E-4</v>
      </c>
      <c r="H262" s="23">
        <f>$O$2*H261+(1-$O$2)*G261</f>
        <v>1.015041104749446E-3</v>
      </c>
      <c r="I262" s="9">
        <f t="shared" si="22"/>
        <v>3.1859709740508405E-2</v>
      </c>
      <c r="J262" s="24">
        <f>$J$2*(1+C262*$O$3/I262)</f>
        <v>2245.1012624338628</v>
      </c>
      <c r="K262" s="24">
        <f t="shared" ref="K262:K325" si="24">$K$2*J262/$J$2</f>
        <v>9.9251174268972377</v>
      </c>
      <c r="L262" s="26">
        <f t="shared" si="23"/>
        <v>7.4882573102762251E-2</v>
      </c>
      <c r="Q262">
        <v>260</v>
      </c>
      <c r="R262">
        <v>239</v>
      </c>
      <c r="S262" s="10">
        <v>7.7318002906858752E-2</v>
      </c>
      <c r="T262" s="20"/>
    </row>
    <row r="263" spans="1:20" x14ac:dyDescent="0.15">
      <c r="A263" s="6">
        <v>36984</v>
      </c>
      <c r="B263" s="11">
        <v>1673</v>
      </c>
      <c r="C263" s="7">
        <f t="shared" si="20"/>
        <v>-6.1677986730006684E-2</v>
      </c>
      <c r="E263">
        <v>261</v>
      </c>
      <c r="F263" s="2">
        <f t="shared" si="21"/>
        <v>803.19396054061599</v>
      </c>
      <c r="G263" s="9">
        <f>C263^2</f>
        <v>3.8041740470668808E-3</v>
      </c>
      <c r="H263" s="23">
        <f>$O$2*H262+(1-$O$2)*G262</f>
        <v>1.0122887459922941E-3</v>
      </c>
      <c r="I263" s="9">
        <f t="shared" si="22"/>
        <v>3.1816485443749029E-2</v>
      </c>
      <c r="J263" s="24">
        <f>$J$2*(1+C263*$O$3/I263)</f>
        <v>2228.4352086446534</v>
      </c>
      <c r="K263" s="24">
        <f t="shared" si="24"/>
        <v>9.8514403310492007</v>
      </c>
      <c r="L263" s="26">
        <f t="shared" si="23"/>
        <v>0.14855966895079931</v>
      </c>
      <c r="Q263">
        <v>261</v>
      </c>
      <c r="R263">
        <v>1476</v>
      </c>
      <c r="S263" s="10">
        <v>7.6741388879584704E-2</v>
      </c>
      <c r="T263" s="20"/>
    </row>
    <row r="264" spans="1:20" x14ac:dyDescent="0.15">
      <c r="A264" s="6">
        <v>36985</v>
      </c>
      <c r="B264" s="11">
        <v>1638.8</v>
      </c>
      <c r="C264" s="7">
        <f t="shared" si="20"/>
        <v>-2.0442319187089053E-2</v>
      </c>
      <c r="E264">
        <v>262</v>
      </c>
      <c r="F264" s="2">
        <f t="shared" si="21"/>
        <v>786.7748132301025</v>
      </c>
      <c r="G264" s="9">
        <f>C264^2</f>
        <v>4.1788841374682922E-4</v>
      </c>
      <c r="H264" s="23">
        <f>$O$2*H263+(1-$O$2)*G263</f>
        <v>1.1798018640567693E-3</v>
      </c>
      <c r="I264" s="9">
        <f t="shared" si="22"/>
        <v>3.4348243973408153E-2</v>
      </c>
      <c r="J264" s="24">
        <f>$J$2*(1+C264*$O$3/I264)</f>
        <v>2251.7231089436627</v>
      </c>
      <c r="K264" s="24">
        <f t="shared" si="24"/>
        <v>9.9543912085713018</v>
      </c>
      <c r="L264" s="26">
        <f t="shared" si="23"/>
        <v>4.5608791428698225E-2</v>
      </c>
      <c r="Q264">
        <v>262</v>
      </c>
      <c r="R264">
        <v>142</v>
      </c>
      <c r="S264" s="10">
        <v>7.6450289676184724E-2</v>
      </c>
      <c r="T264" s="20"/>
    </row>
    <row r="265" spans="1:20" x14ac:dyDescent="0.15">
      <c r="A265" s="6">
        <v>36986</v>
      </c>
      <c r="B265" s="11">
        <v>1785</v>
      </c>
      <c r="C265" s="7">
        <f t="shared" si="20"/>
        <v>8.9211618257261538E-2</v>
      </c>
      <c r="E265">
        <v>263</v>
      </c>
      <c r="F265" s="2">
        <f t="shared" si="21"/>
        <v>856.96426752241462</v>
      </c>
      <c r="G265" s="9">
        <f>C265^2</f>
        <v>7.95871283207936E-3</v>
      </c>
      <c r="H265" s="23">
        <f>$O$2*H264+(1-$O$2)*G264</f>
        <v>1.1340870570381728E-3</v>
      </c>
      <c r="I265" s="9">
        <f t="shared" si="22"/>
        <v>3.3676209065721351E-2</v>
      </c>
      <c r="J265" s="24">
        <f>$J$2*(1+C265*$O$3/I265)</f>
        <v>2307.9620681525266</v>
      </c>
      <c r="K265" s="24">
        <f t="shared" si="24"/>
        <v>10.203011742288053</v>
      </c>
      <c r="L265" s="26">
        <f t="shared" si="23"/>
        <v>-0.2030117422880533</v>
      </c>
      <c r="Q265">
        <v>263</v>
      </c>
      <c r="R265">
        <v>33</v>
      </c>
      <c r="S265" s="10">
        <v>7.6129305900961342E-2</v>
      </c>
      <c r="T265" s="20"/>
    </row>
    <row r="266" spans="1:20" x14ac:dyDescent="0.15">
      <c r="A266" s="6">
        <v>36987</v>
      </c>
      <c r="B266" s="11">
        <v>1720.36</v>
      </c>
      <c r="C266" s="7">
        <f t="shared" si="20"/>
        <v>-3.6212885154061736E-2</v>
      </c>
      <c r="E266">
        <v>264</v>
      </c>
      <c r="F266" s="2">
        <f t="shared" si="21"/>
        <v>825.93111892149079</v>
      </c>
      <c r="G266" s="9">
        <f>C266^2</f>
        <v>1.311373051181265E-3</v>
      </c>
      <c r="H266" s="23">
        <f>$O$2*H265+(1-$O$2)*G265</f>
        <v>1.5435646035406444E-3</v>
      </c>
      <c r="I266" s="9">
        <f t="shared" si="22"/>
        <v>3.9288224744071149E-2</v>
      </c>
      <c r="J266" s="24">
        <f>$J$2*(1+C266*$O$3/I266)</f>
        <v>2246.0619439503521</v>
      </c>
      <c r="K266" s="24">
        <f t="shared" si="24"/>
        <v>9.9293643965197429</v>
      </c>
      <c r="L266" s="26">
        <f t="shared" si="23"/>
        <v>7.0635603480257103E-2</v>
      </c>
      <c r="Q266">
        <v>264</v>
      </c>
      <c r="R266">
        <v>1246</v>
      </c>
      <c r="S266" s="10">
        <v>7.5773402188856309E-2</v>
      </c>
      <c r="T266" s="20"/>
    </row>
    <row r="267" spans="1:20" x14ac:dyDescent="0.15">
      <c r="A267" s="6">
        <v>36990</v>
      </c>
      <c r="B267" s="11">
        <v>1745.71</v>
      </c>
      <c r="C267" s="7">
        <f t="shared" si="20"/>
        <v>1.4735287962984511E-2</v>
      </c>
      <c r="E267">
        <v>265</v>
      </c>
      <c r="F267" s="2">
        <f t="shared" si="21"/>
        <v>838.10145179638891</v>
      </c>
      <c r="G267" s="9">
        <f>C267^2</f>
        <v>2.1712871135207623E-4</v>
      </c>
      <c r="H267" s="23">
        <f>$O$2*H266+(1-$O$2)*G266</f>
        <v>1.5296331103990817E-3</v>
      </c>
      <c r="I267" s="9">
        <f t="shared" si="22"/>
        <v>3.911052429205062E-2</v>
      </c>
      <c r="J267" s="24">
        <f>$J$2*(1+C267*$O$3/I267)</f>
        <v>2268.5711281901476</v>
      </c>
      <c r="K267" s="24">
        <f t="shared" si="24"/>
        <v>10.028872735186591</v>
      </c>
      <c r="L267" s="26">
        <f t="shared" si="23"/>
        <v>-2.8872735186590504E-2</v>
      </c>
      <c r="Q267">
        <v>265</v>
      </c>
      <c r="R267">
        <v>367</v>
      </c>
      <c r="S267" s="10">
        <v>7.5259855133149145E-2</v>
      </c>
      <c r="T267" s="20"/>
    </row>
    <row r="268" spans="1:20" x14ac:dyDescent="0.15">
      <c r="A268" s="6">
        <v>36991</v>
      </c>
      <c r="B268" s="11">
        <v>1852.03</v>
      </c>
      <c r="C268" s="7">
        <f t="shared" si="20"/>
        <v>6.090358650634986E-2</v>
      </c>
      <c r="E268">
        <v>266</v>
      </c>
      <c r="F268" s="2">
        <f t="shared" si="21"/>
        <v>889.14483606696774</v>
      </c>
      <c r="G268" s="9">
        <f>C268^2</f>
        <v>3.7092468493364408E-3</v>
      </c>
      <c r="H268" s="23">
        <f>$O$2*H267+(1-$O$2)*G267</f>
        <v>1.4508828464562613E-3</v>
      </c>
      <c r="I268" s="9">
        <f t="shared" si="22"/>
        <v>3.8090456107222732E-2</v>
      </c>
      <c r="J268" s="24">
        <f>$J$2*(1+C268*$O$3/I268)</f>
        <v>2289.7572356126821</v>
      </c>
      <c r="K268" s="24">
        <f t="shared" si="24"/>
        <v>10.12253203131988</v>
      </c>
      <c r="L268" s="26">
        <f t="shared" si="23"/>
        <v>-0.12253203131987966</v>
      </c>
      <c r="Q268">
        <v>266</v>
      </c>
      <c r="R268">
        <v>494</v>
      </c>
      <c r="S268" s="10">
        <v>7.5082233195281844E-2</v>
      </c>
      <c r="T268" s="20"/>
    </row>
    <row r="269" spans="1:20" x14ac:dyDescent="0.15">
      <c r="A269" s="6">
        <v>36992</v>
      </c>
      <c r="B269" s="11">
        <v>1898.95</v>
      </c>
      <c r="C269" s="7">
        <f t="shared" si="20"/>
        <v>2.5334362834295465E-2</v>
      </c>
      <c r="E269">
        <v>267</v>
      </c>
      <c r="F269" s="2">
        <f t="shared" si="21"/>
        <v>911.67075395612846</v>
      </c>
      <c r="G269" s="9">
        <f>C269^2</f>
        <v>6.418299402197314E-4</v>
      </c>
      <c r="H269" s="23">
        <f>$O$2*H268+(1-$O$2)*G268</f>
        <v>1.5863846866290721E-3</v>
      </c>
      <c r="I269" s="9">
        <f t="shared" si="22"/>
        <v>3.9829444970135748E-2</v>
      </c>
      <c r="J269" s="24">
        <f>$J$2*(1+C269*$O$3/I269)</f>
        <v>2273.0662783090083</v>
      </c>
      <c r="K269" s="24">
        <f t="shared" si="24"/>
        <v>10.048744842306098</v>
      </c>
      <c r="L269" s="26">
        <f t="shared" si="23"/>
        <v>-4.874484230609788E-2</v>
      </c>
      <c r="Q269">
        <v>267</v>
      </c>
      <c r="R269">
        <v>471</v>
      </c>
      <c r="S269" s="10">
        <v>7.4911843898847863E-2</v>
      </c>
      <c r="T269" s="20"/>
    </row>
    <row r="270" spans="1:20" x14ac:dyDescent="0.15">
      <c r="A270" s="6">
        <v>36993</v>
      </c>
      <c r="B270" s="11">
        <v>1961.43</v>
      </c>
      <c r="C270" s="7">
        <f t="shared" si="20"/>
        <v>3.2902393427947096E-2</v>
      </c>
      <c r="E270">
        <v>268</v>
      </c>
      <c r="F270" s="2">
        <f t="shared" si="21"/>
        <v>941.66690377954615</v>
      </c>
      <c r="G270" s="9">
        <f>C270^2</f>
        <v>1.0825674932874163E-3</v>
      </c>
      <c r="H270" s="23">
        <f>$O$2*H269+(1-$O$2)*G269</f>
        <v>1.5297114018445114E-3</v>
      </c>
      <c r="I270" s="9">
        <f t="shared" si="22"/>
        <v>3.9111525179216823E-2</v>
      </c>
      <c r="J270" s="24">
        <f>$J$2*(1+C270*$O$3/I270)</f>
        <v>2276.6229691706085</v>
      </c>
      <c r="K270" s="24">
        <f t="shared" si="24"/>
        <v>10.064468219707027</v>
      </c>
      <c r="L270" s="26">
        <f t="shared" si="23"/>
        <v>-6.446821970702743E-2</v>
      </c>
      <c r="Q270">
        <v>268</v>
      </c>
      <c r="R270">
        <v>260</v>
      </c>
      <c r="S270" s="10">
        <v>7.4882573102762251E-2</v>
      </c>
      <c r="T270" s="20"/>
    </row>
    <row r="271" spans="1:20" x14ac:dyDescent="0.15">
      <c r="A271" s="6">
        <v>36997</v>
      </c>
      <c r="B271" s="11">
        <v>1909.57</v>
      </c>
      <c r="C271" s="7">
        <f t="shared" si="20"/>
        <v>-2.6439893343122134E-2</v>
      </c>
      <c r="E271">
        <v>269</v>
      </c>
      <c r="F271" s="2">
        <f t="shared" si="21"/>
        <v>916.76933127886684</v>
      </c>
      <c r="G271" s="9">
        <f>C271^2</f>
        <v>6.9906795999567415E-4</v>
      </c>
      <c r="H271" s="23">
        <f>$O$2*H270+(1-$O$2)*G270</f>
        <v>1.5028827673310857E-3</v>
      </c>
      <c r="I271" s="9">
        <f t="shared" si="22"/>
        <v>3.8767031964429335E-2</v>
      </c>
      <c r="J271" s="24">
        <f>$J$2*(1+C271*$O$3/I271)</f>
        <v>2250.2171993988927</v>
      </c>
      <c r="K271" s="24">
        <f t="shared" si="24"/>
        <v>9.9477339012523771</v>
      </c>
      <c r="L271" s="26">
        <f t="shared" si="23"/>
        <v>5.2266098747622891E-2</v>
      </c>
      <c r="Q271">
        <v>269</v>
      </c>
      <c r="R271">
        <v>1497</v>
      </c>
      <c r="S271" s="10">
        <v>7.4860564697246446E-2</v>
      </c>
      <c r="T271" s="20"/>
    </row>
    <row r="272" spans="1:20" x14ac:dyDescent="0.15">
      <c r="A272" s="6">
        <v>36998</v>
      </c>
      <c r="B272" s="11">
        <v>1923.22</v>
      </c>
      <c r="C272" s="7">
        <f t="shared" si="20"/>
        <v>7.1482061406495934E-3</v>
      </c>
      <c r="E272">
        <v>270</v>
      </c>
      <c r="F272" s="2">
        <f t="shared" si="21"/>
        <v>923.32258744227363</v>
      </c>
      <c r="G272" s="9">
        <f>C272^2</f>
        <v>5.1096851029220551E-5</v>
      </c>
      <c r="H272" s="23">
        <f>$O$2*H271+(1-$O$2)*G271</f>
        <v>1.4546538788909611E-3</v>
      </c>
      <c r="I272" s="9">
        <f t="shared" si="22"/>
        <v>3.8139924998496798E-2</v>
      </c>
      <c r="J272" s="24">
        <f>$J$2*(1+C272*$O$3/I272)</f>
        <v>2265.2889307306764</v>
      </c>
      <c r="K272" s="24">
        <f t="shared" si="24"/>
        <v>10.014362835010328</v>
      </c>
      <c r="L272" s="26">
        <f t="shared" si="23"/>
        <v>-1.4362835010327757E-2</v>
      </c>
      <c r="Q272">
        <v>270</v>
      </c>
      <c r="R272">
        <v>883</v>
      </c>
      <c r="S272" s="10">
        <v>7.4714009246847013E-2</v>
      </c>
      <c r="T272" s="20"/>
    </row>
    <row r="273" spans="1:20" x14ac:dyDescent="0.15">
      <c r="A273" s="6">
        <v>36999</v>
      </c>
      <c r="B273" s="11">
        <v>2079.44</v>
      </c>
      <c r="C273" s="7">
        <f t="shared" si="20"/>
        <v>8.1228356610268282E-2</v>
      </c>
      <c r="E273">
        <v>271</v>
      </c>
      <c r="F273" s="2">
        <f t="shared" si="21"/>
        <v>998.3225638413503</v>
      </c>
      <c r="G273" s="9">
        <f>C273^2</f>
        <v>6.5980459176049151E-3</v>
      </c>
      <c r="H273" s="23">
        <f>$O$2*H272+(1-$O$2)*G272</f>
        <v>1.3704404572192565E-3</v>
      </c>
      <c r="I273" s="9">
        <f t="shared" si="22"/>
        <v>3.7019460520370313E-2</v>
      </c>
      <c r="J273" s="24">
        <f>$J$2*(1+C273*$O$3/I273)</f>
        <v>2300.0765220714507</v>
      </c>
      <c r="K273" s="24">
        <f t="shared" si="24"/>
        <v>10.168151412315657</v>
      </c>
      <c r="L273" s="26">
        <f t="shared" si="23"/>
        <v>-0.16815141231565711</v>
      </c>
      <c r="Q273">
        <v>271</v>
      </c>
      <c r="R273">
        <v>1224</v>
      </c>
      <c r="S273" s="10">
        <v>7.4478529240423086E-2</v>
      </c>
      <c r="T273" s="20"/>
    </row>
    <row r="274" spans="1:20" x14ac:dyDescent="0.15">
      <c r="A274" s="6">
        <v>37000</v>
      </c>
      <c r="B274" s="11">
        <v>2182.14</v>
      </c>
      <c r="C274" s="7">
        <f t="shared" si="20"/>
        <v>4.9388296849151692E-2</v>
      </c>
      <c r="E274">
        <v>272</v>
      </c>
      <c r="F274" s="2">
        <f t="shared" si="21"/>
        <v>1047.628014975553</v>
      </c>
      <c r="G274" s="9">
        <f>C274^2</f>
        <v>2.439203865659927E-3</v>
      </c>
      <c r="H274" s="23">
        <f>$O$2*H273+(1-$O$2)*G273</f>
        <v>1.6840967848423963E-3</v>
      </c>
      <c r="I274" s="9">
        <f t="shared" si="22"/>
        <v>4.1037748291571703E-2</v>
      </c>
      <c r="J274" s="24">
        <f>$J$2*(1+C274*$O$3/I274)</f>
        <v>2282.9023748718764</v>
      </c>
      <c r="K274" s="24">
        <f t="shared" si="24"/>
        <v>10.092228143056163</v>
      </c>
      <c r="L274" s="26">
        <f t="shared" si="23"/>
        <v>-9.2228143056162892E-2</v>
      </c>
      <c r="Q274">
        <v>272</v>
      </c>
      <c r="R274">
        <v>637</v>
      </c>
      <c r="S274" s="10">
        <v>7.3991432304485016E-2</v>
      </c>
      <c r="T274" s="20"/>
    </row>
    <row r="275" spans="1:20" x14ac:dyDescent="0.15">
      <c r="A275" s="6">
        <v>37001</v>
      </c>
      <c r="B275" s="11">
        <v>2163.41</v>
      </c>
      <c r="C275" s="7">
        <f t="shared" si="20"/>
        <v>-8.5833172940324998E-3</v>
      </c>
      <c r="E275">
        <v>273</v>
      </c>
      <c r="F275" s="2">
        <f t="shared" si="21"/>
        <v>1038.6358913169004</v>
      </c>
      <c r="G275" s="9">
        <f>C275^2</f>
        <v>7.3673335770037395E-5</v>
      </c>
      <c r="H275" s="23">
        <f>$O$2*H274+(1-$O$2)*G274</f>
        <v>1.7294032096914482E-3</v>
      </c>
      <c r="I275" s="9">
        <f t="shared" si="22"/>
        <v>4.1586093946071059E-2</v>
      </c>
      <c r="J275" s="24">
        <f>$J$2*(1+C275*$O$3/I275)</f>
        <v>2258.4620830529993</v>
      </c>
      <c r="K275" s="24">
        <f t="shared" si="24"/>
        <v>9.9841827865687591</v>
      </c>
      <c r="L275" s="26">
        <f t="shared" si="23"/>
        <v>1.5817213431240873E-2</v>
      </c>
      <c r="Q275">
        <v>273</v>
      </c>
      <c r="R275">
        <v>454</v>
      </c>
      <c r="S275" s="10">
        <v>7.3842954960342766E-2</v>
      </c>
      <c r="T275" s="20"/>
    </row>
    <row r="276" spans="1:20" x14ac:dyDescent="0.15">
      <c r="A276" s="6">
        <v>37004</v>
      </c>
      <c r="B276" s="11">
        <v>2059.3200000000002</v>
      </c>
      <c r="C276" s="7">
        <f t="shared" si="20"/>
        <v>-4.8113857290111306E-2</v>
      </c>
      <c r="E276">
        <v>274</v>
      </c>
      <c r="F276" s="2">
        <f t="shared" si="21"/>
        <v>988.66311226569144</v>
      </c>
      <c r="G276" s="9">
        <f>C276^2</f>
        <v>2.3149432633331967E-3</v>
      </c>
      <c r="H276" s="23">
        <f>$O$2*H275+(1-$O$2)*G275</f>
        <v>1.6300594172561635E-3</v>
      </c>
      <c r="I276" s="9">
        <f t="shared" si="22"/>
        <v>4.0373994318820668E-2</v>
      </c>
      <c r="J276" s="24">
        <f>$J$2*(1+C276*$O$3/I276)</f>
        <v>2241.3818381065398</v>
      </c>
      <c r="K276" s="24">
        <f t="shared" si="24"/>
        <v>9.9086746392925846</v>
      </c>
      <c r="L276" s="26">
        <f t="shared" si="23"/>
        <v>9.1325360707415371E-2</v>
      </c>
      <c r="Q276">
        <v>274</v>
      </c>
      <c r="R276">
        <v>997</v>
      </c>
      <c r="S276" s="10">
        <v>7.3747779866117469E-2</v>
      </c>
      <c r="T276" s="20"/>
    </row>
    <row r="277" spans="1:20" x14ac:dyDescent="0.15">
      <c r="A277" s="6">
        <v>37005</v>
      </c>
      <c r="B277" s="11">
        <v>2016.61</v>
      </c>
      <c r="C277" s="7">
        <f t="shared" si="20"/>
        <v>-2.0739855874754909E-2</v>
      </c>
      <c r="E277">
        <v>275</v>
      </c>
      <c r="F277" s="2">
        <f t="shared" si="21"/>
        <v>968.15838180861442</v>
      </c>
      <c r="G277" s="9">
        <f>C277^2</f>
        <v>4.3014162170560571E-4</v>
      </c>
      <c r="H277" s="23">
        <f>$O$2*H276+(1-$O$2)*G276</f>
        <v>1.6711524480207856E-3</v>
      </c>
      <c r="I277" s="9">
        <f t="shared" si="22"/>
        <v>4.0879731506221831E-2</v>
      </c>
      <c r="J277" s="24">
        <f>$J$2*(1+C277*$O$3/I277)</f>
        <v>2253.2453022651794</v>
      </c>
      <c r="K277" s="24">
        <f t="shared" si="24"/>
        <v>9.9611205030201919</v>
      </c>
      <c r="L277" s="26">
        <f t="shared" si="23"/>
        <v>3.8879496979808081E-2</v>
      </c>
      <c r="Q277">
        <v>275</v>
      </c>
      <c r="R277">
        <v>1263</v>
      </c>
      <c r="S277" s="10">
        <v>7.3608384863581122E-2</v>
      </c>
      <c r="T277" s="20"/>
    </row>
    <row r="278" spans="1:20" x14ac:dyDescent="0.15">
      <c r="A278" s="6">
        <v>37006</v>
      </c>
      <c r="B278" s="11">
        <v>2059.8000000000002</v>
      </c>
      <c r="C278" s="7">
        <f t="shared" si="20"/>
        <v>2.141713072929341E-2</v>
      </c>
      <c r="E278">
        <v>276</v>
      </c>
      <c r="F278" s="2">
        <f t="shared" si="21"/>
        <v>988.89355643847068</v>
      </c>
      <c r="G278" s="9">
        <f>C278^2</f>
        <v>4.5869348867564409E-4</v>
      </c>
      <c r="H278" s="23">
        <f>$O$2*H277+(1-$O$2)*G277</f>
        <v>1.5966917984418748E-3</v>
      </c>
      <c r="I278" s="9">
        <f t="shared" si="22"/>
        <v>3.9958626083010845E-2</v>
      </c>
      <c r="J278" s="24">
        <f>$J$2*(1+C278*$O$3/I278)</f>
        <v>2271.3312459989238</v>
      </c>
      <c r="K278" s="24">
        <f t="shared" si="24"/>
        <v>10.041074631743577</v>
      </c>
      <c r="L278" s="26">
        <f t="shared" si="23"/>
        <v>-4.1074631743576617E-2</v>
      </c>
      <c r="Q278">
        <v>276</v>
      </c>
      <c r="R278">
        <v>522</v>
      </c>
      <c r="S278" s="10">
        <v>7.3107685295209279E-2</v>
      </c>
      <c r="T278" s="20"/>
    </row>
    <row r="279" spans="1:20" x14ac:dyDescent="0.15">
      <c r="A279" s="6">
        <v>37007</v>
      </c>
      <c r="B279" s="11">
        <v>2034.88</v>
      </c>
      <c r="C279" s="7">
        <f t="shared" si="20"/>
        <v>-1.2098261967181334E-2</v>
      </c>
      <c r="E279">
        <v>277</v>
      </c>
      <c r="F279" s="2">
        <f t="shared" si="21"/>
        <v>976.92966313502041</v>
      </c>
      <c r="G279" s="9">
        <f>C279^2</f>
        <v>1.4636794262654637E-4</v>
      </c>
      <c r="H279" s="23">
        <f>$O$2*H278+(1-$O$2)*G278</f>
        <v>1.5284118998559009E-3</v>
      </c>
      <c r="I279" s="9">
        <f t="shared" si="22"/>
        <v>3.9094908873866185E-2</v>
      </c>
      <c r="J279" s="24">
        <f>$J$2*(1+C279*$O$3/I279)</f>
        <v>2256.6755401715013</v>
      </c>
      <c r="K279" s="24">
        <f t="shared" si="24"/>
        <v>9.9762848586740347</v>
      </c>
      <c r="L279" s="26">
        <f t="shared" si="23"/>
        <v>2.3715141325965305E-2</v>
      </c>
      <c r="Q279">
        <v>277</v>
      </c>
      <c r="R279">
        <v>1042</v>
      </c>
      <c r="S279" s="10">
        <v>7.3063000024097491E-2</v>
      </c>
      <c r="T279" s="20"/>
    </row>
    <row r="280" spans="1:20" x14ac:dyDescent="0.15">
      <c r="A280" s="6">
        <v>37008</v>
      </c>
      <c r="B280" s="11">
        <v>2075.6799999999998</v>
      </c>
      <c r="C280" s="7">
        <f t="shared" si="20"/>
        <v>2.0050322377732188E-2</v>
      </c>
      <c r="E280">
        <v>278</v>
      </c>
      <c r="F280" s="2">
        <f t="shared" si="21"/>
        <v>996.51741782124691</v>
      </c>
      <c r="G280" s="9">
        <f>C280^2</f>
        <v>4.0201542745098816E-4</v>
      </c>
      <c r="H280" s="23">
        <f>$O$2*H279+(1-$O$2)*G279</f>
        <v>1.4454892624221397E-3</v>
      </c>
      <c r="I280" s="9">
        <f t="shared" si="22"/>
        <v>3.801959050834372E-2</v>
      </c>
      <c r="J280" s="24">
        <f>$J$2*(1+C280*$O$3/I280)</f>
        <v>2271.1819142482018</v>
      </c>
      <c r="K280" s="24">
        <f t="shared" si="24"/>
        <v>10.040414467684929</v>
      </c>
      <c r="L280" s="26">
        <f t="shared" si="23"/>
        <v>-4.0414467684929178E-2</v>
      </c>
      <c r="Q280">
        <v>278</v>
      </c>
      <c r="R280">
        <v>282</v>
      </c>
      <c r="S280" s="10">
        <v>7.2976913276837863E-2</v>
      </c>
      <c r="T280" s="20"/>
    </row>
    <row r="281" spans="1:20" x14ac:dyDescent="0.15">
      <c r="A281" s="6">
        <v>37011</v>
      </c>
      <c r="B281" s="11">
        <v>2116.2399999999998</v>
      </c>
      <c r="C281" s="7">
        <f t="shared" si="20"/>
        <v>1.954058429044947E-2</v>
      </c>
      <c r="E281">
        <v>279</v>
      </c>
      <c r="F281" s="2">
        <f t="shared" si="21"/>
        <v>1015.989950421084</v>
      </c>
      <c r="G281" s="9">
        <f>C281^2</f>
        <v>3.818344344121606E-4</v>
      </c>
      <c r="H281" s="23">
        <f>$O$2*H280+(1-$O$2)*G280</f>
        <v>1.3828808323238706E-3</v>
      </c>
      <c r="I281" s="9">
        <f t="shared" si="22"/>
        <v>3.7187105726634209E-2</v>
      </c>
      <c r="J281" s="24">
        <f>$J$2*(1+C281*$O$3/I281)</f>
        <v>2271.1489514116656</v>
      </c>
      <c r="K281" s="24">
        <f t="shared" si="24"/>
        <v>10.040268745962342</v>
      </c>
      <c r="L281" s="26">
        <f t="shared" si="23"/>
        <v>-4.0268745962341868E-2</v>
      </c>
      <c r="Q281">
        <v>279</v>
      </c>
      <c r="R281">
        <v>611</v>
      </c>
      <c r="S281" s="10">
        <v>7.2518681010512509E-2</v>
      </c>
      <c r="T281" s="20"/>
    </row>
    <row r="282" spans="1:20" x14ac:dyDescent="0.15">
      <c r="A282" s="6">
        <v>37012</v>
      </c>
      <c r="B282" s="11">
        <v>2168.2399999999998</v>
      </c>
      <c r="C282" s="7">
        <f t="shared" si="20"/>
        <v>2.4571882206176898E-2</v>
      </c>
      <c r="E282">
        <v>280</v>
      </c>
      <c r="F282" s="2">
        <f t="shared" si="21"/>
        <v>1040.9547358054904</v>
      </c>
      <c r="G282" s="9">
        <f>C282^2</f>
        <v>6.0377739515423291E-4</v>
      </c>
      <c r="H282" s="23">
        <f>$O$2*H281+(1-$O$2)*G281</f>
        <v>1.322818048449168E-3</v>
      </c>
      <c r="I282" s="9">
        <f t="shared" si="22"/>
        <v>3.6370565687780659E-2</v>
      </c>
      <c r="J282" s="24">
        <f>$J$2*(1+C282*$O$3/I282)</f>
        <v>2273.7514747733508</v>
      </c>
      <c r="K282" s="24">
        <f t="shared" si="24"/>
        <v>10.051773950829123</v>
      </c>
      <c r="L282" s="26">
        <f t="shared" si="23"/>
        <v>-5.1773950829122839E-2</v>
      </c>
      <c r="Q282">
        <v>280</v>
      </c>
      <c r="R282">
        <v>1402</v>
      </c>
      <c r="S282" s="10">
        <v>7.217889492471663E-2</v>
      </c>
      <c r="T282" s="20"/>
    </row>
    <row r="283" spans="1:20" x14ac:dyDescent="0.15">
      <c r="A283" s="6">
        <v>37013</v>
      </c>
      <c r="B283" s="11">
        <v>2220.6</v>
      </c>
      <c r="C283" s="7">
        <f t="shared" si="20"/>
        <v>2.4148618234143937E-2</v>
      </c>
      <c r="E283">
        <v>281</v>
      </c>
      <c r="F283" s="2">
        <f t="shared" si="21"/>
        <v>1066.0923543194813</v>
      </c>
      <c r="G283" s="9">
        <f>C283^2</f>
        <v>5.8315576261842904E-4</v>
      </c>
      <c r="H283" s="23">
        <f>$O$2*H282+(1-$O$2)*G282</f>
        <v>1.2796756092514718E-3</v>
      </c>
      <c r="I283" s="9">
        <f t="shared" si="22"/>
        <v>3.5772553854197663E-2</v>
      </c>
      <c r="J283" s="24">
        <f>$J$2*(1+C283*$O$3/I283)</f>
        <v>2273.7421472355104</v>
      </c>
      <c r="K283" s="24">
        <f t="shared" si="24"/>
        <v>10.051732715758831</v>
      </c>
      <c r="L283" s="26">
        <f t="shared" si="23"/>
        <v>-5.1732715758831205E-2</v>
      </c>
      <c r="Q283">
        <v>281</v>
      </c>
      <c r="R283">
        <v>635</v>
      </c>
      <c r="S283" s="10">
        <v>7.2094702587424564E-2</v>
      </c>
      <c r="T283" s="20"/>
    </row>
    <row r="284" spans="1:20" x14ac:dyDescent="0.15">
      <c r="A284" s="6">
        <v>37014</v>
      </c>
      <c r="B284" s="11">
        <v>2146.1999999999998</v>
      </c>
      <c r="C284" s="7">
        <f t="shared" si="20"/>
        <v>-3.350445825452586E-2</v>
      </c>
      <c r="E284">
        <v>282</v>
      </c>
      <c r="F284" s="2">
        <f t="shared" si="21"/>
        <v>1030.3735075387151</v>
      </c>
      <c r="G284" s="9">
        <f>C284^2</f>
        <v>1.1225487229292661E-3</v>
      </c>
      <c r="H284" s="23">
        <f>$O$2*H283+(1-$O$2)*G283</f>
        <v>1.2378844184534892E-3</v>
      </c>
      <c r="I284" s="9">
        <f t="shared" si="22"/>
        <v>3.5183581660392239E-2</v>
      </c>
      <c r="J284" s="24">
        <f>$J$2*(1+C284*$O$3/I284)</f>
        <v>2245.5323303091259</v>
      </c>
      <c r="K284" s="24">
        <f t="shared" si="24"/>
        <v>9.9270230867231621</v>
      </c>
      <c r="L284" s="26">
        <f t="shared" si="23"/>
        <v>7.2976913276837863E-2</v>
      </c>
      <c r="Q284">
        <v>282</v>
      </c>
      <c r="R284">
        <v>1038</v>
      </c>
      <c r="S284" s="10">
        <v>7.1963336355123531E-2</v>
      </c>
      <c r="T284" s="20"/>
    </row>
    <row r="285" spans="1:20" x14ac:dyDescent="0.15">
      <c r="A285" s="6">
        <v>37015</v>
      </c>
      <c r="B285" s="11">
        <v>2191.5300000000002</v>
      </c>
      <c r="C285" s="7">
        <f t="shared" si="20"/>
        <v>2.1121051160190252E-2</v>
      </c>
      <c r="E285">
        <v>283</v>
      </c>
      <c r="F285" s="2">
        <f t="shared" si="21"/>
        <v>1052.1360791055449</v>
      </c>
      <c r="G285" s="9">
        <f>C285^2</f>
        <v>4.4609880211137398E-4</v>
      </c>
      <c r="H285" s="23">
        <f>$O$2*H284+(1-$O$2)*G284</f>
        <v>1.2309642767220357E-3</v>
      </c>
      <c r="I285" s="9">
        <f t="shared" si="22"/>
        <v>3.5085100494683434E-2</v>
      </c>
      <c r="J285" s="24">
        <f>$J$2*(1+C285*$O$3/I285)</f>
        <v>2272.4755663127662</v>
      </c>
      <c r="K285" s="24">
        <f t="shared" si="24"/>
        <v>10.046133429615596</v>
      </c>
      <c r="L285" s="26">
        <f t="shared" si="23"/>
        <v>-4.6133429615595745E-2</v>
      </c>
      <c r="Q285">
        <v>283</v>
      </c>
      <c r="R285">
        <v>1021</v>
      </c>
      <c r="S285" s="10">
        <v>7.1951979475411321E-2</v>
      </c>
      <c r="T285" s="20"/>
    </row>
    <row r="286" spans="1:20" x14ac:dyDescent="0.15">
      <c r="A286" s="6">
        <v>37018</v>
      </c>
      <c r="B286" s="11">
        <v>2173.5700000000002</v>
      </c>
      <c r="C286" s="7">
        <f t="shared" si="20"/>
        <v>-8.19518783680806E-3</v>
      </c>
      <c r="E286">
        <v>284</v>
      </c>
      <c r="F286" s="2">
        <f t="shared" si="21"/>
        <v>1043.5136263073923</v>
      </c>
      <c r="G286" s="9">
        <f>C286^2</f>
        <v>6.7161103680566766E-5</v>
      </c>
      <c r="H286" s="23">
        <f>$O$2*H285+(1-$O$2)*G285</f>
        <v>1.1838723482453959E-3</v>
      </c>
      <c r="I286" s="9">
        <f t="shared" si="22"/>
        <v>3.4407446116289944E-2</v>
      </c>
      <c r="J286" s="24">
        <f>$J$2*(1+C286*$O$3/I286)</f>
        <v>2257.9111444205914</v>
      </c>
      <c r="K286" s="24">
        <f t="shared" si="24"/>
        <v>9.9817472035003423</v>
      </c>
      <c r="L286" s="26">
        <f t="shared" si="23"/>
        <v>1.825279649965772E-2</v>
      </c>
      <c r="Q286">
        <v>284</v>
      </c>
      <c r="R286">
        <v>82</v>
      </c>
      <c r="S286" s="10">
        <v>7.1900620173019902E-2</v>
      </c>
      <c r="T286" s="20"/>
    </row>
    <row r="287" spans="1:20" x14ac:dyDescent="0.15">
      <c r="A287" s="6">
        <v>37019</v>
      </c>
      <c r="B287" s="11">
        <v>2198.77</v>
      </c>
      <c r="C287" s="7">
        <f t="shared" si="20"/>
        <v>1.1593829506296061E-2</v>
      </c>
      <c r="E287">
        <v>285</v>
      </c>
      <c r="F287" s="2">
        <f t="shared" si="21"/>
        <v>1055.6119453782969</v>
      </c>
      <c r="G287" s="9">
        <f>C287^2</f>
        <v>1.3441688262106117E-4</v>
      </c>
      <c r="H287" s="23">
        <f>$O$2*H286+(1-$O$2)*G286</f>
        <v>1.116869673571506E-3</v>
      </c>
      <c r="I287" s="9">
        <f t="shared" si="22"/>
        <v>3.3419600140808178E-2</v>
      </c>
      <c r="J287" s="24">
        <f>$J$2*(1+C287*$O$3/I287)</f>
        <v>2268.0537985862165</v>
      </c>
      <c r="K287" s="24">
        <f t="shared" si="24"/>
        <v>10.026585730518544</v>
      </c>
      <c r="L287" s="26">
        <f t="shared" si="23"/>
        <v>-2.6585730518544182E-2</v>
      </c>
      <c r="Q287">
        <v>285</v>
      </c>
      <c r="R287">
        <v>186</v>
      </c>
      <c r="S287" s="10">
        <v>7.1609606596220843E-2</v>
      </c>
      <c r="T287" s="20"/>
    </row>
    <row r="288" spans="1:20" x14ac:dyDescent="0.15">
      <c r="A288" s="6">
        <v>37020</v>
      </c>
      <c r="B288" s="11">
        <v>2156.63</v>
      </c>
      <c r="C288" s="7">
        <f t="shared" si="20"/>
        <v>-1.9165260577504672E-2</v>
      </c>
      <c r="E288">
        <v>286</v>
      </c>
      <c r="F288" s="2">
        <f t="shared" si="21"/>
        <v>1035.3808673763951</v>
      </c>
      <c r="G288" s="9">
        <f>C288^2</f>
        <v>3.6730721300365474E-4</v>
      </c>
      <c r="H288" s="23">
        <f>$O$2*H287+(1-$O$2)*G287</f>
        <v>1.0579225061144793E-3</v>
      </c>
      <c r="I288" s="9">
        <f t="shared" si="22"/>
        <v>3.2525720685550985E-2</v>
      </c>
      <c r="J288" s="24">
        <f>$J$2*(1+C288*$O$3/I288)</f>
        <v>2251.8256433296642</v>
      </c>
      <c r="K288" s="24">
        <f t="shared" si="24"/>
        <v>9.9548444913868206</v>
      </c>
      <c r="L288" s="26">
        <f t="shared" si="23"/>
        <v>4.5155508613179407E-2</v>
      </c>
      <c r="Q288">
        <v>286</v>
      </c>
      <c r="R288">
        <v>1147</v>
      </c>
      <c r="S288" s="10">
        <v>7.1512482799601429E-2</v>
      </c>
      <c r="T288" s="20"/>
    </row>
    <row r="289" spans="1:20" x14ac:dyDescent="0.15">
      <c r="A289" s="6">
        <v>37021</v>
      </c>
      <c r="B289" s="11">
        <v>2128.86</v>
      </c>
      <c r="C289" s="7">
        <f t="shared" si="20"/>
        <v>-1.28765713172867E-2</v>
      </c>
      <c r="E289">
        <v>287</v>
      </c>
      <c r="F289" s="2">
        <f t="shared" si="21"/>
        <v>1022.0487117970688</v>
      </c>
      <c r="G289" s="9">
        <f>C289^2</f>
        <v>1.6580608888917055E-4</v>
      </c>
      <c r="H289" s="23">
        <f>$O$2*H288+(1-$O$2)*G288</f>
        <v>1.0164855885278297E-3</v>
      </c>
      <c r="I289" s="9">
        <f t="shared" si="22"/>
        <v>3.1882371124617281E-2</v>
      </c>
      <c r="J289" s="24">
        <f>$J$2*(1+C289*$O$3/I289)</f>
        <v>2255.038794212373</v>
      </c>
      <c r="K289" s="24">
        <f t="shared" si="24"/>
        <v>9.9690491512633415</v>
      </c>
      <c r="L289" s="26">
        <f t="shared" si="23"/>
        <v>3.0950848736658543E-2</v>
      </c>
      <c r="Q289">
        <v>287</v>
      </c>
      <c r="R289">
        <v>541</v>
      </c>
      <c r="S289" s="10">
        <v>7.1195091351365036E-2</v>
      </c>
      <c r="T289" s="20"/>
    </row>
    <row r="290" spans="1:20" x14ac:dyDescent="0.15">
      <c r="A290" s="6">
        <v>37022</v>
      </c>
      <c r="B290" s="11">
        <v>2107.4299999999998</v>
      </c>
      <c r="C290" s="7">
        <f t="shared" si="20"/>
        <v>-1.0066420525539632E-2</v>
      </c>
      <c r="E290">
        <v>288</v>
      </c>
      <c r="F290" s="2">
        <f t="shared" si="21"/>
        <v>1011.7603396665335</v>
      </c>
      <c r="G290" s="9">
        <f>C290^2</f>
        <v>1.013328221970056E-4</v>
      </c>
      <c r="H290" s="23">
        <f>$O$2*H289+(1-$O$2)*G289</f>
        <v>9.6544481854951006E-4</v>
      </c>
      <c r="I290" s="9">
        <f t="shared" si="22"/>
        <v>3.1071607917027885E-2</v>
      </c>
      <c r="J290" s="24">
        <f>$J$2*(1+C290*$O$3/I290)</f>
        <v>2256.4239035262281</v>
      </c>
      <c r="K290" s="24">
        <f t="shared" si="24"/>
        <v>9.9751724263329926</v>
      </c>
      <c r="L290" s="26">
        <f t="shared" si="23"/>
        <v>2.4827573667007385E-2</v>
      </c>
      <c r="Q290">
        <v>288</v>
      </c>
      <c r="R290">
        <v>214</v>
      </c>
      <c r="S290" s="10">
        <v>7.0938297030931352E-2</v>
      </c>
      <c r="T290" s="20"/>
    </row>
    <row r="291" spans="1:20" x14ac:dyDescent="0.15">
      <c r="A291" s="6">
        <v>37025</v>
      </c>
      <c r="B291" s="11">
        <v>2081.92</v>
      </c>
      <c r="C291" s="7">
        <f t="shared" si="20"/>
        <v>-1.210479114371521E-2</v>
      </c>
      <c r="E291">
        <v>289</v>
      </c>
      <c r="F291" s="2">
        <f t="shared" si="21"/>
        <v>999.51319206737571</v>
      </c>
      <c r="G291" s="9">
        <f>C291^2</f>
        <v>1.4652596863296618E-4</v>
      </c>
      <c r="H291" s="23">
        <f>$O$2*H290+(1-$O$2)*G290</f>
        <v>9.1359809876835965E-4</v>
      </c>
      <c r="I291" s="9">
        <f t="shared" si="22"/>
        <v>3.0225785329224444E-2</v>
      </c>
      <c r="J291" s="24">
        <f>$J$2*(1+C291*$O$3/I291)</f>
        <v>2255.0977072198862</v>
      </c>
      <c r="K291" s="24">
        <f t="shared" si="24"/>
        <v>9.969309593198556</v>
      </c>
      <c r="L291" s="26">
        <f t="shared" si="23"/>
        <v>3.069040680144397E-2</v>
      </c>
      <c r="Q291">
        <v>289</v>
      </c>
      <c r="R291">
        <v>1126</v>
      </c>
      <c r="S291" s="10">
        <v>7.0851639195183225E-2</v>
      </c>
      <c r="T291" s="20"/>
    </row>
    <row r="292" spans="1:20" x14ac:dyDescent="0.15">
      <c r="A292" s="6">
        <v>37026</v>
      </c>
      <c r="B292" s="11">
        <v>2085.58</v>
      </c>
      <c r="C292" s="7">
        <f t="shared" si="20"/>
        <v>1.7579926221948927E-3</v>
      </c>
      <c r="E292">
        <v>290</v>
      </c>
      <c r="F292" s="2">
        <f t="shared" si="21"/>
        <v>1001.2703288848166</v>
      </c>
      <c r="G292" s="9">
        <f>C292^2</f>
        <v>3.0905380596916748E-6</v>
      </c>
      <c r="H292" s="23">
        <f>$O$2*H291+(1-$O$2)*G291</f>
        <v>8.6757377096023604E-4</v>
      </c>
      <c r="I292" s="9">
        <f t="shared" si="22"/>
        <v>2.9454605258944416E-2</v>
      </c>
      <c r="J292" s="24">
        <f>$J$2*(1+C292*$O$3/I292)</f>
        <v>2263.0746347473346</v>
      </c>
      <c r="K292" s="24">
        <f t="shared" si="24"/>
        <v>10.004573901201281</v>
      </c>
      <c r="L292" s="26">
        <f t="shared" si="23"/>
        <v>-4.5739012012813163E-3</v>
      </c>
      <c r="Q292">
        <v>290</v>
      </c>
      <c r="R292">
        <v>379</v>
      </c>
      <c r="S292" s="10">
        <v>7.0738765835516304E-2</v>
      </c>
      <c r="T292" s="20"/>
    </row>
    <row r="293" spans="1:20" x14ac:dyDescent="0.15">
      <c r="A293" s="6">
        <v>37027</v>
      </c>
      <c r="B293" s="11">
        <v>2166.44</v>
      </c>
      <c r="C293" s="7">
        <f t="shared" si="20"/>
        <v>3.8770989365068731E-2</v>
      </c>
      <c r="E293">
        <v>291</v>
      </c>
      <c r="F293" s="2">
        <f t="shared" si="21"/>
        <v>1040.0905701575687</v>
      </c>
      <c r="G293" s="9">
        <f>C293^2</f>
        <v>1.5031896163462727E-3</v>
      </c>
      <c r="H293" s="23">
        <f>$O$2*H292+(1-$O$2)*G292</f>
        <v>8.1570477698620335E-4</v>
      </c>
      <c r="I293" s="9">
        <f t="shared" si="22"/>
        <v>2.8560545810369299E-2</v>
      </c>
      <c r="J293" s="24">
        <f>$J$2*(1+C293*$O$3/I293)</f>
        <v>2285.5722578894129</v>
      </c>
      <c r="K293" s="24">
        <f t="shared" si="24"/>
        <v>10.104031130702431</v>
      </c>
      <c r="L293" s="26">
        <f t="shared" si="23"/>
        <v>-0.10403113070243108</v>
      </c>
      <c r="Q293">
        <v>291</v>
      </c>
      <c r="R293">
        <v>847</v>
      </c>
      <c r="S293" s="10">
        <v>7.0677245550392342E-2</v>
      </c>
      <c r="T293" s="20"/>
    </row>
    <row r="294" spans="1:20" x14ac:dyDescent="0.15">
      <c r="A294" s="6">
        <v>37028</v>
      </c>
      <c r="B294" s="11">
        <v>2193.6799999999998</v>
      </c>
      <c r="C294" s="7">
        <f t="shared" si="20"/>
        <v>1.2573623086722829E-2</v>
      </c>
      <c r="E294">
        <v>292</v>
      </c>
      <c r="F294" s="2">
        <f t="shared" si="21"/>
        <v>1053.1682769627846</v>
      </c>
      <c r="G294" s="9">
        <f>C294^2</f>
        <v>1.5809599752696933E-4</v>
      </c>
      <c r="H294" s="23">
        <f>$O$2*H293+(1-$O$2)*G293</f>
        <v>8.5695386734780754E-4</v>
      </c>
      <c r="I294" s="9">
        <f t="shared" si="22"/>
        <v>2.9273774395315127E-2</v>
      </c>
      <c r="J294" s="24">
        <f>$J$2*(1+C294*$O$3/I294)</f>
        <v>2269.4856897258701</v>
      </c>
      <c r="K294" s="24">
        <f t="shared" si="24"/>
        <v>10.032915818137036</v>
      </c>
      <c r="L294" s="26">
        <f t="shared" si="23"/>
        <v>-3.2915818137036368E-2</v>
      </c>
      <c r="Q294">
        <v>292</v>
      </c>
      <c r="R294">
        <v>264</v>
      </c>
      <c r="S294" s="10">
        <v>7.0635603480257103E-2</v>
      </c>
      <c r="T294" s="20"/>
    </row>
    <row r="295" spans="1:20" x14ac:dyDescent="0.15">
      <c r="A295" s="6">
        <v>37029</v>
      </c>
      <c r="B295" s="11">
        <v>2198.88</v>
      </c>
      <c r="C295" s="7">
        <f t="shared" si="20"/>
        <v>2.3704460085336443E-3</v>
      </c>
      <c r="E295">
        <v>293</v>
      </c>
      <c r="F295" s="2">
        <f t="shared" si="21"/>
        <v>1055.6647555012253</v>
      </c>
      <c r="G295" s="9">
        <f>C295^2</f>
        <v>5.6190142793730864E-6</v>
      </c>
      <c r="H295" s="23">
        <f>$O$2*H294+(1-$O$2)*G294</f>
        <v>8.1502239515855723E-4</v>
      </c>
      <c r="I295" s="9">
        <f t="shared" si="22"/>
        <v>2.8548597078640436E-2</v>
      </c>
      <c r="J295" s="24">
        <f>$J$2*(1+C295*$O$3/I295)</f>
        <v>2263.4793569697181</v>
      </c>
      <c r="K295" s="24">
        <f t="shared" si="24"/>
        <v>10.006363092472803</v>
      </c>
      <c r="L295" s="26">
        <f t="shared" si="23"/>
        <v>-6.3630924728030891E-3</v>
      </c>
      <c r="Q295">
        <v>293</v>
      </c>
      <c r="R295">
        <v>1191</v>
      </c>
      <c r="S295" s="10">
        <v>7.0571513364070526E-2</v>
      </c>
      <c r="T295" s="20"/>
    </row>
    <row r="296" spans="1:20" x14ac:dyDescent="0.15">
      <c r="A296" s="6">
        <v>37032</v>
      </c>
      <c r="B296" s="11">
        <v>2305.59</v>
      </c>
      <c r="C296" s="7">
        <f t="shared" si="20"/>
        <v>4.852925125518448E-2</v>
      </c>
      <c r="E296">
        <v>294</v>
      </c>
      <c r="F296" s="2">
        <f t="shared" si="21"/>
        <v>1106.8953756621872</v>
      </c>
      <c r="G296" s="9">
        <f>C296^2</f>
        <v>2.3550882273888243E-3</v>
      </c>
      <c r="H296" s="23">
        <f>$O$2*H295+(1-$O$2)*G295</f>
        <v>7.6645819230580607E-4</v>
      </c>
      <c r="I296" s="9">
        <f t="shared" si="22"/>
        <v>2.768498134920459E-2</v>
      </c>
      <c r="J296" s="24">
        <f>$J$2*(1+C296*$O$3/I296)</f>
        <v>2292.4266325316262</v>
      </c>
      <c r="K296" s="24">
        <f t="shared" si="24"/>
        <v>10.134332870027171</v>
      </c>
      <c r="L296" s="26">
        <f t="shared" si="23"/>
        <v>-0.13433287002717087</v>
      </c>
      <c r="Q296">
        <v>294</v>
      </c>
      <c r="R296">
        <v>545</v>
      </c>
      <c r="S296" s="10">
        <v>7.0305412224033859E-2</v>
      </c>
      <c r="T296" s="20"/>
    </row>
    <row r="297" spans="1:20" x14ac:dyDescent="0.15">
      <c r="A297" s="6">
        <v>37033</v>
      </c>
      <c r="B297" s="11">
        <v>2313.85</v>
      </c>
      <c r="C297" s="7">
        <f t="shared" si="20"/>
        <v>3.5825970792724426E-3</v>
      </c>
      <c r="E297">
        <v>295</v>
      </c>
      <c r="F297" s="2">
        <f t="shared" si="21"/>
        <v>1110.8609358020947</v>
      </c>
      <c r="G297" s="9">
        <f>C297^2</f>
        <v>1.2835001832411437E-5</v>
      </c>
      <c r="H297" s="23">
        <f>$O$2*H296+(1-$O$2)*G296</f>
        <v>8.6177599441078728E-4</v>
      </c>
      <c r="I297" s="9">
        <f t="shared" si="22"/>
        <v>2.9356021433613707E-2</v>
      </c>
      <c r="J297" s="24">
        <f>$J$2*(1+C297*$O$3/I297)</f>
        <v>2264.1555533889164</v>
      </c>
      <c r="K297" s="24">
        <f t="shared" si="24"/>
        <v>10.009352413701421</v>
      </c>
      <c r="L297" s="26">
        <f t="shared" si="23"/>
        <v>-9.3524137014213693E-3</v>
      </c>
      <c r="Q297">
        <v>295</v>
      </c>
      <c r="R297">
        <v>1453</v>
      </c>
      <c r="S297" s="10">
        <v>7.0279757929201381E-2</v>
      </c>
      <c r="T297" s="20"/>
    </row>
    <row r="298" spans="1:20" x14ac:dyDescent="0.15">
      <c r="A298" s="6">
        <v>37034</v>
      </c>
      <c r="B298" s="11">
        <v>2243.48</v>
      </c>
      <c r="C298" s="7">
        <f t="shared" si="20"/>
        <v>-3.0412515936642293E-2</v>
      </c>
      <c r="E298">
        <v>296</v>
      </c>
      <c r="F298" s="2">
        <f t="shared" si="21"/>
        <v>1077.07685988862</v>
      </c>
      <c r="G298" s="9">
        <f>C298^2</f>
        <v>9.2492112559652145E-4</v>
      </c>
      <c r="H298" s="23">
        <f>$O$2*H297+(1-$O$2)*G297</f>
        <v>8.1083953485608471E-4</v>
      </c>
      <c r="I298" s="9">
        <f t="shared" si="22"/>
        <v>2.8475244245766966E-2</v>
      </c>
      <c r="J298" s="24">
        <f>$J$2*(1+C298*$O$3/I298)</f>
        <v>2243.5256653235083</v>
      </c>
      <c r="K298" s="24">
        <f t="shared" si="24"/>
        <v>9.9181520456026782</v>
      </c>
      <c r="L298" s="26">
        <f t="shared" si="23"/>
        <v>8.1847954397321843E-2</v>
      </c>
      <c r="Q298">
        <v>296</v>
      </c>
      <c r="R298">
        <v>1346</v>
      </c>
      <c r="S298" s="10">
        <v>7.001534179001645E-2</v>
      </c>
      <c r="T298" s="20"/>
    </row>
    <row r="299" spans="1:20" x14ac:dyDescent="0.15">
      <c r="A299" s="6">
        <v>37035</v>
      </c>
      <c r="B299" s="11">
        <v>2282.02</v>
      </c>
      <c r="C299" s="7">
        <f t="shared" si="20"/>
        <v>1.7178668853744972E-2</v>
      </c>
      <c r="E299">
        <v>297</v>
      </c>
      <c r="F299" s="2">
        <f t="shared" si="21"/>
        <v>1095.5796065946781</v>
      </c>
      <c r="G299" s="9">
        <f>C299^2</f>
        <v>2.951066635866276E-4</v>
      </c>
      <c r="H299" s="23">
        <f>$O$2*H298+(1-$O$2)*G298</f>
        <v>8.1768443030051088E-4</v>
      </c>
      <c r="I299" s="9">
        <f t="shared" si="22"/>
        <v>2.8595181942077424E-2</v>
      </c>
      <c r="J299" s="24">
        <f>$J$2*(1+C299*$O$3/I299)</f>
        <v>2272.454054887839</v>
      </c>
      <c r="K299" s="24">
        <f t="shared" si="24"/>
        <v>10.04603833215964</v>
      </c>
      <c r="L299" s="26">
        <f t="shared" si="23"/>
        <v>-4.6038332159639594E-2</v>
      </c>
      <c r="Q299">
        <v>297</v>
      </c>
      <c r="R299">
        <v>1204</v>
      </c>
      <c r="S299" s="10">
        <v>6.979310753810708E-2</v>
      </c>
      <c r="T299" s="20"/>
    </row>
    <row r="300" spans="1:20" x14ac:dyDescent="0.15">
      <c r="A300" s="6">
        <v>37036</v>
      </c>
      <c r="B300" s="11">
        <v>2251.0300000000002</v>
      </c>
      <c r="C300" s="7">
        <f t="shared" si="20"/>
        <v>-1.3580073794269842E-2</v>
      </c>
      <c r="E300">
        <v>298</v>
      </c>
      <c r="F300" s="2">
        <f t="shared" si="21"/>
        <v>1080.7015546896253</v>
      </c>
      <c r="G300" s="9">
        <f>C300^2</f>
        <v>1.844184042578145E-4</v>
      </c>
      <c r="H300" s="23">
        <f>$O$2*H299+(1-$O$2)*G299</f>
        <v>7.8632976429767788E-4</v>
      </c>
      <c r="I300" s="9">
        <f t="shared" si="22"/>
        <v>2.8041572072508309E-2</v>
      </c>
      <c r="J300" s="24">
        <f>$J$2*(1+C300*$O$3/I300)</f>
        <v>2253.6449557261358</v>
      </c>
      <c r="K300" s="24">
        <f t="shared" si="24"/>
        <v>9.9628872863704263</v>
      </c>
      <c r="L300" s="26">
        <f t="shared" si="23"/>
        <v>3.711271362957369E-2</v>
      </c>
      <c r="Q300">
        <v>298</v>
      </c>
      <c r="R300">
        <v>1003</v>
      </c>
      <c r="S300" s="10">
        <v>6.9785067164533032E-2</v>
      </c>
      <c r="T300" s="20"/>
    </row>
    <row r="301" spans="1:20" x14ac:dyDescent="0.15">
      <c r="A301" s="6">
        <v>37040</v>
      </c>
      <c r="B301" s="11">
        <v>2175.54</v>
      </c>
      <c r="C301" s="7">
        <f t="shared" si="20"/>
        <v>-3.35357591857951E-2</v>
      </c>
      <c r="E301">
        <v>299</v>
      </c>
      <c r="F301" s="2">
        <f t="shared" si="21"/>
        <v>1044.4594075998396</v>
      </c>
      <c r="G301" s="9">
        <f>C301^2</f>
        <v>1.1246471441676404E-3</v>
      </c>
      <c r="H301" s="23">
        <f>$O$2*H300+(1-$O$2)*G300</f>
        <v>7.5021508269528599E-4</v>
      </c>
      <c r="I301" s="9">
        <f t="shared" si="22"/>
        <v>2.7390054448563735E-2</v>
      </c>
      <c r="J301" s="24">
        <f>$J$2*(1+C301*$O$3/I301)</f>
        <v>2240.8154512667047</v>
      </c>
      <c r="K301" s="24">
        <f t="shared" si="24"/>
        <v>9.9061707629692872</v>
      </c>
      <c r="L301" s="26">
        <f t="shared" si="23"/>
        <v>9.3829237030712775E-2</v>
      </c>
      <c r="Q301">
        <v>299</v>
      </c>
      <c r="R301">
        <v>723</v>
      </c>
      <c r="S301" s="10">
        <v>6.9400753395029824E-2</v>
      </c>
      <c r="T301" s="20"/>
    </row>
    <row r="302" spans="1:20" x14ac:dyDescent="0.15">
      <c r="A302" s="6">
        <v>37041</v>
      </c>
      <c r="B302" s="11">
        <v>2084.5</v>
      </c>
      <c r="C302" s="7">
        <f t="shared" si="20"/>
        <v>-4.1847081644097561E-2</v>
      </c>
      <c r="E302">
        <v>300</v>
      </c>
      <c r="F302" s="2">
        <f t="shared" si="21"/>
        <v>1000.7518294960632</v>
      </c>
      <c r="G302" s="9">
        <f>C302^2</f>
        <v>1.751178242127767E-3</v>
      </c>
      <c r="H302" s="23">
        <f>$O$2*H301+(1-$O$2)*G301</f>
        <v>7.7268100638362724E-4</v>
      </c>
      <c r="I302" s="9">
        <f t="shared" si="22"/>
        <v>2.7797140255494398E-2</v>
      </c>
      <c r="J302" s="24">
        <f>$J$2*(1+C302*$O$3/I302)</f>
        <v>2235.9431387614495</v>
      </c>
      <c r="K302" s="24">
        <f t="shared" si="24"/>
        <v>9.8846313007791622</v>
      </c>
      <c r="L302" s="26">
        <f t="shared" si="23"/>
        <v>0.11536869922083781</v>
      </c>
      <c r="Q302">
        <v>300</v>
      </c>
      <c r="R302">
        <v>1496</v>
      </c>
      <c r="S302" s="10">
        <v>6.9396364155773327E-2</v>
      </c>
      <c r="T302" s="20"/>
    </row>
    <row r="303" spans="1:20" x14ac:dyDescent="0.15">
      <c r="A303" s="6">
        <v>37042</v>
      </c>
      <c r="B303" s="11">
        <v>2110.4899999999998</v>
      </c>
      <c r="C303" s="7">
        <f t="shared" si="20"/>
        <v>1.2468217798033088E-2</v>
      </c>
      <c r="E303">
        <v>301</v>
      </c>
      <c r="F303" s="2">
        <f t="shared" si="21"/>
        <v>1013.2294212680002</v>
      </c>
      <c r="G303" s="9">
        <f>C303^2</f>
        <v>1.5545645505918906E-4</v>
      </c>
      <c r="H303" s="23">
        <f>$O$2*H302+(1-$O$2)*G302</f>
        <v>8.3139084052827566E-4</v>
      </c>
      <c r="I303" s="9">
        <f t="shared" si="22"/>
        <v>2.8833848867750481E-2</v>
      </c>
      <c r="J303" s="24">
        <f>$J$2*(1+C303*$O$3/I303)</f>
        <v>2269.5359206523144</v>
      </c>
      <c r="K303" s="24">
        <f t="shared" si="24"/>
        <v>10.033137878429711</v>
      </c>
      <c r="L303" s="26">
        <f t="shared" si="23"/>
        <v>-3.3137878429711165E-2</v>
      </c>
      <c r="Q303">
        <v>301</v>
      </c>
      <c r="R303">
        <v>542</v>
      </c>
      <c r="S303" s="10">
        <v>6.8768096366749631E-2</v>
      </c>
      <c r="T303" s="20"/>
    </row>
    <row r="304" spans="1:20" x14ac:dyDescent="0.15">
      <c r="A304" s="6">
        <v>37043</v>
      </c>
      <c r="B304" s="11">
        <v>2149.44</v>
      </c>
      <c r="C304" s="7">
        <f t="shared" si="20"/>
        <v>1.8455429781709665E-2</v>
      </c>
      <c r="E304">
        <v>302</v>
      </c>
      <c r="F304" s="2">
        <f t="shared" si="21"/>
        <v>1031.9290057049741</v>
      </c>
      <c r="G304" s="9">
        <f>C304^2</f>
        <v>3.4060288842761605E-4</v>
      </c>
      <c r="H304" s="23">
        <f>$O$2*H303+(1-$O$2)*G303</f>
        <v>7.9083477740013041E-4</v>
      </c>
      <c r="I304" s="9">
        <f t="shared" si="22"/>
        <v>2.812178474777393E-2</v>
      </c>
      <c r="J304" s="24">
        <f>$J$2*(1+C304*$O$3/I304)</f>
        <v>2273.4163907890893</v>
      </c>
      <c r="K304" s="24">
        <f t="shared" si="24"/>
        <v>10.050292615466965</v>
      </c>
      <c r="L304" s="26">
        <f t="shared" si="23"/>
        <v>-5.0292615466965174E-2</v>
      </c>
      <c r="Q304">
        <v>302</v>
      </c>
      <c r="R304">
        <v>337</v>
      </c>
      <c r="S304" s="10">
        <v>6.8329576035512929E-2</v>
      </c>
      <c r="T304" s="20"/>
    </row>
    <row r="305" spans="1:20" x14ac:dyDescent="0.15">
      <c r="A305" s="6">
        <v>37046</v>
      </c>
      <c r="B305" s="11">
        <v>2155.9299999999998</v>
      </c>
      <c r="C305" s="7">
        <f t="shared" si="20"/>
        <v>3.0193910972158289E-3</v>
      </c>
      <c r="E305">
        <v>303</v>
      </c>
      <c r="F305" s="2">
        <f t="shared" si="21"/>
        <v>1035.0448029577585</v>
      </c>
      <c r="G305" s="9">
        <f>C305^2</f>
        <v>9.1167225979462078E-6</v>
      </c>
      <c r="H305" s="23">
        <f>$O$2*H304+(1-$O$2)*G304</f>
        <v>7.6382086406177961E-4</v>
      </c>
      <c r="I305" s="9">
        <f t="shared" si="22"/>
        <v>2.7637309276805144E-2</v>
      </c>
      <c r="J305" s="24">
        <f>$J$2*(1+C305*$O$3/I305)</f>
        <v>2263.933855458703</v>
      </c>
      <c r="K305" s="24">
        <f t="shared" si="24"/>
        <v>10.008372334082081</v>
      </c>
      <c r="L305" s="26">
        <f t="shared" si="23"/>
        <v>-8.3723340820807124E-3</v>
      </c>
      <c r="Q305">
        <v>303</v>
      </c>
      <c r="R305">
        <v>310</v>
      </c>
      <c r="S305" s="10">
        <v>6.8253068930482996E-2</v>
      </c>
      <c r="T305" s="20"/>
    </row>
    <row r="306" spans="1:20" x14ac:dyDescent="0.15">
      <c r="A306" s="6">
        <v>37047</v>
      </c>
      <c r="B306" s="11">
        <v>2233.66</v>
      </c>
      <c r="C306" s="7">
        <f t="shared" si="20"/>
        <v>3.6054046281650987E-2</v>
      </c>
      <c r="E306">
        <v>304</v>
      </c>
      <c r="F306" s="2">
        <f t="shared" si="21"/>
        <v>1072.3623561871798</v>
      </c>
      <c r="G306" s="9">
        <f>C306^2</f>
        <v>1.2998942532794313E-3</v>
      </c>
      <c r="H306" s="23">
        <f>$O$2*H305+(1-$O$2)*G305</f>
        <v>7.1853861557394957E-4</v>
      </c>
      <c r="I306" s="9">
        <f t="shared" si="22"/>
        <v>2.6805570607132196E-2</v>
      </c>
      <c r="J306" s="24">
        <f>$J$2*(1+C306*$O$3/I306)</f>
        <v>2285.3558994575233</v>
      </c>
      <c r="K306" s="24">
        <f t="shared" si="24"/>
        <v>10.103074655874888</v>
      </c>
      <c r="L306" s="26">
        <f t="shared" si="23"/>
        <v>-0.10307465587488807</v>
      </c>
      <c r="Q306">
        <v>304</v>
      </c>
      <c r="R306">
        <v>493</v>
      </c>
      <c r="S306" s="10">
        <v>6.7647703597298658E-2</v>
      </c>
      <c r="T306" s="20"/>
    </row>
    <row r="307" spans="1:20" x14ac:dyDescent="0.15">
      <c r="A307" s="6">
        <v>37048</v>
      </c>
      <c r="B307" s="11">
        <v>2217.73</v>
      </c>
      <c r="C307" s="7">
        <f t="shared" si="20"/>
        <v>-7.1317926631626616E-3</v>
      </c>
      <c r="E307">
        <v>305</v>
      </c>
      <c r="F307" s="2">
        <f t="shared" si="21"/>
        <v>1064.7144902030723</v>
      </c>
      <c r="G307" s="9">
        <f>C307^2</f>
        <v>5.0862466590340768E-5</v>
      </c>
      <c r="H307" s="23">
        <f>$O$2*H306+(1-$O$2)*G306</f>
        <v>7.5341995383627848E-4</v>
      </c>
      <c r="I307" s="9">
        <f t="shared" si="22"/>
        <v>2.7448496385708971E-2</v>
      </c>
      <c r="J307" s="24">
        <f>$J$2*(1+C307*$O$3/I307)</f>
        <v>2257.5359482867493</v>
      </c>
      <c r="K307" s="24">
        <f t="shared" si="24"/>
        <v>9.9800885408160305</v>
      </c>
      <c r="L307" s="26">
        <f t="shared" si="23"/>
        <v>1.9911459183969527E-2</v>
      </c>
      <c r="Q307">
        <v>305</v>
      </c>
      <c r="R307">
        <v>1352</v>
      </c>
      <c r="S307" s="10">
        <v>6.759062755580203E-2</v>
      </c>
      <c r="T307" s="20"/>
    </row>
    <row r="308" spans="1:20" x14ac:dyDescent="0.15">
      <c r="A308" s="6">
        <v>37049</v>
      </c>
      <c r="B308" s="11">
        <v>2264</v>
      </c>
      <c r="C308" s="7">
        <f t="shared" si="20"/>
        <v>2.0863675920874014E-2</v>
      </c>
      <c r="E308">
        <v>306</v>
      </c>
      <c r="F308" s="2">
        <f t="shared" si="21"/>
        <v>1086.9283482749277</v>
      </c>
      <c r="G308" s="9">
        <f>C308^2</f>
        <v>4.3529297293125812E-4</v>
      </c>
      <c r="H308" s="23">
        <f>$O$2*H307+(1-$O$2)*G307</f>
        <v>7.1126650460152225E-4</v>
      </c>
      <c r="I308" s="9">
        <f t="shared" si="22"/>
        <v>2.6669580135456242E-2</v>
      </c>
      <c r="J308" s="24">
        <f>$J$2*(1+C308*$O$3/I308)</f>
        <v>2275.6011921012187</v>
      </c>
      <c r="K308" s="24">
        <f t="shared" si="24"/>
        <v>10.059951159578162</v>
      </c>
      <c r="L308" s="26">
        <f t="shared" si="23"/>
        <v>-5.9951159578162105E-2</v>
      </c>
      <c r="Q308">
        <v>306</v>
      </c>
      <c r="R308">
        <v>128</v>
      </c>
      <c r="S308" s="10">
        <v>6.7360128539688091E-2</v>
      </c>
      <c r="T308" s="20"/>
    </row>
    <row r="309" spans="1:20" x14ac:dyDescent="0.15">
      <c r="A309" s="6">
        <v>37050</v>
      </c>
      <c r="B309" s="11">
        <v>2215.1</v>
      </c>
      <c r="C309" s="7">
        <f t="shared" si="20"/>
        <v>-2.1598939929328709E-2</v>
      </c>
      <c r="E309">
        <v>307</v>
      </c>
      <c r="F309" s="2">
        <f t="shared" si="21"/>
        <v>1063.4518481730531</v>
      </c>
      <c r="G309" s="9">
        <f>C309^2</f>
        <v>4.6651420607075005E-4</v>
      </c>
      <c r="H309" s="23">
        <f>$O$2*H308+(1-$O$2)*G308</f>
        <v>6.9470809270130642E-4</v>
      </c>
      <c r="I309" s="9">
        <f t="shared" si="22"/>
        <v>2.6357315733991322E-2</v>
      </c>
      <c r="J309" s="24">
        <f>$J$2*(1+C309*$O$3/I309)</f>
        <v>2247.8345670028189</v>
      </c>
      <c r="K309" s="24">
        <f t="shared" si="24"/>
        <v>9.9372007877969395</v>
      </c>
      <c r="L309" s="26">
        <f t="shared" si="23"/>
        <v>6.2799212203060506E-2</v>
      </c>
      <c r="Q309">
        <v>307</v>
      </c>
      <c r="R309">
        <v>243</v>
      </c>
      <c r="S309" s="10">
        <v>6.7270429865281756E-2</v>
      </c>
      <c r="T309" s="20"/>
    </row>
    <row r="310" spans="1:20" x14ac:dyDescent="0.15">
      <c r="A310" s="6">
        <v>37053</v>
      </c>
      <c r="B310" s="11">
        <v>2170.7800000000002</v>
      </c>
      <c r="C310" s="7">
        <f t="shared" si="20"/>
        <v>-2.0008126043970842E-2</v>
      </c>
      <c r="E310">
        <v>308</v>
      </c>
      <c r="F310" s="2">
        <f t="shared" si="21"/>
        <v>1042.174169553113</v>
      </c>
      <c r="G310" s="9">
        <f>C310^2</f>
        <v>4.0032510779142432E-4</v>
      </c>
      <c r="H310" s="23">
        <f>$O$2*H309+(1-$O$2)*G309</f>
        <v>6.8101645950347303E-4</v>
      </c>
      <c r="I310" s="9">
        <f t="shared" si="22"/>
        <v>2.6096292064266009E-2</v>
      </c>
      <c r="J310" s="24">
        <f>$J$2*(1+C310*$O$3/I310)</f>
        <v>2248.7492089965845</v>
      </c>
      <c r="K310" s="24">
        <f t="shared" si="24"/>
        <v>9.9412442264353622</v>
      </c>
      <c r="L310" s="26">
        <f t="shared" si="23"/>
        <v>5.8755773564637792E-2</v>
      </c>
      <c r="Q310">
        <v>308</v>
      </c>
      <c r="R310">
        <v>1435</v>
      </c>
      <c r="S310" s="10">
        <v>6.7068256843944241E-2</v>
      </c>
      <c r="T310" s="20"/>
    </row>
    <row r="311" spans="1:20" x14ac:dyDescent="0.15">
      <c r="A311" s="6">
        <v>37054</v>
      </c>
      <c r="B311" s="11">
        <v>2169.9499999999998</v>
      </c>
      <c r="C311" s="7">
        <f t="shared" si="20"/>
        <v>-3.8235104432526867E-4</v>
      </c>
      <c r="E311">
        <v>309</v>
      </c>
      <c r="F311" s="2">
        <f t="shared" si="21"/>
        <v>1041.7756931710155</v>
      </c>
      <c r="G311" s="9">
        <f>C311^2</f>
        <v>1.4619232109662358E-7</v>
      </c>
      <c r="H311" s="23">
        <f>$O$2*H310+(1-$O$2)*G310</f>
        <v>6.6417497840075008E-4</v>
      </c>
      <c r="I311" s="9">
        <f t="shared" si="22"/>
        <v>2.5771592469243147E-2</v>
      </c>
      <c r="J311" s="24">
        <f>$J$2*(1+C311*$O$3/I311)</f>
        <v>2261.7828158239035</v>
      </c>
      <c r="K311" s="24">
        <f t="shared" si="24"/>
        <v>9.9988630431995169</v>
      </c>
      <c r="L311" s="26">
        <f t="shared" si="23"/>
        <v>1.136956800483091E-3</v>
      </c>
      <c r="Q311">
        <v>309</v>
      </c>
      <c r="R311">
        <v>1463</v>
      </c>
      <c r="S311" s="10">
        <v>6.7016596401931139E-2</v>
      </c>
      <c r="T311" s="20"/>
    </row>
    <row r="312" spans="1:20" x14ac:dyDescent="0.15">
      <c r="A312" s="6">
        <v>37055</v>
      </c>
      <c r="B312" s="11">
        <v>2121.66</v>
      </c>
      <c r="C312" s="7">
        <f t="shared" si="20"/>
        <v>-2.2253968985460504E-2</v>
      </c>
      <c r="E312">
        <v>310</v>
      </c>
      <c r="F312" s="2">
        <f t="shared" si="21"/>
        <v>1018.5920492053812</v>
      </c>
      <c r="G312" s="9">
        <f>C312^2</f>
        <v>4.9523913560583805E-4</v>
      </c>
      <c r="H312" s="23">
        <f>$O$2*H311+(1-$O$2)*G311</f>
        <v>6.2433325123597075E-4</v>
      </c>
      <c r="I312" s="9">
        <f t="shared" si="22"/>
        <v>2.4986661466389837E-2</v>
      </c>
      <c r="J312" s="24">
        <f>$J$2*(1+C312*$O$3/I312)</f>
        <v>2246.6008827956489</v>
      </c>
      <c r="K312" s="24">
        <f t="shared" si="24"/>
        <v>9.931746931069517</v>
      </c>
      <c r="L312" s="26">
        <f t="shared" si="23"/>
        <v>6.8253068930482996E-2</v>
      </c>
      <c r="Q312">
        <v>310</v>
      </c>
      <c r="R312">
        <v>979</v>
      </c>
      <c r="S312" s="10">
        <v>6.6910455803007807E-2</v>
      </c>
      <c r="T312" s="20"/>
    </row>
    <row r="313" spans="1:20" x14ac:dyDescent="0.15">
      <c r="A313" s="6">
        <v>37056</v>
      </c>
      <c r="B313" s="11">
        <v>2044.07</v>
      </c>
      <c r="C313" s="7">
        <f t="shared" si="20"/>
        <v>-3.6570421273908083E-2</v>
      </c>
      <c r="E313">
        <v>311</v>
      </c>
      <c r="F313" s="2">
        <f t="shared" si="21"/>
        <v>981.34170885968706</v>
      </c>
      <c r="G313" s="9">
        <f>C313^2</f>
        <v>1.3373957121511088E-3</v>
      </c>
      <c r="H313" s="23">
        <f>$O$2*H312+(1-$O$2)*G312</f>
        <v>6.1658760429816276E-4</v>
      </c>
      <c r="I313" s="9">
        <f t="shared" si="22"/>
        <v>2.4831182096270867E-2</v>
      </c>
      <c r="J313" s="24">
        <f>$J$2*(1+C313*$O$3/I313)</f>
        <v>2236.509707713642</v>
      </c>
      <c r="K313" s="24">
        <f t="shared" si="24"/>
        <v>9.8871359821826399</v>
      </c>
      <c r="L313" s="26">
        <f t="shared" si="23"/>
        <v>0.11286401781736011</v>
      </c>
      <c r="Q313">
        <v>311</v>
      </c>
      <c r="R313">
        <v>197</v>
      </c>
      <c r="S313" s="10">
        <v>6.6848069009664002E-2</v>
      </c>
      <c r="T313" s="20"/>
    </row>
    <row r="314" spans="1:20" x14ac:dyDescent="0.15">
      <c r="A314" s="6">
        <v>37057</v>
      </c>
      <c r="B314" s="11">
        <v>2028.43</v>
      </c>
      <c r="C314" s="7">
        <f t="shared" si="20"/>
        <v>-7.6514013707944528E-3</v>
      </c>
      <c r="E314">
        <v>312</v>
      </c>
      <c r="F314" s="2">
        <f t="shared" si="21"/>
        <v>973.83306956330023</v>
      </c>
      <c r="G314" s="9">
        <f>C314^2</f>
        <v>5.8543942936995234E-5</v>
      </c>
      <c r="H314" s="23">
        <f>$O$2*H313+(1-$O$2)*G313</f>
        <v>6.5983609076933965E-4</v>
      </c>
      <c r="I314" s="9">
        <f t="shared" si="22"/>
        <v>2.568727488016858E-2</v>
      </c>
      <c r="J314" s="24">
        <f>$J$2*(1+C314*$O$3/I314)</f>
        <v>2256.8764763595154</v>
      </c>
      <c r="K314" s="24">
        <f t="shared" si="24"/>
        <v>9.9771731550260618</v>
      </c>
      <c r="L314" s="26">
        <f t="shared" si="23"/>
        <v>2.2826844973938165E-2</v>
      </c>
      <c r="Q314">
        <v>312</v>
      </c>
      <c r="R314">
        <v>1312</v>
      </c>
      <c r="S314" s="10">
        <v>6.6743878759334407E-2</v>
      </c>
      <c r="T314" s="20"/>
    </row>
    <row r="315" spans="1:20" x14ac:dyDescent="0.15">
      <c r="A315" s="6">
        <v>37060</v>
      </c>
      <c r="B315" s="11">
        <v>1988.63</v>
      </c>
      <c r="C315" s="7">
        <f t="shared" si="20"/>
        <v>-1.9621086258830744E-2</v>
      </c>
      <c r="E315">
        <v>313</v>
      </c>
      <c r="F315" s="2">
        <f t="shared" si="21"/>
        <v>954.72540690369681</v>
      </c>
      <c r="G315" s="9">
        <f>C315^2</f>
        <v>3.8498702597647666E-4</v>
      </c>
      <c r="H315" s="23">
        <f>$O$2*H314+(1-$O$2)*G314</f>
        <v>6.2375856189939894E-4</v>
      </c>
      <c r="I315" s="9">
        <f t="shared" si="22"/>
        <v>2.4975158896379399E-2</v>
      </c>
      <c r="J315" s="24">
        <f>$J$2*(1+C315*$O$3/I315)</f>
        <v>2248.4212262327956</v>
      </c>
      <c r="K315" s="24">
        <f t="shared" si="24"/>
        <v>9.9397942840656928</v>
      </c>
      <c r="L315" s="26">
        <f t="shared" si="23"/>
        <v>6.0205715934307236E-2</v>
      </c>
      <c r="Q315">
        <v>313</v>
      </c>
      <c r="R315">
        <v>593</v>
      </c>
      <c r="S315" s="10">
        <v>6.6698408551809862E-2</v>
      </c>
      <c r="T315" s="20"/>
    </row>
    <row r="316" spans="1:20" x14ac:dyDescent="0.15">
      <c r="A316" s="6">
        <v>37061</v>
      </c>
      <c r="B316" s="11">
        <v>1992.66</v>
      </c>
      <c r="C316" s="7">
        <f t="shared" si="20"/>
        <v>2.026520770580742E-3</v>
      </c>
      <c r="E316">
        <v>314</v>
      </c>
      <c r="F316" s="2">
        <f t="shared" si="21"/>
        <v>956.6601777709883</v>
      </c>
      <c r="G316" s="9">
        <f>C316^2</f>
        <v>4.1067864335951639E-6</v>
      </c>
      <c r="H316" s="23">
        <f>$O$2*H315+(1-$O$2)*G315</f>
        <v>6.0943226974402359E-4</v>
      </c>
      <c r="I316" s="9">
        <f t="shared" si="22"/>
        <v>2.4686682031897757E-2</v>
      </c>
      <c r="J316" s="24">
        <f>$J$2*(1+C316*$O$3/I316)</f>
        <v>2263.4630218038401</v>
      </c>
      <c r="K316" s="24">
        <f t="shared" si="24"/>
        <v>10.006290878162368</v>
      </c>
      <c r="L316" s="26">
        <f t="shared" si="23"/>
        <v>-6.2908781623676191E-3</v>
      </c>
      <c r="Q316">
        <v>314</v>
      </c>
      <c r="R316">
        <v>388</v>
      </c>
      <c r="S316" s="10">
        <v>6.6178082677708971E-2</v>
      </c>
      <c r="T316" s="20"/>
    </row>
    <row r="317" spans="1:20" x14ac:dyDescent="0.15">
      <c r="A317" s="6">
        <v>37062</v>
      </c>
      <c r="B317" s="11">
        <v>2031.24</v>
      </c>
      <c r="C317" s="7">
        <f t="shared" si="20"/>
        <v>1.9361055072114608E-2</v>
      </c>
      <c r="E317">
        <v>315</v>
      </c>
      <c r="F317" s="2">
        <f t="shared" si="21"/>
        <v>975.18212815811137</v>
      </c>
      <c r="G317" s="9">
        <f>C317^2</f>
        <v>3.7485045350545479E-4</v>
      </c>
      <c r="H317" s="23">
        <f>$O$2*H316+(1-$O$2)*G316</f>
        <v>5.7311274074539782E-4</v>
      </c>
      <c r="I317" s="9">
        <f t="shared" si="22"/>
        <v>2.3939773197451095E-2</v>
      </c>
      <c r="J317" s="24">
        <f>$J$2*(1+C317*$O$3/I317)</f>
        <v>2276.0594897392461</v>
      </c>
      <c r="K317" s="24">
        <f t="shared" si="24"/>
        <v>10.061977196421134</v>
      </c>
      <c r="L317" s="26">
        <f t="shared" si="23"/>
        <v>-6.1977196421134195E-2</v>
      </c>
      <c r="Q317">
        <v>315</v>
      </c>
      <c r="R317">
        <v>155</v>
      </c>
      <c r="S317" s="10">
        <v>6.6176229851604873E-2</v>
      </c>
      <c r="T317" s="20"/>
    </row>
    <row r="318" spans="1:20" x14ac:dyDescent="0.15">
      <c r="A318" s="6">
        <v>37063</v>
      </c>
      <c r="B318" s="11">
        <v>2058.7600000000002</v>
      </c>
      <c r="C318" s="7">
        <f t="shared" si="20"/>
        <v>1.3548374391997076E-2</v>
      </c>
      <c r="E318">
        <v>316</v>
      </c>
      <c r="F318" s="2">
        <f t="shared" si="21"/>
        <v>988.39426073078198</v>
      </c>
      <c r="G318" s="9">
        <f>C318^2</f>
        <v>1.8355844866572212E-4</v>
      </c>
      <c r="H318" s="23">
        <f>$O$2*H317+(1-$O$2)*G317</f>
        <v>5.6121700351100131E-4</v>
      </c>
      <c r="I318" s="9">
        <f t="shared" si="22"/>
        <v>2.3690019069452041E-2</v>
      </c>
      <c r="J318" s="24">
        <f>$J$2*(1+C318*$O$3/I318)</f>
        <v>2271.9539105808462</v>
      </c>
      <c r="K318" s="24">
        <f t="shared" si="24"/>
        <v>10.043827300051486</v>
      </c>
      <c r="L318" s="26">
        <f t="shared" si="23"/>
        <v>-4.3827300051486162E-2</v>
      </c>
      <c r="Q318">
        <v>316</v>
      </c>
      <c r="R318">
        <v>707</v>
      </c>
      <c r="S318" s="10">
        <v>6.616461787802308E-2</v>
      </c>
      <c r="T318" s="20"/>
    </row>
    <row r="319" spans="1:20" x14ac:dyDescent="0.15">
      <c r="A319" s="6">
        <v>37064</v>
      </c>
      <c r="B319" s="11">
        <v>2034.84</v>
      </c>
      <c r="C319" s="7">
        <f t="shared" si="20"/>
        <v>-1.1618644232450737E-2</v>
      </c>
      <c r="E319">
        <v>317</v>
      </c>
      <c r="F319" s="2">
        <f t="shared" si="21"/>
        <v>976.9104594539549</v>
      </c>
      <c r="G319" s="9">
        <f>C319^2</f>
        <v>1.3499289380026076E-4</v>
      </c>
      <c r="H319" s="23">
        <f>$O$2*H318+(1-$O$2)*G318</f>
        <v>5.3855749022028456E-4</v>
      </c>
      <c r="I319" s="9">
        <f t="shared" si="22"/>
        <v>2.3206841452905316E-2</v>
      </c>
      <c r="J319" s="24">
        <f>$J$2*(1+C319*$O$3/I319)</f>
        <v>2253.3611409168388</v>
      </c>
      <c r="K319" s="24">
        <f t="shared" si="24"/>
        <v>9.96163260117787</v>
      </c>
      <c r="L319" s="26">
        <f t="shared" si="23"/>
        <v>3.8367398822130028E-2</v>
      </c>
      <c r="Q319">
        <v>317</v>
      </c>
      <c r="R319">
        <v>1290</v>
      </c>
      <c r="S319" s="10">
        <v>6.6159814323844657E-2</v>
      </c>
      <c r="T319" s="20"/>
    </row>
    <row r="320" spans="1:20" x14ac:dyDescent="0.15">
      <c r="A320" s="6">
        <v>37067</v>
      </c>
      <c r="B320" s="11">
        <v>2050.87</v>
      </c>
      <c r="C320" s="7">
        <f t="shared" si="20"/>
        <v>7.8777692594995674E-3</v>
      </c>
      <c r="E320">
        <v>318</v>
      </c>
      <c r="F320" s="2">
        <f t="shared" si="21"/>
        <v>984.60633464072487</v>
      </c>
      <c r="G320" s="9">
        <f>C320^2</f>
        <v>6.2059248505916362E-5</v>
      </c>
      <c r="H320" s="23">
        <f>$O$2*H319+(1-$O$2)*G319</f>
        <v>5.1434361443508311E-4</v>
      </c>
      <c r="I320" s="9">
        <f t="shared" si="22"/>
        <v>2.2679144922926064E-2</v>
      </c>
      <c r="J320" s="24">
        <f>$J$2*(1+C320*$O$3/I320)</f>
        <v>2268.0614321680951</v>
      </c>
      <c r="K320" s="24">
        <f t="shared" si="24"/>
        <v>10.026619476968113</v>
      </c>
      <c r="L320" s="26">
        <f t="shared" si="23"/>
        <v>-2.6619476968113176E-2</v>
      </c>
      <c r="Q320">
        <v>318</v>
      </c>
      <c r="R320">
        <v>1351</v>
      </c>
      <c r="S320" s="10">
        <v>6.6117477322274354E-2</v>
      </c>
      <c r="T320" s="20"/>
    </row>
    <row r="321" spans="1:20" x14ac:dyDescent="0.15">
      <c r="A321" s="6">
        <v>37068</v>
      </c>
      <c r="B321" s="11">
        <v>2064.62</v>
      </c>
      <c r="C321" s="7">
        <f t="shared" si="20"/>
        <v>6.7044717607649407E-3</v>
      </c>
      <c r="E321">
        <v>319</v>
      </c>
      <c r="F321" s="2">
        <f t="shared" si="21"/>
        <v>991.20760000679388</v>
      </c>
      <c r="G321" s="9">
        <f>C321^2</f>
        <v>4.4949941590894541E-5</v>
      </c>
      <c r="H321" s="23">
        <f>$O$2*H320+(1-$O$2)*G320</f>
        <v>4.8720655247933307E-4</v>
      </c>
      <c r="I321" s="9">
        <f t="shared" si="22"/>
        <v>2.2072755887730309E-2</v>
      </c>
      <c r="J321" s="24">
        <f>$J$2*(1+C321*$O$3/I321)</f>
        <v>2267.305398241353</v>
      </c>
      <c r="K321" s="24">
        <f t="shared" si="24"/>
        <v>10.02327721101905</v>
      </c>
      <c r="L321" s="26">
        <f t="shared" si="23"/>
        <v>-2.327721101904956E-2</v>
      </c>
      <c r="Q321">
        <v>319</v>
      </c>
      <c r="R321">
        <v>1082</v>
      </c>
      <c r="S321" s="10">
        <v>6.6039012481429182E-2</v>
      </c>
      <c r="T321" s="20"/>
    </row>
    <row r="322" spans="1:20" x14ac:dyDescent="0.15">
      <c r="A322" s="6">
        <v>37069</v>
      </c>
      <c r="B322" s="11">
        <v>2074.7399999999998</v>
      </c>
      <c r="C322" s="7">
        <f t="shared" si="20"/>
        <v>4.9016283868217325E-3</v>
      </c>
      <c r="E322">
        <v>320</v>
      </c>
      <c r="F322" s="2">
        <f t="shared" si="21"/>
        <v>996.06613131622066</v>
      </c>
      <c r="G322" s="9">
        <f>C322^2</f>
        <v>2.4025960842496619E-5</v>
      </c>
      <c r="H322" s="23">
        <f>$O$2*H321+(1-$O$2)*G321</f>
        <v>4.6067115582602679E-4</v>
      </c>
      <c r="I322" s="9">
        <f t="shared" si="22"/>
        <v>2.1463251287398812E-2</v>
      </c>
      <c r="J322" s="24">
        <f>$J$2*(1+C322*$O$3/I322)</f>
        <v>2265.9988412849143</v>
      </c>
      <c r="K322" s="24">
        <f t="shared" si="24"/>
        <v>10.017501199293179</v>
      </c>
      <c r="L322" s="26">
        <f t="shared" si="23"/>
        <v>-1.7501199293178615E-2</v>
      </c>
      <c r="Q322">
        <v>320</v>
      </c>
      <c r="R322">
        <v>85</v>
      </c>
      <c r="S322" s="10">
        <v>6.5912579263216031E-2</v>
      </c>
      <c r="T322" s="20"/>
    </row>
    <row r="323" spans="1:20" x14ac:dyDescent="0.15">
      <c r="A323" s="6">
        <v>37070</v>
      </c>
      <c r="B323" s="11">
        <v>2125.46</v>
      </c>
      <c r="C323" s="7">
        <f t="shared" si="20"/>
        <v>2.4446436661943238E-2</v>
      </c>
      <c r="E323">
        <v>321</v>
      </c>
      <c r="F323" s="2">
        <f t="shared" si="21"/>
        <v>1020.4163989065495</v>
      </c>
      <c r="G323" s="9">
        <f>C323^2</f>
        <v>5.9762826546640245E-4</v>
      </c>
      <c r="H323" s="23">
        <f>$O$2*H322+(1-$O$2)*G322</f>
        <v>4.3447244412701493E-4</v>
      </c>
      <c r="I323" s="9">
        <f t="shared" si="22"/>
        <v>2.0844002593720212E-2</v>
      </c>
      <c r="J323" s="24">
        <f>$J$2*(1+C323*$O$3/I323)</f>
        <v>2282.3709496471461</v>
      </c>
      <c r="K323" s="24">
        <f t="shared" si="24"/>
        <v>10.089878824632393</v>
      </c>
      <c r="L323" s="26">
        <f t="shared" si="23"/>
        <v>-8.9878824632393162E-2</v>
      </c>
      <c r="Q323">
        <v>321</v>
      </c>
      <c r="R323">
        <v>844</v>
      </c>
      <c r="S323" s="10">
        <v>6.5604156289557736E-2</v>
      </c>
      <c r="T323" s="20"/>
    </row>
    <row r="324" spans="1:20" x14ac:dyDescent="0.15">
      <c r="A324" s="6">
        <v>37071</v>
      </c>
      <c r="B324" s="11">
        <v>2160.54</v>
      </c>
      <c r="C324" s="7">
        <f t="shared" ref="C324:C387" si="25">B324/B323-1</f>
        <v>1.6504662520113289E-2</v>
      </c>
      <c r="E324">
        <v>322</v>
      </c>
      <c r="F324" s="2">
        <f t="shared" ref="F324:F387" si="26">F323*(1+C324)</f>
        <v>1037.2580272004914</v>
      </c>
      <c r="G324" s="9">
        <f>C324^2</f>
        <v>2.7240388490283233E-4</v>
      </c>
      <c r="H324" s="23">
        <f>$O$2*H323+(1-$O$2)*G323</f>
        <v>4.442617934073782E-4</v>
      </c>
      <c r="I324" s="9">
        <f t="shared" ref="I324:I387" si="27">SQRT(H324)</f>
        <v>2.1077518672922062E-2</v>
      </c>
      <c r="J324" s="24">
        <f>$J$2*(1+C324*$O$3/I324)</f>
        <v>2275.6140793687318</v>
      </c>
      <c r="K324" s="24">
        <f t="shared" si="24"/>
        <v>10.060008131459798</v>
      </c>
      <c r="L324" s="26">
        <f t="shared" si="23"/>
        <v>-6.0008131459797553E-2</v>
      </c>
      <c r="Q324">
        <v>322</v>
      </c>
      <c r="R324">
        <v>990</v>
      </c>
      <c r="S324" s="10">
        <v>6.5499343652856368E-2</v>
      </c>
      <c r="T324" s="20"/>
    </row>
    <row r="325" spans="1:20" x14ac:dyDescent="0.15">
      <c r="A325" s="6">
        <v>37074</v>
      </c>
      <c r="B325" s="11">
        <v>2148.7199999999998</v>
      </c>
      <c r="C325" s="7">
        <f t="shared" si="25"/>
        <v>-5.470854508595191E-3</v>
      </c>
      <c r="E325">
        <v>323</v>
      </c>
      <c r="F325" s="2">
        <f t="shared" si="26"/>
        <v>1031.583339445805</v>
      </c>
      <c r="G325" s="9">
        <f>C325^2</f>
        <v>2.9930249054216327E-5</v>
      </c>
      <c r="H325" s="23">
        <f>$O$2*H324+(1-$O$2)*G324</f>
        <v>4.3395031889710545E-4</v>
      </c>
      <c r="I325" s="9">
        <f t="shared" si="27"/>
        <v>2.0831474237247478E-2</v>
      </c>
      <c r="J325" s="24">
        <f>$J$2*(1+C325*$O$3/I325)</f>
        <v>2257.4874117008039</v>
      </c>
      <c r="K325" s="24">
        <f t="shared" si="24"/>
        <v>9.979873970844034</v>
      </c>
      <c r="L325" s="26">
        <f t="shared" ref="L325:L388" si="28">-(K325-$K$2)</f>
        <v>2.0126029155965952E-2</v>
      </c>
      <c r="Q325">
        <v>323</v>
      </c>
      <c r="R325">
        <v>1461</v>
      </c>
      <c r="S325" s="10">
        <v>6.5480070526476197E-2</v>
      </c>
      <c r="T325" s="20"/>
    </row>
    <row r="326" spans="1:20" x14ac:dyDescent="0.15">
      <c r="A326" s="6">
        <v>37075</v>
      </c>
      <c r="B326" s="11">
        <v>2140.8000000000002</v>
      </c>
      <c r="C326" s="7">
        <f t="shared" si="25"/>
        <v>-3.6859153356415542E-3</v>
      </c>
      <c r="E326">
        <v>324</v>
      </c>
      <c r="F326" s="2">
        <f t="shared" si="26"/>
        <v>1027.7810105949493</v>
      </c>
      <c r="G326" s="9">
        <f>C326^2</f>
        <v>1.3585971861517591E-5</v>
      </c>
      <c r="H326" s="23">
        <f>$O$2*H325+(1-$O$2)*G325</f>
        <v>4.097091147065321E-4</v>
      </c>
      <c r="I326" s="9">
        <f t="shared" si="27"/>
        <v>2.0241272556500298E-2</v>
      </c>
      <c r="J326" s="24">
        <f>$J$2*(1+C326*$O$3/I326)</f>
        <v>2258.883318529663</v>
      </c>
      <c r="K326" s="24">
        <f t="shared" ref="K326:K389" si="29">$K$2*J326/$J$2</f>
        <v>9.9860449794418447</v>
      </c>
      <c r="L326" s="26">
        <f t="shared" si="28"/>
        <v>1.395502055815534E-2</v>
      </c>
      <c r="Q326">
        <v>324</v>
      </c>
      <c r="R326">
        <v>1326</v>
      </c>
      <c r="S326" s="10">
        <v>6.5313135995481275E-2</v>
      </c>
      <c r="T326" s="20"/>
    </row>
    <row r="327" spans="1:20" x14ac:dyDescent="0.15">
      <c r="A327" s="6">
        <v>37077</v>
      </c>
      <c r="B327" s="11">
        <v>2080.11</v>
      </c>
      <c r="C327" s="7">
        <f t="shared" si="25"/>
        <v>-2.8349215246636805E-2</v>
      </c>
      <c r="E327">
        <v>325</v>
      </c>
      <c r="F327" s="2">
        <f t="shared" si="26"/>
        <v>998.6442254991872</v>
      </c>
      <c r="G327" s="9">
        <f>C327^2</f>
        <v>8.0367800510014475E-4</v>
      </c>
      <c r="H327" s="23">
        <f>$O$2*H326+(1-$O$2)*G326</f>
        <v>3.859417261358312E-4</v>
      </c>
      <c r="I327" s="9">
        <f t="shared" si="27"/>
        <v>1.9645399617616108E-2</v>
      </c>
      <c r="J327" s="24">
        <f>$J$2*(1+C327*$O$3/I327)</f>
        <v>2237.0248338161309</v>
      </c>
      <c r="K327" s="24">
        <f t="shared" si="29"/>
        <v>9.889413245637261</v>
      </c>
      <c r="L327" s="26">
        <f t="shared" si="28"/>
        <v>0.11058675436273901</v>
      </c>
      <c r="Q327">
        <v>325</v>
      </c>
      <c r="R327">
        <v>130</v>
      </c>
      <c r="S327" s="10">
        <v>6.5149154224590333E-2</v>
      </c>
      <c r="T327" s="20"/>
    </row>
    <row r="328" spans="1:20" x14ac:dyDescent="0.15">
      <c r="A328" s="6">
        <v>37078</v>
      </c>
      <c r="B328" s="11">
        <v>2004.16</v>
      </c>
      <c r="C328" s="7">
        <f t="shared" si="25"/>
        <v>-3.6512492127820151E-2</v>
      </c>
      <c r="E328">
        <v>326</v>
      </c>
      <c r="F328" s="2">
        <f t="shared" si="26"/>
        <v>962.18123607715506</v>
      </c>
      <c r="G328" s="9">
        <f>C328^2</f>
        <v>1.3331620813841285E-3</v>
      </c>
      <c r="H328" s="23">
        <f>$O$2*H327+(1-$O$2)*G327</f>
        <v>4.1100590287369002E-4</v>
      </c>
      <c r="I328" s="9">
        <f t="shared" si="27"/>
        <v>2.0273280515833891E-2</v>
      </c>
      <c r="J328" s="24">
        <f>$J$2*(1+C328*$O$3/I328)</f>
        <v>2230.8194416920901</v>
      </c>
      <c r="K328" s="24">
        <f t="shared" si="29"/>
        <v>9.8619805206454796</v>
      </c>
      <c r="L328" s="26">
        <f t="shared" si="28"/>
        <v>0.13801947935452041</v>
      </c>
      <c r="Q328">
        <v>326</v>
      </c>
      <c r="R328">
        <v>187</v>
      </c>
      <c r="S328" s="10">
        <v>6.4563259950974228E-2</v>
      </c>
      <c r="T328" s="20"/>
    </row>
    <row r="329" spans="1:20" x14ac:dyDescent="0.15">
      <c r="A329" s="6">
        <v>37081</v>
      </c>
      <c r="B329" s="11">
        <v>2026.71</v>
      </c>
      <c r="C329" s="7">
        <f t="shared" si="25"/>
        <v>1.1251596678907738E-2</v>
      </c>
      <c r="E329">
        <v>327</v>
      </c>
      <c r="F329" s="2">
        <f t="shared" si="26"/>
        <v>973.00731127750817</v>
      </c>
      <c r="G329" s="9">
        <f>C329^2</f>
        <v>1.2659842782480765E-4</v>
      </c>
      <c r="H329" s="23">
        <f>$O$2*H328+(1-$O$2)*G328</f>
        <v>4.6633527358431635E-4</v>
      </c>
      <c r="I329" s="9">
        <f t="shared" si="27"/>
        <v>2.1594797373078459E-2</v>
      </c>
      <c r="J329" s="24">
        <f>$J$2*(1+C329*$O$3/I329)</f>
        <v>2271.0720896843263</v>
      </c>
      <c r="K329" s="24">
        <f t="shared" si="29"/>
        <v>10.039928956536253</v>
      </c>
      <c r="L329" s="26">
        <f t="shared" si="28"/>
        <v>-3.9928956536252613E-2</v>
      </c>
      <c r="Q329">
        <v>327</v>
      </c>
      <c r="R329">
        <v>919</v>
      </c>
      <c r="S329" s="10">
        <v>6.4188254707625347E-2</v>
      </c>
      <c r="T329" s="20"/>
    </row>
    <row r="330" spans="1:20" x14ac:dyDescent="0.15">
      <c r="A330" s="6">
        <v>37082</v>
      </c>
      <c r="B330" s="11">
        <v>1962.79</v>
      </c>
      <c r="C330" s="7">
        <f t="shared" si="25"/>
        <v>-3.1538799334882683E-2</v>
      </c>
      <c r="E330">
        <v>328</v>
      </c>
      <c r="F330" s="2">
        <f t="shared" si="26"/>
        <v>942.31982893575309</v>
      </c>
      <c r="G330" s="9">
        <f>C330^2</f>
        <v>9.9469586348599633E-4</v>
      </c>
      <c r="H330" s="23">
        <f>$O$2*H329+(1-$O$2)*G329</f>
        <v>4.459510628387458E-4</v>
      </c>
      <c r="I330" s="9">
        <f t="shared" si="27"/>
        <v>2.1117553429285927E-2</v>
      </c>
      <c r="J330" s="24">
        <f>$J$2*(1+C330*$O$3/I330)</f>
        <v>2236.1504338488812</v>
      </c>
      <c r="K330" s="24">
        <f t="shared" si="29"/>
        <v>9.8855477084794305</v>
      </c>
      <c r="L330" s="26">
        <f t="shared" si="28"/>
        <v>0.11445229152056946</v>
      </c>
      <c r="Q330">
        <v>328</v>
      </c>
      <c r="R330">
        <v>805</v>
      </c>
      <c r="S330" s="10">
        <v>6.4031646399767439E-2</v>
      </c>
      <c r="T330" s="20"/>
    </row>
    <row r="331" spans="1:20" x14ac:dyDescent="0.15">
      <c r="A331" s="6">
        <v>37083</v>
      </c>
      <c r="B331" s="11">
        <v>1972.04</v>
      </c>
      <c r="C331" s="7">
        <f t="shared" si="25"/>
        <v>4.7126794002414485E-3</v>
      </c>
      <c r="E331">
        <v>329</v>
      </c>
      <c r="F331" s="2">
        <f t="shared" si="26"/>
        <v>946.76068018201761</v>
      </c>
      <c r="G331" s="9">
        <f>C331^2</f>
        <v>2.2209347129460098E-5</v>
      </c>
      <c r="H331" s="23">
        <f>$O$2*H330+(1-$O$2)*G330</f>
        <v>4.7887575087758084E-4</v>
      </c>
      <c r="I331" s="9">
        <f t="shared" si="27"/>
        <v>2.1883229900487286E-2</v>
      </c>
      <c r="J331" s="24">
        <f>$J$2*(1+C331*$O$3/I331)</f>
        <v>2265.7731865418018</v>
      </c>
      <c r="K331" s="24">
        <f t="shared" si="29"/>
        <v>10.01650362744161</v>
      </c>
      <c r="L331" s="26">
        <f t="shared" si="28"/>
        <v>-1.6503627441609936E-2</v>
      </c>
      <c r="Q331">
        <v>329</v>
      </c>
      <c r="R331">
        <v>1342</v>
      </c>
      <c r="S331" s="10">
        <v>6.3810700671874443E-2</v>
      </c>
      <c r="T331" s="20"/>
    </row>
    <row r="332" spans="1:20" x14ac:dyDescent="0.15">
      <c r="A332" s="6">
        <v>37084</v>
      </c>
      <c r="B332" s="11">
        <v>2075.7399999999998</v>
      </c>
      <c r="C332" s="7">
        <f t="shared" si="25"/>
        <v>5.2585140260846597E-2</v>
      </c>
      <c r="E332">
        <v>330</v>
      </c>
      <c r="F332" s="2">
        <f t="shared" si="26"/>
        <v>996.54622334284352</v>
      </c>
      <c r="G332" s="9">
        <f>C332^2</f>
        <v>2.7651969762529098E-3</v>
      </c>
      <c r="H332" s="23">
        <f>$O$2*H331+(1-$O$2)*G331</f>
        <v>4.514757666526936E-4</v>
      </c>
      <c r="I332" s="9">
        <f t="shared" si="27"/>
        <v>2.1247959117352742E-2</v>
      </c>
      <c r="J332" s="24">
        <f>$J$2*(1+C332*$O$3/I332)</f>
        <v>2304.9411597860362</v>
      </c>
      <c r="K332" s="24">
        <f t="shared" si="29"/>
        <v>10.18965694588087</v>
      </c>
      <c r="L332" s="26">
        <f t="shared" si="28"/>
        <v>-0.1896569458808699</v>
      </c>
      <c r="Q332">
        <v>330</v>
      </c>
      <c r="R332">
        <v>1037</v>
      </c>
      <c r="S332" s="10">
        <v>6.3766160663163873E-2</v>
      </c>
      <c r="T332" s="20"/>
    </row>
    <row r="333" spans="1:20" x14ac:dyDescent="0.15">
      <c r="A333" s="6">
        <v>37085</v>
      </c>
      <c r="B333" s="11">
        <v>2084.79</v>
      </c>
      <c r="C333" s="7">
        <f t="shared" si="25"/>
        <v>4.3598909304634059E-3</v>
      </c>
      <c r="E333">
        <v>331</v>
      </c>
      <c r="F333" s="2">
        <f t="shared" si="26"/>
        <v>1000.8910561837836</v>
      </c>
      <c r="G333" s="9">
        <f>C333^2</f>
        <v>1.9008648925537063E-5</v>
      </c>
      <c r="H333" s="23">
        <f>$O$2*H332+(1-$O$2)*G332</f>
        <v>5.9029903922870673E-4</v>
      </c>
      <c r="I333" s="9">
        <f t="shared" si="27"/>
        <v>2.4296070448298974E-2</v>
      </c>
      <c r="J333" s="24">
        <f>$J$2*(1+C333*$O$3/I333)</f>
        <v>2265.1507334920616</v>
      </c>
      <c r="K333" s="24">
        <f t="shared" si="29"/>
        <v>10.013751894272698</v>
      </c>
      <c r="L333" s="26">
        <f t="shared" si="28"/>
        <v>-1.375189427269774E-2</v>
      </c>
      <c r="Q333">
        <v>331</v>
      </c>
      <c r="R333">
        <v>738</v>
      </c>
      <c r="S333" s="10">
        <v>6.3720424479081217E-2</v>
      </c>
      <c r="T333" s="20"/>
    </row>
    <row r="334" spans="1:20" x14ac:dyDescent="0.15">
      <c r="A334" s="6">
        <v>37088</v>
      </c>
      <c r="B334" s="11">
        <v>2029.12</v>
      </c>
      <c r="C334" s="7">
        <f t="shared" si="25"/>
        <v>-2.6702929311825163E-2</v>
      </c>
      <c r="E334">
        <v>332</v>
      </c>
      <c r="F334" s="2">
        <f t="shared" si="26"/>
        <v>974.16433306166994</v>
      </c>
      <c r="G334" s="9">
        <f>C334^2</f>
        <v>7.1304643383233144E-4</v>
      </c>
      <c r="H334" s="23">
        <f>$O$2*H333+(1-$O$2)*G333</f>
        <v>5.5602161581051648E-4</v>
      </c>
      <c r="I334" s="9">
        <f t="shared" si="27"/>
        <v>2.3580110597928004E-2</v>
      </c>
      <c r="J334" s="24">
        <f>$J$2*(1+C334*$O$3/I334)</f>
        <v>2242.4092773696498</v>
      </c>
      <c r="K334" s="24">
        <f t="shared" si="29"/>
        <v>9.9132167307812846</v>
      </c>
      <c r="L334" s="26">
        <f t="shared" si="28"/>
        <v>8.6783269218715375E-2</v>
      </c>
      <c r="Q334">
        <v>332</v>
      </c>
      <c r="R334">
        <v>347</v>
      </c>
      <c r="S334" s="10">
        <v>6.3249821754837399E-2</v>
      </c>
      <c r="T334" s="20"/>
    </row>
    <row r="335" spans="1:20" x14ac:dyDescent="0.15">
      <c r="A335" s="6">
        <v>37089</v>
      </c>
      <c r="B335" s="11">
        <v>2067.3200000000002</v>
      </c>
      <c r="C335" s="7">
        <f t="shared" si="25"/>
        <v>1.8825894969247914E-2</v>
      </c>
      <c r="E335">
        <v>333</v>
      </c>
      <c r="F335" s="2">
        <f t="shared" si="26"/>
        <v>992.50384847867633</v>
      </c>
      <c r="G335" s="9">
        <f>C335^2</f>
        <v>3.544143213931539E-4</v>
      </c>
      <c r="H335" s="23">
        <f>$O$2*H334+(1-$O$2)*G334</f>
        <v>5.6544310489182537E-4</v>
      </c>
      <c r="I335" s="9">
        <f t="shared" si="27"/>
        <v>2.3779047602707416E-2</v>
      </c>
      <c r="J335" s="24">
        <f>$J$2*(1+C335*$O$3/I335)</f>
        <v>2275.7641164228285</v>
      </c>
      <c r="K335" s="24">
        <f t="shared" si="29"/>
        <v>10.06067141351536</v>
      </c>
      <c r="L335" s="26">
        <f t="shared" si="28"/>
        <v>-6.0671413515359873E-2</v>
      </c>
      <c r="Q335">
        <v>333</v>
      </c>
      <c r="R335">
        <v>632</v>
      </c>
      <c r="S335" s="10">
        <v>6.3166953820370964E-2</v>
      </c>
      <c r="T335" s="20"/>
    </row>
    <row r="336" spans="1:20" x14ac:dyDescent="0.15">
      <c r="A336" s="6">
        <v>37090</v>
      </c>
      <c r="B336" s="11">
        <v>2016.17</v>
      </c>
      <c r="C336" s="7">
        <f t="shared" si="25"/>
        <v>-2.4742178279124727E-2</v>
      </c>
      <c r="E336">
        <v>334</v>
      </c>
      <c r="F336" s="2">
        <f t="shared" si="26"/>
        <v>967.94714131689955</v>
      </c>
      <c r="G336" s="9">
        <f>C336^2</f>
        <v>6.1217538599599142E-4</v>
      </c>
      <c r="H336" s="23">
        <f>$O$2*H335+(1-$O$2)*G335</f>
        <v>5.5278137788190504E-4</v>
      </c>
      <c r="I336" s="9">
        <f t="shared" si="27"/>
        <v>2.3511303194036375E-2</v>
      </c>
      <c r="J336" s="24">
        <f>$J$2*(1+C336*$O$3/I336)</f>
        <v>2243.7974960790543</v>
      </c>
      <c r="K336" s="24">
        <f t="shared" si="29"/>
        <v>9.919353751830446</v>
      </c>
      <c r="L336" s="26">
        <f t="shared" si="28"/>
        <v>8.0646248169554013E-2</v>
      </c>
      <c r="Q336">
        <v>334</v>
      </c>
      <c r="R336">
        <v>237</v>
      </c>
      <c r="S336" s="10">
        <v>6.2977161993959641E-2</v>
      </c>
      <c r="T336" s="20"/>
    </row>
    <row r="337" spans="1:20" x14ac:dyDescent="0.15">
      <c r="A337" s="6">
        <v>37091</v>
      </c>
      <c r="B337" s="11">
        <v>2046.59</v>
      </c>
      <c r="C337" s="7">
        <f t="shared" si="25"/>
        <v>1.5088013411567402E-2</v>
      </c>
      <c r="E337">
        <v>335</v>
      </c>
      <c r="F337" s="2">
        <f t="shared" si="26"/>
        <v>982.55154076677729</v>
      </c>
      <c r="G337" s="9">
        <f>C337^2</f>
        <v>2.2764814870763781E-4</v>
      </c>
      <c r="H337" s="23">
        <f>$O$2*H336+(1-$O$2)*G336</f>
        <v>5.5634501836875029E-4</v>
      </c>
      <c r="I337" s="9">
        <f t="shared" si="27"/>
        <v>2.3586967129513501E-2</v>
      </c>
      <c r="J337" s="24">
        <f>$J$2*(1+C337*$O$3/I337)</f>
        <v>2273.1287649571436</v>
      </c>
      <c r="K337" s="24">
        <f t="shared" si="29"/>
        <v>10.049021082550016</v>
      </c>
      <c r="L337" s="26">
        <f t="shared" si="28"/>
        <v>-4.9021082550016359E-2</v>
      </c>
      <c r="Q337">
        <v>335</v>
      </c>
      <c r="R337">
        <v>726</v>
      </c>
      <c r="S337" s="10">
        <v>6.2929608719979768E-2</v>
      </c>
      <c r="T337" s="20"/>
    </row>
    <row r="338" spans="1:20" x14ac:dyDescent="0.15">
      <c r="A338" s="6">
        <v>37092</v>
      </c>
      <c r="B338" s="11">
        <v>2029.37</v>
      </c>
      <c r="C338" s="7">
        <f t="shared" si="25"/>
        <v>-8.4139959640182616E-3</v>
      </c>
      <c r="E338">
        <v>336</v>
      </c>
      <c r="F338" s="2">
        <f t="shared" si="26"/>
        <v>974.28435606832568</v>
      </c>
      <c r="G338" s="9">
        <f>C338^2</f>
        <v>7.0795328082515598E-5</v>
      </c>
      <c r="H338" s="23">
        <f>$O$2*H337+(1-$O$2)*G337</f>
        <v>5.3662320618908345E-4</v>
      </c>
      <c r="I338" s="9">
        <f t="shared" si="27"/>
        <v>2.3165129099339883E-2</v>
      </c>
      <c r="J338" s="24">
        <f>$J$2*(1+C338*$O$3/I338)</f>
        <v>2255.7436219979932</v>
      </c>
      <c r="K338" s="24">
        <f t="shared" si="29"/>
        <v>9.9721650457020807</v>
      </c>
      <c r="L338" s="26">
        <f t="shared" si="28"/>
        <v>2.7834954297919268E-2</v>
      </c>
      <c r="Q338">
        <v>336</v>
      </c>
      <c r="R338">
        <v>1377</v>
      </c>
      <c r="S338" s="10">
        <v>6.2864162126606615E-2</v>
      </c>
      <c r="T338" s="20"/>
    </row>
    <row r="339" spans="1:20" x14ac:dyDescent="0.15">
      <c r="A339" s="6">
        <v>37095</v>
      </c>
      <c r="B339" s="11">
        <v>1988.56</v>
      </c>
      <c r="C339" s="7">
        <f t="shared" si="25"/>
        <v>-2.0109689213893889E-2</v>
      </c>
      <c r="E339">
        <v>337</v>
      </c>
      <c r="F339" s="2">
        <f t="shared" si="26"/>
        <v>954.69180046183294</v>
      </c>
      <c r="G339" s="9">
        <f>C339^2</f>
        <v>4.0439960027940019E-4</v>
      </c>
      <c r="H339" s="23">
        <f>$O$2*H338+(1-$O$2)*G338</f>
        <v>5.0867353350268936E-4</v>
      </c>
      <c r="I339" s="9">
        <f t="shared" si="27"/>
        <v>2.2553791998302399E-2</v>
      </c>
      <c r="J339" s="24">
        <f>$J$2*(1+C339*$O$3/I339)</f>
        <v>2246.5835765824627</v>
      </c>
      <c r="K339" s="24">
        <f t="shared" si="29"/>
        <v>9.9316704239644871</v>
      </c>
      <c r="L339" s="26">
        <f t="shared" si="28"/>
        <v>6.8329576035512929E-2</v>
      </c>
      <c r="Q339">
        <v>337</v>
      </c>
      <c r="R339">
        <v>307</v>
      </c>
      <c r="S339" s="10">
        <v>6.2799212203060506E-2</v>
      </c>
      <c r="T339" s="20"/>
    </row>
    <row r="340" spans="1:20" x14ac:dyDescent="0.15">
      <c r="A340" s="6">
        <v>37096</v>
      </c>
      <c r="B340" s="11">
        <v>1959.24</v>
      </c>
      <c r="C340" s="7">
        <f t="shared" si="25"/>
        <v>-1.4744337611135694E-2</v>
      </c>
      <c r="E340">
        <v>338</v>
      </c>
      <c r="F340" s="2">
        <f t="shared" si="26"/>
        <v>940.61550224124073</v>
      </c>
      <c r="G340" s="9">
        <f>C340^2</f>
        <v>2.1739549159115063E-4</v>
      </c>
      <c r="H340" s="23">
        <f>$O$2*H339+(1-$O$2)*G339</f>
        <v>5.0241709750929199E-4</v>
      </c>
      <c r="I340" s="9">
        <f t="shared" si="27"/>
        <v>2.241466255622181E-2</v>
      </c>
      <c r="J340" s="24">
        <f>$J$2*(1+C340*$O$3/I340)</f>
        <v>2250.637074681888</v>
      </c>
      <c r="K340" s="24">
        <f t="shared" si="29"/>
        <v>9.9495900809971882</v>
      </c>
      <c r="L340" s="26">
        <f t="shared" si="28"/>
        <v>5.0409919002811776E-2</v>
      </c>
      <c r="Q340">
        <v>338</v>
      </c>
      <c r="R340">
        <v>785</v>
      </c>
      <c r="S340" s="10">
        <v>6.2424221387384904E-2</v>
      </c>
      <c r="T340" s="20"/>
    </row>
    <row r="341" spans="1:20" x14ac:dyDescent="0.15">
      <c r="A341" s="6">
        <v>37097</v>
      </c>
      <c r="B341" s="11">
        <v>1984.32</v>
      </c>
      <c r="C341" s="7">
        <f t="shared" si="25"/>
        <v>1.2800881974643241E-2</v>
      </c>
      <c r="E341">
        <v>339</v>
      </c>
      <c r="F341" s="2">
        <f t="shared" si="26"/>
        <v>952.65621026895064</v>
      </c>
      <c r="G341" s="9">
        <f>C341^2</f>
        <v>1.6386257932874624E-4</v>
      </c>
      <c r="H341" s="23">
        <f>$O$2*H340+(1-$O$2)*G340</f>
        <v>4.8531580115420347E-4</v>
      </c>
      <c r="I341" s="9">
        <f t="shared" si="27"/>
        <v>2.2029884274643918E-2</v>
      </c>
      <c r="J341" s="24">
        <f>$J$2*(1+C341*$O$3/I341)</f>
        <v>2272.112815890257</v>
      </c>
      <c r="K341" s="24">
        <f t="shared" si="29"/>
        <v>10.044529786786516</v>
      </c>
      <c r="L341" s="26">
        <f t="shared" si="28"/>
        <v>-4.4529786786515757E-2</v>
      </c>
      <c r="Q341">
        <v>339</v>
      </c>
      <c r="R341">
        <v>146</v>
      </c>
      <c r="S341" s="10">
        <v>6.2365082338269318E-2</v>
      </c>
      <c r="T341" s="20"/>
    </row>
    <row r="342" spans="1:20" x14ac:dyDescent="0.15">
      <c r="A342" s="6">
        <v>37098</v>
      </c>
      <c r="B342" s="11">
        <v>2022.96</v>
      </c>
      <c r="C342" s="7">
        <f t="shared" si="25"/>
        <v>1.9472665699080904E-2</v>
      </c>
      <c r="E342">
        <v>340</v>
      </c>
      <c r="F342" s="2">
        <f t="shared" si="26"/>
        <v>971.20696617767123</v>
      </c>
      <c r="G342" s="9">
        <f>C342^2</f>
        <v>3.7918470942816202E-4</v>
      </c>
      <c r="H342" s="23">
        <f>$O$2*H341+(1-$O$2)*G341</f>
        <v>4.6602860784467602E-4</v>
      </c>
      <c r="I342" s="9">
        <f t="shared" si="27"/>
        <v>2.1587695751160568E-2</v>
      </c>
      <c r="J342" s="24">
        <f>$J$2*(1+C342*$O$3/I342)</f>
        <v>2277.6766004049387</v>
      </c>
      <c r="K342" s="24">
        <f t="shared" si="29"/>
        <v>10.069126100356044</v>
      </c>
      <c r="L342" s="26">
        <f t="shared" si="28"/>
        <v>-6.9126100356044162E-2</v>
      </c>
      <c r="Q342">
        <v>340</v>
      </c>
      <c r="R342">
        <v>1170</v>
      </c>
      <c r="S342" s="10">
        <v>6.2138307098456025E-2</v>
      </c>
      <c r="T342" s="20"/>
    </row>
    <row r="343" spans="1:20" x14ac:dyDescent="0.15">
      <c r="A343" s="6">
        <v>37099</v>
      </c>
      <c r="B343" s="11">
        <v>2029.07</v>
      </c>
      <c r="C343" s="7">
        <f t="shared" si="25"/>
        <v>3.0203266500572479E-3</v>
      </c>
      <c r="E343">
        <v>341</v>
      </c>
      <c r="F343" s="2">
        <f t="shared" si="26"/>
        <v>974.14032846033888</v>
      </c>
      <c r="G343" s="9">
        <f>C343^2</f>
        <v>9.1223730730460364E-6</v>
      </c>
      <c r="H343" s="23">
        <f>$O$2*H342+(1-$O$2)*G342</f>
        <v>4.6081797393968517E-4</v>
      </c>
      <c r="I343" s="9">
        <f t="shared" si="27"/>
        <v>2.1466671235654707E-2</v>
      </c>
      <c r="J343" s="24">
        <f>$J$2*(1+C343*$O$3/I343)</f>
        <v>2264.4790035254214</v>
      </c>
      <c r="K343" s="24">
        <f t="shared" si="29"/>
        <v>10.01078231828536</v>
      </c>
      <c r="L343" s="26">
        <f t="shared" si="28"/>
        <v>-1.0782318285359693E-2</v>
      </c>
      <c r="Q343">
        <v>341</v>
      </c>
      <c r="R343">
        <v>92</v>
      </c>
      <c r="S343" s="10">
        <v>6.2070408494943052E-2</v>
      </c>
      <c r="T343" s="20"/>
    </row>
    <row r="344" spans="1:20" x14ac:dyDescent="0.15">
      <c r="A344" s="6">
        <v>37102</v>
      </c>
      <c r="B344" s="11">
        <v>2017.84</v>
      </c>
      <c r="C344" s="7">
        <f t="shared" si="25"/>
        <v>-5.5345552395925646E-3</v>
      </c>
      <c r="E344">
        <v>342</v>
      </c>
      <c r="F344" s="2">
        <f t="shared" si="26"/>
        <v>968.74889500136032</v>
      </c>
      <c r="G344" s="9">
        <f>C344^2</f>
        <v>3.0631301700101512E-5</v>
      </c>
      <c r="H344" s="23">
        <f>$O$2*H343+(1-$O$2)*G343</f>
        <v>4.3371623788768682E-4</v>
      </c>
      <c r="I344" s="9">
        <f t="shared" si="27"/>
        <v>2.0825855033772007E-2</v>
      </c>
      <c r="J344" s="24">
        <f>$J$2*(1+C344*$O$3/I344)</f>
        <v>2257.4331602669799</v>
      </c>
      <c r="K344" s="24">
        <f t="shared" si="29"/>
        <v>9.9796341367393158</v>
      </c>
      <c r="L344" s="26">
        <f t="shared" si="28"/>
        <v>2.0365863260684236E-2</v>
      </c>
      <c r="Q344">
        <v>342</v>
      </c>
      <c r="R344">
        <v>41</v>
      </c>
      <c r="S344" s="10">
        <v>6.2002132239499019E-2</v>
      </c>
      <c r="T344" s="20"/>
    </row>
    <row r="345" spans="1:20" x14ac:dyDescent="0.15">
      <c r="A345" s="6">
        <v>37103</v>
      </c>
      <c r="B345" s="11">
        <v>2027.13</v>
      </c>
      <c r="C345" s="7">
        <f t="shared" si="25"/>
        <v>4.6039329183682476E-3</v>
      </c>
      <c r="E345">
        <v>343</v>
      </c>
      <c r="F345" s="2">
        <f t="shared" si="26"/>
        <v>973.20894992869</v>
      </c>
      <c r="G345" s="9">
        <f>C345^2</f>
        <v>2.1196198316834768E-5</v>
      </c>
      <c r="H345" s="23">
        <f>$O$2*H344+(1-$O$2)*G344</f>
        <v>4.0953114171643165E-4</v>
      </c>
      <c r="I345" s="9">
        <f t="shared" si="27"/>
        <v>2.0236875789420451E-2</v>
      </c>
      <c r="J345" s="24">
        <f>$J$2*(1+C345*$O$3/I345)</f>
        <v>2265.9837442146127</v>
      </c>
      <c r="K345" s="24">
        <f t="shared" si="29"/>
        <v>10.017434458341199</v>
      </c>
      <c r="L345" s="26">
        <f t="shared" si="28"/>
        <v>-1.7434458341199388E-2</v>
      </c>
      <c r="Q345">
        <v>343</v>
      </c>
      <c r="R345">
        <v>930</v>
      </c>
      <c r="S345" s="10">
        <v>6.1946191360842562E-2</v>
      </c>
      <c r="T345" s="20"/>
    </row>
    <row r="346" spans="1:20" x14ac:dyDescent="0.15">
      <c r="A346" s="6">
        <v>37104</v>
      </c>
      <c r="B346" s="11">
        <v>2068.38</v>
      </c>
      <c r="C346" s="7">
        <f t="shared" si="25"/>
        <v>2.0348966272513369E-2</v>
      </c>
      <c r="E346">
        <v>344</v>
      </c>
      <c r="F346" s="2">
        <f t="shared" si="26"/>
        <v>993.01274602689705</v>
      </c>
      <c r="G346" s="9">
        <f>C346^2</f>
        <v>4.1408042835988662E-4</v>
      </c>
      <c r="H346" s="23">
        <f>$O$2*H345+(1-$O$2)*G345</f>
        <v>3.8623104511245583E-4</v>
      </c>
      <c r="I346" s="9">
        <f t="shared" si="27"/>
        <v>1.9652761768068523E-2</v>
      </c>
      <c r="J346" s="24">
        <f>$J$2*(1+C346*$O$3/I346)</f>
        <v>2279.9890712184533</v>
      </c>
      <c r="K346" s="24">
        <f t="shared" si="29"/>
        <v>10.079349044307145</v>
      </c>
      <c r="L346" s="26">
        <f t="shared" si="28"/>
        <v>-7.9349044307145178E-2</v>
      </c>
      <c r="Q346">
        <v>344</v>
      </c>
      <c r="R346">
        <v>1036</v>
      </c>
      <c r="S346" s="10">
        <v>6.1636907141307873E-2</v>
      </c>
      <c r="T346" s="20"/>
    </row>
    <row r="347" spans="1:20" x14ac:dyDescent="0.15">
      <c r="A347" s="6">
        <v>37105</v>
      </c>
      <c r="B347" s="11">
        <v>2087.38</v>
      </c>
      <c r="C347" s="7">
        <f t="shared" si="25"/>
        <v>9.1859329523589217E-3</v>
      </c>
      <c r="E347">
        <v>345</v>
      </c>
      <c r="F347" s="2">
        <f t="shared" si="26"/>
        <v>1002.1344945327379</v>
      </c>
      <c r="G347" s="9">
        <f>C347^2</f>
        <v>8.4381364205233494E-5</v>
      </c>
      <c r="H347" s="23">
        <f>$O$2*H346+(1-$O$2)*G346</f>
        <v>3.8790200810730164E-4</v>
      </c>
      <c r="I347" s="9">
        <f t="shared" si="27"/>
        <v>1.9695228054209011E-2</v>
      </c>
      <c r="J347" s="24">
        <f>$J$2*(1+C347*$O$3/I347)</f>
        <v>2270.1251014871796</v>
      </c>
      <c r="K347" s="24">
        <f t="shared" si="29"/>
        <v>10.035742522179889</v>
      </c>
      <c r="L347" s="26">
        <f t="shared" si="28"/>
        <v>-3.5742522179889491E-2</v>
      </c>
      <c r="Q347">
        <v>345</v>
      </c>
      <c r="R347">
        <v>470</v>
      </c>
      <c r="S347" s="10">
        <v>6.1634876357823387E-2</v>
      </c>
      <c r="T347" s="20"/>
    </row>
    <row r="348" spans="1:20" x14ac:dyDescent="0.15">
      <c r="A348" s="6">
        <v>37106</v>
      </c>
      <c r="B348" s="11">
        <v>2066.33</v>
      </c>
      <c r="C348" s="7">
        <f t="shared" si="25"/>
        <v>-1.0084412038057322E-2</v>
      </c>
      <c r="E348">
        <v>346</v>
      </c>
      <c r="F348" s="2">
        <f t="shared" si="26"/>
        <v>992.02855737231948</v>
      </c>
      <c r="G348" s="9">
        <f>C348^2</f>
        <v>1.0169536615331544E-4</v>
      </c>
      <c r="H348" s="23">
        <f>$O$2*H347+(1-$O$2)*G347</f>
        <v>3.6969076947317755E-4</v>
      </c>
      <c r="I348" s="9">
        <f t="shared" si="27"/>
        <v>1.9227344316706287E-2</v>
      </c>
      <c r="J348" s="24">
        <f>$J$2*(1+C348*$O$3/I348)</f>
        <v>2252.9481032098547</v>
      </c>
      <c r="K348" s="24">
        <f t="shared" si="29"/>
        <v>9.9598066489091917</v>
      </c>
      <c r="L348" s="26">
        <f t="shared" si="28"/>
        <v>4.0193351090808349E-2</v>
      </c>
      <c r="Q348">
        <v>346</v>
      </c>
      <c r="R348">
        <v>903</v>
      </c>
      <c r="S348" s="10">
        <v>6.1443374945604035E-2</v>
      </c>
      <c r="T348" s="20"/>
    </row>
    <row r="349" spans="1:20" x14ac:dyDescent="0.15">
      <c r="A349" s="6">
        <v>37109</v>
      </c>
      <c r="B349" s="11">
        <v>2034.26</v>
      </c>
      <c r="C349" s="7">
        <f t="shared" si="25"/>
        <v>-1.5520270237570966E-2</v>
      </c>
      <c r="E349">
        <v>347</v>
      </c>
      <c r="F349" s="2">
        <f t="shared" si="26"/>
        <v>976.63200607851343</v>
      </c>
      <c r="G349" s="9">
        <f>C349^2</f>
        <v>2.4087878824723111E-4</v>
      </c>
      <c r="H349" s="23">
        <f>$O$2*H348+(1-$O$2)*G348</f>
        <v>3.5361104527398583E-4</v>
      </c>
      <c r="I349" s="9">
        <f t="shared" si="27"/>
        <v>1.8804548526194023E-2</v>
      </c>
      <c r="J349" s="24">
        <f>$J$2*(1+C349*$O$3/I349)</f>
        <v>2247.7326373197689</v>
      </c>
      <c r="K349" s="24">
        <f t="shared" si="29"/>
        <v>9.9367501782451626</v>
      </c>
      <c r="L349" s="26">
        <f t="shared" si="28"/>
        <v>6.3249821754837399E-2</v>
      </c>
      <c r="Q349">
        <v>347</v>
      </c>
      <c r="R349">
        <v>227</v>
      </c>
      <c r="S349" s="10">
        <v>6.1034232484498574E-2</v>
      </c>
      <c r="T349" s="20"/>
    </row>
    <row r="350" spans="1:20" x14ac:dyDescent="0.15">
      <c r="A350" s="6">
        <v>37110</v>
      </c>
      <c r="B350" s="11">
        <v>2027.79</v>
      </c>
      <c r="C350" s="7">
        <f t="shared" si="25"/>
        <v>-3.180517731263488E-3</v>
      </c>
      <c r="E350">
        <v>348</v>
      </c>
      <c r="F350" s="2">
        <f t="shared" si="26"/>
        <v>973.52581066626124</v>
      </c>
      <c r="G350" s="9">
        <f>C350^2</f>
        <v>1.0115693038881444E-5</v>
      </c>
      <c r="H350" s="23">
        <f>$O$2*H349+(1-$O$2)*G349</f>
        <v>3.4684710985238051E-4</v>
      </c>
      <c r="I350" s="9">
        <f t="shared" si="27"/>
        <v>1.8623831771479801E-2</v>
      </c>
      <c r="J350" s="24">
        <f>$J$2*(1+C350*$O$3/I350)</f>
        <v>2259.0795890663412</v>
      </c>
      <c r="K350" s="24">
        <f t="shared" si="29"/>
        <v>9.9869126499369649</v>
      </c>
      <c r="L350" s="26">
        <f t="shared" si="28"/>
        <v>1.3087350063035075E-2</v>
      </c>
      <c r="Q350">
        <v>348</v>
      </c>
      <c r="R350">
        <v>564</v>
      </c>
      <c r="S350" s="10">
        <v>6.0920675024465964E-2</v>
      </c>
      <c r="T350" s="20"/>
    </row>
    <row r="351" spans="1:20" x14ac:dyDescent="0.15">
      <c r="A351" s="6">
        <v>37111</v>
      </c>
      <c r="B351" s="11">
        <v>1966.36</v>
      </c>
      <c r="C351" s="7">
        <f t="shared" si="25"/>
        <v>-3.029406398098422E-2</v>
      </c>
      <c r="E351">
        <v>349</v>
      </c>
      <c r="F351" s="2">
        <f t="shared" si="26"/>
        <v>944.03375747079804</v>
      </c>
      <c r="G351" s="9">
        <f>C351^2</f>
        <v>9.1773031248396553E-4</v>
      </c>
      <c r="H351" s="23">
        <f>$O$2*H350+(1-$O$2)*G350</f>
        <v>3.2664322484357052E-4</v>
      </c>
      <c r="I351" s="9">
        <f t="shared" si="27"/>
        <v>1.8073273772163428E-2</v>
      </c>
      <c r="J351" s="24">
        <f>$J$2*(1+C351*$O$3/I351)</f>
        <v>2232.9834578982827</v>
      </c>
      <c r="K351" s="24">
        <f t="shared" si="29"/>
        <v>9.8715471782032278</v>
      </c>
      <c r="L351" s="26">
        <f t="shared" si="28"/>
        <v>0.1284528217967722</v>
      </c>
      <c r="Q351">
        <v>349</v>
      </c>
      <c r="R351">
        <v>636</v>
      </c>
      <c r="S351" s="10">
        <v>6.085428459205211E-2</v>
      </c>
      <c r="T351" s="20"/>
    </row>
    <row r="352" spans="1:20" x14ac:dyDescent="0.15">
      <c r="A352" s="6">
        <v>37112</v>
      </c>
      <c r="B352" s="11">
        <v>1963.32</v>
      </c>
      <c r="C352" s="7">
        <f t="shared" si="25"/>
        <v>-1.5460037836407814E-3</v>
      </c>
      <c r="E352">
        <v>350</v>
      </c>
      <c r="F352" s="2">
        <f t="shared" si="26"/>
        <v>942.57427770986351</v>
      </c>
      <c r="G352" s="9">
        <f>C352^2</f>
        <v>2.3901276990316121E-6</v>
      </c>
      <c r="H352" s="23">
        <f>$O$2*H351+(1-$O$2)*G351</f>
        <v>3.6210845010199423E-4</v>
      </c>
      <c r="I352" s="9">
        <f t="shared" si="27"/>
        <v>1.9029147382423475E-2</v>
      </c>
      <c r="J352" s="24">
        <f>$J$2*(1+C352*$O$3/I352)</f>
        <v>2260.6316375376628</v>
      </c>
      <c r="K352" s="24">
        <f t="shared" si="29"/>
        <v>9.9937739276832538</v>
      </c>
      <c r="L352" s="26">
        <f t="shared" si="28"/>
        <v>6.2260723167462118E-3</v>
      </c>
      <c r="Q352">
        <v>350</v>
      </c>
      <c r="R352">
        <v>181</v>
      </c>
      <c r="S352" s="10">
        <v>6.0610381763332555E-2</v>
      </c>
      <c r="T352" s="20"/>
    </row>
    <row r="353" spans="1:20" x14ac:dyDescent="0.15">
      <c r="A353" s="6">
        <v>37113</v>
      </c>
      <c r="B353" s="11">
        <v>1956.47</v>
      </c>
      <c r="C353" s="7">
        <f t="shared" si="25"/>
        <v>-3.4889880406657747E-3</v>
      </c>
      <c r="E353">
        <v>351</v>
      </c>
      <c r="F353" s="2">
        <f t="shared" si="26"/>
        <v>939.28564732749464</v>
      </c>
      <c r="G353" s="9">
        <f>C353^2</f>
        <v>1.2173037547908801E-5</v>
      </c>
      <c r="H353" s="23">
        <f>$O$2*H352+(1-$O$2)*G352</f>
        <v>3.4052535075781645E-4</v>
      </c>
      <c r="I353" s="9">
        <f t="shared" si="27"/>
        <v>1.8453328988500054E-2</v>
      </c>
      <c r="J353" s="24">
        <f>$J$2*(1+C353*$O$3/I353)</f>
        <v>2258.7624601952716</v>
      </c>
      <c r="K353" s="24">
        <f t="shared" si="29"/>
        <v>9.9855106903294004</v>
      </c>
      <c r="L353" s="26">
        <f t="shared" si="28"/>
        <v>1.4489309670599582E-2</v>
      </c>
      <c r="Q353">
        <v>351</v>
      </c>
      <c r="R353">
        <v>784</v>
      </c>
      <c r="S353" s="10">
        <v>6.0603054229023456E-2</v>
      </c>
      <c r="T353" s="20"/>
    </row>
    <row r="354" spans="1:20" x14ac:dyDescent="0.15">
      <c r="A354" s="6">
        <v>37116</v>
      </c>
      <c r="B354" s="11">
        <v>1982.25</v>
      </c>
      <c r="C354" s="7">
        <f t="shared" si="25"/>
        <v>1.3176792897412248E-2</v>
      </c>
      <c r="E354">
        <v>352</v>
      </c>
      <c r="F354" s="2">
        <f t="shared" si="26"/>
        <v>951.66241977384084</v>
      </c>
      <c r="G354" s="9">
        <f>C354^2</f>
        <v>1.7362787106129388E-4</v>
      </c>
      <c r="H354" s="23">
        <f>$O$2*H353+(1-$O$2)*G353</f>
        <v>3.20824211965222E-4</v>
      </c>
      <c r="I354" s="9">
        <f t="shared" si="27"/>
        <v>1.7911566429690676E-2</v>
      </c>
      <c r="J354" s="24">
        <f>$J$2*(1+C354*$O$3/I354)</f>
        <v>2274.7926185779907</v>
      </c>
      <c r="K354" s="24">
        <f t="shared" si="29"/>
        <v>10.056376627194879</v>
      </c>
      <c r="L354" s="26">
        <f t="shared" si="28"/>
        <v>-5.6376627194879347E-2</v>
      </c>
      <c r="Q354">
        <v>352</v>
      </c>
      <c r="R354">
        <v>638</v>
      </c>
      <c r="S354" s="10">
        <v>6.0566358021041822E-2</v>
      </c>
      <c r="T354" s="20"/>
    </row>
    <row r="355" spans="1:20" x14ac:dyDescent="0.15">
      <c r="A355" s="6">
        <v>37117</v>
      </c>
      <c r="B355" s="11">
        <v>1964.53</v>
      </c>
      <c r="C355" s="7">
        <f t="shared" si="25"/>
        <v>-8.9393366124354001E-3</v>
      </c>
      <c r="E355">
        <v>353</v>
      </c>
      <c r="F355" s="2">
        <f t="shared" si="26"/>
        <v>943.15518906207762</v>
      </c>
      <c r="G355" s="9">
        <f>C355^2</f>
        <v>7.9911739070428014E-5</v>
      </c>
      <c r="H355" s="23">
        <f>$O$2*H354+(1-$O$2)*G354</f>
        <v>3.1199243151098632E-4</v>
      </c>
      <c r="I355" s="9">
        <f t="shared" si="27"/>
        <v>1.7663307490699082E-2</v>
      </c>
      <c r="J355" s="24">
        <f>$J$2*(1+C355*$O$3/I355)</f>
        <v>2253.2668313090612</v>
      </c>
      <c r="K355" s="24">
        <f t="shared" si="29"/>
        <v>9.9612156783658179</v>
      </c>
      <c r="L355" s="26">
        <f t="shared" si="28"/>
        <v>3.8784321634182106E-2</v>
      </c>
      <c r="Q355">
        <v>353</v>
      </c>
      <c r="R355">
        <v>313</v>
      </c>
      <c r="S355" s="10">
        <v>6.0205715934307236E-2</v>
      </c>
      <c r="T355" s="20"/>
    </row>
    <row r="356" spans="1:20" x14ac:dyDescent="0.15">
      <c r="A356" s="6">
        <v>37118</v>
      </c>
      <c r="B356" s="11">
        <v>1918.89</v>
      </c>
      <c r="C356" s="7">
        <f t="shared" si="25"/>
        <v>-2.3232019872437615E-2</v>
      </c>
      <c r="E356">
        <v>354</v>
      </c>
      <c r="F356" s="2">
        <f t="shared" si="26"/>
        <v>921.24378896699477</v>
      </c>
      <c r="G356" s="9">
        <f>C356^2</f>
        <v>5.3972674735333626E-4</v>
      </c>
      <c r="H356" s="23">
        <f>$O$2*H355+(1-$O$2)*G355</f>
        <v>2.980675899645528E-4</v>
      </c>
      <c r="I356" s="9">
        <f t="shared" si="27"/>
        <v>1.7264634081397522E-2</v>
      </c>
      <c r="J356" s="24">
        <f>$J$2*(1+C356*$O$3/I356)</f>
        <v>2238.7133264862186</v>
      </c>
      <c r="K356" s="24">
        <f t="shared" si="29"/>
        <v>9.8968777143031019</v>
      </c>
      <c r="L356" s="26">
        <f t="shared" si="28"/>
        <v>0.10312228569689808</v>
      </c>
      <c r="Q356">
        <v>354</v>
      </c>
      <c r="R356">
        <v>249</v>
      </c>
      <c r="S356" s="10">
        <v>6.0098942250055742E-2</v>
      </c>
      <c r="T356" s="20"/>
    </row>
    <row r="357" spans="1:20" x14ac:dyDescent="0.15">
      <c r="A357" s="6">
        <v>37119</v>
      </c>
      <c r="B357" s="11">
        <v>1930.32</v>
      </c>
      <c r="C357" s="7">
        <f t="shared" si="25"/>
        <v>5.9565686412457186E-3</v>
      </c>
      <c r="E357">
        <v>355</v>
      </c>
      <c r="F357" s="2">
        <f t="shared" si="26"/>
        <v>926.73124083129801</v>
      </c>
      <c r="G357" s="9">
        <f>C357^2</f>
        <v>3.5480709977871869E-5</v>
      </c>
      <c r="H357" s="23">
        <f>$O$2*H356+(1-$O$2)*G356</f>
        <v>3.1256713940787986E-4</v>
      </c>
      <c r="I357" s="9">
        <f t="shared" si="27"/>
        <v>1.7679568416900902E-2</v>
      </c>
      <c r="J357" s="24">
        <f>$J$2*(1+C357*$O$3/I357)</f>
        <v>2267.8804688256791</v>
      </c>
      <c r="K357" s="24">
        <f t="shared" si="29"/>
        <v>10.025819476338523</v>
      </c>
      <c r="L357" s="26">
        <f t="shared" si="28"/>
        <v>-2.5819476338522662E-2</v>
      </c>
      <c r="Q357">
        <v>355</v>
      </c>
      <c r="R357">
        <v>695</v>
      </c>
      <c r="S357" s="10">
        <v>6.0091691170160999E-2</v>
      </c>
      <c r="T357" s="20"/>
    </row>
    <row r="358" spans="1:20" x14ac:dyDescent="0.15">
      <c r="A358" s="6">
        <v>37120</v>
      </c>
      <c r="B358" s="11">
        <v>1867.01</v>
      </c>
      <c r="C358" s="7">
        <f t="shared" si="25"/>
        <v>-3.2797670852501071E-2</v>
      </c>
      <c r="E358">
        <v>356</v>
      </c>
      <c r="F358" s="2">
        <f t="shared" si="26"/>
        <v>896.33661462578323</v>
      </c>
      <c r="G358" s="9">
        <f>C358^2</f>
        <v>1.0756872133489983E-3</v>
      </c>
      <c r="H358" s="23">
        <f>$O$2*H357+(1-$O$2)*G357</f>
        <v>2.9594195364207934E-4</v>
      </c>
      <c r="I358" s="9">
        <f t="shared" si="27"/>
        <v>1.7202963513362438E-2</v>
      </c>
      <c r="J358" s="24">
        <f>$J$2*(1+C358*$O$3/I358)</f>
        <v>2228.9906476462497</v>
      </c>
      <c r="K358" s="24">
        <f t="shared" si="29"/>
        <v>9.8538958092971374</v>
      </c>
      <c r="L358" s="26">
        <f t="shared" si="28"/>
        <v>0.14610419070286262</v>
      </c>
      <c r="Q358">
        <v>356</v>
      </c>
      <c r="R358">
        <v>1240</v>
      </c>
      <c r="S358" s="10">
        <v>5.9471246981265935E-2</v>
      </c>
      <c r="T358" s="20"/>
    </row>
    <row r="359" spans="1:20" x14ac:dyDescent="0.15">
      <c r="A359" s="6">
        <v>37123</v>
      </c>
      <c r="B359" s="11">
        <v>1881.35</v>
      </c>
      <c r="C359" s="7">
        <f t="shared" si="25"/>
        <v>7.6807301514185689E-3</v>
      </c>
      <c r="E359">
        <v>357</v>
      </c>
      <c r="F359" s="2">
        <f t="shared" si="26"/>
        <v>903.22113428755995</v>
      </c>
      <c r="G359" s="9">
        <f>C359^2</f>
        <v>5.8993615658910309E-5</v>
      </c>
      <c r="H359" s="23">
        <f>$O$2*H358+(1-$O$2)*G358</f>
        <v>3.4272666922449452E-4</v>
      </c>
      <c r="I359" s="9">
        <f t="shared" si="27"/>
        <v>1.8512878469446464E-2</v>
      </c>
      <c r="J359" s="24">
        <f>$J$2*(1+C359*$O$3/I359)</f>
        <v>2269.2320347233185</v>
      </c>
      <c r="K359" s="24">
        <f t="shared" si="29"/>
        <v>10.031794463065722</v>
      </c>
      <c r="L359" s="26">
        <f t="shared" si="28"/>
        <v>-3.1794463065722312E-2</v>
      </c>
      <c r="Q359">
        <v>357</v>
      </c>
      <c r="R359">
        <v>1337</v>
      </c>
      <c r="S359" s="10">
        <v>5.9323318355772869E-2</v>
      </c>
      <c r="T359" s="20"/>
    </row>
    <row r="360" spans="1:20" x14ac:dyDescent="0.15">
      <c r="A360" s="6">
        <v>37124</v>
      </c>
      <c r="B360" s="11">
        <v>1831.3</v>
      </c>
      <c r="C360" s="7">
        <f t="shared" si="25"/>
        <v>-2.6603237037233884E-2</v>
      </c>
      <c r="E360">
        <v>358</v>
      </c>
      <c r="F360" s="2">
        <f t="shared" si="26"/>
        <v>879.1925283550687</v>
      </c>
      <c r="G360" s="9">
        <f>C360^2</f>
        <v>7.0773222085925274E-4</v>
      </c>
      <c r="H360" s="23">
        <f>$O$2*H359+(1-$O$2)*G359</f>
        <v>3.2570268601055943E-4</v>
      </c>
      <c r="I360" s="9">
        <f t="shared" si="27"/>
        <v>1.8047234857743705E-2</v>
      </c>
      <c r="J360" s="24">
        <f>$J$2*(1+C360*$O$3/I360)</f>
        <v>2236.4866977188935</v>
      </c>
      <c r="K360" s="24">
        <f t="shared" si="29"/>
        <v>9.8870342598667289</v>
      </c>
      <c r="L360" s="26">
        <f t="shared" si="28"/>
        <v>0.1129657401332711</v>
      </c>
      <c r="Q360">
        <v>358</v>
      </c>
      <c r="R360">
        <v>1422</v>
      </c>
      <c r="S360" s="10">
        <v>5.9031029757747433E-2</v>
      </c>
      <c r="T360" s="20"/>
    </row>
    <row r="361" spans="1:20" x14ac:dyDescent="0.15">
      <c r="A361" s="6">
        <v>37125</v>
      </c>
      <c r="B361" s="11">
        <v>1860.01</v>
      </c>
      <c r="C361" s="7">
        <f t="shared" si="25"/>
        <v>1.5677387648118879E-2</v>
      </c>
      <c r="E361">
        <v>359</v>
      </c>
      <c r="F361" s="2">
        <f t="shared" si="26"/>
        <v>892.97597043942085</v>
      </c>
      <c r="G361" s="9">
        <f>C361^2</f>
        <v>2.4578048346939041E-4</v>
      </c>
      <c r="H361" s="23">
        <f>$O$2*H360+(1-$O$2)*G360</f>
        <v>3.4862445810148103E-4</v>
      </c>
      <c r="I361" s="9">
        <f t="shared" si="27"/>
        <v>1.8671487838452537E-2</v>
      </c>
      <c r="J361" s="24">
        <f>$J$2*(1+C361*$O$3/I361)</f>
        <v>2276.5951937012114</v>
      </c>
      <c r="K361" s="24">
        <f t="shared" si="29"/>
        <v>10.064345430236473</v>
      </c>
      <c r="L361" s="26">
        <f t="shared" si="28"/>
        <v>-6.4345430236473433E-2</v>
      </c>
      <c r="Q361">
        <v>359</v>
      </c>
      <c r="R361">
        <v>57</v>
      </c>
      <c r="S361" s="10">
        <v>5.8887654004671219E-2</v>
      </c>
      <c r="T361" s="20"/>
    </row>
    <row r="362" spans="1:20" x14ac:dyDescent="0.15">
      <c r="A362" s="6">
        <v>37126</v>
      </c>
      <c r="B362" s="11">
        <v>1842.97</v>
      </c>
      <c r="C362" s="7">
        <f t="shared" si="25"/>
        <v>-9.161241068596393E-3</v>
      </c>
      <c r="E362">
        <v>360</v>
      </c>
      <c r="F362" s="2">
        <f t="shared" si="26"/>
        <v>884.79520230576156</v>
      </c>
      <c r="G362" s="9">
        <f>C362^2</f>
        <v>8.3928337916937176E-5</v>
      </c>
      <c r="H362" s="23">
        <f>$O$2*H361+(1-$O$2)*G361</f>
        <v>3.424538196235556E-4</v>
      </c>
      <c r="I362" s="9">
        <f t="shared" si="27"/>
        <v>1.8505507818580812E-2</v>
      </c>
      <c r="J362" s="24">
        <f>$J$2*(1+C362*$O$3/I362)</f>
        <v>2253.4582368837532</v>
      </c>
      <c r="K362" s="24">
        <f t="shared" si="29"/>
        <v>9.9620618418938349</v>
      </c>
      <c r="L362" s="26">
        <f t="shared" si="28"/>
        <v>3.7938158106165076E-2</v>
      </c>
      <c r="Q362">
        <v>360</v>
      </c>
      <c r="R362">
        <v>308</v>
      </c>
      <c r="S362" s="10">
        <v>5.8755773564637792E-2</v>
      </c>
      <c r="T362" s="20"/>
    </row>
    <row r="363" spans="1:20" x14ac:dyDescent="0.15">
      <c r="A363" s="6">
        <v>37127</v>
      </c>
      <c r="B363" s="11">
        <v>1916.8</v>
      </c>
      <c r="C363" s="7">
        <f t="shared" si="25"/>
        <v>4.0060337390190881E-2</v>
      </c>
      <c r="E363">
        <v>361</v>
      </c>
      <c r="F363" s="2">
        <f t="shared" si="26"/>
        <v>920.24039663135261</v>
      </c>
      <c r="G363" s="9">
        <f>C363^2</f>
        <v>1.6048306318159255E-3</v>
      </c>
      <c r="H363" s="23">
        <f>$O$2*H362+(1-$O$2)*G362</f>
        <v>3.2694229072115845E-4</v>
      </c>
      <c r="I363" s="9">
        <f t="shared" si="27"/>
        <v>1.8081545584411704E-2</v>
      </c>
      <c r="J363" s="24">
        <f>$J$2*(1+C363*$O$3/I363)</f>
        <v>2300.4462823583731</v>
      </c>
      <c r="K363" s="24">
        <f t="shared" si="29"/>
        <v>10.169786044271424</v>
      </c>
      <c r="L363" s="26">
        <f t="shared" si="28"/>
        <v>-0.16978604427142407</v>
      </c>
      <c r="Q363">
        <v>361</v>
      </c>
      <c r="R363">
        <v>66</v>
      </c>
      <c r="S363" s="10">
        <v>5.8496656017180015E-2</v>
      </c>
      <c r="T363" s="20"/>
    </row>
    <row r="364" spans="1:20" x14ac:dyDescent="0.15">
      <c r="A364" s="6">
        <v>37130</v>
      </c>
      <c r="B364" s="11">
        <v>1912.41</v>
      </c>
      <c r="C364" s="7">
        <f t="shared" si="25"/>
        <v>-2.2902754590984342E-3</v>
      </c>
      <c r="E364">
        <v>362</v>
      </c>
      <c r="F364" s="2">
        <f t="shared" si="26"/>
        <v>918.1327926344768</v>
      </c>
      <c r="G364" s="9">
        <f>C364^2</f>
        <v>5.2453616785485435E-6</v>
      </c>
      <c r="H364" s="23">
        <f>$O$2*H363+(1-$O$2)*G363</f>
        <v>4.0361559118684456E-4</v>
      </c>
      <c r="I364" s="9">
        <f t="shared" si="27"/>
        <v>2.0090186439822917E-2</v>
      </c>
      <c r="J364" s="24">
        <f>$J$2*(1+C364*$O$3/I364)</f>
        <v>2260.0638178558738</v>
      </c>
      <c r="K364" s="24">
        <f t="shared" si="29"/>
        <v>9.9912637170689891</v>
      </c>
      <c r="L364" s="26">
        <f t="shared" si="28"/>
        <v>8.7362829310109191E-3</v>
      </c>
      <c r="Q364">
        <v>362</v>
      </c>
      <c r="R364">
        <v>403</v>
      </c>
      <c r="S364" s="10">
        <v>5.8281584356629779E-2</v>
      </c>
      <c r="T364" s="20"/>
    </row>
    <row r="365" spans="1:20" x14ac:dyDescent="0.15">
      <c r="A365" s="6">
        <v>37131</v>
      </c>
      <c r="B365" s="11">
        <v>1864.98</v>
      </c>
      <c r="C365" s="7">
        <f t="shared" si="25"/>
        <v>-2.4801167113746581E-2</v>
      </c>
      <c r="E365">
        <v>363</v>
      </c>
      <c r="F365" s="2">
        <f t="shared" si="26"/>
        <v>895.36202781173836</v>
      </c>
      <c r="G365" s="9">
        <f>C365^2</f>
        <v>6.1509789020398485E-4</v>
      </c>
      <c r="H365" s="23">
        <f>$O$2*H364+(1-$O$2)*G364</f>
        <v>3.7971337741634677E-4</v>
      </c>
      <c r="I365" s="9">
        <f t="shared" si="27"/>
        <v>1.9486235588649408E-2</v>
      </c>
      <c r="J365" s="24">
        <f>$J$2*(1+C365*$O$3/I365)</f>
        <v>2239.9768565714799</v>
      </c>
      <c r="K365" s="24">
        <f t="shared" si="29"/>
        <v>9.9024635133396401</v>
      </c>
      <c r="L365" s="26">
        <f t="shared" si="28"/>
        <v>9.7536486660359856E-2</v>
      </c>
      <c r="Q365">
        <v>363</v>
      </c>
      <c r="R365">
        <v>430</v>
      </c>
      <c r="S365" s="10">
        <v>5.8216222746866109E-2</v>
      </c>
      <c r="T365" s="20"/>
    </row>
    <row r="366" spans="1:20" x14ac:dyDescent="0.15">
      <c r="A366" s="6">
        <v>37132</v>
      </c>
      <c r="B366" s="11">
        <v>1843.17</v>
      </c>
      <c r="C366" s="7">
        <f t="shared" si="25"/>
        <v>-1.1694495383328452E-2</v>
      </c>
      <c r="E366">
        <v>364</v>
      </c>
      <c r="F366" s="2">
        <f t="shared" si="26"/>
        <v>884.89122071108636</v>
      </c>
      <c r="G366" s="9">
        <f>C366^2</f>
        <v>1.3676122227069046E-4</v>
      </c>
      <c r="H366" s="23">
        <f>$O$2*H365+(1-$O$2)*G365</f>
        <v>3.9383644818360508E-4</v>
      </c>
      <c r="I366" s="9">
        <f t="shared" si="27"/>
        <v>1.9845313002913437E-2</v>
      </c>
      <c r="J366" s="24">
        <f>$J$2*(1+C366*$O$3/I366)</f>
        <v>2251.8248028647499</v>
      </c>
      <c r="K366" s="24">
        <f t="shared" si="29"/>
        <v>9.9548407758693482</v>
      </c>
      <c r="L366" s="26">
        <f t="shared" si="28"/>
        <v>4.5159224130651765E-2</v>
      </c>
      <c r="Q366">
        <v>364</v>
      </c>
      <c r="R366">
        <v>1478</v>
      </c>
      <c r="S366" s="10">
        <v>5.8188510507465097E-2</v>
      </c>
      <c r="T366" s="20"/>
    </row>
    <row r="367" spans="1:20" x14ac:dyDescent="0.15">
      <c r="A367" s="6">
        <v>37133</v>
      </c>
      <c r="B367" s="11">
        <v>1791.68</v>
      </c>
      <c r="C367" s="7">
        <f t="shared" si="25"/>
        <v>-2.7935567527683336E-2</v>
      </c>
      <c r="E367">
        <v>365</v>
      </c>
      <c r="F367" s="2">
        <f t="shared" si="26"/>
        <v>860.17128226025773</v>
      </c>
      <c r="G367" s="9">
        <f>C367^2</f>
        <v>7.8039593309375561E-4</v>
      </c>
      <c r="H367" s="23">
        <f>$O$2*H366+(1-$O$2)*G366</f>
        <v>3.7841193462883016E-4</v>
      </c>
      <c r="I367" s="9">
        <f t="shared" si="27"/>
        <v>1.9452813026110908E-2</v>
      </c>
      <c r="J367" s="24">
        <f>$J$2*(1+C367*$O$3/I367)</f>
        <v>2237.1457925305435</v>
      </c>
      <c r="K367" s="24">
        <f t="shared" si="29"/>
        <v>9.8899479785085305</v>
      </c>
      <c r="L367" s="26">
        <f t="shared" si="28"/>
        <v>0.11005202149146953</v>
      </c>
      <c r="Q367">
        <v>365</v>
      </c>
      <c r="R367">
        <v>720</v>
      </c>
      <c r="S367" s="10">
        <v>5.8076693595616291E-2</v>
      </c>
      <c r="T367" s="20"/>
    </row>
    <row r="368" spans="1:20" x14ac:dyDescent="0.15">
      <c r="A368" s="6">
        <v>37134</v>
      </c>
      <c r="B368" s="11">
        <v>1805.43</v>
      </c>
      <c r="C368" s="7">
        <f t="shared" si="25"/>
        <v>7.674361493123838E-3</v>
      </c>
      <c r="E368">
        <v>366</v>
      </c>
      <c r="F368" s="2">
        <f t="shared" si="26"/>
        <v>866.77254762632685</v>
      </c>
      <c r="G368" s="9">
        <f>C368^2</f>
        <v>5.8895824327141944E-5</v>
      </c>
      <c r="H368" s="23">
        <f>$O$2*H367+(1-$O$2)*G367</f>
        <v>4.0253097453672569E-4</v>
      </c>
      <c r="I368" s="9">
        <f t="shared" si="27"/>
        <v>2.006317458770485E-2</v>
      </c>
      <c r="J368" s="24">
        <f>$J$2*(1+C368*$O$3/I368)</f>
        <v>2268.6707983149563</v>
      </c>
      <c r="K368" s="24">
        <f t="shared" si="29"/>
        <v>10.029313355709698</v>
      </c>
      <c r="L368" s="26">
        <f t="shared" si="28"/>
        <v>-2.9313355709698286E-2</v>
      </c>
      <c r="Q368">
        <v>366</v>
      </c>
      <c r="R368">
        <v>1452</v>
      </c>
      <c r="S368" s="10">
        <v>5.7960163078671911E-2</v>
      </c>
      <c r="T368" s="20"/>
    </row>
    <row r="369" spans="1:20" x14ac:dyDescent="0.15">
      <c r="A369" s="6">
        <v>37138</v>
      </c>
      <c r="B369" s="11">
        <v>1770.78</v>
      </c>
      <c r="C369" s="7">
        <f t="shared" si="25"/>
        <v>-1.9192103820142581E-2</v>
      </c>
      <c r="E369">
        <v>367</v>
      </c>
      <c r="F369" s="2">
        <f t="shared" si="26"/>
        <v>850.13735890383293</v>
      </c>
      <c r="G369" s="9">
        <f>C369^2</f>
        <v>3.6833684904313146E-4</v>
      </c>
      <c r="H369" s="23">
        <f>$O$2*H368+(1-$O$2)*G368</f>
        <v>3.8191286552415065E-4</v>
      </c>
      <c r="I369" s="9">
        <f t="shared" si="27"/>
        <v>1.9542591064752663E-2</v>
      </c>
      <c r="J369" s="24">
        <f>$J$2*(1+C369*$O$3/I369)</f>
        <v>2245.0159197294611</v>
      </c>
      <c r="K369" s="24">
        <f t="shared" si="29"/>
        <v>9.9247401448668509</v>
      </c>
      <c r="L369" s="26">
        <f t="shared" si="28"/>
        <v>7.5259855133149145E-2</v>
      </c>
      <c r="Q369">
        <v>367</v>
      </c>
      <c r="R369">
        <v>1396</v>
      </c>
      <c r="S369" s="10">
        <v>5.7478269418098193E-2</v>
      </c>
      <c r="T369" s="20"/>
    </row>
    <row r="370" spans="1:20" x14ac:dyDescent="0.15">
      <c r="A370" s="6">
        <v>37139</v>
      </c>
      <c r="B370" s="11">
        <v>1759.01</v>
      </c>
      <c r="C370" s="7">
        <f t="shared" si="25"/>
        <v>-6.646788420921812E-3</v>
      </c>
      <c r="E370">
        <v>368</v>
      </c>
      <c r="F370" s="2">
        <f t="shared" si="26"/>
        <v>844.48667575047784</v>
      </c>
      <c r="G370" s="9">
        <f>C370^2</f>
        <v>4.4179796312500272E-5</v>
      </c>
      <c r="H370" s="23">
        <f>$O$2*H369+(1-$O$2)*G369</f>
        <v>3.8109830453528947E-4</v>
      </c>
      <c r="I370" s="9">
        <f t="shared" si="27"/>
        <v>1.9521739280486498E-2</v>
      </c>
      <c r="J370" s="24">
        <f>$J$2*(1+C370*$O$3/I370)</f>
        <v>2256.1377640810429</v>
      </c>
      <c r="K370" s="24">
        <f t="shared" si="29"/>
        <v>9.9739074644172643</v>
      </c>
      <c r="L370" s="26">
        <f t="shared" si="28"/>
        <v>2.6092535582735721E-2</v>
      </c>
      <c r="Q370">
        <v>368</v>
      </c>
      <c r="R370">
        <v>547</v>
      </c>
      <c r="S370" s="10">
        <v>5.7439947308369099E-2</v>
      </c>
      <c r="T370" s="20"/>
    </row>
    <row r="371" spans="1:20" x14ac:dyDescent="0.15">
      <c r="A371" s="6">
        <v>37140</v>
      </c>
      <c r="B371" s="11">
        <v>1705.64</v>
      </c>
      <c r="C371" s="7">
        <f t="shared" si="25"/>
        <v>-3.034093040971908E-2</v>
      </c>
      <c r="E371">
        <v>369</v>
      </c>
      <c r="F371" s="2">
        <f t="shared" si="26"/>
        <v>818.86416428959762</v>
      </c>
      <c r="G371" s="9">
        <f>C371^2</f>
        <v>9.20572058127416E-4</v>
      </c>
      <c r="H371" s="23">
        <f>$O$2*H370+(1-$O$2)*G370</f>
        <v>3.6088319404192212E-4</v>
      </c>
      <c r="I371" s="9">
        <f t="shared" si="27"/>
        <v>1.8996925910313017E-2</v>
      </c>
      <c r="J371" s="24">
        <f>$J$2*(1+C371*$O$3/I371)</f>
        <v>2234.3534537067726</v>
      </c>
      <c r="K371" s="24">
        <f t="shared" si="29"/>
        <v>9.8776036396649598</v>
      </c>
      <c r="L371" s="26">
        <f t="shared" si="28"/>
        <v>0.1223963603350402</v>
      </c>
      <c r="Q371">
        <v>369</v>
      </c>
      <c r="R371">
        <v>922</v>
      </c>
      <c r="S371" s="10">
        <v>5.6723476831153974E-2</v>
      </c>
      <c r="T371" s="20"/>
    </row>
    <row r="372" spans="1:20" x14ac:dyDescent="0.15">
      <c r="A372" s="6">
        <v>37141</v>
      </c>
      <c r="B372" s="11">
        <v>1687.7</v>
      </c>
      <c r="C372" s="7">
        <f t="shared" si="25"/>
        <v>-1.0518046012054194E-2</v>
      </c>
      <c r="E372">
        <v>370</v>
      </c>
      <c r="F372" s="2">
        <f t="shared" si="26"/>
        <v>810.25131333197737</v>
      </c>
      <c r="G372" s="9">
        <f>C372^2</f>
        <v>1.1062929191168913E-4</v>
      </c>
      <c r="H372" s="23">
        <f>$O$2*H371+(1-$O$2)*G371</f>
        <v>3.9446452588705181E-4</v>
      </c>
      <c r="I372" s="9">
        <f t="shared" si="27"/>
        <v>1.9861131032422392E-2</v>
      </c>
      <c r="J372" s="24">
        <f>$J$2*(1+C372*$O$3/I372)</f>
        <v>2252.8597542297261</v>
      </c>
      <c r="K372" s="24">
        <f t="shared" si="29"/>
        <v>9.9594160767702</v>
      </c>
      <c r="L372" s="26">
        <f t="shared" si="28"/>
        <v>4.0583923229799979E-2</v>
      </c>
      <c r="Q372">
        <v>370</v>
      </c>
      <c r="R372">
        <v>1247</v>
      </c>
      <c r="S372" s="10">
        <v>5.6246944241079788E-2</v>
      </c>
      <c r="T372" s="20"/>
    </row>
    <row r="373" spans="1:20" x14ac:dyDescent="0.15">
      <c r="A373" s="6">
        <v>37144</v>
      </c>
      <c r="B373" s="11">
        <v>1695.38</v>
      </c>
      <c r="C373" s="7">
        <f t="shared" si="25"/>
        <v>4.5505717840848003E-3</v>
      </c>
      <c r="E373">
        <v>371</v>
      </c>
      <c r="F373" s="2">
        <f t="shared" si="26"/>
        <v>813.93842009644356</v>
      </c>
      <c r="G373" s="9">
        <f>C373^2</f>
        <v>2.0707703562108723E-5</v>
      </c>
      <c r="H373" s="23">
        <f>$O$2*H372+(1-$O$2)*G372</f>
        <v>3.7743441184853E-4</v>
      </c>
      <c r="I373" s="9">
        <f t="shared" si="27"/>
        <v>1.9427671292476873E-2</v>
      </c>
      <c r="J373" s="24">
        <f>$J$2*(1+C373*$O$3/I373)</f>
        <v>2266.1003964676274</v>
      </c>
      <c r="K373" s="24">
        <f t="shared" si="29"/>
        <v>10.017950153258242</v>
      </c>
      <c r="L373" s="26">
        <f t="shared" si="28"/>
        <v>-1.7950153258242452E-2</v>
      </c>
      <c r="Q373">
        <v>371</v>
      </c>
      <c r="R373">
        <v>558</v>
      </c>
      <c r="S373" s="10">
        <v>5.6244270607953339E-2</v>
      </c>
      <c r="T373" s="20"/>
    </row>
    <row r="374" spans="1:20" x14ac:dyDescent="0.15">
      <c r="A374" s="6">
        <v>37151</v>
      </c>
      <c r="B374" s="11">
        <v>1579.55</v>
      </c>
      <c r="C374" s="7">
        <f t="shared" si="25"/>
        <v>-6.8320966391015703E-2</v>
      </c>
      <c r="E374">
        <v>372</v>
      </c>
      <c r="F374" s="2">
        <f t="shared" si="26"/>
        <v>758.32936065267802</v>
      </c>
      <c r="G374" s="9">
        <f>C374^2</f>
        <v>4.6677544486022973E-3</v>
      </c>
      <c r="H374" s="23">
        <f>$O$2*H373+(1-$O$2)*G373</f>
        <v>3.560308093513447E-4</v>
      </c>
      <c r="I374" s="9">
        <f t="shared" si="27"/>
        <v>1.8868778692627264E-2</v>
      </c>
      <c r="J374" s="24">
        <f>$J$2*(1+C374*$O$3/I374)</f>
        <v>2199.2727027459123</v>
      </c>
      <c r="K374" s="24">
        <f t="shared" si="29"/>
        <v>9.7225190657367335</v>
      </c>
      <c r="L374" s="26">
        <f t="shared" si="28"/>
        <v>0.27748093426326648</v>
      </c>
      <c r="Q374">
        <v>372</v>
      </c>
      <c r="R374">
        <v>453</v>
      </c>
      <c r="S374" s="10">
        <v>5.6192659339584949E-2</v>
      </c>
      <c r="T374" s="20"/>
    </row>
    <row r="375" spans="1:20" x14ac:dyDescent="0.15">
      <c r="A375" s="6">
        <v>37152</v>
      </c>
      <c r="B375" s="11">
        <v>1555.08</v>
      </c>
      <c r="C375" s="7">
        <f t="shared" si="25"/>
        <v>-1.5491753980564127E-2</v>
      </c>
      <c r="E375">
        <v>373</v>
      </c>
      <c r="F375" s="2">
        <f t="shared" si="26"/>
        <v>746.58150876120828</v>
      </c>
      <c r="G375" s="9">
        <f>C375^2</f>
        <v>2.3999444139432446E-4</v>
      </c>
      <c r="H375" s="23">
        <f>$O$2*H374+(1-$O$2)*G374</f>
        <v>6.1473422770640215E-4</v>
      </c>
      <c r="I375" s="9">
        <f t="shared" si="27"/>
        <v>2.4793834469609619E-2</v>
      </c>
      <c r="J375" s="24">
        <f>$J$2*(1+C375*$O$3/I375)</f>
        <v>2251.2087117807246</v>
      </c>
      <c r="K375" s="24">
        <f t="shared" si="29"/>
        <v>9.9521171676041291</v>
      </c>
      <c r="L375" s="26">
        <f t="shared" si="28"/>
        <v>4.7882832395870878E-2</v>
      </c>
      <c r="Q375">
        <v>373</v>
      </c>
      <c r="R375">
        <v>870</v>
      </c>
      <c r="S375" s="10">
        <v>5.60334982076931E-2</v>
      </c>
      <c r="T375" s="20"/>
    </row>
    <row r="376" spans="1:20" x14ac:dyDescent="0.15">
      <c r="A376" s="6">
        <v>37153</v>
      </c>
      <c r="B376" s="11">
        <v>1527.8</v>
      </c>
      <c r="C376" s="7">
        <f t="shared" si="25"/>
        <v>-1.7542505851788959E-2</v>
      </c>
      <c r="E376">
        <v>374</v>
      </c>
      <c r="F376" s="2">
        <f t="shared" si="26"/>
        <v>733.48459827492741</v>
      </c>
      <c r="G376" s="9">
        <f>C376^2</f>
        <v>3.0773951156004987E-4</v>
      </c>
      <c r="H376" s="23">
        <f>$O$2*H375+(1-$O$2)*G375</f>
        <v>5.922498405276775E-4</v>
      </c>
      <c r="I376" s="9">
        <f t="shared" si="27"/>
        <v>2.4336183770831396E-2</v>
      </c>
      <c r="J376" s="24">
        <f>$J$2*(1+C376*$O$3/I376)</f>
        <v>2249.5442487193745</v>
      </c>
      <c r="K376" s="24">
        <f t="shared" si="29"/>
        <v>9.9447589287518099</v>
      </c>
      <c r="L376" s="26">
        <f t="shared" si="28"/>
        <v>5.524107124819011E-2</v>
      </c>
      <c r="Q376">
        <v>374</v>
      </c>
      <c r="R376">
        <v>131</v>
      </c>
      <c r="S376" s="10">
        <v>5.566704401765854E-2</v>
      </c>
      <c r="T376" s="20"/>
    </row>
    <row r="377" spans="1:20" x14ac:dyDescent="0.15">
      <c r="A377" s="6">
        <v>37154</v>
      </c>
      <c r="B377" s="11">
        <v>1470.93</v>
      </c>
      <c r="C377" s="7">
        <f t="shared" si="25"/>
        <v>-3.7223458567875345E-2</v>
      </c>
      <c r="E377">
        <v>375</v>
      </c>
      <c r="F377" s="2">
        <f t="shared" si="26"/>
        <v>706.181764720866</v>
      </c>
      <c r="G377" s="9">
        <f>C377^2</f>
        <v>1.3855858677543325E-3</v>
      </c>
      <c r="H377" s="23">
        <f>$O$2*H376+(1-$O$2)*G376</f>
        <v>5.7517922078961987E-4</v>
      </c>
      <c r="I377" s="9">
        <f t="shared" si="27"/>
        <v>2.3982894337206673E-2</v>
      </c>
      <c r="J377" s="24">
        <f>$J$2*(1+C377*$O$3/I377)</f>
        <v>2235.1346685252429</v>
      </c>
      <c r="K377" s="24">
        <f t="shared" si="29"/>
        <v>9.8810572250059376</v>
      </c>
      <c r="L377" s="26">
        <f t="shared" si="28"/>
        <v>0.11894277499406236</v>
      </c>
      <c r="Q377">
        <v>375</v>
      </c>
      <c r="R377">
        <v>1150</v>
      </c>
      <c r="S377" s="10">
        <v>5.5272010856722176E-2</v>
      </c>
      <c r="T377" s="20"/>
    </row>
    <row r="378" spans="1:20" x14ac:dyDescent="0.15">
      <c r="A378" s="6">
        <v>37155</v>
      </c>
      <c r="B378" s="11">
        <v>1423.19</v>
      </c>
      <c r="C378" s="7">
        <f t="shared" si="25"/>
        <v>-3.2455657305242247E-2</v>
      </c>
      <c r="E378">
        <v>376</v>
      </c>
      <c r="F378" s="2">
        <f t="shared" si="26"/>
        <v>683.26217136987441</v>
      </c>
      <c r="G378" s="9">
        <f>C378^2</f>
        <v>1.0533696911153244E-3</v>
      </c>
      <c r="H378" s="23">
        <f>$O$2*H377+(1-$O$2)*G377</f>
        <v>6.2380361960750271E-4</v>
      </c>
      <c r="I378" s="9">
        <f t="shared" si="27"/>
        <v>2.4976060930569151E-2</v>
      </c>
      <c r="J378" s="24">
        <f>$J$2*(1+C378*$O$3/I378)</f>
        <v>2239.5137094063321</v>
      </c>
      <c r="K378" s="24">
        <f t="shared" si="29"/>
        <v>9.9004160377638417</v>
      </c>
      <c r="L378" s="26">
        <f t="shared" si="28"/>
        <v>9.9583962236158285E-2</v>
      </c>
      <c r="Q378">
        <v>376</v>
      </c>
      <c r="R378">
        <v>374</v>
      </c>
      <c r="S378" s="10">
        <v>5.524107124819011E-2</v>
      </c>
      <c r="T378" s="20"/>
    </row>
    <row r="379" spans="1:20" x14ac:dyDescent="0.15">
      <c r="A379" s="6">
        <v>37158</v>
      </c>
      <c r="B379" s="11">
        <v>1499.4</v>
      </c>
      <c r="C379" s="7">
        <f t="shared" si="25"/>
        <v>5.3548718020784314E-2</v>
      </c>
      <c r="E379">
        <v>377</v>
      </c>
      <c r="F379" s="2">
        <f t="shared" si="26"/>
        <v>719.84998471882864</v>
      </c>
      <c r="G379" s="9">
        <f>C379^2</f>
        <v>2.8674652016694707E-3</v>
      </c>
      <c r="H379" s="23">
        <f>$O$2*H378+(1-$O$2)*G378</f>
        <v>6.4957758389797211E-4</v>
      </c>
      <c r="I379" s="9">
        <f t="shared" si="27"/>
        <v>2.5486811960266278E-2</v>
      </c>
      <c r="J379" s="24">
        <f>$J$2*(1+C379*$O$3/I379)</f>
        <v>2298.4614122582225</v>
      </c>
      <c r="K379" s="24">
        <f t="shared" si="29"/>
        <v>10.161011353725939</v>
      </c>
      <c r="L379" s="26">
        <f t="shared" si="28"/>
        <v>-0.16101135372593944</v>
      </c>
      <c r="Q379">
        <v>377</v>
      </c>
      <c r="R379">
        <v>1329</v>
      </c>
      <c r="S379" s="10">
        <v>5.474047079985489E-2</v>
      </c>
      <c r="T379" s="20"/>
    </row>
    <row r="380" spans="1:20" x14ac:dyDescent="0.15">
      <c r="A380" s="6">
        <v>37159</v>
      </c>
      <c r="B380" s="11">
        <v>1501.64</v>
      </c>
      <c r="C380" s="7">
        <f t="shared" si="25"/>
        <v>1.4939309056956063E-3</v>
      </c>
      <c r="E380">
        <v>378</v>
      </c>
      <c r="F380" s="2">
        <f t="shared" si="26"/>
        <v>720.92539085846465</v>
      </c>
      <c r="G380" s="9">
        <f>C380^2</f>
        <v>2.2318295509924946E-6</v>
      </c>
      <c r="H380" s="23">
        <f>$O$2*H379+(1-$O$2)*G379</f>
        <v>7.8265084096426217E-4</v>
      </c>
      <c r="I380" s="9">
        <f t="shared" si="27"/>
        <v>2.7975897500603305E-2</v>
      </c>
      <c r="J380" s="24">
        <f>$J$2*(1+C380*$O$3/I380)</f>
        <v>2262.9656988029897</v>
      </c>
      <c r="K380" s="24">
        <f t="shared" si="29"/>
        <v>10.004092318451441</v>
      </c>
      <c r="L380" s="26">
        <f t="shared" si="28"/>
        <v>-4.0923184514412014E-3</v>
      </c>
      <c r="Q380">
        <v>378</v>
      </c>
      <c r="R380">
        <v>838</v>
      </c>
      <c r="S380" s="10">
        <v>5.4551362521884528E-2</v>
      </c>
      <c r="T380" s="20"/>
    </row>
    <row r="381" spans="1:20" x14ac:dyDescent="0.15">
      <c r="A381" s="6">
        <v>37160</v>
      </c>
      <c r="B381" s="11">
        <v>1464.04</v>
      </c>
      <c r="C381" s="7">
        <f t="shared" si="25"/>
        <v>-2.5039290375855838E-2</v>
      </c>
      <c r="E381">
        <v>379</v>
      </c>
      <c r="F381" s="2">
        <f t="shared" si="26"/>
        <v>702.8739306574322</v>
      </c>
      <c r="G381" s="9">
        <f>C381^2</f>
        <v>6.2696606252642681E-4</v>
      </c>
      <c r="H381" s="23">
        <f>$O$2*H380+(1-$O$2)*G380</f>
        <v>7.3582570027946599E-4</v>
      </c>
      <c r="I381" s="9">
        <f t="shared" si="27"/>
        <v>2.7126107355819891E-2</v>
      </c>
      <c r="J381" s="24">
        <f>$J$2*(1+C381*$O$3/I381)</f>
        <v>2246.038608212943</v>
      </c>
      <c r="K381" s="24">
        <f t="shared" si="29"/>
        <v>9.9292612341644837</v>
      </c>
      <c r="L381" s="26">
        <f t="shared" si="28"/>
        <v>7.0738765835516304E-2</v>
      </c>
      <c r="Q381">
        <v>379</v>
      </c>
      <c r="R381">
        <v>575</v>
      </c>
      <c r="S381" s="10">
        <v>5.4386928913640276E-2</v>
      </c>
      <c r="T381" s="20"/>
    </row>
    <row r="382" spans="1:20" x14ac:dyDescent="0.15">
      <c r="A382" s="6">
        <v>37161</v>
      </c>
      <c r="B382" s="11">
        <v>1460.71</v>
      </c>
      <c r="C382" s="7">
        <f t="shared" si="25"/>
        <v>-2.2745280183601446E-3</v>
      </c>
      <c r="E382">
        <v>380</v>
      </c>
      <c r="F382" s="2">
        <f t="shared" si="26"/>
        <v>701.27522420877699</v>
      </c>
      <c r="G382" s="9">
        <f>C382^2</f>
        <v>5.1734777063053265E-6</v>
      </c>
      <c r="H382" s="23">
        <f>$O$2*H381+(1-$O$2)*G381</f>
        <v>7.2929412201428367E-4</v>
      </c>
      <c r="I382" s="9">
        <f t="shared" si="27"/>
        <v>2.7005446154697826E-2</v>
      </c>
      <c r="J382" s="24">
        <f>$J$2*(1+C382*$O$3/I382)</f>
        <v>2260.5799653833551</v>
      </c>
      <c r="K382" s="24">
        <f t="shared" si="29"/>
        <v>9.9935454960272807</v>
      </c>
      <c r="L382" s="26">
        <f t="shared" si="28"/>
        <v>6.4545039727192943E-3</v>
      </c>
      <c r="Q382">
        <v>380</v>
      </c>
      <c r="R382">
        <v>17</v>
      </c>
      <c r="S382" s="10">
        <v>5.4057967235308979E-2</v>
      </c>
      <c r="T382" s="20"/>
    </row>
    <row r="383" spans="1:20" x14ac:dyDescent="0.15">
      <c r="A383" s="6">
        <v>37162</v>
      </c>
      <c r="B383" s="11">
        <v>1498.8</v>
      </c>
      <c r="C383" s="7">
        <f t="shared" si="25"/>
        <v>2.6076360126239928E-2</v>
      </c>
      <c r="E383">
        <v>381</v>
      </c>
      <c r="F383" s="2">
        <f t="shared" si="26"/>
        <v>719.5619295028547</v>
      </c>
      <c r="G383" s="9">
        <f>C383^2</f>
        <v>6.7997655743335566E-4</v>
      </c>
      <c r="H383" s="23">
        <f>$O$2*H382+(1-$O$2)*G382</f>
        <v>6.85846883355805E-4</v>
      </c>
      <c r="I383" s="9">
        <f t="shared" si="27"/>
        <v>2.6188678533973511E-2</v>
      </c>
      <c r="J383" s="24">
        <f>$J$2*(1+C383*$O$3/I383)</f>
        <v>2279.3006284435951</v>
      </c>
      <c r="K383" s="24">
        <f t="shared" si="29"/>
        <v>10.076305584532523</v>
      </c>
      <c r="L383" s="26">
        <f t="shared" si="28"/>
        <v>-7.6305584532523341E-2</v>
      </c>
      <c r="Q383">
        <v>381</v>
      </c>
      <c r="R383">
        <v>1015</v>
      </c>
      <c r="S383" s="10">
        <v>5.4057724349023673E-2</v>
      </c>
      <c r="T383" s="20"/>
    </row>
    <row r="384" spans="1:20" x14ac:dyDescent="0.15">
      <c r="A384" s="6">
        <v>37165</v>
      </c>
      <c r="B384" s="11">
        <v>1480.46</v>
      </c>
      <c r="C384" s="7">
        <f t="shared" si="25"/>
        <v>-1.2236455831331705E-2</v>
      </c>
      <c r="E384">
        <v>382</v>
      </c>
      <c r="F384" s="2">
        <f t="shared" si="26"/>
        <v>710.75704173458519</v>
      </c>
      <c r="G384" s="9">
        <f>C384^2</f>
        <v>1.497308513121317E-4</v>
      </c>
      <c r="H384" s="23">
        <f>$O$2*H383+(1-$O$2)*G383</f>
        <v>6.854946638004581E-4</v>
      </c>
      <c r="I384" s="9">
        <f t="shared" si="27"/>
        <v>2.6181953017306751E-2</v>
      </c>
      <c r="J384" s="24">
        <f>$J$2*(1+C384*$O$3/I384)</f>
        <v>2253.9382875270649</v>
      </c>
      <c r="K384" s="24">
        <f t="shared" si="29"/>
        <v>9.9641840441683822</v>
      </c>
      <c r="L384" s="26">
        <f t="shared" si="28"/>
        <v>3.5815955831617785E-2</v>
      </c>
      <c r="Q384">
        <v>382</v>
      </c>
      <c r="R384">
        <v>188</v>
      </c>
      <c r="S384" s="10">
        <v>5.3786248666417791E-2</v>
      </c>
      <c r="T384" s="20"/>
    </row>
    <row r="385" spans="1:20" x14ac:dyDescent="0.15">
      <c r="A385" s="6">
        <v>37166</v>
      </c>
      <c r="B385" s="11">
        <v>1492.33</v>
      </c>
      <c r="C385" s="7">
        <f t="shared" si="25"/>
        <v>8.0177782581087875E-3</v>
      </c>
      <c r="E385">
        <v>383</v>
      </c>
      <c r="F385" s="2">
        <f t="shared" si="26"/>
        <v>716.4557340906025</v>
      </c>
      <c r="G385" s="9">
        <f>C385^2</f>
        <v>6.4284768196201986E-5</v>
      </c>
      <c r="H385" s="23">
        <f>$O$2*H384+(1-$O$2)*G384</f>
        <v>6.5334883505115853E-4</v>
      </c>
      <c r="I385" s="9">
        <f t="shared" si="27"/>
        <v>2.5560689252270927E-2</v>
      </c>
      <c r="J385" s="24">
        <f>$J$2*(1+C385*$O$3/I385)</f>
        <v>2267.4775679738473</v>
      </c>
      <c r="K385" s="24">
        <f t="shared" si="29"/>
        <v>10.024038336960652</v>
      </c>
      <c r="L385" s="26">
        <f t="shared" si="28"/>
        <v>-2.4038336960652273E-2</v>
      </c>
      <c r="Q385">
        <v>383</v>
      </c>
      <c r="R385">
        <v>426</v>
      </c>
      <c r="S385" s="10">
        <v>5.3286747573249471E-2</v>
      </c>
      <c r="T385" s="20"/>
    </row>
    <row r="386" spans="1:20" x14ac:dyDescent="0.15">
      <c r="A386" s="6">
        <v>37167</v>
      </c>
      <c r="B386" s="11">
        <v>1580.81</v>
      </c>
      <c r="C386" s="7">
        <f t="shared" si="25"/>
        <v>5.928983535813126E-2</v>
      </c>
      <c r="E386">
        <v>384</v>
      </c>
      <c r="F386" s="2">
        <f t="shared" si="26"/>
        <v>758.93427660622342</v>
      </c>
      <c r="G386" s="9">
        <f>C386^2</f>
        <v>3.5152845767943116E-3</v>
      </c>
      <c r="H386" s="23">
        <f>$O$2*H385+(1-$O$2)*G385</f>
        <v>6.1800499103986108E-4</v>
      </c>
      <c r="I386" s="9">
        <f t="shared" si="27"/>
        <v>2.4859706173642943E-2</v>
      </c>
      <c r="J386" s="24">
        <f>$J$2*(1+C386*$O$3/I386)</f>
        <v>2303.3835220677088</v>
      </c>
      <c r="K386" s="24">
        <f t="shared" si="29"/>
        <v>10.182770959256727</v>
      </c>
      <c r="L386" s="26">
        <f t="shared" si="28"/>
        <v>-0.18277095925672704</v>
      </c>
      <c r="Q386">
        <v>384</v>
      </c>
      <c r="R386">
        <v>431</v>
      </c>
      <c r="S386" s="10">
        <v>5.2905954096440055E-2</v>
      </c>
      <c r="T386" s="20"/>
    </row>
    <row r="387" spans="1:20" x14ac:dyDescent="0.15">
      <c r="A387" s="6">
        <v>37168</v>
      </c>
      <c r="B387" s="11">
        <v>1597.31</v>
      </c>
      <c r="C387" s="7">
        <f t="shared" si="25"/>
        <v>1.043768700855896E-2</v>
      </c>
      <c r="E387">
        <v>385</v>
      </c>
      <c r="F387" s="2">
        <f t="shared" si="26"/>
        <v>766.85579504550628</v>
      </c>
      <c r="G387" s="9">
        <f>C387^2</f>
        <v>1.089453100886405E-4</v>
      </c>
      <c r="H387" s="23">
        <f>$O$2*H386+(1-$O$2)*G386</f>
        <v>7.9184176618512831E-4</v>
      </c>
      <c r="I387" s="9">
        <f t="shared" si="27"/>
        <v>2.8139683121618984E-2</v>
      </c>
      <c r="J387" s="24">
        <f>$J$2*(1+C387*$O$3/I387)</f>
        <v>2268.4699602116539</v>
      </c>
      <c r="K387" s="24">
        <f t="shared" si="29"/>
        <v>10.028425492969417</v>
      </c>
      <c r="L387" s="26">
        <f t="shared" si="28"/>
        <v>-2.8425492969416766E-2</v>
      </c>
      <c r="Q387">
        <v>385</v>
      </c>
      <c r="R387">
        <v>467</v>
      </c>
      <c r="S387" s="10">
        <v>5.2649148205302865E-2</v>
      </c>
      <c r="T387" s="20"/>
    </row>
    <row r="388" spans="1:20" x14ac:dyDescent="0.15">
      <c r="A388" s="6">
        <v>37169</v>
      </c>
      <c r="B388" s="11">
        <v>1605.3</v>
      </c>
      <c r="C388" s="7">
        <f t="shared" ref="C388:C451" si="30">B388/B387-1</f>
        <v>5.002159881300372E-3</v>
      </c>
      <c r="E388">
        <v>386</v>
      </c>
      <c r="F388" s="2">
        <f t="shared" ref="F388:F451" si="31">F387*(1+C388)</f>
        <v>770.69173033822563</v>
      </c>
      <c r="G388" s="9">
        <f>C388^2</f>
        <v>2.5021603478090951E-5</v>
      </c>
      <c r="H388" s="23">
        <f>$O$2*H387+(1-$O$2)*G387</f>
        <v>7.5086797881933896E-4</v>
      </c>
      <c r="I388" s="9">
        <f t="shared" ref="I388:I451" si="32">SQRT(H388)</f>
        <v>2.7401970345567104E-2</v>
      </c>
      <c r="J388" s="24">
        <f>$J$2*(1+C388*$O$3/I388)</f>
        <v>2265.2044555172529</v>
      </c>
      <c r="K388" s="24">
        <f t="shared" si="29"/>
        <v>10.01398938797392</v>
      </c>
      <c r="L388" s="26">
        <f t="shared" si="28"/>
        <v>-1.3989387973920131E-2</v>
      </c>
      <c r="Q388">
        <v>386</v>
      </c>
      <c r="R388">
        <v>185</v>
      </c>
      <c r="S388" s="10">
        <v>5.2374219022370383E-2</v>
      </c>
      <c r="T388" s="20"/>
    </row>
    <row r="389" spans="1:20" x14ac:dyDescent="0.15">
      <c r="A389" s="6">
        <v>37172</v>
      </c>
      <c r="B389" s="11">
        <v>1605.95</v>
      </c>
      <c r="C389" s="7">
        <f t="shared" si="30"/>
        <v>4.0490873979948105E-4</v>
      </c>
      <c r="E389">
        <v>387</v>
      </c>
      <c r="F389" s="2">
        <f t="shared" si="31"/>
        <v>771.00379015553074</v>
      </c>
      <c r="G389" s="9">
        <f>C389^2</f>
        <v>1.6395108756600386E-7</v>
      </c>
      <c r="H389" s="23">
        <f>$O$2*H388+(1-$O$2)*G388</f>
        <v>7.0731719629886405E-4</v>
      </c>
      <c r="I389" s="9">
        <f t="shared" si="32"/>
        <v>2.6595435629048533E-2</v>
      </c>
      <c r="J389" s="24">
        <f>$J$2*(1+C389*$O$3/I389)</f>
        <v>2262.3039205824562</v>
      </c>
      <c r="K389" s="24">
        <f t="shared" si="29"/>
        <v>10.001166737027004</v>
      </c>
      <c r="L389" s="26">
        <f t="shared" ref="L389:L452" si="33">-(K389-$K$2)</f>
        <v>-1.1667370270043165E-3</v>
      </c>
      <c r="Q389">
        <v>387</v>
      </c>
      <c r="R389">
        <v>978</v>
      </c>
      <c r="S389" s="10">
        <v>5.229129752892625E-2</v>
      </c>
      <c r="T389" s="20"/>
    </row>
    <row r="390" spans="1:20" x14ac:dyDescent="0.15">
      <c r="A390" s="6">
        <v>37173</v>
      </c>
      <c r="B390" s="11">
        <v>1570.19</v>
      </c>
      <c r="C390" s="7">
        <f t="shared" si="30"/>
        <v>-2.2267193872785529E-2</v>
      </c>
      <c r="E390">
        <v>388</v>
      </c>
      <c r="F390" s="2">
        <f t="shared" si="31"/>
        <v>753.83569928348504</v>
      </c>
      <c r="G390" s="9">
        <f>C390^2</f>
        <v>4.9582792296821738E-4</v>
      </c>
      <c r="H390" s="23">
        <f>$O$2*H389+(1-$O$2)*G389</f>
        <v>6.6488800158618613E-4</v>
      </c>
      <c r="I390" s="9">
        <f t="shared" si="32"/>
        <v>2.5785422268913616E-2</v>
      </c>
      <c r="J390" s="24">
        <f>$J$2*(1+C390*$O$3/I390)</f>
        <v>2247.0702529859714</v>
      </c>
      <c r="K390" s="24">
        <f t="shared" ref="K390:K453" si="34">$K$2*J390/$J$2</f>
        <v>9.933821917322291</v>
      </c>
      <c r="L390" s="26">
        <f t="shared" si="33"/>
        <v>6.6178082677708971E-2</v>
      </c>
      <c r="Q390">
        <v>388</v>
      </c>
      <c r="R390">
        <v>269</v>
      </c>
      <c r="S390" s="10">
        <v>5.2266098747622891E-2</v>
      </c>
      <c r="T390" s="20"/>
    </row>
    <row r="391" spans="1:20" x14ac:dyDescent="0.15">
      <c r="A391" s="6">
        <v>37174</v>
      </c>
      <c r="B391" s="11">
        <v>1626.26</v>
      </c>
      <c r="C391" s="7">
        <f t="shared" si="30"/>
        <v>3.5709054318267208E-2</v>
      </c>
      <c r="E391">
        <v>389</v>
      </c>
      <c r="F391" s="2">
        <f t="shared" si="31"/>
        <v>780.75445921624794</v>
      </c>
      <c r="G391" s="9">
        <f>C391^2</f>
        <v>1.2751365603049579E-3</v>
      </c>
      <c r="H391" s="23">
        <f>$O$2*H390+(1-$O$2)*G390</f>
        <v>6.5474439686910807E-4</v>
      </c>
      <c r="I391" s="9">
        <f t="shared" si="32"/>
        <v>2.5587973676497091E-2</v>
      </c>
      <c r="J391" s="24">
        <f>$J$2*(1+C391*$O$3/I391)</f>
        <v>2286.2316601118923</v>
      </c>
      <c r="K391" s="24">
        <f t="shared" si="34"/>
        <v>10.106946208342436</v>
      </c>
      <c r="L391" s="26">
        <f t="shared" si="33"/>
        <v>-0.10694620834243551</v>
      </c>
      <c r="Q391">
        <v>389</v>
      </c>
      <c r="R391">
        <v>1486</v>
      </c>
      <c r="S391" s="10">
        <v>5.1780049230332637E-2</v>
      </c>
      <c r="T391" s="20"/>
    </row>
    <row r="392" spans="1:20" x14ac:dyDescent="0.15">
      <c r="A392" s="6">
        <v>37175</v>
      </c>
      <c r="B392" s="11">
        <v>1701.47</v>
      </c>
      <c r="C392" s="7">
        <f t="shared" si="30"/>
        <v>4.6247217542090491E-2</v>
      </c>
      <c r="E392">
        <v>390</v>
      </c>
      <c r="F392" s="2">
        <f t="shared" si="31"/>
        <v>816.86218053857897</v>
      </c>
      <c r="G392" s="9">
        <f>C392^2</f>
        <v>2.1388051303854426E-3</v>
      </c>
      <c r="H392" s="23">
        <f>$O$2*H391+(1-$O$2)*G391</f>
        <v>6.9196792667525903E-4</v>
      </c>
      <c r="I392" s="9">
        <f t="shared" si="32"/>
        <v>2.630528324643662E-2</v>
      </c>
      <c r="J392" s="24">
        <f>$J$2*(1+C392*$O$3/I392)</f>
        <v>2292.5165529471274</v>
      </c>
      <c r="K392" s="24">
        <f t="shared" si="34"/>
        <v>10.134730389149295</v>
      </c>
      <c r="L392" s="26">
        <f t="shared" si="33"/>
        <v>-0.13473038914929525</v>
      </c>
      <c r="Q392">
        <v>390</v>
      </c>
      <c r="R392">
        <v>957</v>
      </c>
      <c r="S392" s="10">
        <v>5.1734420078716425E-2</v>
      </c>
      <c r="T392" s="20"/>
    </row>
    <row r="393" spans="1:20" x14ac:dyDescent="0.15">
      <c r="A393" s="6">
        <v>37176</v>
      </c>
      <c r="B393" s="11">
        <v>1703.4</v>
      </c>
      <c r="C393" s="7">
        <f t="shared" si="30"/>
        <v>1.1343132702898995E-3</v>
      </c>
      <c r="E393">
        <v>391</v>
      </c>
      <c r="F393" s="2">
        <f t="shared" si="31"/>
        <v>817.78875814996184</v>
      </c>
      <c r="G393" s="9">
        <f>C393^2</f>
        <v>1.2866665951557666E-6</v>
      </c>
      <c r="H393" s="23">
        <f>$O$2*H392+(1-$O$2)*G392</f>
        <v>7.7877815889787006E-4</v>
      </c>
      <c r="I393" s="9">
        <f t="shared" si="32"/>
        <v>2.7906597049763521E-2</v>
      </c>
      <c r="J393" s="24">
        <f>$J$2*(1+C393*$O$3/I393)</f>
        <v>2262.7446108879594</v>
      </c>
      <c r="K393" s="24">
        <f t="shared" si="34"/>
        <v>10.003114935580093</v>
      </c>
      <c r="L393" s="26">
        <f t="shared" si="33"/>
        <v>-3.1149355800934586E-3</v>
      </c>
      <c r="Q393">
        <v>391</v>
      </c>
      <c r="R393">
        <v>138</v>
      </c>
      <c r="S393" s="10">
        <v>5.1564069128524181E-2</v>
      </c>
      <c r="T393" s="20"/>
    </row>
    <row r="394" spans="1:20" x14ac:dyDescent="0.15">
      <c r="A394" s="6">
        <v>37179</v>
      </c>
      <c r="B394" s="11">
        <v>1696.31</v>
      </c>
      <c r="C394" s="7">
        <f t="shared" si="30"/>
        <v>-4.1622637078784219E-3</v>
      </c>
      <c r="E394">
        <v>392</v>
      </c>
      <c r="F394" s="2">
        <f t="shared" si="31"/>
        <v>814.38490568120324</v>
      </c>
      <c r="G394" s="9">
        <f>C394^2</f>
        <v>1.732443917392183E-5</v>
      </c>
      <c r="H394" s="23">
        <f>$O$2*H393+(1-$O$2)*G393</f>
        <v>7.3212866935970717E-4</v>
      </c>
      <c r="I394" s="9">
        <f t="shared" si="32"/>
        <v>2.7057876290642383E-2</v>
      </c>
      <c r="J394" s="24">
        <f>$J$2*(1+C394*$O$3/I394)</f>
        <v>2259.3733924532426</v>
      </c>
      <c r="K394" s="24">
        <f t="shared" si="34"/>
        <v>9.9882114925166778</v>
      </c>
      <c r="L394" s="26">
        <f t="shared" si="33"/>
        <v>1.1788507483322164E-2</v>
      </c>
      <c r="Q394">
        <v>392</v>
      </c>
      <c r="R394">
        <v>510</v>
      </c>
      <c r="S394" s="10">
        <v>5.1549866070041972E-2</v>
      </c>
      <c r="T394" s="20"/>
    </row>
    <row r="395" spans="1:20" x14ac:dyDescent="0.15">
      <c r="A395" s="6">
        <v>37180</v>
      </c>
      <c r="B395" s="11">
        <v>1722.07</v>
      </c>
      <c r="C395" s="7">
        <f t="shared" si="30"/>
        <v>1.5185903519993493E-2</v>
      </c>
      <c r="E395">
        <v>393</v>
      </c>
      <c r="F395" s="2">
        <f t="shared" si="31"/>
        <v>826.75207628701696</v>
      </c>
      <c r="G395" s="9">
        <f>C395^2</f>
        <v>2.3061166571855077E-4</v>
      </c>
      <c r="H395" s="23">
        <f>$O$2*H394+(1-$O$2)*G394</f>
        <v>6.8924041554856012E-4</v>
      </c>
      <c r="I395" s="9">
        <f t="shared" si="32"/>
        <v>2.6253388648868933E-2</v>
      </c>
      <c r="J395" s="24">
        <f>$J$2*(1+C395*$O$3/I395)</f>
        <v>2272.0671725166389</v>
      </c>
      <c r="K395" s="24">
        <f t="shared" si="34"/>
        <v>10.044328007093769</v>
      </c>
      <c r="L395" s="26">
        <f t="shared" si="33"/>
        <v>-4.4328007093769273E-2</v>
      </c>
      <c r="Q395">
        <v>393</v>
      </c>
      <c r="R395">
        <v>824</v>
      </c>
      <c r="S395" s="10">
        <v>5.1444690016777983E-2</v>
      </c>
      <c r="T395" s="20"/>
    </row>
    <row r="396" spans="1:20" x14ac:dyDescent="0.15">
      <c r="A396" s="6">
        <v>37181</v>
      </c>
      <c r="B396" s="11">
        <v>1646.34</v>
      </c>
      <c r="C396" s="7">
        <f t="shared" si="30"/>
        <v>-4.3976144988298937E-2</v>
      </c>
      <c r="E396">
        <v>394</v>
      </c>
      <c r="F396" s="2">
        <f t="shared" si="31"/>
        <v>790.39470711084186</v>
      </c>
      <c r="G396" s="9">
        <f>C396^2</f>
        <v>1.9339013280318897E-3</v>
      </c>
      <c r="H396" s="23">
        <f>$O$2*H395+(1-$O$2)*G395</f>
        <v>6.6172269055875949E-4</v>
      </c>
      <c r="I396" s="9">
        <f t="shared" si="32"/>
        <v>2.5723971127311573E-2</v>
      </c>
      <c r="J396" s="24">
        <f>$J$2*(1+C396*$O$3/I396)</f>
        <v>2232.4051754216216</v>
      </c>
      <c r="K396" s="24">
        <f t="shared" si="34"/>
        <v>9.8689907137876496</v>
      </c>
      <c r="L396" s="26">
        <f t="shared" si="33"/>
        <v>0.13100928621235042</v>
      </c>
      <c r="Q396">
        <v>394</v>
      </c>
      <c r="R396">
        <v>1301</v>
      </c>
      <c r="S396" s="10">
        <v>5.0737889122215662E-2</v>
      </c>
      <c r="T396" s="20"/>
    </row>
    <row r="397" spans="1:20" x14ac:dyDescent="0.15">
      <c r="A397" s="6">
        <v>37182</v>
      </c>
      <c r="B397" s="11">
        <v>1652.72</v>
      </c>
      <c r="C397" s="7">
        <f t="shared" si="30"/>
        <v>3.8752627039373433E-3</v>
      </c>
      <c r="E397">
        <v>395</v>
      </c>
      <c r="F397" s="2">
        <f t="shared" si="31"/>
        <v>793.45769424069795</v>
      </c>
      <c r="G397" s="9">
        <f>C397^2</f>
        <v>1.5017661024527769E-5</v>
      </c>
      <c r="H397" s="23">
        <f>$O$2*H396+(1-$O$2)*G396</f>
        <v>7.3805340880714744E-4</v>
      </c>
      <c r="I397" s="9">
        <f t="shared" si="32"/>
        <v>2.7167138399307858E-2</v>
      </c>
      <c r="J397" s="24">
        <f>$J$2*(1+C397*$O$3/I397)</f>
        <v>2264.5127514880005</v>
      </c>
      <c r="K397" s="24">
        <f t="shared" si="34"/>
        <v>10.010931510883983</v>
      </c>
      <c r="L397" s="26">
        <f t="shared" si="33"/>
        <v>-1.0931510883983364E-2</v>
      </c>
      <c r="Q397">
        <v>395</v>
      </c>
      <c r="R397">
        <v>714</v>
      </c>
      <c r="S397" s="10">
        <v>5.0539333968686151E-2</v>
      </c>
      <c r="T397" s="20"/>
    </row>
    <row r="398" spans="1:20" x14ac:dyDescent="0.15">
      <c r="A398" s="6">
        <v>37183</v>
      </c>
      <c r="B398" s="11">
        <v>1671.31</v>
      </c>
      <c r="C398" s="7">
        <f t="shared" si="30"/>
        <v>1.124812430417732E-2</v>
      </c>
      <c r="E398">
        <v>396</v>
      </c>
      <c r="F398" s="2">
        <f t="shared" si="31"/>
        <v>802.3826050156232</v>
      </c>
      <c r="G398" s="9">
        <f>C398^2</f>
        <v>1.2652030036222454E-4</v>
      </c>
      <c r="H398" s="23">
        <f>$O$2*H397+(1-$O$2)*G397</f>
        <v>6.9467126394019024E-4</v>
      </c>
      <c r="I398" s="9">
        <f t="shared" si="32"/>
        <v>2.6356617080729276E-2</v>
      </c>
      <c r="J398" s="24">
        <f>$J$2*(1+C398*$O$3/I398)</f>
        <v>2269.4379886137244</v>
      </c>
      <c r="K398" s="24">
        <f t="shared" si="34"/>
        <v>10.032704941617851</v>
      </c>
      <c r="L398" s="26">
        <f t="shared" si="33"/>
        <v>-3.2704941617851091E-2</v>
      </c>
      <c r="Q398">
        <v>396</v>
      </c>
      <c r="R398">
        <v>338</v>
      </c>
      <c r="S398" s="10">
        <v>5.0409919002811776E-2</v>
      </c>
      <c r="T398" s="20"/>
    </row>
    <row r="399" spans="1:20" x14ac:dyDescent="0.15">
      <c r="A399" s="6">
        <v>37186</v>
      </c>
      <c r="B399" s="11">
        <v>1708.08</v>
      </c>
      <c r="C399" s="7">
        <f t="shared" si="30"/>
        <v>2.200070603299209E-2</v>
      </c>
      <c r="E399">
        <v>397</v>
      </c>
      <c r="F399" s="2">
        <f t="shared" si="31"/>
        <v>820.03558883455833</v>
      </c>
      <c r="G399" s="9">
        <f>C399^2</f>
        <v>4.8403106595013457E-4</v>
      </c>
      <c r="H399" s="23">
        <f>$O$2*H398+(1-$O$2)*G398</f>
        <v>6.6058220612551233E-4</v>
      </c>
      <c r="I399" s="9">
        <f t="shared" si="32"/>
        <v>2.5701793830888775E-2</v>
      </c>
      <c r="J399" s="24">
        <f>$J$2*(1+C399*$O$3/I399)</f>
        <v>2276.8787186706636</v>
      </c>
      <c r="K399" s="24">
        <f t="shared" si="34"/>
        <v>10.065598834108432</v>
      </c>
      <c r="L399" s="26">
        <f t="shared" si="33"/>
        <v>-6.5598834108431703E-2</v>
      </c>
      <c r="Q399">
        <v>397</v>
      </c>
      <c r="R399">
        <v>1064</v>
      </c>
      <c r="S399" s="10">
        <v>5.001386005444175E-2</v>
      </c>
      <c r="T399" s="20"/>
    </row>
    <row r="400" spans="1:20" x14ac:dyDescent="0.15">
      <c r="A400" s="6">
        <v>37187</v>
      </c>
      <c r="B400" s="11">
        <v>1704.44</v>
      </c>
      <c r="C400" s="7">
        <f t="shared" si="30"/>
        <v>-2.1310477261017313E-3</v>
      </c>
      <c r="E400">
        <v>398</v>
      </c>
      <c r="F400" s="2">
        <f t="shared" si="31"/>
        <v>818.28805385764997</v>
      </c>
      <c r="G400" s="9">
        <f>C400^2</f>
        <v>4.5413644109233596E-6</v>
      </c>
      <c r="H400" s="23">
        <f>$O$2*H399+(1-$O$2)*G399</f>
        <v>6.499891377149896E-4</v>
      </c>
      <c r="I400" s="9">
        <f t="shared" si="32"/>
        <v>2.5494884540138433E-2</v>
      </c>
      <c r="J400" s="24">
        <f>$J$2*(1+C400*$O$3/I400)</f>
        <v>2260.5910168169867</v>
      </c>
      <c r="K400" s="24">
        <f t="shared" si="34"/>
        <v>9.9935943520759434</v>
      </c>
      <c r="L400" s="26">
        <f t="shared" si="33"/>
        <v>6.4056479240566233E-3</v>
      </c>
      <c r="Q400">
        <v>398</v>
      </c>
      <c r="R400">
        <v>232</v>
      </c>
      <c r="S400" s="10">
        <v>4.9946230771267253E-2</v>
      </c>
      <c r="T400" s="20"/>
    </row>
    <row r="401" spans="1:20" x14ac:dyDescent="0.15">
      <c r="A401" s="6">
        <v>37188</v>
      </c>
      <c r="B401" s="11">
        <v>1731.54</v>
      </c>
      <c r="C401" s="7">
        <f t="shared" si="30"/>
        <v>1.5899650325033488E-2</v>
      </c>
      <c r="E401">
        <v>399</v>
      </c>
      <c r="F401" s="2">
        <f t="shared" si="31"/>
        <v>831.29854777913874</v>
      </c>
      <c r="G401" s="9">
        <f>C401^2</f>
        <v>2.5279888045833746E-4</v>
      </c>
      <c r="H401" s="23">
        <f>$O$2*H400+(1-$O$2)*G400</f>
        <v>6.1126227131674566E-4</v>
      </c>
      <c r="I401" s="9">
        <f t="shared" si="32"/>
        <v>2.4723718800308856E-2</v>
      </c>
      <c r="J401" s="24">
        <f>$J$2*(1+C401*$O$3/I401)</f>
        <v>2273.18800092743</v>
      </c>
      <c r="K401" s="24">
        <f t="shared" si="34"/>
        <v>10.049282952235284</v>
      </c>
      <c r="L401" s="26">
        <f t="shared" si="33"/>
        <v>-4.9282952235284228E-2</v>
      </c>
      <c r="Q401">
        <v>399</v>
      </c>
      <c r="R401">
        <v>485</v>
      </c>
      <c r="S401" s="10">
        <v>4.979521016633548E-2</v>
      </c>
      <c r="T401" s="20"/>
    </row>
    <row r="402" spans="1:20" x14ac:dyDescent="0.15">
      <c r="A402" s="6">
        <v>37189</v>
      </c>
      <c r="B402" s="11">
        <v>1775.47</v>
      </c>
      <c r="C402" s="7">
        <f t="shared" si="30"/>
        <v>2.5370479457592632E-2</v>
      </c>
      <c r="E402">
        <v>400</v>
      </c>
      <c r="F402" s="2">
        <f t="shared" si="31"/>
        <v>852.388990508696</v>
      </c>
      <c r="G402" s="9">
        <f>C402^2</f>
        <v>6.4366122790812967E-4</v>
      </c>
      <c r="H402" s="23">
        <f>$O$2*H401+(1-$O$2)*G401</f>
        <v>5.8975446786524118E-4</v>
      </c>
      <c r="I402" s="9">
        <f t="shared" si="32"/>
        <v>2.4284860878029366E-2</v>
      </c>
      <c r="J402" s="24">
        <f>$J$2*(1+C402*$O$3/I402)</f>
        <v>2280.1499092188787</v>
      </c>
      <c r="K402" s="24">
        <f t="shared" si="34"/>
        <v>10.080060075060029</v>
      </c>
      <c r="L402" s="26">
        <f t="shared" si="33"/>
        <v>-8.0060075060028879E-2</v>
      </c>
      <c r="Q402">
        <v>400</v>
      </c>
      <c r="R402">
        <v>508</v>
      </c>
      <c r="S402" s="10">
        <v>4.9566699286904381E-2</v>
      </c>
      <c r="T402" s="20"/>
    </row>
    <row r="403" spans="1:20" x14ac:dyDescent="0.15">
      <c r="A403" s="6">
        <v>37190</v>
      </c>
      <c r="B403" s="11">
        <v>1768.96</v>
      </c>
      <c r="C403" s="7">
        <f t="shared" si="30"/>
        <v>-3.6666347502350982E-3</v>
      </c>
      <c r="E403">
        <v>401</v>
      </c>
      <c r="F403" s="2">
        <f t="shared" si="31"/>
        <v>849.26359141537898</v>
      </c>
      <c r="G403" s="9">
        <f>C403^2</f>
        <v>1.34442103916316E-5</v>
      </c>
      <c r="H403" s="23">
        <f>$O$2*H402+(1-$O$2)*G402</f>
        <v>5.9298887346781448E-4</v>
      </c>
      <c r="I403" s="9">
        <f t="shared" si="32"/>
        <v>2.4351362866743505E-2</v>
      </c>
      <c r="J403" s="24">
        <f>$J$2*(1+C403*$O$3/I403)</f>
        <v>2259.4298371972895</v>
      </c>
      <c r="K403" s="24">
        <f t="shared" si="34"/>
        <v>9.9884610227816015</v>
      </c>
      <c r="L403" s="26">
        <f t="shared" si="33"/>
        <v>1.1538977218398472E-2</v>
      </c>
      <c r="Q403">
        <v>401</v>
      </c>
      <c r="R403">
        <v>680</v>
      </c>
      <c r="S403" s="10">
        <v>4.9412911326374598E-2</v>
      </c>
      <c r="T403" s="20"/>
    </row>
    <row r="404" spans="1:20" x14ac:dyDescent="0.15">
      <c r="A404" s="6">
        <v>37193</v>
      </c>
      <c r="B404" s="11">
        <v>1699.52</v>
      </c>
      <c r="C404" s="7">
        <f t="shared" si="30"/>
        <v>-3.9254703328509444E-2</v>
      </c>
      <c r="E404">
        <v>402</v>
      </c>
      <c r="F404" s="2">
        <f t="shared" si="31"/>
        <v>815.92600108666386</v>
      </c>
      <c r="G404" s="9">
        <f>C404^2</f>
        <v>1.5409317334092905E-3</v>
      </c>
      <c r="H404" s="23">
        <f>$O$2*H403+(1-$O$2)*G403</f>
        <v>5.5821619368324343E-4</v>
      </c>
      <c r="I404" s="9">
        <f t="shared" si="32"/>
        <v>2.3626599283080148E-2</v>
      </c>
      <c r="J404" s="24">
        <f>$J$2*(1+C404*$O$3/I404)</f>
        <v>2233.2385931297763</v>
      </c>
      <c r="K404" s="24">
        <f t="shared" si="34"/>
        <v>9.8726750770533513</v>
      </c>
      <c r="L404" s="26">
        <f t="shared" si="33"/>
        <v>0.12732492294664866</v>
      </c>
      <c r="Q404">
        <v>402</v>
      </c>
      <c r="R404">
        <v>995</v>
      </c>
      <c r="S404" s="10">
        <v>4.9388126437104773E-2</v>
      </c>
      <c r="T404" s="20"/>
    </row>
    <row r="405" spans="1:20" x14ac:dyDescent="0.15">
      <c r="A405" s="6">
        <v>37194</v>
      </c>
      <c r="B405" s="11">
        <v>1667.41</v>
      </c>
      <c r="C405" s="7">
        <f t="shared" si="30"/>
        <v>-1.8893569949162026E-2</v>
      </c>
      <c r="E405">
        <v>403</v>
      </c>
      <c r="F405" s="2">
        <f t="shared" si="31"/>
        <v>800.51024611179298</v>
      </c>
      <c r="G405" s="9">
        <f>C405^2</f>
        <v>3.5696698542387836E-4</v>
      </c>
      <c r="H405" s="23">
        <f>$O$2*H404+(1-$O$2)*G404</f>
        <v>6.1717912606680633E-4</v>
      </c>
      <c r="I405" s="9">
        <f t="shared" si="32"/>
        <v>2.4843090107045988E-2</v>
      </c>
      <c r="J405" s="24">
        <f>$J$2*(1+C405*$O$3/I405)</f>
        <v>2248.856472492193</v>
      </c>
      <c r="K405" s="24">
        <f t="shared" si="34"/>
        <v>9.9417184156433702</v>
      </c>
      <c r="L405" s="26">
        <f t="shared" si="33"/>
        <v>5.8281584356629779E-2</v>
      </c>
      <c r="Q405">
        <v>403</v>
      </c>
      <c r="R405">
        <v>165</v>
      </c>
      <c r="S405" s="10">
        <v>4.925245310704085E-2</v>
      </c>
      <c r="T405" s="20"/>
    </row>
    <row r="406" spans="1:20" x14ac:dyDescent="0.15">
      <c r="A406" s="6">
        <v>37195</v>
      </c>
      <c r="B406" s="11">
        <v>1690.2</v>
      </c>
      <c r="C406" s="7">
        <f t="shared" si="30"/>
        <v>1.3667904114764706E-2</v>
      </c>
      <c r="E406">
        <v>404</v>
      </c>
      <c r="F406" s="2">
        <f t="shared" si="31"/>
        <v>811.4515433985357</v>
      </c>
      <c r="G406" s="9">
        <f>C406^2</f>
        <v>1.8681160289040199E-4</v>
      </c>
      <c r="H406" s="23">
        <f>$O$2*H405+(1-$O$2)*G405</f>
        <v>6.0156639762823068E-4</v>
      </c>
      <c r="I406" s="9">
        <f t="shared" si="32"/>
        <v>2.4526850544418267E-2</v>
      </c>
      <c r="J406" s="24">
        <f>$J$2*(1+C406*$O$3/I406)</f>
        <v>2271.7001385911371</v>
      </c>
      <c r="K406" s="24">
        <f t="shared" si="34"/>
        <v>10.042705427804712</v>
      </c>
      <c r="L406" s="26">
        <f t="shared" si="33"/>
        <v>-4.2705427804712315E-2</v>
      </c>
      <c r="Q406">
        <v>404</v>
      </c>
      <c r="R406">
        <v>223</v>
      </c>
      <c r="S406" s="10">
        <v>4.9046889399845028E-2</v>
      </c>
      <c r="T406" s="20"/>
    </row>
    <row r="407" spans="1:20" x14ac:dyDescent="0.15">
      <c r="A407" s="6">
        <v>37196</v>
      </c>
      <c r="B407" s="11">
        <v>1746.3</v>
      </c>
      <c r="C407" s="7">
        <f t="shared" si="30"/>
        <v>3.3191338303159235E-2</v>
      </c>
      <c r="E407">
        <v>405</v>
      </c>
      <c r="F407" s="2">
        <f t="shared" si="31"/>
        <v>838.38470609209719</v>
      </c>
      <c r="G407" s="9">
        <f>C407^2</f>
        <v>1.1016649383547654E-3</v>
      </c>
      <c r="H407" s="23">
        <f>$O$2*H406+(1-$O$2)*G406</f>
        <v>5.7668110994396095E-4</v>
      </c>
      <c r="I407" s="9">
        <f t="shared" si="32"/>
        <v>2.4014185598182608E-2</v>
      </c>
      <c r="J407" s="24">
        <f>$J$2*(1+C407*$O$3/I407)</f>
        <v>2285.9996306826902</v>
      </c>
      <c r="K407" s="24">
        <f t="shared" si="34"/>
        <v>10.10592045535309</v>
      </c>
      <c r="L407" s="26">
        <f t="shared" si="33"/>
        <v>-0.10592045535308969</v>
      </c>
      <c r="Q407">
        <v>405</v>
      </c>
      <c r="R407">
        <v>218</v>
      </c>
      <c r="S407" s="10">
        <v>4.8733740457294061E-2</v>
      </c>
      <c r="T407" s="20"/>
    </row>
    <row r="408" spans="1:20" x14ac:dyDescent="0.15">
      <c r="A408" s="6">
        <v>37197</v>
      </c>
      <c r="B408" s="11">
        <v>1745.73</v>
      </c>
      <c r="C408" s="7">
        <f t="shared" si="30"/>
        <v>-3.2640439786979503E-4</v>
      </c>
      <c r="E408">
        <v>406</v>
      </c>
      <c r="F408" s="2">
        <f t="shared" si="31"/>
        <v>838.11105363692195</v>
      </c>
      <c r="G408" s="9">
        <f>C408^2</f>
        <v>1.0653983094874345E-7</v>
      </c>
      <c r="H408" s="23">
        <f>$O$2*H407+(1-$O$2)*G407</f>
        <v>6.0818013964860924E-4</v>
      </c>
      <c r="I408" s="9">
        <f t="shared" si="32"/>
        <v>2.4661308555074875E-2</v>
      </c>
      <c r="J408" s="24">
        <f>$J$2*(1+C408*$O$3/I408)</f>
        <v>2261.8105631861195</v>
      </c>
      <c r="K408" s="24">
        <f t="shared" si="34"/>
        <v>9.9989857084141729</v>
      </c>
      <c r="L408" s="26">
        <f t="shared" si="33"/>
        <v>1.0142915858271095E-3</v>
      </c>
      <c r="Q408">
        <v>406</v>
      </c>
      <c r="R408">
        <v>651</v>
      </c>
      <c r="S408" s="10">
        <v>4.8608450023943206E-2</v>
      </c>
      <c r="T408" s="20"/>
    </row>
    <row r="409" spans="1:20" x14ac:dyDescent="0.15">
      <c r="A409" s="6">
        <v>37200</v>
      </c>
      <c r="B409" s="11">
        <v>1793.65</v>
      </c>
      <c r="C409" s="7">
        <f t="shared" si="30"/>
        <v>2.7449834739621926E-2</v>
      </c>
      <c r="E409">
        <v>407</v>
      </c>
      <c r="F409" s="2">
        <f t="shared" si="31"/>
        <v>861.11706355270587</v>
      </c>
      <c r="G409" s="9">
        <f>C409^2</f>
        <v>7.5349342723255472E-4</v>
      </c>
      <c r="H409" s="23">
        <f>$O$2*H408+(1-$O$2)*G408</f>
        <v>5.716957236595496E-4</v>
      </c>
      <c r="I409" s="9">
        <f t="shared" si="32"/>
        <v>2.3910159423549428E-2</v>
      </c>
      <c r="J409" s="24">
        <f>$J$2*(1+C409*$O$3/I409)</f>
        <v>2281.9412557462883</v>
      </c>
      <c r="K409" s="24">
        <f t="shared" si="34"/>
        <v>10.087979238856468</v>
      </c>
      <c r="L409" s="26">
        <f t="shared" si="33"/>
        <v>-8.7979238856467745E-2</v>
      </c>
      <c r="Q409">
        <v>407</v>
      </c>
      <c r="R409">
        <v>1215</v>
      </c>
      <c r="S409" s="10">
        <v>4.8042974555359663E-2</v>
      </c>
      <c r="T409" s="20"/>
    </row>
    <row r="410" spans="1:20" x14ac:dyDescent="0.15">
      <c r="A410" s="6">
        <v>37201</v>
      </c>
      <c r="B410" s="11">
        <v>1835.08</v>
      </c>
      <c r="C410" s="7">
        <f t="shared" si="30"/>
        <v>2.3098151813341516E-2</v>
      </c>
      <c r="E410">
        <v>408</v>
      </c>
      <c r="F410" s="2">
        <f t="shared" si="31"/>
        <v>881.00727621570513</v>
      </c>
      <c r="G410" s="9">
        <f>C410^2</f>
        <v>5.33524617192172E-4</v>
      </c>
      <c r="H410" s="23">
        <f>$O$2*H409+(1-$O$2)*G409</f>
        <v>5.8260358587392989E-4</v>
      </c>
      <c r="I410" s="9">
        <f t="shared" si="32"/>
        <v>2.4137182641599451E-2</v>
      </c>
      <c r="J410" s="24">
        <f>$J$2*(1+C410*$O$3/I410)</f>
        <v>2278.6287580603712</v>
      </c>
      <c r="K410" s="24">
        <f t="shared" si="34"/>
        <v>10.073335387793191</v>
      </c>
      <c r="L410" s="26">
        <f t="shared" si="33"/>
        <v>-7.3335387793191487E-2</v>
      </c>
      <c r="Q410">
        <v>408</v>
      </c>
      <c r="R410">
        <v>373</v>
      </c>
      <c r="S410" s="10">
        <v>4.7882832395870878E-2</v>
      </c>
      <c r="T410" s="20"/>
    </row>
    <row r="411" spans="1:20" x14ac:dyDescent="0.15">
      <c r="A411" s="6">
        <v>37202</v>
      </c>
      <c r="B411" s="11">
        <v>1837.53</v>
      </c>
      <c r="C411" s="7">
        <f t="shared" si="30"/>
        <v>1.3350916581293948E-3</v>
      </c>
      <c r="E411">
        <v>409</v>
      </c>
      <c r="F411" s="2">
        <f t="shared" si="31"/>
        <v>882.18350168093207</v>
      </c>
      <c r="G411" s="9">
        <f>C411^2</f>
        <v>1.7824697356066968E-6</v>
      </c>
      <c r="H411" s="23">
        <f>$O$2*H410+(1-$O$2)*G410</f>
        <v>5.796588477530244E-4</v>
      </c>
      <c r="I411" s="9">
        <f t="shared" si="32"/>
        <v>2.4076105327752336E-2</v>
      </c>
      <c r="J411" s="24">
        <f>$J$2*(1+C411*$O$3/I411)</f>
        <v>2263.0012759263182</v>
      </c>
      <c r="K411" s="24">
        <f t="shared" si="34"/>
        <v>10.004249597382532</v>
      </c>
      <c r="L411" s="26">
        <f t="shared" si="33"/>
        <v>-4.2495973825324995E-3</v>
      </c>
      <c r="Q411">
        <v>409</v>
      </c>
      <c r="R411">
        <v>791</v>
      </c>
      <c r="S411" s="10">
        <v>4.7854618504574731E-2</v>
      </c>
      <c r="T411" s="20"/>
    </row>
    <row r="412" spans="1:20" x14ac:dyDescent="0.15">
      <c r="A412" s="6">
        <v>37203</v>
      </c>
      <c r="B412" s="11">
        <v>1827.77</v>
      </c>
      <c r="C412" s="7">
        <f t="shared" si="30"/>
        <v>-5.311477907843698E-3</v>
      </c>
      <c r="E412">
        <v>410</v>
      </c>
      <c r="F412" s="2">
        <f t="shared" si="31"/>
        <v>877.49780350108961</v>
      </c>
      <c r="G412" s="9">
        <f>C412^2</f>
        <v>2.8211797565511666E-5</v>
      </c>
      <c r="H412" s="23">
        <f>$O$2*H411+(1-$O$2)*G411</f>
        <v>5.4498626507197925E-4</v>
      </c>
      <c r="I412" s="9">
        <f t="shared" si="32"/>
        <v>2.3344940888166309E-2</v>
      </c>
      <c r="J412" s="24">
        <f>$J$2*(1+C412*$O$3/I412)</f>
        <v>2258.0959190564345</v>
      </c>
      <c r="K412" s="24">
        <f t="shared" si="34"/>
        <v>9.9825640530513819</v>
      </c>
      <c r="L412" s="26">
        <f t="shared" si="33"/>
        <v>1.7435946948618053E-2</v>
      </c>
      <c r="Q412">
        <v>410</v>
      </c>
      <c r="R412">
        <v>669</v>
      </c>
      <c r="S412" s="10">
        <v>4.7723233857702496E-2</v>
      </c>
      <c r="T412" s="20"/>
    </row>
    <row r="413" spans="1:20" x14ac:dyDescent="0.15">
      <c r="A413" s="6">
        <v>37204</v>
      </c>
      <c r="B413" s="11">
        <v>1828.48</v>
      </c>
      <c r="C413" s="7">
        <f t="shared" si="30"/>
        <v>3.8845150100952353E-4</v>
      </c>
      <c r="E413">
        <v>411</v>
      </c>
      <c r="F413" s="2">
        <f t="shared" si="31"/>
        <v>877.83866883999212</v>
      </c>
      <c r="G413" s="9">
        <f>C413^2</f>
        <v>1.5089456863655185E-7</v>
      </c>
      <c r="H413" s="23">
        <f>$O$2*H412+(1-$O$2)*G412</f>
        <v>5.1397979702159122E-4</v>
      </c>
      <c r="I413" s="9">
        <f t="shared" si="32"/>
        <v>2.2671122535542682E-2</v>
      </c>
      <c r="J413" s="24">
        <f>$J$2*(1+C413*$O$3/I413)</f>
        <v>2262.3370208920692</v>
      </c>
      <c r="K413" s="24">
        <f t="shared" si="34"/>
        <v>10.001313066488963</v>
      </c>
      <c r="L413" s="26">
        <f t="shared" si="33"/>
        <v>-1.3130664889633437E-3</v>
      </c>
      <c r="Q413">
        <v>411</v>
      </c>
      <c r="R413">
        <v>1192</v>
      </c>
      <c r="S413" s="10">
        <v>4.7697412006831641E-2</v>
      </c>
      <c r="T413" s="20"/>
    </row>
    <row r="414" spans="1:20" x14ac:dyDescent="0.15">
      <c r="A414" s="6">
        <v>37207</v>
      </c>
      <c r="B414" s="11">
        <v>1840.13</v>
      </c>
      <c r="C414" s="7">
        <f t="shared" si="30"/>
        <v>6.3714123206159989E-3</v>
      </c>
      <c r="E414">
        <v>412</v>
      </c>
      <c r="F414" s="2">
        <f t="shared" si="31"/>
        <v>883.4317409501524</v>
      </c>
      <c r="G414" s="9">
        <f>C414^2</f>
        <v>4.0594894959297349E-5</v>
      </c>
      <c r="H414" s="23">
        <f>$O$2*H413+(1-$O$2)*G413</f>
        <v>4.8315006287441391E-4</v>
      </c>
      <c r="I414" s="9">
        <f t="shared" si="32"/>
        <v>2.1980674759306502E-2</v>
      </c>
      <c r="J414" s="24">
        <f>$J$2*(1+C414*$O$3/I414)</f>
        <v>2267.0647899207056</v>
      </c>
      <c r="K414" s="24">
        <f t="shared" si="34"/>
        <v>10.022213532566646</v>
      </c>
      <c r="L414" s="26">
        <f t="shared" si="33"/>
        <v>-2.2213532566645711E-2</v>
      </c>
      <c r="Q414">
        <v>412</v>
      </c>
      <c r="R414">
        <v>121</v>
      </c>
      <c r="S414" s="10">
        <v>4.7670294866042795E-2</v>
      </c>
      <c r="T414" s="20"/>
    </row>
    <row r="415" spans="1:20" x14ac:dyDescent="0.15">
      <c r="A415" s="6">
        <v>37208</v>
      </c>
      <c r="B415" s="11">
        <v>1892.11</v>
      </c>
      <c r="C415" s="7">
        <f t="shared" si="30"/>
        <v>2.824800421709317E-2</v>
      </c>
      <c r="E415">
        <v>413</v>
      </c>
      <c r="F415" s="2">
        <f t="shared" si="31"/>
        <v>908.38692449402629</v>
      </c>
      <c r="G415" s="9">
        <f>C415^2</f>
        <v>7.9794974224891354E-4</v>
      </c>
      <c r="H415" s="23">
        <f>$O$2*H414+(1-$O$2)*G414</f>
        <v>4.565967527995069E-4</v>
      </c>
      <c r="I415" s="9">
        <f t="shared" si="32"/>
        <v>2.1368124690751569E-2</v>
      </c>
      <c r="J415" s="24">
        <f>$J$2*(1+C415*$O$3/I415)</f>
        <v>2284.9563041964657</v>
      </c>
      <c r="K415" s="24">
        <f t="shared" si="34"/>
        <v>10.101308129814086</v>
      </c>
      <c r="L415" s="26">
        <f t="shared" si="33"/>
        <v>-0.1013081298140861</v>
      </c>
      <c r="Q415">
        <v>413</v>
      </c>
      <c r="R415">
        <v>247</v>
      </c>
      <c r="S415" s="10">
        <v>4.7555482451116404E-2</v>
      </c>
      <c r="T415" s="20"/>
    </row>
    <row r="416" spans="1:20" x14ac:dyDescent="0.15">
      <c r="A416" s="6">
        <v>37209</v>
      </c>
      <c r="B416" s="11">
        <v>1903.19</v>
      </c>
      <c r="C416" s="7">
        <f t="shared" si="30"/>
        <v>5.8558963273807052E-3</v>
      </c>
      <c r="E416">
        <v>414</v>
      </c>
      <c r="F416" s="2">
        <f t="shared" si="31"/>
        <v>913.70634414901156</v>
      </c>
      <c r="G416" s="9">
        <f>C416^2</f>
        <v>3.429152179703083E-5</v>
      </c>
      <c r="H416" s="23">
        <f>$O$2*H415+(1-$O$2)*G415</f>
        <v>4.770779321664713E-4</v>
      </c>
      <c r="I416" s="9">
        <f t="shared" si="32"/>
        <v>2.1842113729364E-2</v>
      </c>
      <c r="J416" s="24">
        <f>$J$2*(1+C416*$O$3/I416)</f>
        <v>2266.6875271308008</v>
      </c>
      <c r="K416" s="24">
        <f t="shared" si="34"/>
        <v>10.020545733633362</v>
      </c>
      <c r="L416" s="26">
        <f t="shared" si="33"/>
        <v>-2.0545733633362318E-2</v>
      </c>
      <c r="Q416">
        <v>414</v>
      </c>
      <c r="R416">
        <v>739</v>
      </c>
      <c r="S416" s="10">
        <v>4.7346450856165845E-2</v>
      </c>
      <c r="T416" s="20"/>
    </row>
    <row r="417" spans="1:20" x14ac:dyDescent="0.15">
      <c r="A417" s="6">
        <v>37210</v>
      </c>
      <c r="B417" s="11">
        <v>1900.57</v>
      </c>
      <c r="C417" s="7">
        <f t="shared" si="30"/>
        <v>-1.3766360689159152E-3</v>
      </c>
      <c r="E417">
        <v>415</v>
      </c>
      <c r="F417" s="2">
        <f t="shared" si="31"/>
        <v>912.44850303925875</v>
      </c>
      <c r="G417" s="9">
        <f>C417^2</f>
        <v>1.8951268662402644E-6</v>
      </c>
      <c r="H417" s="23">
        <f>$O$2*H416+(1-$O$2)*G416</f>
        <v>4.5051074754430488E-4</v>
      </c>
      <c r="I417" s="9">
        <f t="shared" si="32"/>
        <v>2.1225238456712446E-2</v>
      </c>
      <c r="J417" s="24">
        <f>$J$2*(1+C417*$O$3/I417)</f>
        <v>2260.9156803924684</v>
      </c>
      <c r="K417" s="24">
        <f t="shared" si="34"/>
        <v>9.9950296210167302</v>
      </c>
      <c r="L417" s="26">
        <f t="shared" si="33"/>
        <v>4.9703789832697964E-3</v>
      </c>
      <c r="Q417">
        <v>415</v>
      </c>
      <c r="R417">
        <v>1220</v>
      </c>
      <c r="S417" s="10">
        <v>4.7188872466957577E-2</v>
      </c>
      <c r="T417" s="20"/>
    </row>
    <row r="418" spans="1:20" x14ac:dyDescent="0.15">
      <c r="A418" s="6">
        <v>37211</v>
      </c>
      <c r="B418" s="11">
        <v>1898.58</v>
      </c>
      <c r="C418" s="7">
        <f t="shared" si="30"/>
        <v>-1.0470543047612635E-3</v>
      </c>
      <c r="E418">
        <v>416</v>
      </c>
      <c r="F418" s="2">
        <f t="shared" si="31"/>
        <v>911.49311990627848</v>
      </c>
      <c r="G418" s="9">
        <f>C418^2</f>
        <v>1.0963227171190927E-6</v>
      </c>
      <c r="H418" s="23">
        <f>$O$2*H417+(1-$O$2)*G417</f>
        <v>4.2359381030362102E-4</v>
      </c>
      <c r="I418" s="9">
        <f t="shared" si="32"/>
        <v>2.0581394760890746E-2</v>
      </c>
      <c r="J418" s="24">
        <f>$J$2*(1+C418*$O$3/I418)</f>
        <v>2261.1581034931633</v>
      </c>
      <c r="K418" s="24">
        <f t="shared" si="34"/>
        <v>9.9961013222275614</v>
      </c>
      <c r="L418" s="26">
        <f t="shared" si="33"/>
        <v>3.8986777724385746E-3</v>
      </c>
      <c r="Q418">
        <v>416</v>
      </c>
      <c r="R418">
        <v>613</v>
      </c>
      <c r="S418" s="10">
        <v>4.6841852462653932E-2</v>
      </c>
      <c r="T418" s="20"/>
    </row>
    <row r="419" spans="1:20" x14ac:dyDescent="0.15">
      <c r="A419" s="6">
        <v>37214</v>
      </c>
      <c r="B419" s="11">
        <v>1934.42</v>
      </c>
      <c r="C419" s="7">
        <f t="shared" si="30"/>
        <v>1.8877266167346196E-2</v>
      </c>
      <c r="E419">
        <v>417</v>
      </c>
      <c r="F419" s="2">
        <f t="shared" si="31"/>
        <v>928.69961814045405</v>
      </c>
      <c r="G419" s="9">
        <f>C419^2</f>
        <v>3.5635117795283333E-4</v>
      </c>
      <c r="H419" s="23">
        <f>$O$2*H418+(1-$O$2)*G418</f>
        <v>3.9824396104843083E-4</v>
      </c>
      <c r="I419" s="9">
        <f t="shared" si="32"/>
        <v>1.9956050737769505E-2</v>
      </c>
      <c r="J419" s="24">
        <f>$J$2*(1+C419*$O$3/I419)</f>
        <v>2278.4378805453948</v>
      </c>
      <c r="K419" s="24">
        <f t="shared" si="34"/>
        <v>10.072491558705392</v>
      </c>
      <c r="L419" s="26">
        <f t="shared" si="33"/>
        <v>-7.2491558705392478E-2</v>
      </c>
      <c r="Q419">
        <v>417</v>
      </c>
      <c r="R419">
        <v>640</v>
      </c>
      <c r="S419" s="10">
        <v>4.6785971909464763E-2</v>
      </c>
      <c r="T419" s="20"/>
    </row>
    <row r="420" spans="1:20" x14ac:dyDescent="0.15">
      <c r="A420" s="6">
        <v>37215</v>
      </c>
      <c r="B420" s="11">
        <v>1880.51</v>
      </c>
      <c r="C420" s="7">
        <f t="shared" si="30"/>
        <v>-2.7868818560602193E-2</v>
      </c>
      <c r="E420">
        <v>418</v>
      </c>
      <c r="F420" s="2">
        <f t="shared" si="31"/>
        <v>902.81785698519718</v>
      </c>
      <c r="G420" s="9">
        <f>C420^2</f>
        <v>7.7667104796376527E-4</v>
      </c>
      <c r="H420" s="23">
        <f>$O$2*H419+(1-$O$2)*G419</f>
        <v>3.9573039406269497E-4</v>
      </c>
      <c r="I420" s="9">
        <f t="shared" si="32"/>
        <v>1.9892973484692905E-2</v>
      </c>
      <c r="J420" s="24">
        <f>$J$2*(1+C420*$O$3/I420)</f>
        <v>2237.7547782841048</v>
      </c>
      <c r="K420" s="24">
        <f t="shared" si="34"/>
        <v>9.8926401756118576</v>
      </c>
      <c r="L420" s="26">
        <f t="shared" si="33"/>
        <v>0.1073598243881424</v>
      </c>
      <c r="Q420">
        <v>418</v>
      </c>
      <c r="R420">
        <v>1480</v>
      </c>
      <c r="S420" s="10">
        <v>4.6431485528914962E-2</v>
      </c>
      <c r="T420" s="20"/>
    </row>
    <row r="421" spans="1:20" x14ac:dyDescent="0.15">
      <c r="A421" s="6">
        <v>37216</v>
      </c>
      <c r="B421" s="11">
        <v>1875.05</v>
      </c>
      <c r="C421" s="7">
        <f t="shared" si="30"/>
        <v>-2.9034676763218803E-3</v>
      </c>
      <c r="E421">
        <v>419</v>
      </c>
      <c r="F421" s="2">
        <f t="shared" si="31"/>
        <v>900.19655451983442</v>
      </c>
      <c r="G421" s="9">
        <f>C421^2</f>
        <v>8.4301245474459791E-6</v>
      </c>
      <c r="H421" s="23">
        <f>$O$2*H420+(1-$O$2)*G420</f>
        <v>4.1858683329675921E-4</v>
      </c>
      <c r="I421" s="9">
        <f t="shared" si="32"/>
        <v>2.0459394744145272E-2</v>
      </c>
      <c r="J421" s="24">
        <f>$J$2*(1+C421*$O$3/I421)</f>
        <v>2259.5799301851434</v>
      </c>
      <c r="K421" s="24">
        <f t="shared" si="34"/>
        <v>9.9891245521084659</v>
      </c>
      <c r="L421" s="26">
        <f t="shared" si="33"/>
        <v>1.0875447891534051E-2</v>
      </c>
      <c r="Q421">
        <v>419</v>
      </c>
      <c r="R421">
        <v>1340</v>
      </c>
      <c r="S421" s="10">
        <v>4.6355376003679893E-2</v>
      </c>
      <c r="T421" s="20"/>
    </row>
    <row r="422" spans="1:20" x14ac:dyDescent="0.15">
      <c r="A422" s="6">
        <v>37218</v>
      </c>
      <c r="B422" s="11">
        <v>1903.2</v>
      </c>
      <c r="C422" s="7">
        <f t="shared" si="30"/>
        <v>1.5012932988453631E-2</v>
      </c>
      <c r="E422">
        <v>420</v>
      </c>
      <c r="F422" s="2">
        <f t="shared" si="31"/>
        <v>913.71114506927756</v>
      </c>
      <c r="G422" s="9">
        <f>C422^2</f>
        <v>2.2538815691579929E-4</v>
      </c>
      <c r="H422" s="23">
        <f>$O$2*H421+(1-$O$2)*G421</f>
        <v>3.9397743077180039E-4</v>
      </c>
      <c r="I422" s="9">
        <f t="shared" si="32"/>
        <v>1.9848864722492327E-2</v>
      </c>
      <c r="J422" s="24">
        <f>$J$2*(1+C422*$O$3/I422)</f>
        <v>2275.1515215371564</v>
      </c>
      <c r="K422" s="24">
        <f t="shared" si="34"/>
        <v>10.057963261202969</v>
      </c>
      <c r="L422" s="26">
        <f t="shared" si="33"/>
        <v>-5.7963261202969463E-2</v>
      </c>
      <c r="Q422">
        <v>420</v>
      </c>
      <c r="R422">
        <v>10</v>
      </c>
      <c r="S422" s="10">
        <v>4.6278076199108398E-2</v>
      </c>
      <c r="T422" s="20"/>
    </row>
    <row r="423" spans="1:20" x14ac:dyDescent="0.15">
      <c r="A423" s="6">
        <v>37221</v>
      </c>
      <c r="B423" s="11">
        <v>1941.23</v>
      </c>
      <c r="C423" s="7">
        <f t="shared" si="30"/>
        <v>1.9982135350987695E-2</v>
      </c>
      <c r="E423">
        <v>421</v>
      </c>
      <c r="F423" s="2">
        <f t="shared" si="31"/>
        <v>931.96904484175786</v>
      </c>
      <c r="G423" s="9">
        <f>C423^2</f>
        <v>3.9928573318519212E-4</v>
      </c>
      <c r="H423" s="23">
        <f>$O$2*H422+(1-$O$2)*G422</f>
        <v>3.8386207434044033E-4</v>
      </c>
      <c r="I423" s="9">
        <f t="shared" si="32"/>
        <v>1.9592398381526453E-2</v>
      </c>
      <c r="J423" s="24">
        <f>$J$2*(1+C423*$O$3/I423)</f>
        <v>2279.71980667977</v>
      </c>
      <c r="K423" s="24">
        <f t="shared" si="34"/>
        <v>10.078158682780897</v>
      </c>
      <c r="L423" s="26">
        <f t="shared" si="33"/>
        <v>-7.8158682780896882E-2</v>
      </c>
      <c r="Q423">
        <v>421</v>
      </c>
      <c r="R423">
        <v>708</v>
      </c>
      <c r="S423" s="10">
        <v>4.5919186737018336E-2</v>
      </c>
      <c r="T423" s="20"/>
    </row>
    <row r="424" spans="1:20" x14ac:dyDescent="0.15">
      <c r="A424" s="6">
        <v>37222</v>
      </c>
      <c r="B424" s="11">
        <v>1935.97</v>
      </c>
      <c r="C424" s="7">
        <f t="shared" si="30"/>
        <v>-2.7096222498106393E-3</v>
      </c>
      <c r="E424">
        <v>422</v>
      </c>
      <c r="F424" s="2">
        <f t="shared" si="31"/>
        <v>929.4437607817199</v>
      </c>
      <c r="G424" s="9">
        <f>C424^2</f>
        <v>7.3420527366688706E-6</v>
      </c>
      <c r="H424" s="23">
        <f>$O$2*H423+(1-$O$2)*G423</f>
        <v>3.8478749387112541E-4</v>
      </c>
      <c r="I424" s="9">
        <f t="shared" si="32"/>
        <v>1.9616000965312103E-2</v>
      </c>
      <c r="J424" s="24">
        <f>$J$2*(1+C424*$O$3/I424)</f>
        <v>2259.6454633199492</v>
      </c>
      <c r="K424" s="24">
        <f t="shared" si="34"/>
        <v>9.9894142602250593</v>
      </c>
      <c r="L424" s="26">
        <f t="shared" si="33"/>
        <v>1.0585739774940706E-2</v>
      </c>
      <c r="Q424">
        <v>422</v>
      </c>
      <c r="R424">
        <v>741</v>
      </c>
      <c r="S424" s="10">
        <v>4.5791026171031035E-2</v>
      </c>
      <c r="T424" s="20"/>
    </row>
    <row r="425" spans="1:20" x14ac:dyDescent="0.15">
      <c r="A425" s="6">
        <v>37223</v>
      </c>
      <c r="B425" s="11">
        <v>1887.97</v>
      </c>
      <c r="C425" s="7">
        <f t="shared" si="30"/>
        <v>-2.4793772630774202E-2</v>
      </c>
      <c r="E425">
        <v>423</v>
      </c>
      <c r="F425" s="2">
        <f t="shared" si="31"/>
        <v>906.39934350380622</v>
      </c>
      <c r="G425" s="9">
        <f>C425^2</f>
        <v>6.1473116126652789E-4</v>
      </c>
      <c r="H425" s="23">
        <f>$O$2*H424+(1-$O$2)*G424</f>
        <v>3.6214076740305804E-4</v>
      </c>
      <c r="I425" s="9">
        <f t="shared" si="32"/>
        <v>1.9029996516107355E-2</v>
      </c>
      <c r="J425" s="24">
        <f>$J$2*(1+C425*$O$3/I425)</f>
        <v>2239.4546344623127</v>
      </c>
      <c r="K425" s="24">
        <f t="shared" si="34"/>
        <v>9.9001548799416135</v>
      </c>
      <c r="L425" s="26">
        <f t="shared" si="33"/>
        <v>9.9845120058386527E-2</v>
      </c>
      <c r="Q425">
        <v>423</v>
      </c>
      <c r="R425">
        <v>757</v>
      </c>
      <c r="S425" s="10">
        <v>4.5622084482369374E-2</v>
      </c>
      <c r="T425" s="20"/>
    </row>
    <row r="426" spans="1:20" x14ac:dyDescent="0.15">
      <c r="A426" s="6">
        <v>37224</v>
      </c>
      <c r="B426" s="11">
        <v>1933.26</v>
      </c>
      <c r="C426" s="7">
        <f t="shared" si="30"/>
        <v>2.3988728634459111E-2</v>
      </c>
      <c r="E426">
        <v>424</v>
      </c>
      <c r="F426" s="2">
        <f t="shared" si="31"/>
        <v>928.14271138957088</v>
      </c>
      <c r="G426" s="9">
        <f>C426^2</f>
        <v>5.7545910149771849E-4</v>
      </c>
      <c r="H426" s="23">
        <f>$O$2*H425+(1-$O$2)*G425</f>
        <v>3.7729619103486626E-4</v>
      </c>
      <c r="I426" s="9">
        <f t="shared" si="32"/>
        <v>1.9424113648629279E-2</v>
      </c>
      <c r="J426" s="24">
        <f>$J$2*(1+C426*$O$3/I426)</f>
        <v>2283.4486479058419</v>
      </c>
      <c r="K426" s="24">
        <f t="shared" si="34"/>
        <v>10.094643100501502</v>
      </c>
      <c r="L426" s="26">
        <f t="shared" si="33"/>
        <v>-9.464310050150182E-2</v>
      </c>
      <c r="Q426">
        <v>424</v>
      </c>
      <c r="R426">
        <v>262</v>
      </c>
      <c r="S426" s="10">
        <v>4.5608791428698225E-2</v>
      </c>
      <c r="T426" s="20"/>
    </row>
    <row r="427" spans="1:20" x14ac:dyDescent="0.15">
      <c r="A427" s="6">
        <v>37225</v>
      </c>
      <c r="B427" s="11">
        <v>1930.58</v>
      </c>
      <c r="C427" s="7">
        <f t="shared" si="30"/>
        <v>-1.386259478807883E-3</v>
      </c>
      <c r="E427">
        <v>425</v>
      </c>
      <c r="F427" s="2">
        <f t="shared" si="31"/>
        <v>926.85606475822067</v>
      </c>
      <c r="G427" s="9">
        <f>C427^2</f>
        <v>1.9217153425847036E-6</v>
      </c>
      <c r="H427" s="23">
        <f>$O$2*H426+(1-$O$2)*G426</f>
        <v>3.8918596566263737E-4</v>
      </c>
      <c r="I427" s="9">
        <f t="shared" si="32"/>
        <v>1.9727796776696515E-2</v>
      </c>
      <c r="J427" s="24">
        <f>$J$2*(1+C427*$O$3/I427)</f>
        <v>2260.8218825582585</v>
      </c>
      <c r="K427" s="24">
        <f t="shared" si="34"/>
        <v>9.9946149606472865</v>
      </c>
      <c r="L427" s="26">
        <f t="shared" si="33"/>
        <v>5.3850393527135054E-3</v>
      </c>
      <c r="Q427">
        <v>425</v>
      </c>
      <c r="R427">
        <v>679</v>
      </c>
      <c r="S427" s="10">
        <v>4.5403806555084358E-2</v>
      </c>
      <c r="T427" s="20"/>
    </row>
    <row r="428" spans="1:20" x14ac:dyDescent="0.15">
      <c r="A428" s="6">
        <v>37228</v>
      </c>
      <c r="B428" s="11">
        <v>1904.9</v>
      </c>
      <c r="C428" s="7">
        <f t="shared" si="30"/>
        <v>-1.330170207916781E-2</v>
      </c>
      <c r="E428">
        <v>426</v>
      </c>
      <c r="F428" s="2">
        <f t="shared" si="31"/>
        <v>914.52730151453693</v>
      </c>
      <c r="G428" s="9">
        <f>C428^2</f>
        <v>1.7693527820293722E-4</v>
      </c>
      <c r="H428" s="23">
        <f>$O$2*H427+(1-$O$2)*G427</f>
        <v>3.6595011064343423E-4</v>
      </c>
      <c r="I428" s="9">
        <f t="shared" si="32"/>
        <v>1.9129822546051865E-2</v>
      </c>
      <c r="J428" s="24">
        <f>$J$2*(1+C428*$O$3/I428)</f>
        <v>2249.9863245519405</v>
      </c>
      <c r="K428" s="24">
        <f t="shared" si="34"/>
        <v>9.9467132524267505</v>
      </c>
      <c r="L428" s="26">
        <f t="shared" si="33"/>
        <v>5.3286747573249471E-2</v>
      </c>
      <c r="Q428">
        <v>426</v>
      </c>
      <c r="R428">
        <v>449</v>
      </c>
      <c r="S428" s="10">
        <v>4.5383328941122514E-2</v>
      </c>
      <c r="T428" s="20"/>
    </row>
    <row r="429" spans="1:20" x14ac:dyDescent="0.15">
      <c r="A429" s="6">
        <v>37229</v>
      </c>
      <c r="B429" s="11">
        <v>1963.1</v>
      </c>
      <c r="C429" s="7">
        <f t="shared" si="30"/>
        <v>3.0552784923092879E-2</v>
      </c>
      <c r="E429">
        <v>427</v>
      </c>
      <c r="F429" s="2">
        <f t="shared" si="31"/>
        <v>942.46865746400704</v>
      </c>
      <c r="G429" s="9">
        <f>C429^2</f>
        <v>9.3347266655677155E-4</v>
      </c>
      <c r="H429" s="23">
        <f>$O$2*H428+(1-$O$2)*G428</f>
        <v>3.5460922069700438E-4</v>
      </c>
      <c r="I429" s="9">
        <f t="shared" si="32"/>
        <v>1.8831070620041877E-2</v>
      </c>
      <c r="J429" s="24">
        <f>$J$2*(1+C429*$O$3/I429)</f>
        <v>2290.1654195268011</v>
      </c>
      <c r="K429" s="24">
        <f t="shared" si="34"/>
        <v>10.124336525997778</v>
      </c>
      <c r="L429" s="26">
        <f t="shared" si="33"/>
        <v>-0.12433652599777822</v>
      </c>
      <c r="Q429">
        <v>427</v>
      </c>
      <c r="R429">
        <v>34</v>
      </c>
      <c r="S429" s="10">
        <v>4.5331990027097646E-2</v>
      </c>
      <c r="T429" s="20"/>
    </row>
    <row r="430" spans="1:20" x14ac:dyDescent="0.15">
      <c r="A430" s="6">
        <v>37230</v>
      </c>
      <c r="B430" s="11">
        <v>2046.84</v>
      </c>
      <c r="C430" s="7">
        <f t="shared" si="30"/>
        <v>4.2657022056950655E-2</v>
      </c>
      <c r="E430">
        <v>428</v>
      </c>
      <c r="F430" s="2">
        <f t="shared" si="31"/>
        <v>982.67156377343383</v>
      </c>
      <c r="G430" s="9">
        <f>C430^2</f>
        <v>1.8196215307671748E-3</v>
      </c>
      <c r="H430" s="23">
        <f>$O$2*H429+(1-$O$2)*G429</f>
        <v>3.8934102744859046E-4</v>
      </c>
      <c r="I430" s="9">
        <f t="shared" si="32"/>
        <v>1.9731726418349471E-2</v>
      </c>
      <c r="J430" s="24">
        <f>$J$2*(1+C430*$O$3/I430)</f>
        <v>2299.5156061971938</v>
      </c>
      <c r="K430" s="24">
        <f t="shared" si="34"/>
        <v>10.165671721973059</v>
      </c>
      <c r="L430" s="26">
        <f t="shared" si="33"/>
        <v>-0.16567172197305879</v>
      </c>
      <c r="Q430">
        <v>428</v>
      </c>
      <c r="R430">
        <v>1323</v>
      </c>
      <c r="S430" s="10">
        <v>4.5296254098053268E-2</v>
      </c>
      <c r="T430" s="20"/>
    </row>
    <row r="431" spans="1:20" x14ac:dyDescent="0.15">
      <c r="A431" s="6">
        <v>37231</v>
      </c>
      <c r="B431" s="11">
        <v>2054.27</v>
      </c>
      <c r="C431" s="7">
        <f t="shared" si="30"/>
        <v>3.6299857341073327E-3</v>
      </c>
      <c r="E431">
        <v>429</v>
      </c>
      <c r="F431" s="2">
        <f t="shared" si="31"/>
        <v>986.2386475312444</v>
      </c>
      <c r="G431" s="9">
        <f>C431^2</f>
        <v>1.317679642982275E-5</v>
      </c>
      <c r="H431" s="23">
        <f>$O$2*H430+(1-$O$2)*G430</f>
        <v>4.751578576477056E-4</v>
      </c>
      <c r="I431" s="9">
        <f t="shared" si="32"/>
        <v>2.1798115919677681E-2</v>
      </c>
      <c r="J431" s="24">
        <f>$J$2*(1+C431*$O$3/I431)</f>
        <v>2264.92675002947</v>
      </c>
      <c r="K431" s="24">
        <f t="shared" si="34"/>
        <v>10.012761710798527</v>
      </c>
      <c r="L431" s="26">
        <f t="shared" si="33"/>
        <v>-1.2761710798526948E-2</v>
      </c>
      <c r="Q431">
        <v>429</v>
      </c>
      <c r="R431">
        <v>1364</v>
      </c>
      <c r="S431" s="10">
        <v>4.5245532118229903E-2</v>
      </c>
      <c r="T431" s="20"/>
    </row>
    <row r="432" spans="1:20" x14ac:dyDescent="0.15">
      <c r="A432" s="6">
        <v>37232</v>
      </c>
      <c r="B432" s="11">
        <v>2021.26</v>
      </c>
      <c r="C432" s="7">
        <f t="shared" si="30"/>
        <v>-1.6068968538702322E-2</v>
      </c>
      <c r="E432">
        <v>430</v>
      </c>
      <c r="F432" s="2">
        <f t="shared" si="31"/>
        <v>970.39080973241255</v>
      </c>
      <c r="G432" s="9">
        <f>C432^2</f>
        <v>2.5821174989780504E-4</v>
      </c>
      <c r="H432" s="23">
        <f>$O$2*H431+(1-$O$2)*G431</f>
        <v>4.4743899397463262E-4</v>
      </c>
      <c r="I432" s="9">
        <f t="shared" si="32"/>
        <v>2.1152753815393225E-2</v>
      </c>
      <c r="J432" s="24">
        <f>$J$2*(1+C432*$O$3/I432)</f>
        <v>2248.871257549768</v>
      </c>
      <c r="K432" s="24">
        <f t="shared" si="34"/>
        <v>9.9417837772531339</v>
      </c>
      <c r="L432" s="26">
        <f t="shared" si="33"/>
        <v>5.8216222746866109E-2</v>
      </c>
      <c r="Q432">
        <v>430</v>
      </c>
      <c r="R432">
        <v>554</v>
      </c>
      <c r="S432" s="10">
        <v>4.5178151310791392E-2</v>
      </c>
      <c r="T432" s="20"/>
    </row>
    <row r="433" spans="1:20" x14ac:dyDescent="0.15">
      <c r="A433" s="6">
        <v>37235</v>
      </c>
      <c r="B433" s="11">
        <v>1992.12</v>
      </c>
      <c r="C433" s="7">
        <f t="shared" si="30"/>
        <v>-1.441674994805231E-2</v>
      </c>
      <c r="E433">
        <v>431</v>
      </c>
      <c r="F433" s="2">
        <f t="shared" si="31"/>
        <v>956.40092807661233</v>
      </c>
      <c r="G433" s="9">
        <f>C433^2</f>
        <v>2.0784267906466628E-4</v>
      </c>
      <c r="H433" s="23">
        <f>$O$2*H432+(1-$O$2)*G432</f>
        <v>4.3608535933002294E-4</v>
      </c>
      <c r="I433" s="9">
        <f t="shared" si="32"/>
        <v>2.0882656903038536E-2</v>
      </c>
      <c r="J433" s="24">
        <f>$J$2*(1+C433*$O$3/I433)</f>
        <v>2250.0724615595691</v>
      </c>
      <c r="K433" s="24">
        <f t="shared" si="34"/>
        <v>9.9470940459035599</v>
      </c>
      <c r="L433" s="26">
        <f t="shared" si="33"/>
        <v>5.2905954096440055E-2</v>
      </c>
      <c r="Q433">
        <v>431</v>
      </c>
      <c r="R433">
        <v>364</v>
      </c>
      <c r="S433" s="10">
        <v>4.5159224130651765E-2</v>
      </c>
      <c r="T433" s="20"/>
    </row>
    <row r="434" spans="1:20" x14ac:dyDescent="0.15">
      <c r="A434" s="6">
        <v>37236</v>
      </c>
      <c r="B434" s="11">
        <v>2001.93</v>
      </c>
      <c r="C434" s="7">
        <f t="shared" si="30"/>
        <v>4.9244021444492247E-3</v>
      </c>
      <c r="E434">
        <v>432</v>
      </c>
      <c r="F434" s="2">
        <f t="shared" si="31"/>
        <v>961.11063085778608</v>
      </c>
      <c r="G434" s="9">
        <f>C434^2</f>
        <v>2.4249736480256122E-5</v>
      </c>
      <c r="H434" s="23">
        <f>$O$2*H433+(1-$O$2)*G433</f>
        <v>4.2239079851410155E-4</v>
      </c>
      <c r="I434" s="9">
        <f t="shared" si="32"/>
        <v>2.0552148270049569E-2</v>
      </c>
      <c r="J434" s="24">
        <f>$J$2*(1+C434*$O$3/I434)</f>
        <v>2266.1935506021755</v>
      </c>
      <c r="K434" s="24">
        <f t="shared" si="34"/>
        <v>10.018361967967744</v>
      </c>
      <c r="L434" s="26">
        <f t="shared" si="33"/>
        <v>-1.8361967967743809E-2</v>
      </c>
      <c r="Q434">
        <v>432</v>
      </c>
      <c r="R434">
        <v>286</v>
      </c>
      <c r="S434" s="10">
        <v>4.5155508613179407E-2</v>
      </c>
      <c r="T434" s="20"/>
    </row>
    <row r="435" spans="1:20" x14ac:dyDescent="0.15">
      <c r="A435" s="6">
        <v>37237</v>
      </c>
      <c r="B435" s="11">
        <v>2011.38</v>
      </c>
      <c r="C435" s="7">
        <f t="shared" si="30"/>
        <v>4.7204447707962505E-3</v>
      </c>
      <c r="E435">
        <v>433</v>
      </c>
      <c r="F435" s="2">
        <f t="shared" si="31"/>
        <v>965.64750050937539</v>
      </c>
      <c r="G435" s="9">
        <f>C435^2</f>
        <v>2.2282598834137667E-5</v>
      </c>
      <c r="H435" s="23">
        <f>$O$2*H434+(1-$O$2)*G434</f>
        <v>3.9850233479207082E-4</v>
      </c>
      <c r="I435" s="9">
        <f t="shared" si="32"/>
        <v>1.9962523257145395E-2</v>
      </c>
      <c r="J435" s="24">
        <f>$J$2*(1+C435*$O$3/I435)</f>
        <v>2266.1391206775634</v>
      </c>
      <c r="K435" s="24">
        <f t="shared" si="34"/>
        <v>10.018121344793032</v>
      </c>
      <c r="L435" s="26">
        <f t="shared" si="33"/>
        <v>-1.8121344793032179E-2</v>
      </c>
      <c r="Q435">
        <v>433</v>
      </c>
      <c r="R435">
        <v>1066</v>
      </c>
      <c r="S435" s="10">
        <v>4.4758564389795197E-2</v>
      </c>
      <c r="T435" s="20"/>
    </row>
    <row r="436" spans="1:20" x14ac:dyDescent="0.15">
      <c r="A436" s="6">
        <v>37238</v>
      </c>
      <c r="B436" s="11">
        <v>1946.51</v>
      </c>
      <c r="C436" s="7">
        <f t="shared" si="30"/>
        <v>-3.2251489027433911E-2</v>
      </c>
      <c r="E436">
        <v>434</v>
      </c>
      <c r="F436" s="2">
        <f t="shared" si="31"/>
        <v>934.50393074232829</v>
      </c>
      <c r="G436" s="9">
        <f>C436^2</f>
        <v>1.0401585444866899E-3</v>
      </c>
      <c r="H436" s="23">
        <f>$O$2*H435+(1-$O$2)*G435</f>
        <v>3.759291506345948E-4</v>
      </c>
      <c r="I436" s="9">
        <f t="shared" si="32"/>
        <v>1.9388892455078365E-2</v>
      </c>
      <c r="J436" s="24">
        <f>$J$2*(1+C436*$O$3/I436)</f>
        <v>2233.2049979120334</v>
      </c>
      <c r="K436" s="24">
        <f t="shared" si="34"/>
        <v>9.872526559707314</v>
      </c>
      <c r="L436" s="26">
        <f t="shared" si="33"/>
        <v>0.12747344029268604</v>
      </c>
      <c r="Q436">
        <v>434</v>
      </c>
      <c r="R436">
        <v>955</v>
      </c>
      <c r="S436" s="10">
        <v>4.4619461066657706E-2</v>
      </c>
      <c r="T436" s="20"/>
    </row>
    <row r="437" spans="1:20" x14ac:dyDescent="0.15">
      <c r="A437" s="6">
        <v>37239</v>
      </c>
      <c r="B437" s="11">
        <v>1953.17</v>
      </c>
      <c r="C437" s="7">
        <f t="shared" si="30"/>
        <v>3.4215082378206141E-3</v>
      </c>
      <c r="E437">
        <v>435</v>
      </c>
      <c r="F437" s="2">
        <f t="shared" si="31"/>
        <v>937.70134363963894</v>
      </c>
      <c r="G437" s="9">
        <f>C437^2</f>
        <v>1.1706718621474325E-5</v>
      </c>
      <c r="H437" s="23">
        <f>$O$2*H436+(1-$O$2)*G436</f>
        <v>4.1578291426572054E-4</v>
      </c>
      <c r="I437" s="9">
        <f t="shared" si="32"/>
        <v>2.0390755608013171E-2</v>
      </c>
      <c r="J437" s="24">
        <f>$J$2*(1+C437*$O$3/I437)</f>
        <v>2264.9487573181555</v>
      </c>
      <c r="K437" s="24">
        <f t="shared" si="34"/>
        <v>10.012859000363193</v>
      </c>
      <c r="L437" s="26">
        <f t="shared" si="33"/>
        <v>-1.2859000363192763E-2</v>
      </c>
      <c r="Q437">
        <v>435</v>
      </c>
      <c r="R437">
        <v>523</v>
      </c>
      <c r="S437" s="10">
        <v>4.4484629534894182E-2</v>
      </c>
      <c r="T437" s="20"/>
    </row>
    <row r="438" spans="1:20" x14ac:dyDescent="0.15">
      <c r="A438" s="6">
        <v>37242</v>
      </c>
      <c r="B438" s="11">
        <v>1987.45</v>
      </c>
      <c r="C438" s="7">
        <f t="shared" si="30"/>
        <v>1.7550955625982301E-2</v>
      </c>
      <c r="E438">
        <v>436</v>
      </c>
      <c r="F438" s="2">
        <f t="shared" si="31"/>
        <v>954.15889831228219</v>
      </c>
      <c r="G438" s="9">
        <f>C438^2</f>
        <v>3.0803604338519976E-4</v>
      </c>
      <c r="H438" s="23">
        <f>$O$2*H437+(1-$O$2)*G437</f>
        <v>3.9153834252706577E-4</v>
      </c>
      <c r="I438" s="9">
        <f t="shared" si="32"/>
        <v>1.978732782684579E-2</v>
      </c>
      <c r="J438" s="24">
        <f>$J$2*(1+C438*$O$3/I438)</f>
        <v>2277.4157687145157</v>
      </c>
      <c r="K438" s="24">
        <f t="shared" si="34"/>
        <v>10.067973018666848</v>
      </c>
      <c r="L438" s="26">
        <f t="shared" si="33"/>
        <v>-6.7973018666847906E-2</v>
      </c>
      <c r="Q438">
        <v>436</v>
      </c>
      <c r="R438">
        <v>1002</v>
      </c>
      <c r="S438" s="10">
        <v>4.4243893099794818E-2</v>
      </c>
      <c r="T438" s="20"/>
    </row>
    <row r="439" spans="1:20" x14ac:dyDescent="0.15">
      <c r="A439" s="6">
        <v>37243</v>
      </c>
      <c r="B439" s="11">
        <v>2004.76</v>
      </c>
      <c r="C439" s="7">
        <f t="shared" si="30"/>
        <v>8.7096530730332855E-3</v>
      </c>
      <c r="E439">
        <v>437</v>
      </c>
      <c r="F439" s="2">
        <f t="shared" si="31"/>
        <v>962.4692912931298</v>
      </c>
      <c r="G439" s="9">
        <f>C439^2</f>
        <v>7.5858056652598158E-5</v>
      </c>
      <c r="H439" s="23">
        <f>$O$2*H438+(1-$O$2)*G438</f>
        <v>3.8652820457855383E-4</v>
      </c>
      <c r="I439" s="9">
        <f t="shared" si="32"/>
        <v>1.9660320561439324E-2</v>
      </c>
      <c r="J439" s="24">
        <f>$J$2*(1+C439*$O$3/I439)</f>
        <v>2269.71950946587</v>
      </c>
      <c r="K439" s="24">
        <f t="shared" si="34"/>
        <v>10.033949485711439</v>
      </c>
      <c r="L439" s="26">
        <f t="shared" si="33"/>
        <v>-3.3949485711438854E-2</v>
      </c>
      <c r="Q439">
        <v>437</v>
      </c>
      <c r="R439">
        <v>1360</v>
      </c>
      <c r="S439" s="10">
        <v>4.4104493477865603E-2</v>
      </c>
      <c r="T439" s="20"/>
    </row>
    <row r="440" spans="1:20" x14ac:dyDescent="0.15">
      <c r="A440" s="6">
        <v>37244</v>
      </c>
      <c r="B440" s="11">
        <v>1982.89</v>
      </c>
      <c r="C440" s="7">
        <f t="shared" si="30"/>
        <v>-1.0909036493146229E-2</v>
      </c>
      <c r="E440">
        <v>438</v>
      </c>
      <c r="F440" s="2">
        <f t="shared" si="31"/>
        <v>951.96967867088051</v>
      </c>
      <c r="G440" s="9">
        <f>C440^2</f>
        <v>1.1900707720879618E-4</v>
      </c>
      <c r="H440" s="23">
        <f>$O$2*H439+(1-$O$2)*G439</f>
        <v>3.6788799570299646E-4</v>
      </c>
      <c r="I440" s="9">
        <f t="shared" si="32"/>
        <v>1.9180406557291647E-2</v>
      </c>
      <c r="J440" s="24">
        <f>$J$2*(1+C440*$O$3/I440)</f>
        <v>2252.1805700768527</v>
      </c>
      <c r="K440" s="24">
        <f t="shared" si="34"/>
        <v>9.9564135474034625</v>
      </c>
      <c r="L440" s="26">
        <f t="shared" si="33"/>
        <v>4.3586452596537484E-2</v>
      </c>
      <c r="Q440">
        <v>438</v>
      </c>
      <c r="R440">
        <v>1368</v>
      </c>
      <c r="S440" s="10">
        <v>4.4011451639169863E-2</v>
      </c>
      <c r="T440" s="20"/>
    </row>
    <row r="441" spans="1:20" x14ac:dyDescent="0.15">
      <c r="A441" s="6">
        <v>37245</v>
      </c>
      <c r="B441" s="11">
        <v>1918.54</v>
      </c>
      <c r="C441" s="7">
        <f t="shared" si="30"/>
        <v>-3.2452632269061921E-2</v>
      </c>
      <c r="E441">
        <v>439</v>
      </c>
      <c r="F441" s="2">
        <f t="shared" si="31"/>
        <v>921.07575675767737</v>
      </c>
      <c r="G441" s="9">
        <f>C441^2</f>
        <v>1.0531733411909591E-3</v>
      </c>
      <c r="H441" s="23">
        <f>$O$2*H440+(1-$O$2)*G440</f>
        <v>3.5295514059334443E-4</v>
      </c>
      <c r="I441" s="9">
        <f t="shared" si="32"/>
        <v>1.8787100377475614E-2</v>
      </c>
      <c r="J441" s="24">
        <f>$J$2*(1+C441*$O$3/I441)</f>
        <v>2232.0957533532305</v>
      </c>
      <c r="K441" s="24">
        <f t="shared" si="34"/>
        <v>9.8676228243233126</v>
      </c>
      <c r="L441" s="26">
        <f t="shared" si="33"/>
        <v>0.13237717567668739</v>
      </c>
      <c r="Q441">
        <v>439</v>
      </c>
      <c r="R441">
        <v>1444</v>
      </c>
      <c r="S441" s="10">
        <v>4.3704988499978725E-2</v>
      </c>
      <c r="T441" s="20"/>
    </row>
    <row r="442" spans="1:20" x14ac:dyDescent="0.15">
      <c r="A442" s="6">
        <v>37246</v>
      </c>
      <c r="B442" s="11">
        <v>1945.83</v>
      </c>
      <c r="C442" s="7">
        <f t="shared" si="30"/>
        <v>1.4224358105642709E-2</v>
      </c>
      <c r="E442">
        <v>440</v>
      </c>
      <c r="F442" s="2">
        <f t="shared" si="31"/>
        <v>934.17746816422448</v>
      </c>
      <c r="G442" s="9">
        <f>C442^2</f>
        <v>2.0233236351756344E-4</v>
      </c>
      <c r="H442" s="23">
        <f>$O$2*H441+(1-$O$2)*G441</f>
        <v>3.9496823262920137E-4</v>
      </c>
      <c r="I442" s="9">
        <f t="shared" si="32"/>
        <v>1.9873807703336605E-2</v>
      </c>
      <c r="J442" s="24">
        <f>$J$2*(1+C442*$O$3/I442)</f>
        <v>2274.4472294115581</v>
      </c>
      <c r="K442" s="24">
        <f t="shared" si="34"/>
        <v>10.054849734803797</v>
      </c>
      <c r="L442" s="26">
        <f t="shared" si="33"/>
        <v>-5.484973480379729E-2</v>
      </c>
      <c r="Q442">
        <v>440</v>
      </c>
      <c r="R442">
        <v>1254</v>
      </c>
      <c r="S442" s="10">
        <v>4.3619368342472598E-2</v>
      </c>
      <c r="T442" s="20"/>
    </row>
    <row r="443" spans="1:20" x14ac:dyDescent="0.15">
      <c r="A443" s="6">
        <v>37249</v>
      </c>
      <c r="B443" s="11">
        <v>1944.48</v>
      </c>
      <c r="C443" s="7">
        <f t="shared" si="30"/>
        <v>-6.9379133840052898E-4</v>
      </c>
      <c r="E443">
        <v>441</v>
      </c>
      <c r="F443" s="2">
        <f t="shared" si="31"/>
        <v>933.5293439282832</v>
      </c>
      <c r="G443" s="9">
        <f>C443^2</f>
        <v>4.8134642123959734E-7</v>
      </c>
      <c r="H443" s="23">
        <f>$O$2*H442+(1-$O$2)*G442</f>
        <v>3.8341008048250308E-4</v>
      </c>
      <c r="I443" s="9">
        <f t="shared" si="32"/>
        <v>1.9580860054719332E-2</v>
      </c>
      <c r="J443" s="24">
        <f>$J$2*(1+C443*$O$3/I443)</f>
        <v>2261.425785126964</v>
      </c>
      <c r="K443" s="24">
        <f t="shared" si="34"/>
        <v>9.9972846860664006</v>
      </c>
      <c r="L443" s="26">
        <f t="shared" si="33"/>
        <v>2.7153139335993615E-3</v>
      </c>
      <c r="Q443">
        <v>441</v>
      </c>
      <c r="R443">
        <v>438</v>
      </c>
      <c r="S443" s="10">
        <v>4.3586452596537484E-2</v>
      </c>
      <c r="T443" s="20"/>
    </row>
    <row r="444" spans="1:20" x14ac:dyDescent="0.15">
      <c r="A444" s="6">
        <v>37251</v>
      </c>
      <c r="B444" s="11">
        <v>1960.7</v>
      </c>
      <c r="C444" s="7">
        <f t="shared" si="30"/>
        <v>8.3415617542994536E-3</v>
      </c>
      <c r="E444">
        <v>442</v>
      </c>
      <c r="F444" s="2">
        <f t="shared" si="31"/>
        <v>941.31643660011162</v>
      </c>
      <c r="G444" s="9">
        <f>C444^2</f>
        <v>6.9581652500791378E-5</v>
      </c>
      <c r="H444" s="23">
        <f>$O$2*H443+(1-$O$2)*G443</f>
        <v>3.6043435643882726E-4</v>
      </c>
      <c r="I444" s="9">
        <f t="shared" si="32"/>
        <v>1.8985108807663634E-2</v>
      </c>
      <c r="J444" s="24">
        <f>$J$2*(1+C444*$O$3/I444)</f>
        <v>2269.6565359666142</v>
      </c>
      <c r="K444" s="24">
        <f t="shared" si="34"/>
        <v>10.033671093201775</v>
      </c>
      <c r="L444" s="26">
        <f t="shared" si="33"/>
        <v>-3.3671093201775193E-2</v>
      </c>
      <c r="Q444">
        <v>442</v>
      </c>
      <c r="R444">
        <v>859</v>
      </c>
      <c r="S444" s="10">
        <v>4.3581135114715508E-2</v>
      </c>
      <c r="T444" s="20"/>
    </row>
    <row r="445" spans="1:20" x14ac:dyDescent="0.15">
      <c r="A445" s="6">
        <v>37252</v>
      </c>
      <c r="B445" s="11">
        <v>1976.42</v>
      </c>
      <c r="C445" s="7">
        <f t="shared" si="30"/>
        <v>8.0175447544243994E-3</v>
      </c>
      <c r="E445">
        <v>443</v>
      </c>
      <c r="F445" s="2">
        <f t="shared" si="31"/>
        <v>948.86348325862832</v>
      </c>
      <c r="G445" s="9">
        <f>C445^2</f>
        <v>6.42810238891982E-5</v>
      </c>
      <c r="H445" s="23">
        <f>$O$2*H444+(1-$O$2)*G444</f>
        <v>3.429831942025451E-4</v>
      </c>
      <c r="I445" s="9">
        <f t="shared" si="32"/>
        <v>1.851980545801022E-2</v>
      </c>
      <c r="J445" s="24">
        <f>$J$2*(1+C445*$O$3/I445)</f>
        <v>2269.5446110933626</v>
      </c>
      <c r="K445" s="24">
        <f t="shared" si="34"/>
        <v>10.03317629702995</v>
      </c>
      <c r="L445" s="26">
        <f t="shared" si="33"/>
        <v>-3.3176297029950064E-2</v>
      </c>
      <c r="Q445">
        <v>443</v>
      </c>
      <c r="R445">
        <v>70</v>
      </c>
      <c r="S445" s="10">
        <v>4.3291325219005472E-2</v>
      </c>
      <c r="T445" s="20"/>
    </row>
    <row r="446" spans="1:20" x14ac:dyDescent="0.15">
      <c r="A446" s="6">
        <v>37253</v>
      </c>
      <c r="B446" s="11">
        <v>1987.26</v>
      </c>
      <c r="C446" s="7">
        <f t="shared" si="30"/>
        <v>5.4846641908095073E-3</v>
      </c>
      <c r="E446">
        <v>444</v>
      </c>
      <c r="F446" s="2">
        <f t="shared" si="31"/>
        <v>954.06768082722374</v>
      </c>
      <c r="G446" s="9">
        <f>C446^2</f>
        <v>3.0081541285948106E-5</v>
      </c>
      <c r="H446" s="23">
        <f>$O$2*H445+(1-$O$2)*G445</f>
        <v>3.2626106398374425E-4</v>
      </c>
      <c r="I446" s="9">
        <f t="shared" si="32"/>
        <v>1.8062698136871586E-2</v>
      </c>
      <c r="J446" s="24">
        <f>$J$2*(1+C446*$O$3/I446)</f>
        <v>2267.3036940307757</v>
      </c>
      <c r="K446" s="24">
        <f t="shared" si="34"/>
        <v>10.023269677064842</v>
      </c>
      <c r="L446" s="26">
        <f t="shared" si="33"/>
        <v>-2.3269677064842398E-2</v>
      </c>
      <c r="Q446">
        <v>444</v>
      </c>
      <c r="R446">
        <v>1179</v>
      </c>
      <c r="S446" s="10">
        <v>4.3202784713631814E-2</v>
      </c>
      <c r="T446" s="20"/>
    </row>
    <row r="447" spans="1:20" x14ac:dyDescent="0.15">
      <c r="A447" s="6">
        <v>37256</v>
      </c>
      <c r="B447" s="11">
        <v>1950.4</v>
      </c>
      <c r="C447" s="7">
        <f t="shared" si="30"/>
        <v>-1.8548151726497708E-2</v>
      </c>
      <c r="E447">
        <v>445</v>
      </c>
      <c r="F447" s="2">
        <f t="shared" si="31"/>
        <v>936.37148872589262</v>
      </c>
      <c r="G447" s="9">
        <f>C447^2</f>
        <v>3.4403393246917993E-4</v>
      </c>
      <c r="H447" s="23">
        <f>$O$2*H446+(1-$O$2)*G446</f>
        <v>3.0849029262187646E-4</v>
      </c>
      <c r="I447" s="9">
        <f t="shared" si="32"/>
        <v>1.7563891727685993E-2</v>
      </c>
      <c r="J447" s="24">
        <f>$J$2*(1+C447*$O$3/I447)</f>
        <v>2243.7335932791702</v>
      </c>
      <c r="K447" s="24">
        <f t="shared" si="34"/>
        <v>9.9190712510794246</v>
      </c>
      <c r="L447" s="26">
        <f t="shared" si="33"/>
        <v>8.0928748920575444E-2</v>
      </c>
      <c r="Q447">
        <v>445</v>
      </c>
      <c r="R447">
        <v>662</v>
      </c>
      <c r="S447" s="10">
        <v>4.2778946805393403E-2</v>
      </c>
      <c r="T447" s="20"/>
    </row>
    <row r="448" spans="1:20" x14ac:dyDescent="0.15">
      <c r="A448" s="6">
        <v>37258</v>
      </c>
      <c r="B448" s="11">
        <v>1979.25</v>
      </c>
      <c r="C448" s="7">
        <f t="shared" si="30"/>
        <v>1.4791837571780153E-2</v>
      </c>
      <c r="E448">
        <v>446</v>
      </c>
      <c r="F448" s="2">
        <f t="shared" si="31"/>
        <v>950.22214369397204</v>
      </c>
      <c r="G448" s="9">
        <f>C448^2</f>
        <v>2.1879845874992696E-4</v>
      </c>
      <c r="H448" s="23">
        <f>$O$2*H447+(1-$O$2)*G447</f>
        <v>3.1062291101271468E-4</v>
      </c>
      <c r="I448" s="9">
        <f t="shared" si="32"/>
        <v>1.7624497468373804E-2</v>
      </c>
      <c r="J448" s="24">
        <f>$J$2*(1+C448*$O$3/I448)</f>
        <v>2276.5888479457271</v>
      </c>
      <c r="K448" s="24">
        <f t="shared" si="34"/>
        <v>10.064317376994781</v>
      </c>
      <c r="L448" s="26">
        <f t="shared" si="33"/>
        <v>-6.4317376994781128E-2</v>
      </c>
      <c r="Q448">
        <v>446</v>
      </c>
      <c r="R448">
        <v>668</v>
      </c>
      <c r="S448" s="10">
        <v>4.1971548517901525E-2</v>
      </c>
      <c r="T448" s="20"/>
    </row>
    <row r="449" spans="1:20" x14ac:dyDescent="0.15">
      <c r="A449" s="6">
        <v>37259</v>
      </c>
      <c r="B449" s="11">
        <v>2044.27</v>
      </c>
      <c r="C449" s="7">
        <f t="shared" si="30"/>
        <v>3.2850827333585908E-2</v>
      </c>
      <c r="E449">
        <v>447</v>
      </c>
      <c r="F449" s="2">
        <f t="shared" si="31"/>
        <v>981.43772726501254</v>
      </c>
      <c r="G449" s="9">
        <f>C449^2</f>
        <v>1.079176856501075E-3</v>
      </c>
      <c r="H449" s="23">
        <f>$O$2*H448+(1-$O$2)*G448</f>
        <v>3.0511344387694738E-4</v>
      </c>
      <c r="I449" s="9">
        <f t="shared" si="32"/>
        <v>1.7467496783367311E-2</v>
      </c>
      <c r="J449" s="24">
        <f>$J$2*(1+C449*$O$3/I449)</f>
        <v>2294.6415957530999</v>
      </c>
      <c r="K449" s="24">
        <f t="shared" si="34"/>
        <v>10.144124753554754</v>
      </c>
      <c r="L449" s="26">
        <f t="shared" si="33"/>
        <v>-0.14412475355475429</v>
      </c>
      <c r="Q449">
        <v>447</v>
      </c>
      <c r="R449">
        <v>730</v>
      </c>
      <c r="S449" s="10">
        <v>4.1635262650304483E-2</v>
      </c>
      <c r="T449" s="20"/>
    </row>
    <row r="450" spans="1:20" x14ac:dyDescent="0.15">
      <c r="A450" s="6">
        <v>37260</v>
      </c>
      <c r="B450" s="11">
        <v>2059.38</v>
      </c>
      <c r="C450" s="7">
        <f t="shared" si="30"/>
        <v>7.3913915480832149E-3</v>
      </c>
      <c r="E450">
        <v>448</v>
      </c>
      <c r="F450" s="2">
        <f t="shared" si="31"/>
        <v>988.69191778728919</v>
      </c>
      <c r="G450" s="9">
        <f>C450^2</f>
        <v>5.4632669017075986E-5</v>
      </c>
      <c r="H450" s="23">
        <f>$O$2*H449+(1-$O$2)*G449</f>
        <v>3.5155724863439504E-4</v>
      </c>
      <c r="I450" s="9">
        <f t="shared" si="32"/>
        <v>1.8749859963060927E-2</v>
      </c>
      <c r="J450" s="24">
        <f>$J$2*(1+C450*$O$3/I450)</f>
        <v>2268.8736290293405</v>
      </c>
      <c r="K450" s="24">
        <f t="shared" si="34"/>
        <v>10.030210027361763</v>
      </c>
      <c r="L450" s="26">
        <f t="shared" si="33"/>
        <v>-3.0210027361762926E-2</v>
      </c>
      <c r="Q450">
        <v>448</v>
      </c>
      <c r="R450">
        <v>46</v>
      </c>
      <c r="S450" s="10">
        <v>4.1629273958067259E-2</v>
      </c>
      <c r="T450" s="20"/>
    </row>
    <row r="451" spans="1:20" x14ac:dyDescent="0.15">
      <c r="A451" s="6">
        <v>37263</v>
      </c>
      <c r="B451" s="11">
        <v>2037.1</v>
      </c>
      <c r="C451" s="7">
        <f t="shared" si="30"/>
        <v>-1.0818790121298716E-2</v>
      </c>
      <c r="E451">
        <v>449</v>
      </c>
      <c r="F451" s="2">
        <f t="shared" si="31"/>
        <v>977.99546743412418</v>
      </c>
      <c r="G451" s="9">
        <f>C451^2</f>
        <v>1.1704621968871068E-4</v>
      </c>
      <c r="H451" s="23">
        <f>$O$2*H450+(1-$O$2)*G450</f>
        <v>3.3374177385735588E-4</v>
      </c>
      <c r="I451" s="9">
        <f t="shared" si="32"/>
        <v>1.8268600763532927E-2</v>
      </c>
      <c r="J451" s="24">
        <f>$J$2*(1+C451*$O$3/I451)</f>
        <v>2251.7741094602025</v>
      </c>
      <c r="K451" s="24">
        <f t="shared" si="34"/>
        <v>9.9546166710588775</v>
      </c>
      <c r="L451" s="26">
        <f t="shared" si="33"/>
        <v>4.5383328941122514E-2</v>
      </c>
      <c r="Q451">
        <v>449</v>
      </c>
      <c r="R451">
        <v>258</v>
      </c>
      <c r="S451" s="10">
        <v>4.1449061560500766E-2</v>
      </c>
      <c r="T451" s="20"/>
    </row>
    <row r="452" spans="1:20" x14ac:dyDescent="0.15">
      <c r="A452" s="6">
        <v>37264</v>
      </c>
      <c r="B452" s="11">
        <v>2055.7399999999998</v>
      </c>
      <c r="C452" s="7">
        <f t="shared" ref="C452:C515" si="35">B452/B451-1</f>
        <v>9.1502626282460309E-3</v>
      </c>
      <c r="E452">
        <v>450</v>
      </c>
      <c r="F452" s="2">
        <f t="shared" ref="F452:F515" si="36">F451*(1+C452)</f>
        <v>986.9443828103806</v>
      </c>
      <c r="G452" s="9">
        <f>C452^2</f>
        <v>8.3727306165875956E-5</v>
      </c>
      <c r="H452" s="23">
        <f>$O$2*H451+(1-$O$2)*G451</f>
        <v>3.2074004060723716E-4</v>
      </c>
      <c r="I452" s="9">
        <f t="shared" ref="I452:I515" si="37">SQRT(H452)</f>
        <v>1.7909216638570129E-2</v>
      </c>
      <c r="J452" s="24">
        <f>$J$2*(1+C452*$O$3/I452)</f>
        <v>2270.8968683185626</v>
      </c>
      <c r="K452" s="24">
        <f t="shared" si="34"/>
        <v>10.039154339969951</v>
      </c>
      <c r="L452" s="26">
        <f t="shared" si="33"/>
        <v>-3.9154339969950769E-2</v>
      </c>
      <c r="Q452">
        <v>450</v>
      </c>
      <c r="R452">
        <v>224</v>
      </c>
      <c r="S452" s="10">
        <v>4.1201432063596499E-2</v>
      </c>
      <c r="T452" s="20"/>
    </row>
    <row r="453" spans="1:20" x14ac:dyDescent="0.15">
      <c r="A453" s="6">
        <v>37265</v>
      </c>
      <c r="B453" s="11">
        <v>2044.89</v>
      </c>
      <c r="C453" s="7">
        <f t="shared" si="35"/>
        <v>-5.2779047934076173E-3</v>
      </c>
      <c r="E453">
        <v>451</v>
      </c>
      <c r="F453" s="2">
        <f t="shared" si="36"/>
        <v>981.73538432151895</v>
      </c>
      <c r="G453" s="9">
        <f>C453^2</f>
        <v>2.7856279008275104E-5</v>
      </c>
      <c r="H453" s="23">
        <f>$O$2*H452+(1-$O$2)*G452</f>
        <v>3.0651927654075546E-4</v>
      </c>
      <c r="I453" s="9">
        <f t="shared" si="37"/>
        <v>1.7507691925001293E-2</v>
      </c>
      <c r="J453" s="24">
        <f>$J$2*(1+C453*$O$3/I453)</f>
        <v>2256.8141628205572</v>
      </c>
      <c r="K453" s="24">
        <f t="shared" si="34"/>
        <v>9.9768976800611711</v>
      </c>
      <c r="L453" s="26">
        <f t="shared" ref="L453:L516" si="38">-(K453-$K$2)</f>
        <v>2.3102319938828941E-2</v>
      </c>
      <c r="Q453">
        <v>451</v>
      </c>
      <c r="R453">
        <v>1243</v>
      </c>
      <c r="S453" s="10">
        <v>4.0862994186877444E-2</v>
      </c>
      <c r="T453" s="20"/>
    </row>
    <row r="454" spans="1:20" x14ac:dyDescent="0.15">
      <c r="A454" s="6">
        <v>37266</v>
      </c>
      <c r="B454" s="11">
        <v>2047.24</v>
      </c>
      <c r="C454" s="7">
        <f t="shared" si="35"/>
        <v>1.1492060697642081E-3</v>
      </c>
      <c r="E454">
        <v>452</v>
      </c>
      <c r="F454" s="2">
        <f t="shared" si="36"/>
        <v>982.86360058408354</v>
      </c>
      <c r="G454" s="9">
        <f>C454^2</f>
        <v>1.320674590782898E-6</v>
      </c>
      <c r="H454" s="23">
        <f>$O$2*H453+(1-$O$2)*G453</f>
        <v>2.897994966888066E-4</v>
      </c>
      <c r="I454" s="9">
        <f t="shared" si="37"/>
        <v>1.7023498368103032E-2</v>
      </c>
      <c r="J454" s="24">
        <f>$J$2*(1+C454*$O$3/I454)</f>
        <v>2263.2102329334562</v>
      </c>
      <c r="K454" s="24">
        <f t="shared" ref="K454:K517" si="39">$K$2*J454/$J$2</f>
        <v>10.005173352078019</v>
      </c>
      <c r="L454" s="26">
        <f t="shared" si="38"/>
        <v>-5.1733520780192777E-3</v>
      </c>
      <c r="Q454">
        <v>452</v>
      </c>
      <c r="R454">
        <v>868</v>
      </c>
      <c r="S454" s="10">
        <v>4.0730094730131228E-2</v>
      </c>
      <c r="T454" s="20"/>
    </row>
    <row r="455" spans="1:20" x14ac:dyDescent="0.15">
      <c r="A455" s="6">
        <v>37267</v>
      </c>
      <c r="B455" s="11">
        <v>2022.46</v>
      </c>
      <c r="C455" s="7">
        <f t="shared" si="35"/>
        <v>-1.2104101131279132E-2</v>
      </c>
      <c r="E455">
        <v>453</v>
      </c>
      <c r="F455" s="2">
        <f t="shared" si="36"/>
        <v>970.96692016436066</v>
      </c>
      <c r="G455" s="9">
        <f>C455^2</f>
        <v>1.4650926419623278E-4</v>
      </c>
      <c r="H455" s="23">
        <f>$O$2*H454+(1-$O$2)*G454</f>
        <v>2.7249076736292512E-4</v>
      </c>
      <c r="I455" s="9">
        <f t="shared" si="37"/>
        <v>1.6507294368336839E-2</v>
      </c>
      <c r="J455" s="24">
        <f>$J$2*(1+C455*$O$3/I455)</f>
        <v>2249.3289956867484</v>
      </c>
      <c r="K455" s="24">
        <f t="shared" si="39"/>
        <v>9.9438073406604151</v>
      </c>
      <c r="L455" s="26">
        <f t="shared" si="38"/>
        <v>5.6192659339584949E-2</v>
      </c>
      <c r="Q455">
        <v>453</v>
      </c>
      <c r="R455">
        <v>40</v>
      </c>
      <c r="S455" s="10">
        <v>4.0638225052092025E-2</v>
      </c>
      <c r="T455" s="20"/>
    </row>
    <row r="456" spans="1:20" x14ac:dyDescent="0.15">
      <c r="A456" s="6">
        <v>37270</v>
      </c>
      <c r="B456" s="11">
        <v>1990.74</v>
      </c>
      <c r="C456" s="7">
        <f t="shared" si="35"/>
        <v>-1.5683870138346379E-2</v>
      </c>
      <c r="E456">
        <v>454</v>
      </c>
      <c r="F456" s="2">
        <f t="shared" si="36"/>
        <v>955.73840107987269</v>
      </c>
      <c r="G456" s="9">
        <f>C456^2</f>
        <v>2.4598378251651325E-4</v>
      </c>
      <c r="H456" s="23">
        <f>$O$2*H455+(1-$O$2)*G455</f>
        <v>2.6493187717292353E-4</v>
      </c>
      <c r="I456" s="9">
        <f t="shared" si="37"/>
        <v>1.6276728085611172E-2</v>
      </c>
      <c r="J456" s="24">
        <f>$J$2*(1+C456*$O$3/I456)</f>
        <v>2245.3364282161506</v>
      </c>
      <c r="K456" s="24">
        <f t="shared" si="39"/>
        <v>9.9261570450396572</v>
      </c>
      <c r="L456" s="26">
        <f t="shared" si="38"/>
        <v>7.3842954960342766E-2</v>
      </c>
      <c r="Q456">
        <v>454</v>
      </c>
      <c r="R456">
        <v>501</v>
      </c>
      <c r="S456" s="10">
        <v>4.0621394504173125E-2</v>
      </c>
      <c r="T456" s="20"/>
    </row>
    <row r="457" spans="1:20" x14ac:dyDescent="0.15">
      <c r="A457" s="6">
        <v>37271</v>
      </c>
      <c r="B457" s="11">
        <v>2000.91</v>
      </c>
      <c r="C457" s="7">
        <f t="shared" si="35"/>
        <v>5.1086530636847982E-3</v>
      </c>
      <c r="E457">
        <v>455</v>
      </c>
      <c r="F457" s="2">
        <f t="shared" si="36"/>
        <v>960.62093699063064</v>
      </c>
      <c r="G457" s="9">
        <f>C457^2</f>
        <v>2.6098336125096076E-5</v>
      </c>
      <c r="H457" s="23">
        <f>$O$2*H456+(1-$O$2)*G456</f>
        <v>2.6379499149353888E-4</v>
      </c>
      <c r="I457" s="9">
        <f t="shared" si="37"/>
        <v>1.624176688336398E-2</v>
      </c>
      <c r="J457" s="24">
        <f>$J$2*(1+C457*$O$3/I457)</f>
        <v>2267.492508555792</v>
      </c>
      <c r="K457" s="24">
        <f t="shared" si="39"/>
        <v>10.024104386110732</v>
      </c>
      <c r="L457" s="26">
        <f t="shared" si="38"/>
        <v>-2.4104386110732179E-2</v>
      </c>
      <c r="Q457">
        <v>455</v>
      </c>
      <c r="R457">
        <v>370</v>
      </c>
      <c r="S457" s="10">
        <v>4.0583923229799979E-2</v>
      </c>
      <c r="T457" s="20"/>
    </row>
    <row r="458" spans="1:20" x14ac:dyDescent="0.15">
      <c r="A458" s="6">
        <v>37272</v>
      </c>
      <c r="B458" s="11">
        <v>1944.44</v>
      </c>
      <c r="C458" s="7">
        <f t="shared" si="35"/>
        <v>-2.8222158917692419E-2</v>
      </c>
      <c r="E458">
        <v>456</v>
      </c>
      <c r="F458" s="2">
        <f t="shared" si="36"/>
        <v>933.51014024721849</v>
      </c>
      <c r="G458" s="9">
        <f>C458^2</f>
        <v>7.9649025397548578E-4</v>
      </c>
      <c r="H458" s="23">
        <f>$O$2*H457+(1-$O$2)*G457</f>
        <v>2.4953319217143233E-4</v>
      </c>
      <c r="I458" s="9">
        <f t="shared" si="37"/>
        <v>1.5796619643817227E-2</v>
      </c>
      <c r="J458" s="24">
        <f>$J$2*(1+C458*$O$3/I458)</f>
        <v>2231.0694234504131</v>
      </c>
      <c r="K458" s="24">
        <f t="shared" si="39"/>
        <v>9.86308563708163</v>
      </c>
      <c r="L458" s="26">
        <f t="shared" si="38"/>
        <v>0.13691436291837</v>
      </c>
      <c r="Q458">
        <v>456</v>
      </c>
      <c r="R458">
        <v>624</v>
      </c>
      <c r="S458" s="10">
        <v>4.0301424923633533E-2</v>
      </c>
      <c r="T458" s="20"/>
    </row>
    <row r="459" spans="1:20" x14ac:dyDescent="0.15">
      <c r="A459" s="6">
        <v>37273</v>
      </c>
      <c r="B459" s="11">
        <v>1985.82</v>
      </c>
      <c r="C459" s="7">
        <f t="shared" si="35"/>
        <v>2.1281191499866292E-2</v>
      </c>
      <c r="E459">
        <v>457</v>
      </c>
      <c r="F459" s="2">
        <f t="shared" si="36"/>
        <v>953.37634830888658</v>
      </c>
      <c r="G459" s="9">
        <f>C459^2</f>
        <v>4.528891116539813E-4</v>
      </c>
      <c r="H459" s="23">
        <f>$O$2*H458+(1-$O$2)*G458</f>
        <v>2.8235061587967555E-4</v>
      </c>
      <c r="I459" s="9">
        <f t="shared" si="37"/>
        <v>1.6803291816774341E-2</v>
      </c>
      <c r="J459" s="24">
        <f>$J$2*(1+C459*$O$3/I459)</f>
        <v>2283.9945625703535</v>
      </c>
      <c r="K459" s="24">
        <f t="shared" si="39"/>
        <v>10.097056473671348</v>
      </c>
      <c r="L459" s="26">
        <f t="shared" si="38"/>
        <v>-9.7056473671347732E-2</v>
      </c>
      <c r="Q459">
        <v>457</v>
      </c>
      <c r="R459">
        <v>346</v>
      </c>
      <c r="S459" s="10">
        <v>4.0193351090808349E-2</v>
      </c>
      <c r="T459" s="20"/>
    </row>
    <row r="460" spans="1:20" x14ac:dyDescent="0.15">
      <c r="A460" s="6">
        <v>37274</v>
      </c>
      <c r="B460" s="11">
        <v>1930.34</v>
      </c>
      <c r="C460" s="7">
        <f t="shared" si="35"/>
        <v>-2.7938080994249215E-2</v>
      </c>
      <c r="E460">
        <v>458</v>
      </c>
      <c r="F460" s="2">
        <f t="shared" si="36"/>
        <v>926.74084267183139</v>
      </c>
      <c r="G460" s="9">
        <f>C460^2</f>
        <v>7.8053636964122916E-4</v>
      </c>
      <c r="H460" s="23">
        <f>$O$2*H459+(1-$O$2)*G459</f>
        <v>2.925829256261339E-4</v>
      </c>
      <c r="I460" s="9">
        <f t="shared" si="37"/>
        <v>1.710505555752842E-2</v>
      </c>
      <c r="J460" s="24">
        <f>$J$2*(1+C460*$O$3/I460)</f>
        <v>2233.7263863676053</v>
      </c>
      <c r="K460" s="24">
        <f t="shared" si="39"/>
        <v>9.8748315076992679</v>
      </c>
      <c r="L460" s="26">
        <f t="shared" si="38"/>
        <v>0.12516849230073213</v>
      </c>
      <c r="Q460">
        <v>458</v>
      </c>
      <c r="R460">
        <v>1309</v>
      </c>
      <c r="S460" s="10">
        <v>3.9514172922613611E-2</v>
      </c>
      <c r="T460" s="20"/>
    </row>
    <row r="461" spans="1:20" x14ac:dyDescent="0.15">
      <c r="A461" s="6">
        <v>37278</v>
      </c>
      <c r="B461" s="11">
        <v>1882.53</v>
      </c>
      <c r="C461" s="7">
        <f t="shared" si="35"/>
        <v>-2.4767657511111985E-2</v>
      </c>
      <c r="E461">
        <v>459</v>
      </c>
      <c r="F461" s="2">
        <f t="shared" si="36"/>
        <v>903.78764287897616</v>
      </c>
      <c r="G461" s="9">
        <f>C461^2</f>
        <v>6.1343685858774189E-4</v>
      </c>
      <c r="H461" s="23">
        <f>$O$2*H460+(1-$O$2)*G460</f>
        <v>3.2186013226703964E-4</v>
      </c>
      <c r="I461" s="9">
        <f t="shared" si="37"/>
        <v>1.7940460759608146E-2</v>
      </c>
      <c r="J461" s="24">
        <f>$J$2*(1+C461*$O$3/I461)</f>
        <v>2238.1082443831842</v>
      </c>
      <c r="K461" s="24">
        <f t="shared" si="39"/>
        <v>9.8942027744124079</v>
      </c>
      <c r="L461" s="26">
        <f t="shared" si="38"/>
        <v>0.10579722558759208</v>
      </c>
      <c r="Q461">
        <v>459</v>
      </c>
      <c r="R461">
        <v>469</v>
      </c>
      <c r="S461" s="10">
        <v>3.9348750744302663E-2</v>
      </c>
      <c r="T461" s="20"/>
    </row>
    <row r="462" spans="1:20" x14ac:dyDescent="0.15">
      <c r="A462" s="6">
        <v>37279</v>
      </c>
      <c r="B462" s="11">
        <v>1922.38</v>
      </c>
      <c r="C462" s="7">
        <f t="shared" si="35"/>
        <v>2.1168321354772646E-2</v>
      </c>
      <c r="E462">
        <v>460</v>
      </c>
      <c r="F462" s="2">
        <f t="shared" si="36"/>
        <v>922.91931013991086</v>
      </c>
      <c r="G462" s="9">
        <f>C462^2</f>
        <v>4.4809782897892359E-4</v>
      </c>
      <c r="H462" s="23">
        <f>$O$2*H461+(1-$O$2)*G461</f>
        <v>3.3935473584628185E-4</v>
      </c>
      <c r="I462" s="9">
        <f t="shared" si="37"/>
        <v>1.8421583423969878E-2</v>
      </c>
      <c r="J462" s="24">
        <f>$J$2*(1+C462*$O$3/I462)</f>
        <v>2281.9596948490266</v>
      </c>
      <c r="K462" s="24">
        <f t="shared" si="39"/>
        <v>10.088060754226392</v>
      </c>
      <c r="L462" s="26">
        <f t="shared" si="38"/>
        <v>-8.8060754226392035E-2</v>
      </c>
      <c r="Q462">
        <v>460</v>
      </c>
      <c r="R462">
        <v>762</v>
      </c>
      <c r="S462" s="10">
        <v>3.9307576903217623E-2</v>
      </c>
      <c r="T462" s="20"/>
    </row>
    <row r="463" spans="1:20" x14ac:dyDescent="0.15">
      <c r="A463" s="6">
        <v>37280</v>
      </c>
      <c r="B463" s="11">
        <v>1942.58</v>
      </c>
      <c r="C463" s="7">
        <f t="shared" si="35"/>
        <v>1.0507808029629917E-2</v>
      </c>
      <c r="E463">
        <v>461</v>
      </c>
      <c r="F463" s="2">
        <f t="shared" si="36"/>
        <v>932.61716907769949</v>
      </c>
      <c r="G463" s="9">
        <f>C463^2</f>
        <v>1.1041402958755496E-4</v>
      </c>
      <c r="H463" s="23">
        <f>$O$2*H462+(1-$O$2)*G462</f>
        <v>3.4587932143424034E-4</v>
      </c>
      <c r="I463" s="9">
        <f t="shared" si="37"/>
        <v>1.859783109489492E-2</v>
      </c>
      <c r="J463" s="24">
        <f>$J$2*(1+C463*$O$3/I463)</f>
        <v>2271.8342920362566</v>
      </c>
      <c r="K463" s="24">
        <f t="shared" si="39"/>
        <v>10.04329849178731</v>
      </c>
      <c r="L463" s="26">
        <f t="shared" si="38"/>
        <v>-4.3298491787309601E-2</v>
      </c>
      <c r="Q463">
        <v>461</v>
      </c>
      <c r="R463">
        <v>1028</v>
      </c>
      <c r="S463" s="10">
        <v>3.9144898522055271E-2</v>
      </c>
      <c r="T463" s="20"/>
    </row>
    <row r="464" spans="1:20" x14ac:dyDescent="0.15">
      <c r="A464" s="6">
        <v>37281</v>
      </c>
      <c r="B464" s="11">
        <v>1937.7</v>
      </c>
      <c r="C464" s="7">
        <f t="shared" si="35"/>
        <v>-2.5121230528472038E-3</v>
      </c>
      <c r="E464">
        <v>462</v>
      </c>
      <c r="F464" s="2">
        <f t="shared" si="36"/>
        <v>930.27431998777831</v>
      </c>
      <c r="G464" s="9">
        <f>C464^2</f>
        <v>6.3107622326463556E-6</v>
      </c>
      <c r="H464" s="23">
        <f>$O$2*H463+(1-$O$2)*G463</f>
        <v>3.3175140392343916E-4</v>
      </c>
      <c r="I464" s="9">
        <f t="shared" si="37"/>
        <v>1.8214044139713705E-2</v>
      </c>
      <c r="J464" s="24">
        <f>$J$2*(1+C464*$O$3/I464)</f>
        <v>2259.6491202008133</v>
      </c>
      <c r="K464" s="24">
        <f t="shared" si="39"/>
        <v>9.9894304265212526</v>
      </c>
      <c r="L464" s="26">
        <f t="shared" si="38"/>
        <v>1.0569573478747429E-2</v>
      </c>
      <c r="Q464">
        <v>462</v>
      </c>
      <c r="R464">
        <v>21</v>
      </c>
      <c r="S464" s="10">
        <v>3.9074309716522038E-2</v>
      </c>
      <c r="T464" s="20"/>
    </row>
    <row r="465" spans="1:20" x14ac:dyDescent="0.15">
      <c r="A465" s="6">
        <v>37284</v>
      </c>
      <c r="B465" s="11">
        <v>1943.91</v>
      </c>
      <c r="C465" s="7">
        <f t="shared" si="35"/>
        <v>3.204830469112796E-3</v>
      </c>
      <c r="E465">
        <v>463</v>
      </c>
      <c r="F465" s="2">
        <f t="shared" si="36"/>
        <v>933.2556914731083</v>
      </c>
      <c r="G465" s="9">
        <f>C465^2</f>
        <v>1.0270938335753744E-5</v>
      </c>
      <c r="H465" s="23">
        <f>$O$2*H464+(1-$O$2)*G464</f>
        <v>3.1222496542199159E-4</v>
      </c>
      <c r="I465" s="9">
        <f t="shared" si="37"/>
        <v>1.7669888664674477E-2</v>
      </c>
      <c r="J465" s="24">
        <f>$J$2*(1+C465*$O$3/I465)</f>
        <v>2265.1840863583702</v>
      </c>
      <c r="K465" s="24">
        <f t="shared" si="39"/>
        <v>10.013899340234348</v>
      </c>
      <c r="L465" s="26">
        <f t="shared" si="38"/>
        <v>-1.389934023434769E-2</v>
      </c>
      <c r="Q465">
        <v>463</v>
      </c>
      <c r="R465">
        <v>1408</v>
      </c>
      <c r="S465" s="10">
        <v>3.897366795540691E-2</v>
      </c>
      <c r="T465" s="20"/>
    </row>
    <row r="466" spans="1:20" x14ac:dyDescent="0.15">
      <c r="A466" s="6">
        <v>37285</v>
      </c>
      <c r="B466" s="11">
        <v>1892.99</v>
      </c>
      <c r="C466" s="7">
        <f t="shared" si="35"/>
        <v>-2.6194628352135707E-2</v>
      </c>
      <c r="E466">
        <v>464</v>
      </c>
      <c r="F466" s="2">
        <f t="shared" si="36"/>
        <v>908.80940547745479</v>
      </c>
      <c r="G466" s="9">
        <f>C466^2</f>
        <v>6.8615855450651186E-4</v>
      </c>
      <c r="H466" s="23">
        <f>$O$2*H465+(1-$O$2)*G465</f>
        <v>2.9410772379681729E-4</v>
      </c>
      <c r="I466" s="9">
        <f t="shared" si="37"/>
        <v>1.7149569201493586E-2</v>
      </c>
      <c r="J466" s="24">
        <f>$J$2*(1+C466*$O$3/I466)</f>
        <v>2235.5621788371491</v>
      </c>
      <c r="K466" s="24">
        <f t="shared" si="39"/>
        <v>9.8829471575973429</v>
      </c>
      <c r="L466" s="26">
        <f t="shared" si="38"/>
        <v>0.11705284240265712</v>
      </c>
      <c r="Q466">
        <v>464</v>
      </c>
      <c r="R466">
        <v>476</v>
      </c>
      <c r="S466" s="10">
        <v>3.8934030909244299E-2</v>
      </c>
      <c r="T466" s="20"/>
    </row>
    <row r="467" spans="1:20" x14ac:dyDescent="0.15">
      <c r="A467" s="6">
        <v>37286</v>
      </c>
      <c r="B467" s="11">
        <v>1913.44</v>
      </c>
      <c r="C467" s="7">
        <f t="shared" si="35"/>
        <v>1.0803015335527411E-2</v>
      </c>
      <c r="E467">
        <v>465</v>
      </c>
      <c r="F467" s="2">
        <f t="shared" si="36"/>
        <v>918.62728742189927</v>
      </c>
      <c r="G467" s="9">
        <f>C467^2</f>
        <v>1.1670514033964041E-4</v>
      </c>
      <c r="H467" s="23">
        <f>$O$2*H466+(1-$O$2)*G466</f>
        <v>3.1763077363939897E-4</v>
      </c>
      <c r="I467" s="9">
        <f t="shared" si="37"/>
        <v>1.7822198900231109E-2</v>
      </c>
      <c r="J467" s="24">
        <f>$J$2*(1+C467*$O$3/I467)</f>
        <v>2272.5476820927556</v>
      </c>
      <c r="K467" s="24">
        <f t="shared" si="39"/>
        <v>10.046452238213099</v>
      </c>
      <c r="L467" s="26">
        <f t="shared" si="38"/>
        <v>-4.6452238213099406E-2</v>
      </c>
      <c r="Q467">
        <v>465</v>
      </c>
      <c r="R467">
        <v>1437</v>
      </c>
      <c r="S467" s="10">
        <v>3.8930526888842465E-2</v>
      </c>
      <c r="T467" s="20"/>
    </row>
    <row r="468" spans="1:20" x14ac:dyDescent="0.15">
      <c r="A468" s="6">
        <v>37287</v>
      </c>
      <c r="B468" s="11">
        <v>1934.03</v>
      </c>
      <c r="C468" s="7">
        <f t="shared" si="35"/>
        <v>1.0760724140814304E-2</v>
      </c>
      <c r="E468">
        <v>466</v>
      </c>
      <c r="F468" s="2">
        <f t="shared" si="36"/>
        <v>928.51238225007091</v>
      </c>
      <c r="G468" s="9">
        <f>C468^2</f>
        <v>1.1579318403470374E-4</v>
      </c>
      <c r="H468" s="23">
        <f>$O$2*H467+(1-$O$2)*G467</f>
        <v>3.0557523564141343E-4</v>
      </c>
      <c r="I468" s="9">
        <f t="shared" si="37"/>
        <v>1.7480710387207193E-2</v>
      </c>
      <c r="J468" s="24">
        <f>$J$2*(1+C468*$O$3/I468)</f>
        <v>2272.7110127508886</v>
      </c>
      <c r="K468" s="24">
        <f t="shared" si="39"/>
        <v>10.04717428847805</v>
      </c>
      <c r="L468" s="26">
        <f t="shared" si="38"/>
        <v>-4.7174288478050386E-2</v>
      </c>
      <c r="Q468">
        <v>466</v>
      </c>
      <c r="R468">
        <v>275</v>
      </c>
      <c r="S468" s="10">
        <v>3.8879496979808081E-2</v>
      </c>
      <c r="T468" s="20"/>
    </row>
    <row r="469" spans="1:20" x14ac:dyDescent="0.15">
      <c r="A469" s="6">
        <v>37288</v>
      </c>
      <c r="B469" s="11">
        <v>1911.24</v>
      </c>
      <c r="C469" s="7">
        <f t="shared" si="35"/>
        <v>-1.1783684844599129E-2</v>
      </c>
      <c r="E469">
        <v>467</v>
      </c>
      <c r="F469" s="2">
        <f t="shared" si="36"/>
        <v>917.57108496332808</v>
      </c>
      <c r="G469" s="9">
        <f>C469^2</f>
        <v>1.3885522851683521E-4</v>
      </c>
      <c r="H469" s="23">
        <f>$O$2*H468+(1-$O$2)*G468</f>
        <v>2.9418831254501084E-4</v>
      </c>
      <c r="I469" s="9">
        <f t="shared" si="37"/>
        <v>1.7151918625769272E-2</v>
      </c>
      <c r="J469" s="24">
        <f>$J$2*(1+C469*$O$3/I469)</f>
        <v>2250.1305520793676</v>
      </c>
      <c r="K469" s="24">
        <f t="shared" si="39"/>
        <v>9.9473508517946971</v>
      </c>
      <c r="L469" s="26">
        <f t="shared" si="38"/>
        <v>5.2649148205302865E-2</v>
      </c>
      <c r="Q469">
        <v>467</v>
      </c>
      <c r="R469">
        <v>353</v>
      </c>
      <c r="S469" s="10">
        <v>3.8784321634182106E-2</v>
      </c>
      <c r="T469" s="20"/>
    </row>
    <row r="470" spans="1:20" x14ac:dyDescent="0.15">
      <c r="A470" s="6">
        <v>37291</v>
      </c>
      <c r="B470" s="11">
        <v>1855.53</v>
      </c>
      <c r="C470" s="7">
        <f t="shared" si="35"/>
        <v>-2.914861555848558E-2</v>
      </c>
      <c r="E470">
        <v>468</v>
      </c>
      <c r="F470" s="2">
        <f t="shared" si="36"/>
        <v>890.8251581601495</v>
      </c>
      <c r="G470" s="9">
        <f>C470^2</f>
        <v>8.4964178897638763E-4</v>
      </c>
      <c r="H470" s="23">
        <f>$O$2*H469+(1-$O$2)*G469</f>
        <v>2.8486832750332028E-4</v>
      </c>
      <c r="I470" s="9">
        <f t="shared" si="37"/>
        <v>1.6878042762812288E-2</v>
      </c>
      <c r="J470" s="24">
        <f>$J$2*(1+C470*$O$3/I470)</f>
        <v>2232.1022561711789</v>
      </c>
      <c r="K470" s="24">
        <f t="shared" si="39"/>
        <v>9.8676515719049132</v>
      </c>
      <c r="L470" s="26">
        <f t="shared" si="38"/>
        <v>0.13234842809508685</v>
      </c>
      <c r="Q470">
        <v>468</v>
      </c>
      <c r="R470">
        <v>317</v>
      </c>
      <c r="S470" s="10">
        <v>3.8367398822130028E-2</v>
      </c>
      <c r="T470" s="20"/>
    </row>
    <row r="471" spans="1:20" x14ac:dyDescent="0.15">
      <c r="A471" s="6">
        <v>37292</v>
      </c>
      <c r="B471" s="11">
        <v>1838.52</v>
      </c>
      <c r="C471" s="7">
        <f t="shared" si="35"/>
        <v>-9.1671921230053188E-3</v>
      </c>
      <c r="E471">
        <v>469</v>
      </c>
      <c r="F471" s="2">
        <f t="shared" si="36"/>
        <v>882.6587927872888</v>
      </c>
      <c r="G471" s="9">
        <f>C471^2</f>
        <v>8.4037411420090767E-5</v>
      </c>
      <c r="H471" s="23">
        <f>$O$2*H470+(1-$O$2)*G470</f>
        <v>3.1875473519170431E-4</v>
      </c>
      <c r="I471" s="9">
        <f t="shared" si="37"/>
        <v>1.7853703682757377E-2</v>
      </c>
      <c r="J471" s="24">
        <f>$J$2*(1+C471*$O$3/I471)</f>
        <v>2253.1391551866354</v>
      </c>
      <c r="K471" s="24">
        <f t="shared" si="39"/>
        <v>9.9606512492556973</v>
      </c>
      <c r="L471" s="26">
        <f t="shared" si="38"/>
        <v>3.9348750744302663E-2</v>
      </c>
      <c r="Q471">
        <v>469</v>
      </c>
      <c r="R471">
        <v>360</v>
      </c>
      <c r="S471" s="10">
        <v>3.7938158106165076E-2</v>
      </c>
      <c r="T471" s="20"/>
    </row>
    <row r="472" spans="1:20" x14ac:dyDescent="0.15">
      <c r="A472" s="6">
        <v>37293</v>
      </c>
      <c r="B472" s="11">
        <v>1812.71</v>
      </c>
      <c r="C472" s="7">
        <f t="shared" si="35"/>
        <v>-1.4038465722428839E-2</v>
      </c>
      <c r="E472">
        <v>470</v>
      </c>
      <c r="F472" s="2">
        <f t="shared" si="36"/>
        <v>870.26761758014402</v>
      </c>
      <c r="G472" s="9">
        <f>C472^2</f>
        <v>1.9707851983980946E-4</v>
      </c>
      <c r="H472" s="23">
        <f>$O$2*H471+(1-$O$2)*G471</f>
        <v>3.0467169576540748E-4</v>
      </c>
      <c r="I472" s="9">
        <f t="shared" si="37"/>
        <v>1.7454847342941945E-2</v>
      </c>
      <c r="J472" s="24">
        <f>$J$2*(1+C472*$O$3/I472)</f>
        <v>2248.0979444283548</v>
      </c>
      <c r="K472" s="24">
        <f t="shared" si="39"/>
        <v>9.9383651236421766</v>
      </c>
      <c r="L472" s="26">
        <f t="shared" si="38"/>
        <v>6.1634876357823387E-2</v>
      </c>
      <c r="Q472">
        <v>470</v>
      </c>
      <c r="R472">
        <v>30</v>
      </c>
      <c r="S472" s="10">
        <v>3.7882112258971645E-2</v>
      </c>
      <c r="T472" s="20"/>
    </row>
    <row r="473" spans="1:20" x14ac:dyDescent="0.15">
      <c r="A473" s="6">
        <v>37294</v>
      </c>
      <c r="B473" s="11">
        <v>1782.11</v>
      </c>
      <c r="C473" s="7">
        <f t="shared" si="35"/>
        <v>-1.6880802775954273E-2</v>
      </c>
      <c r="E473">
        <v>471</v>
      </c>
      <c r="F473" s="2">
        <f t="shared" si="36"/>
        <v>855.57680156547406</v>
      </c>
      <c r="G473" s="9">
        <f>C473^2</f>
        <v>2.8496150236066552E-4</v>
      </c>
      <c r="H473" s="23">
        <f>$O$2*H472+(1-$O$2)*G472</f>
        <v>2.9821610520987165E-4</v>
      </c>
      <c r="I473" s="9">
        <f t="shared" si="37"/>
        <v>1.7268934686594645E-2</v>
      </c>
      <c r="J473" s="24">
        <f>$J$2*(1+C473*$O$3/I473)</f>
        <v>2245.094641262705</v>
      </c>
      <c r="K473" s="24">
        <f t="shared" si="39"/>
        <v>9.9250881561011521</v>
      </c>
      <c r="L473" s="26">
        <f t="shared" si="38"/>
        <v>7.4911843898847863E-2</v>
      </c>
      <c r="Q473">
        <v>471</v>
      </c>
      <c r="R473">
        <v>623</v>
      </c>
      <c r="S473" s="10">
        <v>3.7878863986637867E-2</v>
      </c>
      <c r="T473" s="20"/>
    </row>
    <row r="474" spans="1:20" x14ac:dyDescent="0.15">
      <c r="A474" s="6">
        <v>37295</v>
      </c>
      <c r="B474" s="11">
        <v>1818.88</v>
      </c>
      <c r="C474" s="7">
        <f t="shared" si="35"/>
        <v>2.0632845335024408E-2</v>
      </c>
      <c r="E474">
        <v>472</v>
      </c>
      <c r="F474" s="2">
        <f t="shared" si="36"/>
        <v>873.2297853844093</v>
      </c>
      <c r="G474" s="9">
        <f>C474^2</f>
        <v>4.2571430661903848E-4</v>
      </c>
      <c r="H474" s="23">
        <f>$O$2*H473+(1-$O$2)*G473</f>
        <v>2.9742082903891928E-4</v>
      </c>
      <c r="I474" s="9">
        <f t="shared" si="37"/>
        <v>1.7245893106444771E-2</v>
      </c>
      <c r="J474" s="24">
        <f>$J$2*(1+C474*$O$3/I474)</f>
        <v>2282.7794221247068</v>
      </c>
      <c r="K474" s="24">
        <f t="shared" si="39"/>
        <v>10.091684594988182</v>
      </c>
      <c r="L474" s="26">
        <f t="shared" si="38"/>
        <v>-9.1684594988182155E-2</v>
      </c>
      <c r="Q474">
        <v>472</v>
      </c>
      <c r="R474">
        <v>1269</v>
      </c>
      <c r="S474" s="10">
        <v>3.7877983391641834E-2</v>
      </c>
      <c r="T474" s="20"/>
    </row>
    <row r="475" spans="1:20" x14ac:dyDescent="0.15">
      <c r="A475" s="6">
        <v>37298</v>
      </c>
      <c r="B475" s="11">
        <v>1846.66</v>
      </c>
      <c r="C475" s="7">
        <f t="shared" si="35"/>
        <v>1.5273135116115499E-2</v>
      </c>
      <c r="E475">
        <v>473</v>
      </c>
      <c r="F475" s="2">
        <f t="shared" si="36"/>
        <v>886.56674188400189</v>
      </c>
      <c r="G475" s="9">
        <f>C475^2</f>
        <v>2.3326865627512042E-4</v>
      </c>
      <c r="H475" s="23">
        <f>$O$2*H474+(1-$O$2)*G474</f>
        <v>3.0511843769372648E-4</v>
      </c>
      <c r="I475" s="9">
        <f t="shared" si="37"/>
        <v>1.7467639728759192E-2</v>
      </c>
      <c r="J475" s="24">
        <f>$J$2*(1+C475*$O$3/I475)</f>
        <v>2277.1971373564793</v>
      </c>
      <c r="K475" s="24">
        <f t="shared" si="39"/>
        <v>10.067006495713954</v>
      </c>
      <c r="L475" s="26">
        <f t="shared" si="38"/>
        <v>-6.700649571395445E-2</v>
      </c>
      <c r="Q475">
        <v>473</v>
      </c>
      <c r="R475">
        <v>1371</v>
      </c>
      <c r="S475" s="10">
        <v>3.7847189622899791E-2</v>
      </c>
      <c r="T475" s="20"/>
    </row>
    <row r="476" spans="1:20" x14ac:dyDescent="0.15">
      <c r="A476" s="6">
        <v>37299</v>
      </c>
      <c r="B476" s="11">
        <v>1834.21</v>
      </c>
      <c r="C476" s="7">
        <f t="shared" si="35"/>
        <v>-6.7419015953126271E-3</v>
      </c>
      <c r="E476">
        <v>474</v>
      </c>
      <c r="F476" s="2">
        <f t="shared" si="36"/>
        <v>880.58959615254298</v>
      </c>
      <c r="G476" s="9">
        <f>C476^2</f>
        <v>4.5453237120878949E-5</v>
      </c>
      <c r="H476" s="23">
        <f>$O$2*H475+(1-$O$2)*G475</f>
        <v>3.0080745080861011E-4</v>
      </c>
      <c r="I476" s="9">
        <f t="shared" si="37"/>
        <v>1.7343801509721278E-2</v>
      </c>
      <c r="J476" s="24">
        <f>$J$2*(1+C476*$O$3/I476)</f>
        <v>2255.301529474269</v>
      </c>
      <c r="K476" s="24">
        <f t="shared" si="39"/>
        <v>9.970210648239064</v>
      </c>
      <c r="L476" s="26">
        <f t="shared" si="38"/>
        <v>2.9789351760936E-2</v>
      </c>
      <c r="Q476">
        <v>474</v>
      </c>
      <c r="R476">
        <v>902</v>
      </c>
      <c r="S476" s="10">
        <v>3.7598181722806601E-2</v>
      </c>
      <c r="T476" s="20"/>
    </row>
    <row r="477" spans="1:20" x14ac:dyDescent="0.15">
      <c r="A477" s="6">
        <v>37300</v>
      </c>
      <c r="B477" s="11">
        <v>1859.16</v>
      </c>
      <c r="C477" s="7">
        <f t="shared" si="35"/>
        <v>1.360258639959433E-2</v>
      </c>
      <c r="E477">
        <v>475</v>
      </c>
      <c r="F477" s="2">
        <f t="shared" si="36"/>
        <v>892.56789221679185</v>
      </c>
      <c r="G477" s="9">
        <f>C477^2</f>
        <v>1.8503035675842863E-4</v>
      </c>
      <c r="H477" s="23">
        <f>$O$2*H476+(1-$O$2)*G476</f>
        <v>2.8548619798734619E-4</v>
      </c>
      <c r="I477" s="9">
        <f t="shared" si="37"/>
        <v>1.6896336821552362E-2</v>
      </c>
      <c r="J477" s="24">
        <f>$J$2*(1+C477*$O$3/I477)</f>
        <v>2275.9957169697318</v>
      </c>
      <c r="K477" s="24">
        <f t="shared" si="39"/>
        <v>10.061695270506851</v>
      </c>
      <c r="L477" s="26">
        <f t="shared" si="38"/>
        <v>-6.1695270506850974E-2</v>
      </c>
      <c r="Q477">
        <v>475</v>
      </c>
      <c r="R477">
        <v>25</v>
      </c>
      <c r="S477" s="10">
        <v>3.7500282386142558E-2</v>
      </c>
      <c r="T477" s="20"/>
    </row>
    <row r="478" spans="1:20" x14ac:dyDescent="0.15">
      <c r="A478" s="6">
        <v>37301</v>
      </c>
      <c r="B478" s="11">
        <v>1843.37</v>
      </c>
      <c r="C478" s="7">
        <f t="shared" si="35"/>
        <v>-8.4930828976528261E-3</v>
      </c>
      <c r="E478">
        <v>476</v>
      </c>
      <c r="F478" s="2">
        <f t="shared" si="36"/>
        <v>884.98723911641139</v>
      </c>
      <c r="G478" s="9">
        <f>C478^2</f>
        <v>7.213245710640292E-5</v>
      </c>
      <c r="H478" s="23">
        <f>$O$2*H477+(1-$O$2)*G477</f>
        <v>2.7945884751361116E-4</v>
      </c>
      <c r="I478" s="9">
        <f t="shared" si="37"/>
        <v>1.6717022686878521E-2</v>
      </c>
      <c r="J478" s="24">
        <f>$J$2*(1+C478*$O$3/I478)</f>
        <v>2253.2329664722051</v>
      </c>
      <c r="K478" s="24">
        <f t="shared" si="39"/>
        <v>9.9610659690907557</v>
      </c>
      <c r="L478" s="26">
        <f t="shared" si="38"/>
        <v>3.8934030909244299E-2</v>
      </c>
      <c r="Q478">
        <v>476</v>
      </c>
      <c r="R478">
        <v>891</v>
      </c>
      <c r="S478" s="10">
        <v>3.724837867687647E-2</v>
      </c>
      <c r="T478" s="20"/>
    </row>
    <row r="479" spans="1:20" x14ac:dyDescent="0.15">
      <c r="A479" s="6">
        <v>37302</v>
      </c>
      <c r="B479" s="11">
        <v>1805.2</v>
      </c>
      <c r="C479" s="7">
        <f t="shared" si="35"/>
        <v>-2.070664055507021E-2</v>
      </c>
      <c r="E479">
        <v>477</v>
      </c>
      <c r="F479" s="2">
        <f t="shared" si="36"/>
        <v>866.66212646020392</v>
      </c>
      <c r="G479" s="9">
        <f>C479^2</f>
        <v>4.2876496307687833E-4</v>
      </c>
      <c r="H479" s="23">
        <f>$O$2*H478+(1-$O$2)*G478</f>
        <v>2.6701926408917865E-4</v>
      </c>
      <c r="I479" s="9">
        <f t="shared" si="37"/>
        <v>1.6340724099291888E-2</v>
      </c>
      <c r="J479" s="24">
        <f>$J$2*(1+C479*$O$3/I479)</f>
        <v>2240.0734645415941</v>
      </c>
      <c r="K479" s="24">
        <f t="shared" si="39"/>
        <v>9.9028905967250545</v>
      </c>
      <c r="L479" s="26">
        <f t="shared" si="38"/>
        <v>9.7109403274945549E-2</v>
      </c>
      <c r="Q479">
        <v>477</v>
      </c>
      <c r="R479">
        <v>649</v>
      </c>
      <c r="S479" s="10">
        <v>3.7145020314637733E-2</v>
      </c>
      <c r="T479" s="20"/>
    </row>
    <row r="480" spans="1:20" x14ac:dyDescent="0.15">
      <c r="A480" s="6">
        <v>37306</v>
      </c>
      <c r="B480" s="11">
        <v>1750.61</v>
      </c>
      <c r="C480" s="7">
        <f t="shared" si="35"/>
        <v>-3.0240416574340845E-2</v>
      </c>
      <c r="E480">
        <v>478</v>
      </c>
      <c r="F480" s="2">
        <f t="shared" si="36"/>
        <v>840.45390272684324</v>
      </c>
      <c r="G480" s="9">
        <f>C480^2</f>
        <v>9.1448279458966847E-4</v>
      </c>
      <c r="H480" s="23">
        <f>$O$2*H479+(1-$O$2)*G479</f>
        <v>2.7672400602844061E-4</v>
      </c>
      <c r="I480" s="9">
        <f t="shared" si="37"/>
        <v>1.6635023475440023E-2</v>
      </c>
      <c r="J480" s="24">
        <f>$J$2*(1+C480*$O$3/I480)</f>
        <v>2230.5271581575867</v>
      </c>
      <c r="K480" s="24">
        <f t="shared" si="39"/>
        <v>9.8606883970114882</v>
      </c>
      <c r="L480" s="26">
        <f t="shared" si="38"/>
        <v>0.13931160298851175</v>
      </c>
      <c r="Q480">
        <v>478</v>
      </c>
      <c r="R480">
        <v>298</v>
      </c>
      <c r="S480" s="10">
        <v>3.711271362957369E-2</v>
      </c>
      <c r="T480" s="20"/>
    </row>
    <row r="481" spans="1:20" x14ac:dyDescent="0.15">
      <c r="A481" s="6">
        <v>37307</v>
      </c>
      <c r="B481" s="11">
        <v>1775.57</v>
      </c>
      <c r="C481" s="7">
        <f t="shared" si="35"/>
        <v>1.4257887250729739E-2</v>
      </c>
      <c r="E481">
        <v>479</v>
      </c>
      <c r="F481" s="2">
        <f t="shared" si="36"/>
        <v>852.43699971135834</v>
      </c>
      <c r="G481" s="9">
        <f>C481^2</f>
        <v>2.0328734885452165E-4</v>
      </c>
      <c r="H481" s="23">
        <f>$O$2*H480+(1-$O$2)*G480</f>
        <v>3.1498953334211434E-4</v>
      </c>
      <c r="I481" s="9">
        <f t="shared" si="37"/>
        <v>1.7747944482167908E-2</v>
      </c>
      <c r="J481" s="24">
        <f>$J$2*(1+C481*$O$3/I481)</f>
        <v>2275.9661264083306</v>
      </c>
      <c r="K481" s="24">
        <f t="shared" si="39"/>
        <v>10.061564456898775</v>
      </c>
      <c r="L481" s="26">
        <f t="shared" si="38"/>
        <v>-6.1564456898775433E-2</v>
      </c>
      <c r="Q481">
        <v>479</v>
      </c>
      <c r="R481">
        <v>1092</v>
      </c>
      <c r="S481" s="10">
        <v>3.6515659175126558E-2</v>
      </c>
      <c r="T481" s="20"/>
    </row>
    <row r="482" spans="1:20" x14ac:dyDescent="0.15">
      <c r="A482" s="6">
        <v>37308</v>
      </c>
      <c r="B482" s="11">
        <v>1716.24</v>
      </c>
      <c r="C482" s="7">
        <f t="shared" si="35"/>
        <v>-3.3414621783427245E-2</v>
      </c>
      <c r="E482">
        <v>480</v>
      </c>
      <c r="F482" s="2">
        <f t="shared" si="36"/>
        <v>823.95313977180388</v>
      </c>
      <c r="G482" s="9">
        <f>C482^2</f>
        <v>1.1165369489294905E-3</v>
      </c>
      <c r="H482" s="23">
        <f>$O$2*H481+(1-$O$2)*G481</f>
        <v>3.0828740227285882E-4</v>
      </c>
      <c r="I482" s="9">
        <f t="shared" si="37"/>
        <v>1.7558114997711424E-2</v>
      </c>
      <c r="J482" s="24">
        <f>$J$2*(1+C482*$O$3/I482)</f>
        <v>2229.0500331561234</v>
      </c>
      <c r="K482" s="24">
        <f t="shared" si="39"/>
        <v>9.8541583400652666</v>
      </c>
      <c r="L482" s="26">
        <f t="shared" si="38"/>
        <v>0.14584165993473341</v>
      </c>
      <c r="Q482">
        <v>480</v>
      </c>
      <c r="R482">
        <v>248</v>
      </c>
      <c r="S482" s="10">
        <v>3.6390787247569278E-2</v>
      </c>
      <c r="T482" s="20"/>
    </row>
    <row r="483" spans="1:20" x14ac:dyDescent="0.15">
      <c r="A483" s="6">
        <v>37309</v>
      </c>
      <c r="B483" s="11">
        <v>1724.54</v>
      </c>
      <c r="C483" s="7">
        <f t="shared" si="35"/>
        <v>4.8361534517316063E-3</v>
      </c>
      <c r="E483">
        <v>481</v>
      </c>
      <c r="F483" s="2">
        <f t="shared" si="36"/>
        <v>827.93790359277637</v>
      </c>
      <c r="G483" s="9">
        <f>C483^2</f>
        <v>2.3388380208695528E-5</v>
      </c>
      <c r="H483" s="23">
        <f>$O$2*H482+(1-$O$2)*G482</f>
        <v>3.5678237507225671E-4</v>
      </c>
      <c r="I483" s="9">
        <f t="shared" si="37"/>
        <v>1.8888683783478844E-2</v>
      </c>
      <c r="J483" s="24">
        <f>$J$2*(1+C483*$O$3/I483)</f>
        <v>2266.4783504910315</v>
      </c>
      <c r="K483" s="24">
        <f t="shared" si="39"/>
        <v>10.019621007988505</v>
      </c>
      <c r="L483" s="26">
        <f t="shared" si="38"/>
        <v>-1.9621007988504857E-2</v>
      </c>
      <c r="Q483">
        <v>481</v>
      </c>
      <c r="R483">
        <v>1166</v>
      </c>
      <c r="S483" s="10">
        <v>3.6270589564715294E-2</v>
      </c>
      <c r="T483" s="20"/>
    </row>
    <row r="484" spans="1:20" x14ac:dyDescent="0.15">
      <c r="A484" s="6">
        <v>37312</v>
      </c>
      <c r="B484" s="11">
        <v>1769.88</v>
      </c>
      <c r="C484" s="7">
        <f t="shared" si="35"/>
        <v>2.6291068922727368E-2</v>
      </c>
      <c r="E484">
        <v>482</v>
      </c>
      <c r="F484" s="2">
        <f t="shared" si="36"/>
        <v>849.70527607987242</v>
      </c>
      <c r="G484" s="9">
        <f>C484^2</f>
        <v>6.9122030509960073E-4</v>
      </c>
      <c r="H484" s="23">
        <f>$O$2*H483+(1-$O$2)*G483</f>
        <v>3.3677873538044299E-4</v>
      </c>
      <c r="I484" s="9">
        <f t="shared" si="37"/>
        <v>1.8351532235223386E-2</v>
      </c>
      <c r="J484" s="24">
        <f>$J$2*(1+C484*$O$3/I484)</f>
        <v>2286.8747121848382</v>
      </c>
      <c r="K484" s="24">
        <f t="shared" si="39"/>
        <v>10.109789005432434</v>
      </c>
      <c r="L484" s="26">
        <f t="shared" si="38"/>
        <v>-0.10978900543243419</v>
      </c>
      <c r="Q484">
        <v>482</v>
      </c>
      <c r="R484">
        <v>654</v>
      </c>
      <c r="S484" s="10">
        <v>3.618343970891047E-2</v>
      </c>
      <c r="T484" s="20"/>
    </row>
    <row r="485" spans="1:20" x14ac:dyDescent="0.15">
      <c r="A485" s="6">
        <v>37313</v>
      </c>
      <c r="B485" s="11">
        <v>1766.86</v>
      </c>
      <c r="C485" s="7">
        <f t="shared" si="35"/>
        <v>-1.7063303726807533E-3</v>
      </c>
      <c r="E485">
        <v>483</v>
      </c>
      <c r="F485" s="2">
        <f t="shared" si="36"/>
        <v>848.25539815947025</v>
      </c>
      <c r="G485" s="9">
        <f>C485^2</f>
        <v>2.9115633407328383E-6</v>
      </c>
      <c r="H485" s="23">
        <f>$O$2*H484+(1-$O$2)*G484</f>
        <v>3.5804522956359251E-4</v>
      </c>
      <c r="I485" s="9">
        <f t="shared" si="37"/>
        <v>1.892208311903297E-2</v>
      </c>
      <c r="J485" s="24">
        <f>$J$2*(1+C485*$O$3/I485)</f>
        <v>2260.4767897507577</v>
      </c>
      <c r="K485" s="24">
        <f t="shared" si="39"/>
        <v>9.993089378396304</v>
      </c>
      <c r="L485" s="26">
        <f t="shared" si="38"/>
        <v>6.9106216036960433E-3</v>
      </c>
      <c r="Q485">
        <v>483</v>
      </c>
      <c r="R485">
        <v>132</v>
      </c>
      <c r="S485" s="10">
        <v>3.6041545397061725E-2</v>
      </c>
      <c r="T485" s="20"/>
    </row>
    <row r="486" spans="1:20" x14ac:dyDescent="0.15">
      <c r="A486" s="6">
        <v>37314</v>
      </c>
      <c r="B486" s="11">
        <v>1751.88</v>
      </c>
      <c r="C486" s="7">
        <f t="shared" si="35"/>
        <v>-8.4783174671450023E-3</v>
      </c>
      <c r="E486">
        <v>484</v>
      </c>
      <c r="F486" s="2">
        <f t="shared" si="36"/>
        <v>841.06361960065476</v>
      </c>
      <c r="G486" s="9">
        <f>C486^2</f>
        <v>7.1881867073696044E-5</v>
      </c>
      <c r="H486" s="23">
        <f>$O$2*H485+(1-$O$2)*G485</f>
        <v>3.3673720959022092E-4</v>
      </c>
      <c r="I486" s="9">
        <f t="shared" si="37"/>
        <v>1.8350400801895879E-2</v>
      </c>
      <c r="J486" s="24">
        <f>$J$2*(1+C486*$O$3/I486)</f>
        <v>2254.0308331972201</v>
      </c>
      <c r="K486" s="24">
        <f t="shared" si="39"/>
        <v>9.9645931689856049</v>
      </c>
      <c r="L486" s="26">
        <f t="shared" si="38"/>
        <v>3.5406831014395124E-2</v>
      </c>
      <c r="Q486">
        <v>484</v>
      </c>
      <c r="R486">
        <v>710</v>
      </c>
      <c r="S486" s="10">
        <v>3.5932473609078031E-2</v>
      </c>
      <c r="T486" s="20"/>
    </row>
    <row r="487" spans="1:20" x14ac:dyDescent="0.15">
      <c r="A487" s="6">
        <v>37315</v>
      </c>
      <c r="B487" s="11">
        <v>1731.49</v>
      </c>
      <c r="C487" s="7">
        <f t="shared" si="35"/>
        <v>-1.1638925040527992E-2</v>
      </c>
      <c r="E487">
        <v>485</v>
      </c>
      <c r="F487" s="2">
        <f t="shared" si="36"/>
        <v>831.27454317780757</v>
      </c>
      <c r="G487" s="9">
        <f>C487^2</f>
        <v>1.3546457609902953E-4</v>
      </c>
      <c r="H487" s="23">
        <f>$O$2*H486+(1-$O$2)*G486</f>
        <v>3.2084588903922944E-4</v>
      </c>
      <c r="I487" s="9">
        <f t="shared" si="37"/>
        <v>1.7912171533324188E-2</v>
      </c>
      <c r="J487" s="24">
        <f>$J$2*(1+C487*$O$3/I487)</f>
        <v>2250.7761242795341</v>
      </c>
      <c r="K487" s="24">
        <f t="shared" si="39"/>
        <v>9.9502047898336645</v>
      </c>
      <c r="L487" s="26">
        <f t="shared" si="38"/>
        <v>4.979521016633548E-2</v>
      </c>
      <c r="Q487">
        <v>485</v>
      </c>
      <c r="R487">
        <v>1108</v>
      </c>
      <c r="S487" s="10">
        <v>3.5900364233624416E-2</v>
      </c>
      <c r="T487" s="20"/>
    </row>
    <row r="488" spans="1:20" x14ac:dyDescent="0.15">
      <c r="A488" s="6">
        <v>37316</v>
      </c>
      <c r="B488" s="11">
        <v>1802.74</v>
      </c>
      <c r="C488" s="7">
        <f t="shared" si="35"/>
        <v>4.1149530173434368E-2</v>
      </c>
      <c r="E488">
        <v>486</v>
      </c>
      <c r="F488" s="2">
        <f t="shared" si="36"/>
        <v>865.48110007471064</v>
      </c>
      <c r="G488" s="9">
        <f>C488^2</f>
        <v>1.6932838334943856E-3</v>
      </c>
      <c r="H488" s="23">
        <f>$O$2*H487+(1-$O$2)*G487</f>
        <v>3.0972301026281743E-4</v>
      </c>
      <c r="I488" s="9">
        <f t="shared" si="37"/>
        <v>1.7598949123820359E-2</v>
      </c>
      <c r="J488" s="24">
        <f>$J$2*(1+C488*$O$3/I488)</f>
        <v>2302.5723107525573</v>
      </c>
      <c r="K488" s="24">
        <f t="shared" si="39"/>
        <v>10.179184765753734</v>
      </c>
      <c r="L488" s="26">
        <f t="shared" si="38"/>
        <v>-0.17918476575373354</v>
      </c>
      <c r="Q488">
        <v>486</v>
      </c>
      <c r="R488">
        <v>147</v>
      </c>
      <c r="S488" s="10">
        <v>3.5834946986959437E-2</v>
      </c>
      <c r="T488" s="20"/>
    </row>
    <row r="489" spans="1:20" x14ac:dyDescent="0.15">
      <c r="A489" s="6">
        <v>37319</v>
      </c>
      <c r="B489" s="11">
        <v>1859.32</v>
      </c>
      <c r="C489" s="7">
        <f t="shared" si="35"/>
        <v>3.138555754018868E-2</v>
      </c>
      <c r="E489">
        <v>487</v>
      </c>
      <c r="F489" s="2">
        <f t="shared" si="36"/>
        <v>892.64470694105125</v>
      </c>
      <c r="G489" s="9">
        <f>C489^2</f>
        <v>9.8505322210849441E-4</v>
      </c>
      <c r="H489" s="23">
        <f>$O$2*H488+(1-$O$2)*G488</f>
        <v>3.9273665965671161E-4</v>
      </c>
      <c r="I489" s="9">
        <f t="shared" si="37"/>
        <v>1.9817584607027962E-2</v>
      </c>
      <c r="J489" s="24">
        <f>$J$2*(1+C489*$O$3/I489)</f>
        <v>2289.4937924057535</v>
      </c>
      <c r="K489" s="24">
        <f t="shared" si="39"/>
        <v>10.121367404669032</v>
      </c>
      <c r="L489" s="26">
        <f t="shared" si="38"/>
        <v>-0.12136740466903184</v>
      </c>
      <c r="Q489">
        <v>487</v>
      </c>
      <c r="R489">
        <v>382</v>
      </c>
      <c r="S489" s="10">
        <v>3.5815955831617785E-2</v>
      </c>
      <c r="T489" s="20"/>
    </row>
    <row r="490" spans="1:20" x14ac:dyDescent="0.15">
      <c r="A490" s="6">
        <v>37320</v>
      </c>
      <c r="B490" s="11">
        <v>1866.29</v>
      </c>
      <c r="C490" s="7">
        <f t="shared" si="35"/>
        <v>3.7486823139643022E-3</v>
      </c>
      <c r="E490">
        <v>488</v>
      </c>
      <c r="F490" s="2">
        <f t="shared" si="36"/>
        <v>895.99094836661504</v>
      </c>
      <c r="G490" s="9">
        <f>C490^2</f>
        <v>1.4052619091028756E-5</v>
      </c>
      <c r="H490" s="23">
        <f>$O$2*H489+(1-$O$2)*G489</f>
        <v>4.2827565340381862E-4</v>
      </c>
      <c r="I490" s="9">
        <f t="shared" si="37"/>
        <v>2.0694821898335308E-2</v>
      </c>
      <c r="J490" s="24">
        <f>$J$2*(1+C490*$O$3/I490)</f>
        <v>2265.1800760214974</v>
      </c>
      <c r="K490" s="24">
        <f t="shared" si="39"/>
        <v>10.01388161138396</v>
      </c>
      <c r="L490" s="26">
        <f t="shared" si="38"/>
        <v>-1.3881611383959935E-2</v>
      </c>
      <c r="Q490">
        <v>488</v>
      </c>
      <c r="R490">
        <v>915</v>
      </c>
      <c r="S490" s="10">
        <v>3.5532676301894384E-2</v>
      </c>
      <c r="T490" s="20"/>
    </row>
    <row r="491" spans="1:20" x14ac:dyDescent="0.15">
      <c r="A491" s="6">
        <v>37321</v>
      </c>
      <c r="B491" s="11">
        <v>1890.4</v>
      </c>
      <c r="C491" s="7">
        <f t="shared" si="35"/>
        <v>1.2918678233286407E-2</v>
      </c>
      <c r="E491">
        <v>489</v>
      </c>
      <c r="F491" s="2">
        <f t="shared" si="36"/>
        <v>907.56596712850046</v>
      </c>
      <c r="G491" s="9">
        <f>C491^2</f>
        <v>1.6689224729518799E-4</v>
      </c>
      <c r="H491" s="23">
        <f>$O$2*H490+(1-$O$2)*G490</f>
        <v>4.0342227134505121E-4</v>
      </c>
      <c r="I491" s="9">
        <f t="shared" si="37"/>
        <v>2.0085374563225133E-2</v>
      </c>
      <c r="J491" s="24">
        <f>$J$2*(1+C491*$O$3/I491)</f>
        <v>2273.1896533395543</v>
      </c>
      <c r="K491" s="24">
        <f t="shared" si="39"/>
        <v>10.049290257199493</v>
      </c>
      <c r="L491" s="26">
        <f t="shared" si="38"/>
        <v>-4.9290257199492871E-2</v>
      </c>
      <c r="Q491">
        <v>489</v>
      </c>
      <c r="R491">
        <v>484</v>
      </c>
      <c r="S491" s="10">
        <v>3.5406831014395124E-2</v>
      </c>
      <c r="T491" s="20"/>
    </row>
    <row r="492" spans="1:20" x14ac:dyDescent="0.15">
      <c r="A492" s="6">
        <v>37322</v>
      </c>
      <c r="B492" s="11">
        <v>1881.63</v>
      </c>
      <c r="C492" s="7">
        <f t="shared" si="35"/>
        <v>-4.6392297926364234E-3</v>
      </c>
      <c r="E492">
        <v>490</v>
      </c>
      <c r="F492" s="2">
        <f t="shared" si="36"/>
        <v>903.35556005501508</v>
      </c>
      <c r="G492" s="9">
        <f>C492^2</f>
        <v>2.1522453068885392E-5</v>
      </c>
      <c r="H492" s="23">
        <f>$O$2*H491+(1-$O$2)*G491</f>
        <v>3.8923046990205939E-4</v>
      </c>
      <c r="I492" s="9">
        <f t="shared" si="37"/>
        <v>1.9728924702123514E-2</v>
      </c>
      <c r="J492" s="24">
        <f>$J$2*(1+C492*$O$3/I492)</f>
        <v>2257.963704233156</v>
      </c>
      <c r="K492" s="24">
        <f t="shared" si="39"/>
        <v>9.9819795593055645</v>
      </c>
      <c r="L492" s="26">
        <f t="shared" si="38"/>
        <v>1.8020440694435536E-2</v>
      </c>
      <c r="Q492">
        <v>490</v>
      </c>
      <c r="R492">
        <v>549</v>
      </c>
      <c r="S492" s="10">
        <v>3.5375225580720482E-2</v>
      </c>
      <c r="T492" s="20"/>
    </row>
    <row r="493" spans="1:20" x14ac:dyDescent="0.15">
      <c r="A493" s="6">
        <v>37323</v>
      </c>
      <c r="B493" s="11">
        <v>1929.67</v>
      </c>
      <c r="C493" s="7">
        <f t="shared" si="35"/>
        <v>2.5531055521011092E-2</v>
      </c>
      <c r="E493">
        <v>491</v>
      </c>
      <c r="F493" s="2">
        <f t="shared" si="36"/>
        <v>926.41918101399369</v>
      </c>
      <c r="G493" s="9">
        <f>C493^2</f>
        <v>6.5183479601695093E-4</v>
      </c>
      <c r="H493" s="23">
        <f>$O$2*H492+(1-$O$2)*G492</f>
        <v>3.6716798889206893E-4</v>
      </c>
      <c r="I493" s="9">
        <f t="shared" si="37"/>
        <v>1.916162803344405E-2</v>
      </c>
      <c r="J493" s="24">
        <f>$J$2*(1+C493*$O$3/I493)</f>
        <v>2285.1372131991525</v>
      </c>
      <c r="K493" s="24">
        <f t="shared" si="39"/>
        <v>10.102107890219237</v>
      </c>
      <c r="L493" s="26">
        <f t="shared" si="38"/>
        <v>-0.10210789021923716</v>
      </c>
      <c r="Q493">
        <v>491</v>
      </c>
      <c r="R493">
        <v>605</v>
      </c>
      <c r="S493" s="10">
        <v>3.5355337437135148E-2</v>
      </c>
      <c r="T493" s="20"/>
    </row>
    <row r="494" spans="1:20" x14ac:dyDescent="0.15">
      <c r="A494" s="6">
        <v>37326</v>
      </c>
      <c r="B494" s="11">
        <v>1929.49</v>
      </c>
      <c r="C494" s="7">
        <f t="shared" si="35"/>
        <v>-9.3280198168677053E-5</v>
      </c>
      <c r="E494">
        <v>492</v>
      </c>
      <c r="F494" s="2">
        <f t="shared" si="36"/>
        <v>926.33276444920148</v>
      </c>
      <c r="G494" s="9">
        <f>C494^2</f>
        <v>8.701195370387661E-9</v>
      </c>
      <c r="H494" s="23">
        <f>$O$2*H493+(1-$O$2)*G493</f>
        <v>3.8424799731956189E-4</v>
      </c>
      <c r="I494" s="9">
        <f t="shared" si="37"/>
        <v>1.9602244701042836E-2</v>
      </c>
      <c r="J494" s="24">
        <f>$J$2*(1+C494*$O$3/I494)</f>
        <v>2261.9575089423001</v>
      </c>
      <c r="K494" s="24">
        <f t="shared" si="39"/>
        <v>9.9996353244960297</v>
      </c>
      <c r="L494" s="26">
        <f t="shared" si="38"/>
        <v>3.6467550397034643E-4</v>
      </c>
      <c r="Q494">
        <v>492</v>
      </c>
      <c r="R494">
        <v>68</v>
      </c>
      <c r="S494" s="10">
        <v>3.5350626561937659E-2</v>
      </c>
      <c r="T494" s="20"/>
    </row>
    <row r="495" spans="1:20" x14ac:dyDescent="0.15">
      <c r="A495" s="6">
        <v>37327</v>
      </c>
      <c r="B495" s="11">
        <v>1897.12</v>
      </c>
      <c r="C495" s="7">
        <f t="shared" si="35"/>
        <v>-1.6776453881595765E-2</v>
      </c>
      <c r="E495">
        <v>493</v>
      </c>
      <c r="F495" s="2">
        <f t="shared" si="36"/>
        <v>910.79218554740828</v>
      </c>
      <c r="G495" s="9">
        <f>C495^2</f>
        <v>2.8144940484130964E-4</v>
      </c>
      <c r="H495" s="23">
        <f>$O$2*H494+(1-$O$2)*G494</f>
        <v>3.6119363955211038E-4</v>
      </c>
      <c r="I495" s="9">
        <f t="shared" si="37"/>
        <v>1.900509509452953E-2</v>
      </c>
      <c r="J495" s="24">
        <f>$J$2*(1+C495*$O$3/I495)</f>
        <v>2246.7378188554767</v>
      </c>
      <c r="K495" s="24">
        <f t="shared" si="39"/>
        <v>9.9323522964027013</v>
      </c>
      <c r="L495" s="26">
        <f t="shared" si="38"/>
        <v>6.7647703597298658E-2</v>
      </c>
      <c r="Q495">
        <v>493</v>
      </c>
      <c r="R495">
        <v>653</v>
      </c>
      <c r="S495" s="10">
        <v>3.4929926823000557E-2</v>
      </c>
      <c r="T495" s="20"/>
    </row>
    <row r="496" spans="1:20" x14ac:dyDescent="0.15">
      <c r="A496" s="6">
        <v>37328</v>
      </c>
      <c r="B496" s="11">
        <v>1862.03</v>
      </c>
      <c r="C496" s="7">
        <f t="shared" si="35"/>
        <v>-1.8496457788648057E-2</v>
      </c>
      <c r="E496">
        <v>494</v>
      </c>
      <c r="F496" s="2">
        <f t="shared" si="36"/>
        <v>893.94575633320017</v>
      </c>
      <c r="G496" s="9">
        <f>C496^2</f>
        <v>3.4211895072723937E-4</v>
      </c>
      <c r="H496" s="23">
        <f>$O$2*H495+(1-$O$2)*G495</f>
        <v>3.5640898546946233E-4</v>
      </c>
      <c r="I496" s="9">
        <f t="shared" si="37"/>
        <v>1.8878797246367745E-2</v>
      </c>
      <c r="J496" s="24">
        <f>$J$2*(1+C496*$O$3/I496)</f>
        <v>2245.0560985222942</v>
      </c>
      <c r="K496" s="24">
        <f t="shared" si="39"/>
        <v>9.9249177668047182</v>
      </c>
      <c r="L496" s="26">
        <f t="shared" si="38"/>
        <v>7.5082233195281844E-2</v>
      </c>
      <c r="Q496">
        <v>494</v>
      </c>
      <c r="R496">
        <v>1080</v>
      </c>
      <c r="S496" s="10">
        <v>3.4852665870081623E-2</v>
      </c>
      <c r="T496" s="20"/>
    </row>
    <row r="497" spans="1:20" x14ac:dyDescent="0.15">
      <c r="A497" s="6">
        <v>37329</v>
      </c>
      <c r="B497" s="11">
        <v>1854.14</v>
      </c>
      <c r="C497" s="7">
        <f t="shared" si="35"/>
        <v>-4.2373108918759561E-3</v>
      </c>
      <c r="E497">
        <v>495</v>
      </c>
      <c r="F497" s="2">
        <f t="shared" si="36"/>
        <v>890.15783024314317</v>
      </c>
      <c r="G497" s="9">
        <f>C497^2</f>
        <v>1.795480359441061E-5</v>
      </c>
      <c r="H497" s="23">
        <f>$O$2*H496+(1-$O$2)*G496</f>
        <v>3.5555158338492892E-4</v>
      </c>
      <c r="I497" s="9">
        <f t="shared" si="37"/>
        <v>1.8856075503267612E-2</v>
      </c>
      <c r="J497" s="24">
        <f>$J$2*(1+C497*$O$3/I497)</f>
        <v>2258.1445086949361</v>
      </c>
      <c r="K497" s="24">
        <f t="shared" si="39"/>
        <v>9.9827788575574967</v>
      </c>
      <c r="L497" s="26">
        <f t="shared" si="38"/>
        <v>1.7221142442503279E-2</v>
      </c>
      <c r="Q497">
        <v>495</v>
      </c>
      <c r="R497">
        <v>1495</v>
      </c>
      <c r="S497" s="10">
        <v>3.4651423378715407E-2</v>
      </c>
      <c r="T497" s="20"/>
    </row>
    <row r="498" spans="1:20" x14ac:dyDescent="0.15">
      <c r="A498" s="6">
        <v>37330</v>
      </c>
      <c r="B498" s="11">
        <v>1868.3</v>
      </c>
      <c r="C498" s="7">
        <f t="shared" si="35"/>
        <v>7.6369637675686164E-3</v>
      </c>
      <c r="E498">
        <v>496</v>
      </c>
      <c r="F498" s="2">
        <f t="shared" si="36"/>
        <v>896.95593334012756</v>
      </c>
      <c r="G498" s="9">
        <f>C498^2</f>
        <v>5.8323215587155838E-5</v>
      </c>
      <c r="H498" s="23">
        <f>$O$2*H497+(1-$O$2)*G497</f>
        <v>3.3529577659749784E-4</v>
      </c>
      <c r="I498" s="9">
        <f t="shared" si="37"/>
        <v>1.8311083435927484E-2</v>
      </c>
      <c r="J498" s="24">
        <f>$J$2*(1+C498*$O$3/I498)</f>
        <v>2269.2698603234667</v>
      </c>
      <c r="K498" s="24">
        <f t="shared" si="39"/>
        <v>10.031961682036865</v>
      </c>
      <c r="L498" s="26">
        <f t="shared" si="38"/>
        <v>-3.1961682036865113E-2</v>
      </c>
      <c r="Q498">
        <v>496</v>
      </c>
      <c r="R498">
        <v>151</v>
      </c>
      <c r="S498" s="10">
        <v>3.4636351842255664E-2</v>
      </c>
      <c r="T498" s="20"/>
    </row>
    <row r="499" spans="1:20" x14ac:dyDescent="0.15">
      <c r="A499" s="6">
        <v>37333</v>
      </c>
      <c r="B499" s="11">
        <v>1877.06</v>
      </c>
      <c r="C499" s="7">
        <f t="shared" si="35"/>
        <v>4.6887544826847982E-3</v>
      </c>
      <c r="E499">
        <v>497</v>
      </c>
      <c r="F499" s="2">
        <f t="shared" si="36"/>
        <v>901.16153949334682</v>
      </c>
      <c r="G499" s="9">
        <f>C499^2</f>
        <v>2.1984418598896788E-5</v>
      </c>
      <c r="H499" s="23">
        <f>$O$2*H498+(1-$O$2)*G498</f>
        <v>3.1867742293687732E-4</v>
      </c>
      <c r="I499" s="9">
        <f t="shared" si="37"/>
        <v>1.7851538391322953E-2</v>
      </c>
      <c r="J499" s="24">
        <f>$J$2*(1+C499*$O$3/I499)</f>
        <v>2266.5930777083395</v>
      </c>
      <c r="K499" s="24">
        <f t="shared" si="39"/>
        <v>10.020128192730189</v>
      </c>
      <c r="L499" s="26">
        <f t="shared" si="38"/>
        <v>-2.0128192730188843E-2</v>
      </c>
      <c r="Q499">
        <v>497</v>
      </c>
      <c r="R499">
        <v>1090</v>
      </c>
      <c r="S499" s="10">
        <v>3.4352100882259151E-2</v>
      </c>
      <c r="T499" s="20"/>
    </row>
    <row r="500" spans="1:20" x14ac:dyDescent="0.15">
      <c r="A500" s="6">
        <v>37334</v>
      </c>
      <c r="B500" s="11">
        <v>1880.87</v>
      </c>
      <c r="C500" s="7">
        <f t="shared" si="35"/>
        <v>2.0297699594045149E-3</v>
      </c>
      <c r="E500">
        <v>498</v>
      </c>
      <c r="F500" s="2">
        <f t="shared" si="36"/>
        <v>902.99069011478116</v>
      </c>
      <c r="G500" s="9">
        <f>C500^2</f>
        <v>4.1199660881010063E-6</v>
      </c>
      <c r="H500" s="23">
        <f>$O$2*H499+(1-$O$2)*G499</f>
        <v>3.0087584267659846E-4</v>
      </c>
      <c r="I500" s="9">
        <f t="shared" si="37"/>
        <v>1.7345773049264726E-2</v>
      </c>
      <c r="J500" s="24">
        <f>$J$2*(1+C500*$O$3/I500)</f>
        <v>2264.068506386126</v>
      </c>
      <c r="K500" s="24">
        <f t="shared" si="39"/>
        <v>10.008967597328633</v>
      </c>
      <c r="L500" s="26">
        <f t="shared" si="38"/>
        <v>-8.967597328632948E-3</v>
      </c>
      <c r="Q500">
        <v>498</v>
      </c>
      <c r="R500">
        <v>842</v>
      </c>
      <c r="S500" s="10">
        <v>3.3931256812119059E-2</v>
      </c>
      <c r="T500" s="20"/>
    </row>
    <row r="501" spans="1:20" x14ac:dyDescent="0.15">
      <c r="A501" s="6">
        <v>37335</v>
      </c>
      <c r="B501" s="11">
        <v>1832.87</v>
      </c>
      <c r="C501" s="7">
        <f t="shared" si="35"/>
        <v>-2.5520105057765807E-2</v>
      </c>
      <c r="E501">
        <v>499</v>
      </c>
      <c r="F501" s="2">
        <f t="shared" si="36"/>
        <v>879.94627283686748</v>
      </c>
      <c r="G501" s="9">
        <f>C501^2</f>
        <v>6.5127576215940394E-4</v>
      </c>
      <c r="H501" s="23">
        <f>$O$2*H500+(1-$O$2)*G500</f>
        <v>2.8307049008128861E-4</v>
      </c>
      <c r="I501" s="9">
        <f t="shared" si="37"/>
        <v>1.6824698811012593E-2</v>
      </c>
      <c r="J501" s="24">
        <f>$J$2*(1+C501*$O$3/I501)</f>
        <v>2235.7458959037235</v>
      </c>
      <c r="K501" s="24">
        <f t="shared" si="39"/>
        <v>9.8837593318585153</v>
      </c>
      <c r="L501" s="26">
        <f t="shared" si="38"/>
        <v>0.1162406681414847</v>
      </c>
      <c r="Q501">
        <v>499</v>
      </c>
      <c r="R501">
        <v>1304</v>
      </c>
      <c r="S501" s="10">
        <v>3.3904655705715214E-2</v>
      </c>
      <c r="T501" s="20"/>
    </row>
    <row r="502" spans="1:20" x14ac:dyDescent="0.15">
      <c r="A502" s="6">
        <v>37336</v>
      </c>
      <c r="B502" s="11">
        <v>1868.83</v>
      </c>
      <c r="C502" s="7">
        <f t="shared" si="35"/>
        <v>1.9619503838242736E-2</v>
      </c>
      <c r="E502">
        <v>500</v>
      </c>
      <c r="F502" s="2">
        <f t="shared" si="36"/>
        <v>897.21038211423775</v>
      </c>
      <c r="G502" s="9">
        <f>C502^2</f>
        <v>3.8492493085882142E-4</v>
      </c>
      <c r="H502" s="23">
        <f>$O$2*H501+(1-$O$2)*G501</f>
        <v>3.0516280640597557E-4</v>
      </c>
      <c r="I502" s="9">
        <f t="shared" si="37"/>
        <v>1.7468909708564399E-2</v>
      </c>
      <c r="J502" s="24">
        <f>$J$2*(1+C502*$O$3/I502)</f>
        <v>2281.5090803984053</v>
      </c>
      <c r="K502" s="24">
        <f t="shared" si="39"/>
        <v>10.086068683128527</v>
      </c>
      <c r="L502" s="26">
        <f t="shared" si="38"/>
        <v>-8.6068683128527113E-2</v>
      </c>
      <c r="Q502">
        <v>500</v>
      </c>
      <c r="R502">
        <v>1075</v>
      </c>
      <c r="S502" s="10">
        <v>3.3862032461149383E-2</v>
      </c>
      <c r="T502" s="20"/>
    </row>
    <row r="503" spans="1:20" x14ac:dyDescent="0.15">
      <c r="A503" s="6">
        <v>37337</v>
      </c>
      <c r="B503" s="11">
        <v>1851.39</v>
      </c>
      <c r="C503" s="7">
        <f t="shared" si="35"/>
        <v>-9.3320419727850323E-3</v>
      </c>
      <c r="E503">
        <v>501</v>
      </c>
      <c r="F503" s="2">
        <f t="shared" si="36"/>
        <v>888.8375771699292</v>
      </c>
      <c r="G503" s="9">
        <f>C503^2</f>
        <v>8.7087007381821555E-5</v>
      </c>
      <c r="H503" s="23">
        <f>$O$2*H502+(1-$O$2)*G502</f>
        <v>3.0994853387314631E-4</v>
      </c>
      <c r="I503" s="9">
        <f t="shared" si="37"/>
        <v>1.7605355261202379E-2</v>
      </c>
      <c r="J503" s="24">
        <f>$J$2*(1+C503*$O$3/I503)</f>
        <v>2252.8512780775777</v>
      </c>
      <c r="K503" s="24">
        <f t="shared" si="39"/>
        <v>9.9593786054958269</v>
      </c>
      <c r="L503" s="26">
        <f t="shared" si="38"/>
        <v>4.0621394504173125E-2</v>
      </c>
      <c r="Q503">
        <v>501</v>
      </c>
      <c r="R503">
        <v>252</v>
      </c>
      <c r="S503" s="10">
        <v>3.3545547056775149E-2</v>
      </c>
      <c r="T503" s="20"/>
    </row>
    <row r="504" spans="1:20" x14ac:dyDescent="0.15">
      <c r="A504" s="6">
        <v>37340</v>
      </c>
      <c r="B504" s="11">
        <v>1812.49</v>
      </c>
      <c r="C504" s="7">
        <f t="shared" si="35"/>
        <v>-2.1011240203306802E-2</v>
      </c>
      <c r="E504">
        <v>502</v>
      </c>
      <c r="F504" s="2">
        <f t="shared" si="36"/>
        <v>870.16199733428653</v>
      </c>
      <c r="G504" s="9">
        <f>C504^2</f>
        <v>4.4147221488105608E-4</v>
      </c>
      <c r="H504" s="23">
        <f>$O$2*H503+(1-$O$2)*G503</f>
        <v>2.9657684228366681E-4</v>
      </c>
      <c r="I504" s="9">
        <f t="shared" si="37"/>
        <v>1.7221406512932292E-2</v>
      </c>
      <c r="J504" s="24">
        <f>$J$2*(1+C504*$O$3/I504)</f>
        <v>2240.8901988881166</v>
      </c>
      <c r="K504" s="24">
        <f t="shared" si="39"/>
        <v>9.9065012063805984</v>
      </c>
      <c r="L504" s="26">
        <f t="shared" si="38"/>
        <v>9.349879361940161E-2</v>
      </c>
      <c r="Q504">
        <v>502</v>
      </c>
      <c r="R504">
        <v>49</v>
      </c>
      <c r="S504" s="10">
        <v>3.3282233446973564E-2</v>
      </c>
      <c r="T504" s="20"/>
    </row>
    <row r="505" spans="1:20" x14ac:dyDescent="0.15">
      <c r="A505" s="6">
        <v>37341</v>
      </c>
      <c r="B505" s="11">
        <v>1824.17</v>
      </c>
      <c r="C505" s="7">
        <f t="shared" si="35"/>
        <v>6.4441734850950727E-3</v>
      </c>
      <c r="E505">
        <v>503</v>
      </c>
      <c r="F505" s="2">
        <f t="shared" si="36"/>
        <v>875.76947220524551</v>
      </c>
      <c r="G505" s="9">
        <f>C505^2</f>
        <v>4.1527371906002377E-5</v>
      </c>
      <c r="H505" s="23">
        <f>$O$2*H504+(1-$O$2)*G504</f>
        <v>3.0527056463951012E-4</v>
      </c>
      <c r="I505" s="9">
        <f t="shared" si="37"/>
        <v>1.7471993722512326E-2</v>
      </c>
      <c r="J505" s="24">
        <f>$J$2*(1+C505*$O$3/I505)</f>
        <v>2268.4336370238384</v>
      </c>
      <c r="K505" s="24">
        <f t="shared" si="39"/>
        <v>10.02826491584516</v>
      </c>
      <c r="L505" s="26">
        <f t="shared" si="38"/>
        <v>-2.8264915845159777E-2</v>
      </c>
      <c r="Q505">
        <v>503</v>
      </c>
      <c r="R505">
        <v>1310</v>
      </c>
      <c r="S505" s="10">
        <v>3.2937823928673282E-2</v>
      </c>
      <c r="T505" s="20"/>
    </row>
    <row r="506" spans="1:20" x14ac:dyDescent="0.15">
      <c r="A506" s="6">
        <v>37342</v>
      </c>
      <c r="B506" s="11">
        <v>1826.75</v>
      </c>
      <c r="C506" s="7">
        <f t="shared" si="35"/>
        <v>1.4143418650673922E-3</v>
      </c>
      <c r="E506">
        <v>504</v>
      </c>
      <c r="F506" s="2">
        <f t="shared" si="36"/>
        <v>877.00810963393337</v>
      </c>
      <c r="G506" s="9">
        <f>C506^2</f>
        <v>2.0003629112823095E-6</v>
      </c>
      <c r="H506" s="23">
        <f>$O$2*H505+(1-$O$2)*G505</f>
        <v>2.8944597307549967E-4</v>
      </c>
      <c r="I506" s="9">
        <f t="shared" si="37"/>
        <v>1.701311179871277E-2</v>
      </c>
      <c r="J506" s="24">
        <f>$J$2*(1+C506*$O$3/I506)</f>
        <v>2263.4810991412551</v>
      </c>
      <c r="K506" s="24">
        <f t="shared" si="39"/>
        <v>10.006370794244377</v>
      </c>
      <c r="L506" s="26">
        <f t="shared" si="38"/>
        <v>-6.3707942443773646E-3</v>
      </c>
      <c r="Q506">
        <v>504</v>
      </c>
      <c r="R506">
        <v>53</v>
      </c>
      <c r="S506" s="10">
        <v>3.2919800895532703E-2</v>
      </c>
      <c r="T506" s="20"/>
    </row>
    <row r="507" spans="1:20" x14ac:dyDescent="0.15">
      <c r="A507" s="6">
        <v>37343</v>
      </c>
      <c r="B507" s="11">
        <v>1845.35</v>
      </c>
      <c r="C507" s="7">
        <f t="shared" si="35"/>
        <v>1.0182017243738795E-2</v>
      </c>
      <c r="E507">
        <v>505</v>
      </c>
      <c r="F507" s="2">
        <f t="shared" si="36"/>
        <v>885.93782132912486</v>
      </c>
      <c r="G507" s="9">
        <f>C507^2</f>
        <v>1.0367347515179415E-4</v>
      </c>
      <c r="H507" s="23">
        <f>$O$2*H506+(1-$O$2)*G506</f>
        <v>2.7219923646564664E-4</v>
      </c>
      <c r="I507" s="9">
        <f t="shared" si="37"/>
        <v>1.6498461639366462E-2</v>
      </c>
      <c r="J507" s="24">
        <f>$J$2*(1+C507*$O$3/I507)</f>
        <v>2272.7382710103411</v>
      </c>
      <c r="K507" s="24">
        <f t="shared" si="39"/>
        <v>10.047294791472924</v>
      </c>
      <c r="L507" s="26">
        <f t="shared" si="38"/>
        <v>-4.7294791472923592E-2</v>
      </c>
      <c r="Q507">
        <v>505</v>
      </c>
      <c r="R507">
        <v>1193</v>
      </c>
      <c r="S507" s="10">
        <v>3.2788502511840178E-2</v>
      </c>
      <c r="T507" s="20"/>
    </row>
    <row r="508" spans="1:20" x14ac:dyDescent="0.15">
      <c r="A508" s="6">
        <v>37347</v>
      </c>
      <c r="B508" s="11">
        <v>1862.62</v>
      </c>
      <c r="C508" s="7">
        <f t="shared" si="35"/>
        <v>9.3586582491125281E-3</v>
      </c>
      <c r="E508">
        <v>506</v>
      </c>
      <c r="F508" s="2">
        <f t="shared" si="36"/>
        <v>894.22901062890742</v>
      </c>
      <c r="G508" s="9">
        <f>C508^2</f>
        <v>8.7584484223681965E-5</v>
      </c>
      <c r="H508" s="23">
        <f>$O$2*H507+(1-$O$2)*G507</f>
        <v>2.6208769078681549E-4</v>
      </c>
      <c r="I508" s="9">
        <f t="shared" si="37"/>
        <v>1.6189122607072177E-2</v>
      </c>
      <c r="J508" s="24">
        <f>$J$2*(1+C508*$O$3/I508)</f>
        <v>2272.0610561289591</v>
      </c>
      <c r="K508" s="24">
        <f t="shared" si="39"/>
        <v>10.044300967838584</v>
      </c>
      <c r="L508" s="26">
        <f t="shared" si="38"/>
        <v>-4.4300967838584171E-2</v>
      </c>
      <c r="Q508">
        <v>506</v>
      </c>
      <c r="R508">
        <v>88</v>
      </c>
      <c r="S508" s="10">
        <v>3.2579207700443646E-2</v>
      </c>
      <c r="T508" s="20"/>
    </row>
    <row r="509" spans="1:20" x14ac:dyDescent="0.15">
      <c r="A509" s="6">
        <v>37348</v>
      </c>
      <c r="B509" s="11">
        <v>1804.4</v>
      </c>
      <c r="C509" s="7">
        <f t="shared" si="35"/>
        <v>-3.1257046525861365E-2</v>
      </c>
      <c r="E509">
        <v>507</v>
      </c>
      <c r="F509" s="2">
        <f t="shared" si="36"/>
        <v>866.27805283890473</v>
      </c>
      <c r="G509" s="9">
        <f>C509^2</f>
        <v>9.7700295751986205E-4</v>
      </c>
      <c r="H509" s="23">
        <f>$O$2*H508+(1-$O$2)*G508</f>
        <v>2.5161749839302746E-4</v>
      </c>
      <c r="I509" s="9">
        <f t="shared" si="37"/>
        <v>1.5862455623043597E-2</v>
      </c>
      <c r="J509" s="24">
        <f>$J$2*(1+C509*$O$3/I509)</f>
        <v>2227.8813469234005</v>
      </c>
      <c r="K509" s="24">
        <f t="shared" si="39"/>
        <v>9.8489918256237754</v>
      </c>
      <c r="L509" s="26">
        <f t="shared" si="38"/>
        <v>0.1510081743762246</v>
      </c>
      <c r="Q509">
        <v>507</v>
      </c>
      <c r="R509">
        <v>1374</v>
      </c>
      <c r="S509" s="10">
        <v>3.2099228463570384E-2</v>
      </c>
      <c r="T509" s="20"/>
    </row>
    <row r="510" spans="1:20" x14ac:dyDescent="0.15">
      <c r="A510" s="6">
        <v>37349</v>
      </c>
      <c r="B510" s="11">
        <v>1784.35</v>
      </c>
      <c r="C510" s="7">
        <f t="shared" si="35"/>
        <v>-1.111172688982498E-2</v>
      </c>
      <c r="E510">
        <v>508</v>
      </c>
      <c r="F510" s="2">
        <f t="shared" si="36"/>
        <v>856.65220770510939</v>
      </c>
      <c r="G510" s="9">
        <f>C510^2</f>
        <v>1.2347047447405952E-4</v>
      </c>
      <c r="H510" s="23">
        <f>$O$2*H509+(1-$O$2)*G509</f>
        <v>2.9514062594063759E-4</v>
      </c>
      <c r="I510" s="9">
        <f t="shared" si="37"/>
        <v>1.7179657328964322E-2</v>
      </c>
      <c r="J510" s="24">
        <f>$J$2*(1+C510*$O$3/I510)</f>
        <v>2250.8278143545049</v>
      </c>
      <c r="K510" s="24">
        <f t="shared" si="39"/>
        <v>9.9504333007130956</v>
      </c>
      <c r="L510" s="26">
        <f t="shared" si="38"/>
        <v>4.9566699286904381E-2</v>
      </c>
      <c r="Q510">
        <v>508</v>
      </c>
      <c r="R510">
        <v>874</v>
      </c>
      <c r="S510" s="10">
        <v>3.2041084399184072E-2</v>
      </c>
      <c r="T510" s="20"/>
    </row>
    <row r="511" spans="1:20" x14ac:dyDescent="0.15">
      <c r="A511" s="6">
        <v>37350</v>
      </c>
      <c r="B511" s="11">
        <v>1789.75</v>
      </c>
      <c r="C511" s="7">
        <f t="shared" si="35"/>
        <v>3.0263121024463047E-3</v>
      </c>
      <c r="E511">
        <v>509</v>
      </c>
      <c r="F511" s="2">
        <f t="shared" si="36"/>
        <v>859.24470464887474</v>
      </c>
      <c r="G511" s="9">
        <f>C511^2</f>
        <v>9.1585649414129722E-6</v>
      </c>
      <c r="H511" s="23">
        <f>$O$2*H510+(1-$O$2)*G510</f>
        <v>2.8484041685264292E-4</v>
      </c>
      <c r="I511" s="9">
        <f t="shared" si="37"/>
        <v>1.6877215909404102E-2</v>
      </c>
      <c r="J511" s="24">
        <f>$J$2*(1+C511*$O$3/I511)</f>
        <v>2265.1483944633796</v>
      </c>
      <c r="K511" s="24">
        <f t="shared" si="39"/>
        <v>10.013741553922033</v>
      </c>
      <c r="L511" s="26">
        <f t="shared" si="38"/>
        <v>-1.3741553922033134E-2</v>
      </c>
      <c r="Q511">
        <v>509</v>
      </c>
      <c r="R511">
        <v>1262</v>
      </c>
      <c r="S511" s="10">
        <v>3.1945550557610503E-2</v>
      </c>
      <c r="T511" s="20"/>
    </row>
    <row r="512" spans="1:20" x14ac:dyDescent="0.15">
      <c r="A512" s="6">
        <v>37351</v>
      </c>
      <c r="B512" s="11">
        <v>1770.03</v>
      </c>
      <c r="C512" s="7">
        <f t="shared" si="35"/>
        <v>-1.1018298645062208E-2</v>
      </c>
      <c r="E512">
        <v>510</v>
      </c>
      <c r="F512" s="2">
        <f t="shared" si="36"/>
        <v>849.77728988386514</v>
      </c>
      <c r="G512" s="9">
        <f>C512^2</f>
        <v>1.2140290503177969E-4</v>
      </c>
      <c r="H512" s="23">
        <f>$O$2*H511+(1-$O$2)*G511</f>
        <v>2.6829950573796914E-4</v>
      </c>
      <c r="I512" s="9">
        <f t="shared" si="37"/>
        <v>1.6379850601820796E-2</v>
      </c>
      <c r="J512" s="24">
        <f>$J$2*(1+C512*$O$3/I512)</f>
        <v>2250.379214095492</v>
      </c>
      <c r="K512" s="24">
        <f t="shared" si="39"/>
        <v>9.948450133929958</v>
      </c>
      <c r="L512" s="26">
        <f t="shared" si="38"/>
        <v>5.1549866070041972E-2</v>
      </c>
      <c r="Q512">
        <v>510</v>
      </c>
      <c r="R512">
        <v>591</v>
      </c>
      <c r="S512" s="10">
        <v>3.1338648188839358E-2</v>
      </c>
      <c r="T512" s="20"/>
    </row>
    <row r="513" spans="1:20" x14ac:dyDescent="0.15">
      <c r="A513" s="6">
        <v>37354</v>
      </c>
      <c r="B513" s="11">
        <v>1785.87</v>
      </c>
      <c r="C513" s="7">
        <f t="shared" si="35"/>
        <v>8.9490008643919872E-3</v>
      </c>
      <c r="E513">
        <v>511</v>
      </c>
      <c r="F513" s="2">
        <f t="shared" si="36"/>
        <v>857.38194758557654</v>
      </c>
      <c r="G513" s="9">
        <f>C513^2</f>
        <v>8.0084616470888539E-5</v>
      </c>
      <c r="H513" s="23">
        <f>$O$2*H512+(1-$O$2)*G512</f>
        <v>2.5948570969559775E-4</v>
      </c>
      <c r="I513" s="9">
        <f t="shared" si="37"/>
        <v>1.6108560137256145E-2</v>
      </c>
      <c r="J513" s="24">
        <f>$J$2*(1+C513*$O$3/I513)</f>
        <v>2271.6703272607601</v>
      </c>
      <c r="K513" s="24">
        <f t="shared" si="39"/>
        <v>10.042573638223727</v>
      </c>
      <c r="L513" s="26">
        <f t="shared" si="38"/>
        <v>-4.2573638223727173E-2</v>
      </c>
      <c r="Q513">
        <v>511</v>
      </c>
      <c r="R513">
        <v>1292</v>
      </c>
      <c r="S513" s="10">
        <v>3.1131943756419034E-2</v>
      </c>
      <c r="T513" s="20"/>
    </row>
    <row r="514" spans="1:20" x14ac:dyDescent="0.15">
      <c r="A514" s="6">
        <v>37355</v>
      </c>
      <c r="B514" s="11">
        <v>1742.57</v>
      </c>
      <c r="C514" s="7">
        <f t="shared" si="35"/>
        <v>-2.4245885758761854E-2</v>
      </c>
      <c r="E514">
        <v>512</v>
      </c>
      <c r="F514" s="2">
        <f t="shared" si="36"/>
        <v>836.59396283279193</v>
      </c>
      <c r="G514" s="9">
        <f>C514^2</f>
        <v>5.8786297622693087E-4</v>
      </c>
      <c r="H514" s="23">
        <f>$O$2*H513+(1-$O$2)*G513</f>
        <v>2.4872164410211521E-4</v>
      </c>
      <c r="I514" s="9">
        <f t="shared" si="37"/>
        <v>1.577091132757125E-2</v>
      </c>
      <c r="J514" s="24">
        <f>$J$2*(1+C514*$O$3/I514)</f>
        <v>2235.3895538992688</v>
      </c>
      <c r="K514" s="24">
        <f t="shared" si="39"/>
        <v>9.8821840192890882</v>
      </c>
      <c r="L514" s="26">
        <f t="shared" si="38"/>
        <v>0.11781598071091182</v>
      </c>
      <c r="Q514">
        <v>512</v>
      </c>
      <c r="R514">
        <v>287</v>
      </c>
      <c r="S514" s="10">
        <v>3.0950848736658543E-2</v>
      </c>
      <c r="T514" s="20"/>
    </row>
    <row r="515" spans="1:20" x14ac:dyDescent="0.15">
      <c r="A515" s="6">
        <v>37356</v>
      </c>
      <c r="B515" s="11">
        <v>1767.07</v>
      </c>
      <c r="C515" s="7">
        <f t="shared" si="35"/>
        <v>1.4059693441296428E-2</v>
      </c>
      <c r="E515">
        <v>513</v>
      </c>
      <c r="F515" s="2">
        <f t="shared" si="36"/>
        <v>848.35621748506037</v>
      </c>
      <c r="G515" s="9">
        <f>C515^2</f>
        <v>1.9767497966323379E-4</v>
      </c>
      <c r="H515" s="23">
        <f>$O$2*H514+(1-$O$2)*G514</f>
        <v>2.6907012402960418E-4</v>
      </c>
      <c r="I515" s="9">
        <f t="shared" si="37"/>
        <v>1.6403357096326478E-2</v>
      </c>
      <c r="J515" s="24">
        <f>$J$2*(1+C515*$O$3/I515)</f>
        <v>2276.8982044634813</v>
      </c>
      <c r="K515" s="24">
        <f t="shared" si="39"/>
        <v>10.065684976673628</v>
      </c>
      <c r="L515" s="26">
        <f t="shared" si="38"/>
        <v>-6.568497667362827E-2</v>
      </c>
      <c r="Q515">
        <v>513</v>
      </c>
      <c r="R515">
        <v>76</v>
      </c>
      <c r="S515" s="10">
        <v>3.0921788988429455E-2</v>
      </c>
      <c r="T515" s="20"/>
    </row>
    <row r="516" spans="1:20" x14ac:dyDescent="0.15">
      <c r="A516" s="6">
        <v>37357</v>
      </c>
      <c r="B516" s="11">
        <v>1725.24</v>
      </c>
      <c r="C516" s="7">
        <f t="shared" ref="C516:C579" si="40">B516/B515-1</f>
        <v>-2.36719541387721E-2</v>
      </c>
      <c r="E516">
        <v>514</v>
      </c>
      <c r="F516" s="2">
        <f t="shared" ref="F516:F579" si="41">F515*(1+C516)</f>
        <v>828.27396801141185</v>
      </c>
      <c r="G516" s="9">
        <f>C516^2</f>
        <v>5.6036141274812951E-4</v>
      </c>
      <c r="H516" s="23">
        <f>$O$2*H515+(1-$O$2)*G515</f>
        <v>2.6478641536762195E-4</v>
      </c>
      <c r="I516" s="9">
        <f t="shared" ref="I516:I579" si="42">SQRT(H516)</f>
        <v>1.627225907388467E-2</v>
      </c>
      <c r="J516" s="24">
        <f>$J$2*(1+C516*$O$3/I516)</f>
        <v>2236.8220674329559</v>
      </c>
      <c r="K516" s="24">
        <f t="shared" si="39"/>
        <v>9.8885168583798517</v>
      </c>
      <c r="L516" s="26">
        <f t="shared" si="38"/>
        <v>0.11148314162014827</v>
      </c>
      <c r="Q516">
        <v>514</v>
      </c>
      <c r="R516">
        <v>289</v>
      </c>
      <c r="S516" s="10">
        <v>3.069040680144397E-2</v>
      </c>
      <c r="T516" s="20"/>
    </row>
    <row r="517" spans="1:20" x14ac:dyDescent="0.15">
      <c r="A517" s="6">
        <v>37358</v>
      </c>
      <c r="B517" s="11">
        <v>1756.19</v>
      </c>
      <c r="C517" s="7">
        <f t="shared" si="40"/>
        <v>1.7939533050474132E-2</v>
      </c>
      <c r="E517">
        <v>515</v>
      </c>
      <c r="F517" s="2">
        <f t="shared" si="41"/>
        <v>843.1328162353999</v>
      </c>
      <c r="G517" s="9">
        <f>C517^2</f>
        <v>3.2182684606905373E-4</v>
      </c>
      <c r="H517" s="23">
        <f>$O$2*H516+(1-$O$2)*G516</f>
        <v>2.8252091521045243E-4</v>
      </c>
      <c r="I517" s="9">
        <f t="shared" si="42"/>
        <v>1.6808358492442159E-2</v>
      </c>
      <c r="J517" s="24">
        <f>$J$2*(1+C517*$O$3/I517)</f>
        <v>2280.5415899205054</v>
      </c>
      <c r="K517" s="24">
        <f t="shared" si="39"/>
        <v>10.081791612528979</v>
      </c>
      <c r="L517" s="26">
        <f t="shared" ref="L517:L580" si="43">-(K517-$K$2)</f>
        <v>-8.1791612528979485E-2</v>
      </c>
      <c r="Q517">
        <v>515</v>
      </c>
      <c r="R517">
        <v>59</v>
      </c>
      <c r="S517" s="10">
        <v>3.0669441796240093E-2</v>
      </c>
      <c r="T517" s="20"/>
    </row>
    <row r="518" spans="1:20" x14ac:dyDescent="0.15">
      <c r="A518" s="6">
        <v>37361</v>
      </c>
      <c r="B518" s="11">
        <v>1753.78</v>
      </c>
      <c r="C518" s="7">
        <f t="shared" si="40"/>
        <v>-1.3722888753495699E-3</v>
      </c>
      <c r="E518">
        <v>516</v>
      </c>
      <c r="F518" s="2">
        <f t="shared" si="41"/>
        <v>841.9757944512379</v>
      </c>
      <c r="G518" s="9">
        <f>C518^2</f>
        <v>1.8831767574081874E-6</v>
      </c>
      <c r="H518" s="23">
        <f>$O$2*H517+(1-$O$2)*G517</f>
        <v>2.8487927106196848E-4</v>
      </c>
      <c r="I518" s="9">
        <f t="shared" si="42"/>
        <v>1.6878366954832108E-2</v>
      </c>
      <c r="J518" s="24">
        <f>$J$2*(1+C518*$O$3/I518)</f>
        <v>2260.6305867941201</v>
      </c>
      <c r="K518" s="24">
        <f t="shared" ref="K518:K581" si="44">$K$2*J518/$J$2</f>
        <v>9.9937692825684774</v>
      </c>
      <c r="L518" s="26">
        <f t="shared" si="43"/>
        <v>6.2307174315225922E-3</v>
      </c>
      <c r="Q518">
        <v>516</v>
      </c>
      <c r="R518">
        <v>775</v>
      </c>
      <c r="S518" s="10">
        <v>3.0459683967075435E-2</v>
      </c>
      <c r="T518" s="20"/>
    </row>
    <row r="519" spans="1:20" x14ac:dyDescent="0.15">
      <c r="A519" s="6">
        <v>37362</v>
      </c>
      <c r="B519" s="11">
        <v>1816.79</v>
      </c>
      <c r="C519" s="7">
        <f t="shared" si="40"/>
        <v>3.592810956904513E-2</v>
      </c>
      <c r="E519">
        <v>517</v>
      </c>
      <c r="F519" s="2">
        <f t="shared" si="41"/>
        <v>872.22639304876577</v>
      </c>
      <c r="G519" s="9">
        <f>C519^2</f>
        <v>1.2908290572053122E-3</v>
      </c>
      <c r="H519" s="23">
        <f>$O$2*H518+(1-$O$2)*G518</f>
        <v>2.6789950540369485E-4</v>
      </c>
      <c r="I519" s="9">
        <f t="shared" si="42"/>
        <v>1.6367635913707723E-2</v>
      </c>
      <c r="J519" s="24">
        <f>$J$2*(1+C519*$O$3/I519)</f>
        <v>2300.0914866473418</v>
      </c>
      <c r="K519" s="24">
        <f t="shared" si="44"/>
        <v>10.168217567537894</v>
      </c>
      <c r="L519" s="26">
        <f t="shared" si="43"/>
        <v>-0.1682175675378943</v>
      </c>
      <c r="Q519">
        <v>517</v>
      </c>
      <c r="R519">
        <v>820</v>
      </c>
      <c r="S519" s="10">
        <v>3.0387511630511455E-2</v>
      </c>
      <c r="T519" s="20"/>
    </row>
    <row r="520" spans="1:20" x14ac:dyDescent="0.15">
      <c r="A520" s="6">
        <v>37363</v>
      </c>
      <c r="B520" s="11">
        <v>1810.67</v>
      </c>
      <c r="C520" s="7">
        <f t="shared" si="40"/>
        <v>-3.3685786469541679E-3</v>
      </c>
      <c r="E520">
        <v>518</v>
      </c>
      <c r="F520" s="2">
        <f t="shared" si="41"/>
        <v>869.28822984583189</v>
      </c>
      <c r="G520" s="9">
        <f>C520^2</f>
        <v>1.1347322100715572E-5</v>
      </c>
      <c r="H520" s="23">
        <f>$O$2*H519+(1-$O$2)*G519</f>
        <v>3.2927527851179194E-4</v>
      </c>
      <c r="I520" s="9">
        <f t="shared" si="42"/>
        <v>1.8145943858388629E-2</v>
      </c>
      <c r="J520" s="24">
        <f>$J$2*(1+C520*$O$3/I520)</f>
        <v>2258.821968084912</v>
      </c>
      <c r="K520" s="24">
        <f t="shared" si="44"/>
        <v>9.9857737621125722</v>
      </c>
      <c r="L520" s="26">
        <f t="shared" si="43"/>
        <v>1.4226237887427828E-2</v>
      </c>
      <c r="Q520">
        <v>518</v>
      </c>
      <c r="R520">
        <v>968</v>
      </c>
      <c r="S520" s="10">
        <v>3.0123740365478824E-2</v>
      </c>
      <c r="T520" s="20"/>
    </row>
    <row r="521" spans="1:20" x14ac:dyDescent="0.15">
      <c r="A521" s="6">
        <v>37364</v>
      </c>
      <c r="B521" s="11">
        <v>1802.43</v>
      </c>
      <c r="C521" s="7">
        <f t="shared" si="40"/>
        <v>-4.5508016369630866E-3</v>
      </c>
      <c r="E521">
        <v>519</v>
      </c>
      <c r="F521" s="2">
        <f t="shared" si="41"/>
        <v>865.3322715464567</v>
      </c>
      <c r="G521" s="9">
        <f>C521^2</f>
        <v>2.0709795538985908E-5</v>
      </c>
      <c r="H521" s="23">
        <f>$O$2*H520+(1-$O$2)*G520</f>
        <v>3.1019960112712734E-4</v>
      </c>
      <c r="I521" s="9">
        <f t="shared" si="42"/>
        <v>1.7612484240649508E-2</v>
      </c>
      <c r="J521" s="24">
        <f>$J$2*(1+C521*$O$3/I521)</f>
        <v>2257.5609025991912</v>
      </c>
      <c r="K521" s="24">
        <f t="shared" si="44"/>
        <v>9.9801988585488814</v>
      </c>
      <c r="L521" s="26">
        <f t="shared" si="43"/>
        <v>1.9801141451118554E-2</v>
      </c>
      <c r="Q521">
        <v>519</v>
      </c>
      <c r="R521">
        <v>1197</v>
      </c>
      <c r="S521" s="10">
        <v>2.981236220975525E-2</v>
      </c>
      <c r="T521" s="20"/>
    </row>
    <row r="522" spans="1:20" x14ac:dyDescent="0.15">
      <c r="A522" s="6">
        <v>37365</v>
      </c>
      <c r="B522" s="11">
        <v>1796.83</v>
      </c>
      <c r="C522" s="7">
        <f t="shared" si="40"/>
        <v>-3.1069167734669723E-3</v>
      </c>
      <c r="E522">
        <v>520</v>
      </c>
      <c r="F522" s="2">
        <f t="shared" si="41"/>
        <v>862.64375619736677</v>
      </c>
      <c r="G522" s="9">
        <f>C522^2</f>
        <v>9.6529318372504216E-6</v>
      </c>
      <c r="H522" s="23">
        <f>$O$2*H521+(1-$O$2)*G521</f>
        <v>2.9283021279183889E-4</v>
      </c>
      <c r="I522" s="9">
        <f t="shared" si="42"/>
        <v>1.7112282512623467E-2</v>
      </c>
      <c r="J522" s="24">
        <f>$J$2*(1+C522*$O$3/I522)</f>
        <v>2258.8926510473743</v>
      </c>
      <c r="K522" s="24">
        <f t="shared" si="44"/>
        <v>9.9860862365270915</v>
      </c>
      <c r="L522" s="26">
        <f t="shared" si="43"/>
        <v>1.3913763472908514E-2</v>
      </c>
      <c r="Q522">
        <v>520</v>
      </c>
      <c r="R522">
        <v>474</v>
      </c>
      <c r="S522" s="10">
        <v>2.9789351760936E-2</v>
      </c>
      <c r="T522" s="20"/>
    </row>
    <row r="523" spans="1:20" x14ac:dyDescent="0.15">
      <c r="A523" s="6">
        <v>37368</v>
      </c>
      <c r="B523" s="11">
        <v>1758.68</v>
      </c>
      <c r="C523" s="7">
        <f t="shared" si="40"/>
        <v>-2.1231836066850973E-2</v>
      </c>
      <c r="E523">
        <v>521</v>
      </c>
      <c r="F523" s="2">
        <f t="shared" si="41"/>
        <v>844.32824538169177</v>
      </c>
      <c r="G523" s="9">
        <f>C523^2</f>
        <v>4.507908627696338E-4</v>
      </c>
      <c r="H523" s="23">
        <f>$O$2*H522+(1-$O$2)*G522</f>
        <v>2.7583957593456355E-4</v>
      </c>
      <c r="I523" s="9">
        <f t="shared" si="42"/>
        <v>1.6608418827045623E-2</v>
      </c>
      <c r="J523" s="24">
        <f>$J$2*(1+C523*$O$3/I523)</f>
        <v>2239.8793506198845</v>
      </c>
      <c r="K523" s="24">
        <f t="shared" si="44"/>
        <v>9.9020324601681882</v>
      </c>
      <c r="L523" s="26">
        <f t="shared" si="43"/>
        <v>9.7967539831811834E-2</v>
      </c>
      <c r="Q523">
        <v>521</v>
      </c>
      <c r="R523">
        <v>182</v>
      </c>
      <c r="S523" s="10">
        <v>2.9766202830160182E-2</v>
      </c>
      <c r="T523" s="20"/>
    </row>
    <row r="524" spans="1:20" x14ac:dyDescent="0.15">
      <c r="A524" s="6">
        <v>37369</v>
      </c>
      <c r="B524" s="11">
        <v>1730.29</v>
      </c>
      <c r="C524" s="7">
        <f t="shared" si="40"/>
        <v>-1.6142788909864314E-2</v>
      </c>
      <c r="E524">
        <v>522</v>
      </c>
      <c r="F524" s="2">
        <f t="shared" si="41"/>
        <v>830.69843274585901</v>
      </c>
      <c r="G524" s="9">
        <f>C524^2</f>
        <v>2.6058963378843827E-4</v>
      </c>
      <c r="H524" s="23">
        <f>$O$2*H523+(1-$O$2)*G523</f>
        <v>2.8633665314466779E-4</v>
      </c>
      <c r="I524" s="9">
        <f t="shared" si="42"/>
        <v>1.6921484956843112E-2</v>
      </c>
      <c r="J524" s="24">
        <f>$J$2*(1+C524*$O$3/I524)</f>
        <v>2245.5027491554824</v>
      </c>
      <c r="K524" s="24">
        <f t="shared" si="44"/>
        <v>9.9268923147047907</v>
      </c>
      <c r="L524" s="26">
        <f t="shared" si="43"/>
        <v>7.3107685295209279E-2</v>
      </c>
      <c r="Q524">
        <v>522</v>
      </c>
      <c r="R524">
        <v>929</v>
      </c>
      <c r="S524" s="10">
        <v>2.953900549018762E-2</v>
      </c>
      <c r="T524" s="20"/>
    </row>
    <row r="525" spans="1:20" x14ac:dyDescent="0.15">
      <c r="A525" s="6">
        <v>37370</v>
      </c>
      <c r="B525" s="11">
        <v>1713.34</v>
      </c>
      <c r="C525" s="7">
        <f t="shared" si="40"/>
        <v>-9.7960457495565034E-3</v>
      </c>
      <c r="E525">
        <v>523</v>
      </c>
      <c r="F525" s="2">
        <f t="shared" si="41"/>
        <v>822.56087289459572</v>
      </c>
      <c r="G525" s="9">
        <f>C525^2</f>
        <v>9.5962512327404039E-5</v>
      </c>
      <c r="H525" s="23">
        <f>$O$2*H524+(1-$O$2)*G524</f>
        <v>2.84791831983294E-4</v>
      </c>
      <c r="I525" s="9">
        <f t="shared" si="42"/>
        <v>1.6875776485344135E-2</v>
      </c>
      <c r="J525" s="24">
        <f>$J$2*(1+C525*$O$3/I525)</f>
        <v>2251.9773988606889</v>
      </c>
      <c r="K525" s="24">
        <f t="shared" si="44"/>
        <v>9.9555153704651058</v>
      </c>
      <c r="L525" s="26">
        <f t="shared" si="43"/>
        <v>4.4484629534894182E-2</v>
      </c>
      <c r="Q525">
        <v>523</v>
      </c>
      <c r="R525">
        <v>22</v>
      </c>
      <c r="S525" s="10">
        <v>2.9350762827959898E-2</v>
      </c>
      <c r="T525" s="20"/>
    </row>
    <row r="526" spans="1:20" x14ac:dyDescent="0.15">
      <c r="A526" s="6">
        <v>37371</v>
      </c>
      <c r="B526" s="11">
        <v>1713.7</v>
      </c>
      <c r="C526" s="7">
        <f t="shared" si="40"/>
        <v>2.1011591394604068E-4</v>
      </c>
      <c r="E526">
        <v>524</v>
      </c>
      <c r="F526" s="2">
        <f t="shared" si="41"/>
        <v>822.73370602418026</v>
      </c>
      <c r="G526" s="9">
        <f>C526^2</f>
        <v>4.4148697293379973E-8</v>
      </c>
      <c r="H526" s="23">
        <f>$O$2*H525+(1-$O$2)*G525</f>
        <v>2.7346207280394059E-4</v>
      </c>
      <c r="I526" s="9">
        <f t="shared" si="42"/>
        <v>1.6536688689212861E-2</v>
      </c>
      <c r="J526" s="24">
        <f>$J$2*(1+C526*$O$3/I526)</f>
        <v>2262.2602589752719</v>
      </c>
      <c r="K526" s="24">
        <f t="shared" si="44"/>
        <v>10.000973718304149</v>
      </c>
      <c r="L526" s="26">
        <f t="shared" si="43"/>
        <v>-9.7371830414871852E-4</v>
      </c>
      <c r="Q526">
        <v>524</v>
      </c>
      <c r="R526">
        <v>1387</v>
      </c>
      <c r="S526" s="10">
        <v>2.9126742052744348E-2</v>
      </c>
      <c r="T526" s="20"/>
    </row>
    <row r="527" spans="1:20" x14ac:dyDescent="0.15">
      <c r="A527" s="6">
        <v>37372</v>
      </c>
      <c r="B527" s="11">
        <v>1663.89</v>
      </c>
      <c r="C527" s="7">
        <f t="shared" si="40"/>
        <v>-2.9065764136079753E-2</v>
      </c>
      <c r="E527">
        <v>525</v>
      </c>
      <c r="F527" s="2">
        <f t="shared" si="41"/>
        <v>798.82032217807864</v>
      </c>
      <c r="G527" s="9">
        <f>C527^2</f>
        <v>8.4481864481421992E-4</v>
      </c>
      <c r="H527" s="23">
        <f>$O$2*H526+(1-$O$2)*G526</f>
        <v>2.5705699735754174E-4</v>
      </c>
      <c r="I527" s="9">
        <f t="shared" si="42"/>
        <v>1.603299714206741E-2</v>
      </c>
      <c r="J527" s="24">
        <f>$J$2*(1+C527*$O$3/I527)</f>
        <v>2230.6139173550473</v>
      </c>
      <c r="K527" s="24">
        <f t="shared" si="44"/>
        <v>9.8610719410578387</v>
      </c>
      <c r="L527" s="26">
        <f t="shared" si="43"/>
        <v>0.13892805894216131</v>
      </c>
      <c r="Q527">
        <v>525</v>
      </c>
      <c r="R527">
        <v>849</v>
      </c>
      <c r="S527" s="10">
        <v>2.9034174857050843E-2</v>
      </c>
      <c r="T527" s="20"/>
    </row>
    <row r="528" spans="1:20" x14ac:dyDescent="0.15">
      <c r="A528" s="6">
        <v>37375</v>
      </c>
      <c r="B528" s="11">
        <v>1656.93</v>
      </c>
      <c r="C528" s="7">
        <f t="shared" si="40"/>
        <v>-4.1829688260642817E-3</v>
      </c>
      <c r="E528">
        <v>526</v>
      </c>
      <c r="F528" s="2">
        <f t="shared" si="41"/>
        <v>795.47888167278109</v>
      </c>
      <c r="G528" s="9">
        <f>C528^2</f>
        <v>1.7497228199825595E-5</v>
      </c>
      <c r="H528" s="23">
        <f>$O$2*H527+(1-$O$2)*G527</f>
        <v>2.9232269620494246E-4</v>
      </c>
      <c r="I528" s="9">
        <f t="shared" si="42"/>
        <v>1.7097447066885232E-2</v>
      </c>
      <c r="J528" s="24">
        <f>$J$2*(1+C528*$O$3/I528)</f>
        <v>2257.7989188878723</v>
      </c>
      <c r="K528" s="24">
        <f t="shared" si="44"/>
        <v>9.9812510781766566</v>
      </c>
      <c r="L528" s="26">
        <f t="shared" si="43"/>
        <v>1.8748921823343423E-2</v>
      </c>
      <c r="Q528">
        <v>526</v>
      </c>
      <c r="R528">
        <v>528</v>
      </c>
      <c r="S528" s="10">
        <v>2.899069346103289E-2</v>
      </c>
      <c r="T528" s="20"/>
    </row>
    <row r="529" spans="1:20" x14ac:dyDescent="0.15">
      <c r="A529" s="6">
        <v>37376</v>
      </c>
      <c r="B529" s="11">
        <v>1688.23</v>
      </c>
      <c r="C529" s="7">
        <f t="shared" si="40"/>
        <v>1.8890357468329899E-2</v>
      </c>
      <c r="E529">
        <v>527</v>
      </c>
      <c r="F529" s="2">
        <f t="shared" si="41"/>
        <v>810.50576210608722</v>
      </c>
      <c r="G529" s="9">
        <f>C529^2</f>
        <v>3.5684560528128717E-4</v>
      </c>
      <c r="H529" s="23">
        <f>$O$2*H528+(1-$O$2)*G528</f>
        <v>2.7583316812463548E-4</v>
      </c>
      <c r="I529" s="9">
        <f t="shared" si="42"/>
        <v>1.6608225917437283E-2</v>
      </c>
      <c r="J529" s="24">
        <f>$J$2*(1+C529*$O$3/I529)</f>
        <v>2281.7569688778503</v>
      </c>
      <c r="K529" s="24">
        <f t="shared" si="44"/>
        <v>10.087164545621873</v>
      </c>
      <c r="L529" s="26">
        <f t="shared" si="43"/>
        <v>-8.7164545621872591E-2</v>
      </c>
      <c r="Q529">
        <v>527</v>
      </c>
      <c r="R529">
        <v>1431</v>
      </c>
      <c r="S529" s="10">
        <v>2.8986260687116072E-2</v>
      </c>
      <c r="T529" s="20"/>
    </row>
    <row r="530" spans="1:20" x14ac:dyDescent="0.15">
      <c r="A530" s="6">
        <v>37377</v>
      </c>
      <c r="B530" s="11">
        <v>1677.53</v>
      </c>
      <c r="C530" s="7">
        <f t="shared" si="40"/>
        <v>-6.3379989693347349E-3</v>
      </c>
      <c r="E530">
        <v>528</v>
      </c>
      <c r="F530" s="2">
        <f t="shared" si="41"/>
        <v>805.36877742121897</v>
      </c>
      <c r="G530" s="9">
        <f>C530^2</f>
        <v>4.0170230935288162E-5</v>
      </c>
      <c r="H530" s="23">
        <f>$O$2*H529+(1-$O$2)*G529</f>
        <v>2.8069391435403459E-4</v>
      </c>
      <c r="I530" s="9">
        <f t="shared" si="42"/>
        <v>1.6753922357287995E-2</v>
      </c>
      <c r="J530" s="24">
        <f>$J$2*(1+C530*$O$3/I530)</f>
        <v>2255.4821891763404</v>
      </c>
      <c r="K530" s="24">
        <f t="shared" si="44"/>
        <v>9.9710093065389671</v>
      </c>
      <c r="L530" s="26">
        <f t="shared" si="43"/>
        <v>2.899069346103289E-2</v>
      </c>
      <c r="Q530">
        <v>528</v>
      </c>
      <c r="R530">
        <v>1121</v>
      </c>
      <c r="S530" s="10">
        <v>2.8876793325519401E-2</v>
      </c>
      <c r="T530" s="20"/>
    </row>
    <row r="531" spans="1:20" x14ac:dyDescent="0.15">
      <c r="A531" s="6">
        <v>37378</v>
      </c>
      <c r="B531" s="11">
        <v>1644.82</v>
      </c>
      <c r="C531" s="7">
        <f t="shared" si="40"/>
        <v>-1.9498906129845728E-2</v>
      </c>
      <c r="E531">
        <v>529</v>
      </c>
      <c r="F531" s="2">
        <f t="shared" si="41"/>
        <v>789.66496723037403</v>
      </c>
      <c r="G531" s="9">
        <f>C531^2</f>
        <v>3.8020734026053532E-4</v>
      </c>
      <c r="H531" s="23">
        <f>$O$2*H530+(1-$O$2)*G530</f>
        <v>2.6626249334890976E-4</v>
      </c>
      <c r="I531" s="9">
        <f t="shared" si="42"/>
        <v>1.631755169591657E-2</v>
      </c>
      <c r="J531" s="24">
        <f>$J$2*(1+C531*$O$3/I531)</f>
        <v>2241.3253085050196</v>
      </c>
      <c r="K531" s="24">
        <f t="shared" si="44"/>
        <v>9.908424733890735</v>
      </c>
      <c r="L531" s="26">
        <f t="shared" si="43"/>
        <v>9.157526610926503E-2</v>
      </c>
      <c r="Q531">
        <v>529</v>
      </c>
      <c r="R531">
        <v>910</v>
      </c>
      <c r="S531" s="10">
        <v>2.8736723705151235E-2</v>
      </c>
      <c r="T531" s="20"/>
    </row>
    <row r="532" spans="1:20" x14ac:dyDescent="0.15">
      <c r="A532" s="6">
        <v>37379</v>
      </c>
      <c r="B532" s="11">
        <v>1613.03</v>
      </c>
      <c r="C532" s="7">
        <f t="shared" si="40"/>
        <v>-1.932734280954751E-2</v>
      </c>
      <c r="E532">
        <v>530</v>
      </c>
      <c r="F532" s="2">
        <f t="shared" si="41"/>
        <v>774.40284170402253</v>
      </c>
      <c r="G532" s="9">
        <f>C532^2</f>
        <v>3.7354618007776785E-4</v>
      </c>
      <c r="H532" s="23">
        <f>$O$2*H531+(1-$O$2)*G531</f>
        <v>2.7309918416360728E-4</v>
      </c>
      <c r="I532" s="9">
        <f t="shared" si="42"/>
        <v>1.6525712818623205E-2</v>
      </c>
      <c r="J532" s="24">
        <f>$J$2*(1+C532*$O$3/I532)</f>
        <v>2241.7661995805197</v>
      </c>
      <c r="K532" s="24">
        <f t="shared" si="44"/>
        <v>9.9103738200054803</v>
      </c>
      <c r="L532" s="26">
        <f t="shared" si="43"/>
        <v>8.9626179994519717E-2</v>
      </c>
      <c r="Q532">
        <v>530</v>
      </c>
      <c r="R532">
        <v>744</v>
      </c>
      <c r="S532" s="10">
        <v>2.8668966573297539E-2</v>
      </c>
      <c r="T532" s="20"/>
    </row>
    <row r="533" spans="1:20" x14ac:dyDescent="0.15">
      <c r="A533" s="6">
        <v>37382</v>
      </c>
      <c r="B533" s="11">
        <v>1578.48</v>
      </c>
      <c r="C533" s="7">
        <f t="shared" si="40"/>
        <v>-2.1419316441727676E-2</v>
      </c>
      <c r="E533">
        <v>531</v>
      </c>
      <c r="F533" s="2">
        <f t="shared" si="41"/>
        <v>757.81566218419096</v>
      </c>
      <c r="G533" s="9">
        <f>C533^2</f>
        <v>4.5878711683086556E-4</v>
      </c>
      <c r="H533" s="23">
        <f>$O$2*H532+(1-$O$2)*G532</f>
        <v>2.7912600391845696E-4</v>
      </c>
      <c r="I533" s="9">
        <f t="shared" si="42"/>
        <v>1.6707064491359842E-2</v>
      </c>
      <c r="J533" s="24">
        <f>$J$2*(1+C533*$O$3/I533)</f>
        <v>2239.8156700359541</v>
      </c>
      <c r="K533" s="24">
        <f t="shared" si="44"/>
        <v>9.9017509417868563</v>
      </c>
      <c r="L533" s="26">
        <f t="shared" si="43"/>
        <v>9.824905821314367E-2</v>
      </c>
      <c r="Q533">
        <v>531</v>
      </c>
      <c r="R533">
        <v>1133</v>
      </c>
      <c r="S533" s="10">
        <v>2.8136715362043319E-2</v>
      </c>
      <c r="T533" s="20"/>
    </row>
    <row r="534" spans="1:20" x14ac:dyDescent="0.15">
      <c r="A534" s="6">
        <v>37383</v>
      </c>
      <c r="B534" s="11">
        <v>1573.82</v>
      </c>
      <c r="C534" s="7">
        <f t="shared" si="40"/>
        <v>-2.9522071866606714E-3</v>
      </c>
      <c r="E534">
        <v>532</v>
      </c>
      <c r="F534" s="2">
        <f t="shared" si="41"/>
        <v>755.57843334012682</v>
      </c>
      <c r="G534" s="9">
        <f>C534^2</f>
        <v>8.7155272729709162E-6</v>
      </c>
      <c r="H534" s="23">
        <f>$O$2*H533+(1-$O$2)*G533</f>
        <v>2.8990567069320147E-4</v>
      </c>
      <c r="I534" s="9">
        <f t="shared" si="42"/>
        <v>1.7026616536857858E-2</v>
      </c>
      <c r="J534" s="24">
        <f>$J$2*(1+C534*$O$3/I534)</f>
        <v>2259.0343272334599</v>
      </c>
      <c r="K534" s="24">
        <f t="shared" si="44"/>
        <v>9.9867125569550481</v>
      </c>
      <c r="L534" s="26">
        <f t="shared" si="43"/>
        <v>1.3287443044951885E-2</v>
      </c>
      <c r="Q534">
        <v>532</v>
      </c>
      <c r="R534">
        <v>993</v>
      </c>
      <c r="S534" s="10">
        <v>2.7895884740518184E-2</v>
      </c>
      <c r="T534" s="20"/>
    </row>
    <row r="535" spans="1:20" x14ac:dyDescent="0.15">
      <c r="A535" s="6">
        <v>37384</v>
      </c>
      <c r="B535" s="11">
        <v>1696.29</v>
      </c>
      <c r="C535" s="7">
        <f t="shared" si="40"/>
        <v>7.7817031172561002E-2</v>
      </c>
      <c r="E535">
        <v>533</v>
      </c>
      <c r="F535" s="2">
        <f t="shared" si="41"/>
        <v>814.37530384067031</v>
      </c>
      <c r="G535" s="9">
        <f>C535^2</f>
        <v>6.0554903405113311E-3</v>
      </c>
      <c r="H535" s="23">
        <f>$O$2*H534+(1-$O$2)*G534</f>
        <v>2.7303426208798761E-4</v>
      </c>
      <c r="I535" s="9">
        <f t="shared" si="42"/>
        <v>1.6523748427278467E-2</v>
      </c>
      <c r="J535" s="24">
        <f>$J$2*(1+C535*$O$3/I535)</f>
        <v>2343.6774257984152</v>
      </c>
      <c r="K535" s="24">
        <f t="shared" si="44"/>
        <v>10.360901778034053</v>
      </c>
      <c r="L535" s="26">
        <f t="shared" si="43"/>
        <v>-0.36090177803405332</v>
      </c>
      <c r="Q535">
        <v>533</v>
      </c>
      <c r="R535">
        <v>1016</v>
      </c>
      <c r="S535" s="10">
        <v>2.7845912727535449E-2</v>
      </c>
      <c r="T535" s="20"/>
    </row>
    <row r="536" spans="1:20" x14ac:dyDescent="0.15">
      <c r="A536" s="6">
        <v>37385</v>
      </c>
      <c r="B536" s="11">
        <v>1650.49</v>
      </c>
      <c r="C536" s="7">
        <f t="shared" si="40"/>
        <v>-2.7000100218712575E-2</v>
      </c>
      <c r="E536">
        <v>534</v>
      </c>
      <c r="F536" s="2">
        <f t="shared" si="41"/>
        <v>792.38708902132771</v>
      </c>
      <c r="G536" s="9">
        <f>C536^2</f>
        <v>7.290054118205228E-4</v>
      </c>
      <c r="H536" s="23">
        <f>$O$2*H535+(1-$O$2)*G535</f>
        <v>6.1998162679338859E-4</v>
      </c>
      <c r="I536" s="9">
        <f t="shared" si="42"/>
        <v>2.4899430250376987E-2</v>
      </c>
      <c r="J536" s="24">
        <f>$J$2*(1+C536*$O$3/I536)</f>
        <v>2243.242539324734</v>
      </c>
      <c r="K536" s="24">
        <f t="shared" si="44"/>
        <v>9.9169004054956318</v>
      </c>
      <c r="L536" s="26">
        <f t="shared" si="43"/>
        <v>8.3099594504368213E-2</v>
      </c>
      <c r="Q536">
        <v>534</v>
      </c>
      <c r="R536">
        <v>336</v>
      </c>
      <c r="S536" s="10">
        <v>2.7834954297919268E-2</v>
      </c>
      <c r="T536" s="20"/>
    </row>
    <row r="537" spans="1:20" x14ac:dyDescent="0.15">
      <c r="A537" s="6">
        <v>37386</v>
      </c>
      <c r="B537" s="11">
        <v>1600.85</v>
      </c>
      <c r="C537" s="7">
        <f t="shared" si="40"/>
        <v>-3.0075916848935846E-2</v>
      </c>
      <c r="E537">
        <v>535</v>
      </c>
      <c r="F537" s="2">
        <f t="shared" si="41"/>
        <v>768.55532081975196</v>
      </c>
      <c r="G537" s="9">
        <f>C537^2</f>
        <v>9.0456077430410315E-4</v>
      </c>
      <c r="H537" s="23">
        <f>$O$2*H536+(1-$O$2)*G536</f>
        <v>6.2652305389501663E-4</v>
      </c>
      <c r="I537" s="9">
        <f t="shared" si="42"/>
        <v>2.5030442542931929E-2</v>
      </c>
      <c r="J537" s="24">
        <f>$J$2*(1+C537*$O$3/I537)</f>
        <v>2241.2107532013156</v>
      </c>
      <c r="K537" s="24">
        <f t="shared" si="44"/>
        <v>9.9079183091427012</v>
      </c>
      <c r="L537" s="26">
        <f t="shared" si="43"/>
        <v>9.2081690857298781E-2</v>
      </c>
      <c r="Q537">
        <v>535</v>
      </c>
      <c r="R537">
        <v>696</v>
      </c>
      <c r="S537" s="10">
        <v>2.7627363176538466E-2</v>
      </c>
      <c r="T537" s="20"/>
    </row>
    <row r="538" spans="1:20" x14ac:dyDescent="0.15">
      <c r="A538" s="6">
        <v>37389</v>
      </c>
      <c r="B538" s="11">
        <v>1652.54</v>
      </c>
      <c r="C538" s="7">
        <f t="shared" si="40"/>
        <v>3.2289096417528196E-2</v>
      </c>
      <c r="E538">
        <v>536</v>
      </c>
      <c r="F538" s="2">
        <f t="shared" si="41"/>
        <v>793.37127767590528</v>
      </c>
      <c r="G538" s="9">
        <f>C538^2</f>
        <v>1.0425857474604323E-3</v>
      </c>
      <c r="H538" s="23">
        <f>$O$2*H537+(1-$O$2)*G537</f>
        <v>6.4320531711956183E-4</v>
      </c>
      <c r="I538" s="9">
        <f t="shared" si="42"/>
        <v>2.5361492801480787E-2</v>
      </c>
      <c r="J538" s="24">
        <f>$J$2*(1+C538*$O$3/I538)</f>
        <v>2284.1100998151865</v>
      </c>
      <c r="K538" s="24">
        <f t="shared" si="44"/>
        <v>10.09756723937325</v>
      </c>
      <c r="L538" s="26">
        <f t="shared" si="43"/>
        <v>-9.7567239373249848E-2</v>
      </c>
      <c r="Q538">
        <v>536</v>
      </c>
      <c r="R538">
        <v>200</v>
      </c>
      <c r="S538" s="10">
        <v>2.744051177960749E-2</v>
      </c>
      <c r="T538" s="20"/>
    </row>
    <row r="539" spans="1:20" x14ac:dyDescent="0.15">
      <c r="A539" s="6">
        <v>37390</v>
      </c>
      <c r="B539" s="11">
        <v>1719.05</v>
      </c>
      <c r="C539" s="7">
        <f t="shared" si="40"/>
        <v>4.0247134713834454E-2</v>
      </c>
      <c r="E539">
        <v>537</v>
      </c>
      <c r="F539" s="2">
        <f t="shared" si="41"/>
        <v>825.30219836661445</v>
      </c>
      <c r="G539" s="9">
        <f>C539^2</f>
        <v>1.6198318526735383E-3</v>
      </c>
      <c r="H539" s="23">
        <f>$O$2*H538+(1-$O$2)*G538</f>
        <v>6.6716814294001409E-4</v>
      </c>
      <c r="I539" s="9">
        <f t="shared" si="42"/>
        <v>2.5829598195481362E-2</v>
      </c>
      <c r="J539" s="24">
        <f>$J$2*(1+C539*$O$3/I539)</f>
        <v>2289.0509920733903</v>
      </c>
      <c r="K539" s="24">
        <f t="shared" si="44"/>
        <v>10.119409878133853</v>
      </c>
      <c r="L539" s="26">
        <f t="shared" si="43"/>
        <v>-0.11940987813385284</v>
      </c>
      <c r="Q539">
        <v>537</v>
      </c>
      <c r="R539">
        <v>983</v>
      </c>
      <c r="S539" s="10">
        <v>2.7166073232827159E-2</v>
      </c>
      <c r="T539" s="20"/>
    </row>
    <row r="540" spans="1:20" x14ac:dyDescent="0.15">
      <c r="A540" s="6">
        <v>37391</v>
      </c>
      <c r="B540" s="11">
        <v>1725.56</v>
      </c>
      <c r="C540" s="7">
        <f t="shared" si="40"/>
        <v>3.7869753643000603E-3</v>
      </c>
      <c r="E540">
        <v>538</v>
      </c>
      <c r="F540" s="2">
        <f t="shared" si="41"/>
        <v>828.42759745993146</v>
      </c>
      <c r="G540" s="9">
        <f>C540^2</f>
        <v>1.4341182409815575E-5</v>
      </c>
      <c r="H540" s="23">
        <f>$O$2*H539+(1-$O$2)*G539</f>
        <v>7.2432796552402562E-4</v>
      </c>
      <c r="I540" s="9">
        <f t="shared" si="42"/>
        <v>2.6913341775484247E-2</v>
      </c>
      <c r="J540" s="24">
        <f>$J$2*(1+C540*$O$3/I540)</f>
        <v>2264.4792037090051</v>
      </c>
      <c r="K540" s="24">
        <f t="shared" si="44"/>
        <v>10.010783203254606</v>
      </c>
      <c r="L540" s="26">
        <f t="shared" si="43"/>
        <v>-1.0783203254606022E-2</v>
      </c>
      <c r="Q540">
        <v>538</v>
      </c>
      <c r="R540">
        <v>693</v>
      </c>
      <c r="S540" s="10">
        <v>2.6459582823607164E-2</v>
      </c>
      <c r="T540" s="20"/>
    </row>
    <row r="541" spans="1:20" x14ac:dyDescent="0.15">
      <c r="A541" s="6">
        <v>37392</v>
      </c>
      <c r="B541" s="11">
        <v>1730.44</v>
      </c>
      <c r="C541" s="7">
        <f t="shared" si="40"/>
        <v>2.8280674100003012E-3</v>
      </c>
      <c r="E541">
        <v>539</v>
      </c>
      <c r="F541" s="2">
        <f t="shared" si="41"/>
        <v>830.77044654985275</v>
      </c>
      <c r="G541" s="9">
        <f>C541^2</f>
        <v>7.9979652755058106E-6</v>
      </c>
      <c r="H541" s="23">
        <f>$O$2*H540+(1-$O$2)*G540</f>
        <v>6.81728758537173E-4</v>
      </c>
      <c r="I541" s="9">
        <f t="shared" si="42"/>
        <v>2.61099360117403E-2</v>
      </c>
      <c r="J541" s="24">
        <f>$J$2*(1+C541*$O$3/I541)</f>
        <v>2263.9176176889237</v>
      </c>
      <c r="K541" s="24">
        <f t="shared" si="44"/>
        <v>10.008300550339179</v>
      </c>
      <c r="L541" s="26">
        <f t="shared" si="43"/>
        <v>-8.3005503391788693E-3</v>
      </c>
      <c r="Q541">
        <v>539</v>
      </c>
      <c r="R541">
        <v>1113</v>
      </c>
      <c r="S541" s="10">
        <v>2.63746963976903E-2</v>
      </c>
      <c r="T541" s="20"/>
    </row>
    <row r="542" spans="1:20" x14ac:dyDescent="0.15">
      <c r="A542" s="6">
        <v>37393</v>
      </c>
      <c r="B542" s="11">
        <v>1741.39</v>
      </c>
      <c r="C542" s="7">
        <f t="shared" si="40"/>
        <v>6.3278703682301263E-3</v>
      </c>
      <c r="E542">
        <v>540</v>
      </c>
      <c r="F542" s="2">
        <f t="shared" si="41"/>
        <v>836.02745424137686</v>
      </c>
      <c r="G542" s="9">
        <f>C542^2</f>
        <v>4.0041943397124876E-5</v>
      </c>
      <c r="H542" s="23">
        <f>$O$2*H541+(1-$O$2)*G541</f>
        <v>6.4130491094147295E-4</v>
      </c>
      <c r="I542" s="9">
        <f t="shared" si="42"/>
        <v>2.5323998715476845E-2</v>
      </c>
      <c r="J542" s="24">
        <f>$J$2*(1+C542*$O$3/I542)</f>
        <v>2266.3716016384051</v>
      </c>
      <c r="K542" s="24">
        <f t="shared" si="44"/>
        <v>10.019149093908178</v>
      </c>
      <c r="L542" s="26">
        <f t="shared" si="43"/>
        <v>-1.9149093908177761E-2</v>
      </c>
      <c r="Q542">
        <v>540</v>
      </c>
      <c r="R542">
        <v>368</v>
      </c>
      <c r="S542" s="10">
        <v>2.6092535582735721E-2</v>
      </c>
      <c r="T542" s="20"/>
    </row>
    <row r="543" spans="1:20" x14ac:dyDescent="0.15">
      <c r="A543" s="6">
        <v>37396</v>
      </c>
      <c r="B543" s="11">
        <v>1701.59</v>
      </c>
      <c r="C543" s="7">
        <f t="shared" si="40"/>
        <v>-2.2855305244660951E-2</v>
      </c>
      <c r="E543">
        <v>541</v>
      </c>
      <c r="F543" s="2">
        <f t="shared" si="41"/>
        <v>816.91979158177332</v>
      </c>
      <c r="G543" s="9">
        <f>C543^2</f>
        <v>5.2236497782662641E-4</v>
      </c>
      <c r="H543" s="23">
        <f>$O$2*H542+(1-$O$2)*G542</f>
        <v>6.0522913288881203E-4</v>
      </c>
      <c r="I543" s="9">
        <f t="shared" si="42"/>
        <v>2.460140509988834E-2</v>
      </c>
      <c r="J543" s="24">
        <f>$J$2*(1+C543*$O$3/I543)</f>
        <v>2245.9353855559557</v>
      </c>
      <c r="K543" s="24">
        <f t="shared" si="44"/>
        <v>9.928804908648635</v>
      </c>
      <c r="L543" s="26">
        <f t="shared" si="43"/>
        <v>7.1195091351365036E-2</v>
      </c>
      <c r="Q543">
        <v>541</v>
      </c>
      <c r="R543">
        <v>1005</v>
      </c>
      <c r="S543" s="10">
        <v>2.606262810716764E-2</v>
      </c>
      <c r="T543" s="20"/>
    </row>
    <row r="544" spans="1:20" x14ac:dyDescent="0.15">
      <c r="A544" s="6">
        <v>37397</v>
      </c>
      <c r="B544" s="11">
        <v>1664.18</v>
      </c>
      <c r="C544" s="7">
        <f t="shared" si="40"/>
        <v>-2.1985319612832566E-2</v>
      </c>
      <c r="E544">
        <v>542</v>
      </c>
      <c r="F544" s="2">
        <f t="shared" si="41"/>
        <v>798.95954886579943</v>
      </c>
      <c r="G544" s="9">
        <f>C544^2</f>
        <v>4.833542784784003E-4</v>
      </c>
      <c r="H544" s="23">
        <f>$O$2*H543+(1-$O$2)*G543</f>
        <v>6.0025728358508086E-4</v>
      </c>
      <c r="I544" s="9">
        <f t="shared" si="42"/>
        <v>2.4500148644142569E-2</v>
      </c>
      <c r="J544" s="24">
        <f>$J$2*(1+C544*$O$3/I544)</f>
        <v>2246.4843815294557</v>
      </c>
      <c r="K544" s="24">
        <f t="shared" si="44"/>
        <v>9.9312319036332504</v>
      </c>
      <c r="L544" s="26">
        <f t="shared" si="43"/>
        <v>6.8768096366749631E-2</v>
      </c>
      <c r="Q544">
        <v>542</v>
      </c>
      <c r="R544">
        <v>160</v>
      </c>
      <c r="S544" s="10">
        <v>2.5668357221567462E-2</v>
      </c>
      <c r="T544" s="20"/>
    </row>
    <row r="545" spans="1:20" x14ac:dyDescent="0.15">
      <c r="A545" s="6">
        <v>37398</v>
      </c>
      <c r="B545" s="11">
        <v>1673.45</v>
      </c>
      <c r="C545" s="7">
        <f t="shared" si="40"/>
        <v>5.5703109038685028E-3</v>
      </c>
      <c r="E545">
        <v>543</v>
      </c>
      <c r="F545" s="2">
        <f t="shared" si="41"/>
        <v>803.41000195259642</v>
      </c>
      <c r="G545" s="9">
        <f>C545^2</f>
        <v>3.1028363565756339E-5</v>
      </c>
      <c r="H545" s="23">
        <f>$O$2*H544+(1-$O$2)*G544</f>
        <v>5.9324310327868001E-4</v>
      </c>
      <c r="I545" s="9">
        <f t="shared" si="42"/>
        <v>2.4356582339866158E-2</v>
      </c>
      <c r="J545" s="24">
        <f>$J$2*(1+C545*$O$3/I545)</f>
        <v>2266.0044806747055</v>
      </c>
      <c r="K545" s="24">
        <f t="shared" si="44"/>
        <v>10.017526129841674</v>
      </c>
      <c r="L545" s="26">
        <f t="shared" si="43"/>
        <v>-1.7526129841673566E-2</v>
      </c>
      <c r="Q545">
        <v>543</v>
      </c>
      <c r="R545">
        <v>1407</v>
      </c>
      <c r="S545" s="10">
        <v>2.5660493367395176E-2</v>
      </c>
      <c r="T545" s="20"/>
    </row>
    <row r="546" spans="1:20" x14ac:dyDescent="0.15">
      <c r="A546" s="6">
        <v>37399</v>
      </c>
      <c r="B546" s="11">
        <v>1697.63</v>
      </c>
      <c r="C546" s="7">
        <f t="shared" si="40"/>
        <v>1.4449191789417171E-2</v>
      </c>
      <c r="E546">
        <v>544</v>
      </c>
      <c r="F546" s="2">
        <f t="shared" si="41"/>
        <v>815.01862715634547</v>
      </c>
      <c r="G546" s="9">
        <f>C546^2</f>
        <v>2.0877914336736057E-4</v>
      </c>
      <c r="H546" s="23">
        <f>$O$2*H545+(1-$O$2)*G545</f>
        <v>5.5951021889590459E-4</v>
      </c>
      <c r="I546" s="9">
        <f t="shared" si="42"/>
        <v>2.3653968354081827E-2</v>
      </c>
      <c r="J546" s="24">
        <f>$J$2*(1+C546*$O$3/I546)</f>
        <v>2272.6291905317294</v>
      </c>
      <c r="K546" s="24">
        <f t="shared" si="44"/>
        <v>10.046812569767686</v>
      </c>
      <c r="L546" s="26">
        <f t="shared" si="43"/>
        <v>-4.6812569767686441E-2</v>
      </c>
      <c r="Q546">
        <v>544</v>
      </c>
      <c r="R546">
        <v>179</v>
      </c>
      <c r="S546" s="10">
        <v>2.5428468745902322E-2</v>
      </c>
      <c r="T546" s="20"/>
    </row>
    <row r="547" spans="1:20" x14ac:dyDescent="0.15">
      <c r="A547" s="6">
        <v>37400</v>
      </c>
      <c r="B547" s="11">
        <v>1661.49</v>
      </c>
      <c r="C547" s="7">
        <f t="shared" si="40"/>
        <v>-2.1288502206016635E-2</v>
      </c>
      <c r="E547">
        <v>545</v>
      </c>
      <c r="F547" s="2">
        <f t="shared" si="41"/>
        <v>797.66810131418299</v>
      </c>
      <c r="G547" s="9">
        <f>C547^2</f>
        <v>4.5320032617557511E-4</v>
      </c>
      <c r="H547" s="23">
        <f>$O$2*H546+(1-$O$2)*G546</f>
        <v>5.3846635436419199E-4</v>
      </c>
      <c r="I547" s="9">
        <f t="shared" si="42"/>
        <v>2.3204877814032809E-2</v>
      </c>
      <c r="J547" s="24">
        <f>$J$2*(1+C547*$O$3/I547)</f>
        <v>2246.1366345332744</v>
      </c>
      <c r="K547" s="24">
        <f t="shared" si="44"/>
        <v>9.9296945877759661</v>
      </c>
      <c r="L547" s="26">
        <f t="shared" si="43"/>
        <v>7.0305412224033859E-2</v>
      </c>
      <c r="Q547">
        <v>545</v>
      </c>
      <c r="R547">
        <v>1438</v>
      </c>
      <c r="S547" s="10">
        <v>2.5359905187297471E-2</v>
      </c>
      <c r="T547" s="20"/>
    </row>
    <row r="548" spans="1:20" x14ac:dyDescent="0.15">
      <c r="A548" s="6">
        <v>37404</v>
      </c>
      <c r="B548" s="11">
        <v>1652.17</v>
      </c>
      <c r="C548" s="7">
        <f t="shared" si="40"/>
        <v>-5.6094228674261615E-3</v>
      </c>
      <c r="E548">
        <v>546</v>
      </c>
      <c r="F548" s="2">
        <f t="shared" si="41"/>
        <v>793.19364362605484</v>
      </c>
      <c r="G548" s="9">
        <f>C548^2</f>
        <v>3.1465624905603539E-5</v>
      </c>
      <c r="H548" s="23">
        <f>$O$2*H547+(1-$O$2)*G547</f>
        <v>5.3335039267287494E-4</v>
      </c>
      <c r="I548" s="9">
        <f t="shared" si="42"/>
        <v>2.3094380110166953E-2</v>
      </c>
      <c r="J548" s="24">
        <f>$J$2*(1+C548*$O$3/I548)</f>
        <v>2257.8294862545354</v>
      </c>
      <c r="K548" s="24">
        <f t="shared" si="44"/>
        <v>9.9813862100340192</v>
      </c>
      <c r="L548" s="26">
        <f t="shared" si="43"/>
        <v>1.8613789965980843E-2</v>
      </c>
      <c r="Q548">
        <v>546</v>
      </c>
      <c r="R548">
        <v>157</v>
      </c>
      <c r="S548" s="10">
        <v>2.5308416779163068E-2</v>
      </c>
      <c r="T548" s="20"/>
    </row>
    <row r="549" spans="1:20" x14ac:dyDescent="0.15">
      <c r="A549" s="6">
        <v>37405</v>
      </c>
      <c r="B549" s="11">
        <v>1624.39</v>
      </c>
      <c r="C549" s="7">
        <f t="shared" si="40"/>
        <v>-1.6814250349540316E-2</v>
      </c>
      <c r="E549">
        <v>547</v>
      </c>
      <c r="F549" s="2">
        <f t="shared" si="41"/>
        <v>779.85668712646225</v>
      </c>
      <c r="G549" s="9">
        <f>C549^2</f>
        <v>2.8271901481701666E-4</v>
      </c>
      <c r="H549" s="23">
        <f>$O$2*H548+(1-$O$2)*G548</f>
        <v>5.0323730660683857E-4</v>
      </c>
      <c r="I549" s="9">
        <f t="shared" si="42"/>
        <v>2.243295135747498E-2</v>
      </c>
      <c r="J549" s="24">
        <f>$J$2*(1+C549*$O$3/I549)</f>
        <v>2249.0468541590576</v>
      </c>
      <c r="K549" s="24">
        <f t="shared" si="44"/>
        <v>9.9425600526916309</v>
      </c>
      <c r="L549" s="26">
        <f t="shared" si="43"/>
        <v>5.7439947308369099E-2</v>
      </c>
      <c r="Q549">
        <v>547</v>
      </c>
      <c r="R549">
        <v>561</v>
      </c>
      <c r="S549" s="10">
        <v>2.5297519175421002E-2</v>
      </c>
      <c r="T549" s="20"/>
    </row>
    <row r="550" spans="1:20" x14ac:dyDescent="0.15">
      <c r="A550" s="6">
        <v>37406</v>
      </c>
      <c r="B550" s="11">
        <v>1631.92</v>
      </c>
      <c r="C550" s="7">
        <f t="shared" si="40"/>
        <v>4.6355862816196414E-3</v>
      </c>
      <c r="E550">
        <v>548</v>
      </c>
      <c r="F550" s="2">
        <f t="shared" si="41"/>
        <v>783.47178008693504</v>
      </c>
      <c r="G550" s="9">
        <f>C550^2</f>
        <v>2.1488660174340215E-5</v>
      </c>
      <c r="H550" s="23">
        <f>$O$2*H549+(1-$O$2)*G549</f>
        <v>4.9000620909944921E-4</v>
      </c>
      <c r="I550" s="9">
        <f t="shared" si="42"/>
        <v>2.2136083869994917E-2</v>
      </c>
      <c r="J550" s="24">
        <f>$J$2*(1+C550*$O$3/I550)</f>
        <v>2265.6701711064784</v>
      </c>
      <c r="K550" s="24">
        <f t="shared" si="44"/>
        <v>10.016048218008869</v>
      </c>
      <c r="L550" s="26">
        <f t="shared" si="43"/>
        <v>-1.6048218008869242E-2</v>
      </c>
      <c r="Q550">
        <v>548</v>
      </c>
      <c r="R550">
        <v>129</v>
      </c>
      <c r="S550" s="10">
        <v>2.5281760858586466E-2</v>
      </c>
      <c r="T550" s="20"/>
    </row>
    <row r="551" spans="1:20" x14ac:dyDescent="0.15">
      <c r="A551" s="6">
        <v>37407</v>
      </c>
      <c r="B551" s="11">
        <v>1615.73</v>
      </c>
      <c r="C551" s="7">
        <f t="shared" si="40"/>
        <v>-9.9208294524241181E-3</v>
      </c>
      <c r="E551">
        <v>549</v>
      </c>
      <c r="F551" s="2">
        <f t="shared" si="41"/>
        <v>775.69909017590544</v>
      </c>
      <c r="G551" s="9">
        <f>C551^2</f>
        <v>9.8422857024085827E-5</v>
      </c>
      <c r="H551" s="23">
        <f>$O$2*H550+(1-$O$2)*G550</f>
        <v>4.6189515616394265E-4</v>
      </c>
      <c r="I551" s="9">
        <f t="shared" si="42"/>
        <v>2.1491746233471644E-2</v>
      </c>
      <c r="J551" s="24">
        <f>$J$2*(1+C551*$O$3/I551)</f>
        <v>2254.0379824727388</v>
      </c>
      <c r="K551" s="24">
        <f t="shared" si="44"/>
        <v>9.9646247744192795</v>
      </c>
      <c r="L551" s="26">
        <f t="shared" si="43"/>
        <v>3.5375225580720482E-2</v>
      </c>
      <c r="Q551">
        <v>549</v>
      </c>
      <c r="R551">
        <v>233</v>
      </c>
      <c r="S551" s="10">
        <v>2.5206928161212616E-2</v>
      </c>
      <c r="T551" s="20"/>
    </row>
    <row r="552" spans="1:20" x14ac:dyDescent="0.15">
      <c r="A552" s="6">
        <v>37410</v>
      </c>
      <c r="B552" s="11">
        <v>1562.56</v>
      </c>
      <c r="C552" s="7">
        <f t="shared" si="40"/>
        <v>-3.2907725919553488E-2</v>
      </c>
      <c r="E552">
        <v>550</v>
      </c>
      <c r="F552" s="2">
        <f t="shared" si="41"/>
        <v>750.17259712034979</v>
      </c>
      <c r="G552" s="9">
        <f>C552^2</f>
        <v>1.0829184251964525E-3</v>
      </c>
      <c r="H552" s="23">
        <f>$O$2*H551+(1-$O$2)*G551</f>
        <v>4.4008681821555121E-4</v>
      </c>
      <c r="I552" s="9">
        <f t="shared" si="42"/>
        <v>2.0978246309345097E-2</v>
      </c>
      <c r="J552" s="24">
        <f>$J$2*(1+C552*$O$3/I552)</f>
        <v>2234.8473264037189</v>
      </c>
      <c r="K552" s="24">
        <f t="shared" si="44"/>
        <v>9.8797869463127039</v>
      </c>
      <c r="L552" s="26">
        <f t="shared" si="43"/>
        <v>0.12021305368729607</v>
      </c>
      <c r="Q552">
        <v>550</v>
      </c>
      <c r="R552">
        <v>288</v>
      </c>
      <c r="S552" s="10">
        <v>2.4827573667007385E-2</v>
      </c>
      <c r="T552" s="20"/>
    </row>
    <row r="553" spans="1:20" x14ac:dyDescent="0.15">
      <c r="A553" s="6">
        <v>37411</v>
      </c>
      <c r="B553" s="11">
        <v>1578.12</v>
      </c>
      <c r="C553" s="7">
        <f t="shared" si="40"/>
        <v>9.9580176121236708E-3</v>
      </c>
      <c r="E553">
        <v>551</v>
      </c>
      <c r="F553" s="2">
        <f t="shared" si="41"/>
        <v>757.64282905460675</v>
      </c>
      <c r="G553" s="9">
        <f>C553^2</f>
        <v>9.9162114763365217E-5</v>
      </c>
      <c r="H553" s="23">
        <f>$O$2*H552+(1-$O$2)*G552</f>
        <v>4.786567146344053E-4</v>
      </c>
      <c r="I553" s="9">
        <f t="shared" si="42"/>
        <v>2.18782246682496E-2</v>
      </c>
      <c r="J553" s="24">
        <f>$J$2*(1+C553*$O$3/I553)</f>
        <v>2269.9301276719711</v>
      </c>
      <c r="K553" s="24">
        <f t="shared" si="44"/>
        <v>10.034880584215889</v>
      </c>
      <c r="L553" s="26">
        <f t="shared" si="43"/>
        <v>-3.4880584215889243E-2</v>
      </c>
      <c r="Q553">
        <v>551</v>
      </c>
      <c r="R553">
        <v>779</v>
      </c>
      <c r="S553" s="10">
        <v>2.4470317671719144E-2</v>
      </c>
      <c r="T553" s="20"/>
    </row>
    <row r="554" spans="1:20" x14ac:dyDescent="0.15">
      <c r="A554" s="6">
        <v>37412</v>
      </c>
      <c r="B554" s="11">
        <v>1595.26</v>
      </c>
      <c r="C554" s="7">
        <f t="shared" si="40"/>
        <v>1.0861024510176787E-2</v>
      </c>
      <c r="E554">
        <v>552</v>
      </c>
      <c r="F554" s="2">
        <f t="shared" si="41"/>
        <v>765.87160639092849</v>
      </c>
      <c r="G554" s="9">
        <f>C554^2</f>
        <v>1.1796185341066091E-4</v>
      </c>
      <c r="H554" s="23">
        <f>$O$2*H553+(1-$O$2)*G553</f>
        <v>4.5588703864214291E-4</v>
      </c>
      <c r="I554" s="9">
        <f t="shared" si="42"/>
        <v>2.1351511390113414E-2</v>
      </c>
      <c r="J554" s="24">
        <f>$J$2*(1+C554*$O$3/I554)</f>
        <v>2270.8579044746284</v>
      </c>
      <c r="K554" s="24">
        <f t="shared" si="44"/>
        <v>10.03898208906398</v>
      </c>
      <c r="L554" s="26">
        <f t="shared" si="43"/>
        <v>-3.8982089063980041E-2</v>
      </c>
      <c r="Q554">
        <v>552</v>
      </c>
      <c r="R554">
        <v>163</v>
      </c>
      <c r="S554" s="10">
        <v>2.4027551314452111E-2</v>
      </c>
      <c r="T554" s="20"/>
    </row>
    <row r="555" spans="1:20" x14ac:dyDescent="0.15">
      <c r="A555" s="6">
        <v>37413</v>
      </c>
      <c r="B555" s="11">
        <v>1554.88</v>
      </c>
      <c r="C555" s="7">
        <f t="shared" si="40"/>
        <v>-2.5312488246429954E-2</v>
      </c>
      <c r="E555">
        <v>553</v>
      </c>
      <c r="F555" s="2">
        <f t="shared" si="41"/>
        <v>746.48549035588371</v>
      </c>
      <c r="G555" s="9">
        <f>C555^2</f>
        <v>6.4072206122565457E-4</v>
      </c>
      <c r="H555" s="23">
        <f>$O$2*H554+(1-$O$2)*G554</f>
        <v>4.3561152752825396E-4</v>
      </c>
      <c r="I555" s="9">
        <f t="shared" si="42"/>
        <v>2.0871308716231812E-2</v>
      </c>
      <c r="J555" s="24">
        <f>$J$2*(1+C555*$O$3/I555)</f>
        <v>2241.0163375326779</v>
      </c>
      <c r="K555" s="24">
        <f t="shared" si="44"/>
        <v>9.9070588386265399</v>
      </c>
      <c r="L555" s="26">
        <f t="shared" si="43"/>
        <v>9.2941161373460091E-2</v>
      </c>
      <c r="Q555">
        <v>553</v>
      </c>
      <c r="R555">
        <v>277</v>
      </c>
      <c r="S555" s="10">
        <v>2.3715141325965305E-2</v>
      </c>
      <c r="T555" s="20"/>
    </row>
    <row r="556" spans="1:20" x14ac:dyDescent="0.15">
      <c r="A556" s="6">
        <v>37414</v>
      </c>
      <c r="B556" s="11">
        <v>1535.48</v>
      </c>
      <c r="C556" s="7">
        <f t="shared" si="40"/>
        <v>-1.2476847087878218E-2</v>
      </c>
      <c r="E556">
        <v>554</v>
      </c>
      <c r="F556" s="2">
        <f t="shared" si="41"/>
        <v>737.1717050393936</v>
      </c>
      <c r="G556" s="9">
        <f>C556^2</f>
        <v>1.5567171325429517E-4</v>
      </c>
      <c r="H556" s="23">
        <f>$O$2*H555+(1-$O$2)*G555</f>
        <v>4.4791815955009802E-4</v>
      </c>
      <c r="I556" s="9">
        <f t="shared" si="42"/>
        <v>2.1164077101307726E-2</v>
      </c>
      <c r="J556" s="24">
        <f>$J$2*(1+C556*$O$3/I556)</f>
        <v>2251.8205214608938</v>
      </c>
      <c r="K556" s="24">
        <f t="shared" si="44"/>
        <v>9.9548218486892086</v>
      </c>
      <c r="L556" s="26">
        <f t="shared" si="43"/>
        <v>4.5178151310791392E-2</v>
      </c>
      <c r="Q556">
        <v>554</v>
      </c>
      <c r="R556">
        <v>1417</v>
      </c>
      <c r="S556" s="10">
        <v>2.3167540065298198E-2</v>
      </c>
      <c r="T556" s="20"/>
    </row>
    <row r="557" spans="1:20" x14ac:dyDescent="0.15">
      <c r="A557" s="6">
        <v>37417</v>
      </c>
      <c r="B557" s="11">
        <v>1530.69</v>
      </c>
      <c r="C557" s="7">
        <f t="shared" si="40"/>
        <v>-3.1195456795268806E-3</v>
      </c>
      <c r="E557">
        <v>555</v>
      </c>
      <c r="F557" s="2">
        <f t="shared" si="41"/>
        <v>734.87206423186853</v>
      </c>
      <c r="G557" s="9">
        <f>C557^2</f>
        <v>9.7315652466548264E-6</v>
      </c>
      <c r="H557" s="23">
        <f>$O$2*H556+(1-$O$2)*G556</f>
        <v>4.3038337277234983E-4</v>
      </c>
      <c r="I557" s="9">
        <f t="shared" si="42"/>
        <v>2.0745683232237733E-2</v>
      </c>
      <c r="J557" s="24">
        <f>$J$2*(1+C557*$O$3/I557)</f>
        <v>2259.4333253675968</v>
      </c>
      <c r="K557" s="24">
        <f t="shared" si="44"/>
        <v>9.9884764432441386</v>
      </c>
      <c r="L557" s="26">
        <f t="shared" si="43"/>
        <v>1.1523556755861364E-2</v>
      </c>
      <c r="Q557">
        <v>555</v>
      </c>
      <c r="R557">
        <v>451</v>
      </c>
      <c r="S557" s="10">
        <v>2.3102319938828941E-2</v>
      </c>
      <c r="T557" s="20"/>
    </row>
    <row r="558" spans="1:20" x14ac:dyDescent="0.15">
      <c r="A558" s="6">
        <v>37418</v>
      </c>
      <c r="B558" s="11">
        <v>1497.18</v>
      </c>
      <c r="C558" s="7">
        <f t="shared" si="40"/>
        <v>-2.189208788193564E-2</v>
      </c>
      <c r="E558">
        <v>556</v>
      </c>
      <c r="F558" s="2">
        <f t="shared" si="41"/>
        <v>718.78418041972498</v>
      </c>
      <c r="G558" s="9">
        <f>C558^2</f>
        <v>4.7926351183039329E-4</v>
      </c>
      <c r="H558" s="23">
        <f>$O$2*H557+(1-$O$2)*G557</f>
        <v>4.051442643208081E-4</v>
      </c>
      <c r="I558" s="9">
        <f t="shared" si="42"/>
        <v>2.0128195754235106E-2</v>
      </c>
      <c r="J558" s="24">
        <f>$J$2*(1+C558*$O$3/I558)</f>
        <v>2243.185910955267</v>
      </c>
      <c r="K558" s="24">
        <f t="shared" si="44"/>
        <v>9.9166500634615975</v>
      </c>
      <c r="L558" s="26">
        <f t="shared" si="43"/>
        <v>8.3349936538402503E-2</v>
      </c>
      <c r="Q558">
        <v>556</v>
      </c>
      <c r="R558">
        <v>991</v>
      </c>
      <c r="S558" s="10">
        <v>2.3088635781386202E-2</v>
      </c>
      <c r="T558" s="20"/>
    </row>
    <row r="559" spans="1:20" x14ac:dyDescent="0.15">
      <c r="A559" s="6">
        <v>37419</v>
      </c>
      <c r="B559" s="11">
        <v>1519.12</v>
      </c>
      <c r="C559" s="7">
        <f t="shared" si="40"/>
        <v>1.4654216593863012E-2</v>
      </c>
      <c r="E559">
        <v>557</v>
      </c>
      <c r="F559" s="2">
        <f t="shared" si="41"/>
        <v>729.3173994838379</v>
      </c>
      <c r="G559" s="9">
        <f>C559^2</f>
        <v>2.1474606397985007E-4</v>
      </c>
      <c r="H559" s="23">
        <f>$O$2*H558+(1-$O$2)*G558</f>
        <v>4.0959141917138326E-4</v>
      </c>
      <c r="I559" s="9">
        <f t="shared" si="42"/>
        <v>2.0238365032071718E-2</v>
      </c>
      <c r="J559" s="24">
        <f>$J$2*(1+C559*$O$3/I559)</f>
        <v>2274.5919268567263</v>
      </c>
      <c r="K559" s="24">
        <f t="shared" si="44"/>
        <v>10.055489411578604</v>
      </c>
      <c r="L559" s="26">
        <f t="shared" si="43"/>
        <v>-5.5489411578603764E-2</v>
      </c>
      <c r="Q559">
        <v>557</v>
      </c>
      <c r="R559">
        <v>767</v>
      </c>
      <c r="S559" s="10">
        <v>2.2944795336625745E-2</v>
      </c>
      <c r="T559" s="20"/>
    </row>
    <row r="560" spans="1:20" x14ac:dyDescent="0.15">
      <c r="A560" s="6">
        <v>37420</v>
      </c>
      <c r="B560" s="11">
        <v>1496.88</v>
      </c>
      <c r="C560" s="7">
        <f t="shared" si="40"/>
        <v>-1.4640054768550126E-2</v>
      </c>
      <c r="E560">
        <v>558</v>
      </c>
      <c r="F560" s="2">
        <f t="shared" si="41"/>
        <v>718.64015281173795</v>
      </c>
      <c r="G560" s="9">
        <f>C560^2</f>
        <v>2.1433120362614728E-4</v>
      </c>
      <c r="H560" s="23">
        <f>$O$2*H559+(1-$O$2)*G559</f>
        <v>3.9790069785989126E-4</v>
      </c>
      <c r="I560" s="9">
        <f t="shared" si="42"/>
        <v>1.994744840474318E-2</v>
      </c>
      <c r="J560" s="24">
        <f>$J$2*(1+C560*$O$3/I560)</f>
        <v>2249.3173210113987</v>
      </c>
      <c r="K560" s="24">
        <f t="shared" si="44"/>
        <v>9.9437557293920467</v>
      </c>
      <c r="L560" s="26">
        <f t="shared" si="43"/>
        <v>5.6244270607953339E-2</v>
      </c>
      <c r="Q560">
        <v>558</v>
      </c>
      <c r="R560">
        <v>312</v>
      </c>
      <c r="S560" s="10">
        <v>2.2826844973938165E-2</v>
      </c>
      <c r="T560" s="20"/>
    </row>
    <row r="561" spans="1:20" x14ac:dyDescent="0.15">
      <c r="A561" s="6">
        <v>37421</v>
      </c>
      <c r="B561" s="11">
        <v>1504.74</v>
      </c>
      <c r="C561" s="7">
        <f t="shared" si="40"/>
        <v>5.2509219175884692E-3</v>
      </c>
      <c r="E561">
        <v>559</v>
      </c>
      <c r="F561" s="2">
        <f t="shared" si="41"/>
        <v>722.41367614099624</v>
      </c>
      <c r="G561" s="9">
        <f>C561^2</f>
        <v>2.7572180984610965E-5</v>
      </c>
      <c r="H561" s="23">
        <f>$O$2*H560+(1-$O$2)*G560</f>
        <v>3.868865282058666E-4</v>
      </c>
      <c r="I561" s="9">
        <f t="shared" si="42"/>
        <v>1.9669431313738245E-2</v>
      </c>
      <c r="J561" s="24">
        <f>$J$2*(1+C561*$O$3/I561)</f>
        <v>2266.6677189441612</v>
      </c>
      <c r="K561" s="24">
        <f t="shared" si="44"/>
        <v>10.020458165833324</v>
      </c>
      <c r="L561" s="26">
        <f t="shared" si="43"/>
        <v>-2.0458165833323605E-2</v>
      </c>
      <c r="Q561">
        <v>559</v>
      </c>
      <c r="R561">
        <v>1412</v>
      </c>
      <c r="S561" s="10">
        <v>2.2768715655963945E-2</v>
      </c>
      <c r="T561" s="20"/>
    </row>
    <row r="562" spans="1:20" x14ac:dyDescent="0.15">
      <c r="A562" s="6">
        <v>37424</v>
      </c>
      <c r="B562" s="11">
        <v>1553.29</v>
      </c>
      <c r="C562" s="7">
        <f t="shared" si="40"/>
        <v>3.2264710182489997E-2</v>
      </c>
      <c r="E562">
        <v>560</v>
      </c>
      <c r="F562" s="2">
        <f t="shared" si="41"/>
        <v>745.72214403355269</v>
      </c>
      <c r="G562" s="9">
        <f>C562^2</f>
        <v>1.0410115231600737E-3</v>
      </c>
      <c r="H562" s="23">
        <f>$O$2*H561+(1-$O$2)*G561</f>
        <v>3.6532766737259125E-4</v>
      </c>
      <c r="I562" s="9">
        <f t="shared" si="42"/>
        <v>1.9113546697894435E-2</v>
      </c>
      <c r="J562" s="24">
        <f>$J$2*(1+C562*$O$3/I562)</f>
        <v>2291.3023839864782</v>
      </c>
      <c r="K562" s="24">
        <f t="shared" si="44"/>
        <v>10.129362805195656</v>
      </c>
      <c r="L562" s="26">
        <f t="shared" si="43"/>
        <v>-0.12936280519565635</v>
      </c>
      <c r="Q562">
        <v>560</v>
      </c>
      <c r="R562">
        <v>1370</v>
      </c>
      <c r="S562" s="10">
        <v>2.2528853439453655E-2</v>
      </c>
      <c r="T562" s="20"/>
    </row>
    <row r="563" spans="1:20" x14ac:dyDescent="0.15">
      <c r="A563" s="6">
        <v>37425</v>
      </c>
      <c r="B563" s="11">
        <v>1542.96</v>
      </c>
      <c r="C563" s="7">
        <f t="shared" si="40"/>
        <v>-6.6504001184581885E-3</v>
      </c>
      <c r="E563">
        <v>561</v>
      </c>
      <c r="F563" s="2">
        <f t="shared" si="41"/>
        <v>740.76279339853511</v>
      </c>
      <c r="G563" s="9">
        <f>C563^2</f>
        <v>4.4227821735588688E-5</v>
      </c>
      <c r="H563" s="23">
        <f>$O$2*H562+(1-$O$2)*G562</f>
        <v>4.0586869871984027E-4</v>
      </c>
      <c r="I563" s="9">
        <f t="shared" si="42"/>
        <v>2.0146183229580741E-2</v>
      </c>
      <c r="J563" s="24">
        <f>$J$2*(1+C563*$O$3/I563)</f>
        <v>2256.3175999724431</v>
      </c>
      <c r="K563" s="24">
        <f t="shared" si="44"/>
        <v>9.974702480824579</v>
      </c>
      <c r="L563" s="26">
        <f t="shared" si="43"/>
        <v>2.5297519175421002E-2</v>
      </c>
      <c r="Q563">
        <v>561</v>
      </c>
      <c r="R563">
        <v>949</v>
      </c>
      <c r="S563" s="10">
        <v>2.250626720818083E-2</v>
      </c>
      <c r="T563" s="20"/>
    </row>
    <row r="564" spans="1:20" x14ac:dyDescent="0.15">
      <c r="A564" s="6">
        <v>37426</v>
      </c>
      <c r="B564" s="11">
        <v>1496.83</v>
      </c>
      <c r="C564" s="7">
        <f t="shared" si="40"/>
        <v>-2.9897080935345155E-2</v>
      </c>
      <c r="E564">
        <v>562</v>
      </c>
      <c r="F564" s="2">
        <f t="shared" si="41"/>
        <v>718.61614821040678</v>
      </c>
      <c r="G564" s="9">
        <f>C564^2</f>
        <v>8.9383544845457875E-4</v>
      </c>
      <c r="H564" s="23">
        <f>$O$2*H563+(1-$O$2)*G563</f>
        <v>3.8417024610078513E-4</v>
      </c>
      <c r="I564" s="9">
        <f t="shared" si="42"/>
        <v>1.9600261378379245E-2</v>
      </c>
      <c r="J564" s="24">
        <f>$J$2*(1+C564*$O$3/I564)</f>
        <v>2235.598253172263</v>
      </c>
      <c r="K564" s="24">
        <f t="shared" si="44"/>
        <v>9.8831066345964835</v>
      </c>
      <c r="L564" s="26">
        <f t="shared" si="43"/>
        <v>0.11689336540351647</v>
      </c>
      <c r="Q564">
        <v>562</v>
      </c>
      <c r="R564">
        <v>176</v>
      </c>
      <c r="S564" s="10">
        <v>2.2476194316926268E-2</v>
      </c>
      <c r="T564" s="20"/>
    </row>
    <row r="565" spans="1:20" x14ac:dyDescent="0.15">
      <c r="A565" s="6">
        <v>37427</v>
      </c>
      <c r="B565" s="11">
        <v>1464.75</v>
      </c>
      <c r="C565" s="7">
        <f t="shared" si="40"/>
        <v>-2.1431959541163614E-2</v>
      </c>
      <c r="E565">
        <v>563</v>
      </c>
      <c r="F565" s="2">
        <f t="shared" si="41"/>
        <v>703.21479599633449</v>
      </c>
      <c r="G565" s="9">
        <f>C565^2</f>
        <v>4.5932888977407409E-4</v>
      </c>
      <c r="H565" s="23">
        <f>$O$2*H564+(1-$O$2)*G564</f>
        <v>4.1475015824201278E-4</v>
      </c>
      <c r="I565" s="9">
        <f t="shared" si="42"/>
        <v>2.0365415739483757E-2</v>
      </c>
      <c r="J565" s="24">
        <f>$J$2*(1+C565*$O$3/I565)</f>
        <v>2243.7971864698889</v>
      </c>
      <c r="K565" s="24">
        <f t="shared" si="44"/>
        <v>9.9193523831138659</v>
      </c>
      <c r="L565" s="26">
        <f t="shared" si="43"/>
        <v>8.0647616886134088E-2</v>
      </c>
      <c r="Q565">
        <v>563</v>
      </c>
      <c r="R565">
        <v>1363</v>
      </c>
      <c r="S565" s="10">
        <v>2.1895300719974031E-2</v>
      </c>
      <c r="T565" s="20"/>
    </row>
    <row r="566" spans="1:20" x14ac:dyDescent="0.15">
      <c r="A566" s="6">
        <v>37428</v>
      </c>
      <c r="B566" s="11">
        <v>1440.96</v>
      </c>
      <c r="C566" s="7">
        <f t="shared" si="40"/>
        <v>-1.6241679467485892E-2</v>
      </c>
      <c r="E566">
        <v>564</v>
      </c>
      <c r="F566" s="2">
        <f t="shared" si="41"/>
        <v>691.79340668296857</v>
      </c>
      <c r="G566" s="9">
        <f>C566^2</f>
        <v>2.637921519245528E-4</v>
      </c>
      <c r="H566" s="23">
        <f>$O$2*H565+(1-$O$2)*G565</f>
        <v>4.1742488213393649E-4</v>
      </c>
      <c r="I566" s="9">
        <f t="shared" si="42"/>
        <v>2.0430978491837743E-2</v>
      </c>
      <c r="J566" s="24">
        <f>$J$2*(1+C566*$O$3/I566)</f>
        <v>2248.2594996267658</v>
      </c>
      <c r="K566" s="24">
        <f t="shared" si="44"/>
        <v>9.939079324975534</v>
      </c>
      <c r="L566" s="26">
        <f t="shared" si="43"/>
        <v>6.0920675024465964E-2</v>
      </c>
      <c r="Q566">
        <v>564</v>
      </c>
      <c r="R566">
        <v>189</v>
      </c>
      <c r="S566" s="10">
        <v>2.1464359701907298E-2</v>
      </c>
      <c r="T566" s="20"/>
    </row>
    <row r="567" spans="1:20" x14ac:dyDescent="0.15">
      <c r="A567" s="6">
        <v>37431</v>
      </c>
      <c r="B567" s="11">
        <v>1460.34</v>
      </c>
      <c r="C567" s="7">
        <f t="shared" si="40"/>
        <v>1.3449367088607556E-2</v>
      </c>
      <c r="E567">
        <v>565</v>
      </c>
      <c r="F567" s="2">
        <f t="shared" si="41"/>
        <v>701.09759015892621</v>
      </c>
      <c r="G567" s="9">
        <f>C567^2</f>
        <v>1.8088547508412009E-4</v>
      </c>
      <c r="H567" s="23">
        <f>$O$2*H566+(1-$O$2)*G566</f>
        <v>4.0820691832137347E-4</v>
      </c>
      <c r="I567" s="9">
        <f t="shared" si="42"/>
        <v>2.0204131219168357E-2</v>
      </c>
      <c r="J567" s="24">
        <f>$J$2*(1+C567*$O$3/I567)</f>
        <v>2273.5794440404188</v>
      </c>
      <c r="K567" s="24">
        <f t="shared" si="44"/>
        <v>10.051013439375161</v>
      </c>
      <c r="L567" s="26">
        <f t="shared" si="43"/>
        <v>-5.101343937516134E-2</v>
      </c>
      <c r="Q567">
        <v>565</v>
      </c>
      <c r="R567">
        <v>93</v>
      </c>
      <c r="S567" s="10">
        <v>2.1293095491548897E-2</v>
      </c>
      <c r="T567" s="20"/>
    </row>
    <row r="568" spans="1:20" x14ac:dyDescent="0.15">
      <c r="A568" s="6">
        <v>37432</v>
      </c>
      <c r="B568" s="11">
        <v>1423.99</v>
      </c>
      <c r="C568" s="7">
        <f t="shared" si="40"/>
        <v>-2.4891463631756983E-2</v>
      </c>
      <c r="E568">
        <v>566</v>
      </c>
      <c r="F568" s="2">
        <f t="shared" si="41"/>
        <v>683.64624499117281</v>
      </c>
      <c r="G568" s="9">
        <f>C568^2</f>
        <v>6.1958496173108047E-4</v>
      </c>
      <c r="H568" s="23">
        <f>$O$2*H567+(1-$O$2)*G567</f>
        <v>3.9456763172713823E-4</v>
      </c>
      <c r="I568" s="9">
        <f t="shared" si="42"/>
        <v>1.9863726531724562E-2</v>
      </c>
      <c r="J568" s="24">
        <f>$J$2*(1+C568*$O$3/I568)</f>
        <v>2240.3173439886496</v>
      </c>
      <c r="K568" s="24">
        <f t="shared" si="44"/>
        <v>9.9039687361348587</v>
      </c>
      <c r="L568" s="26">
        <f t="shared" si="43"/>
        <v>9.603126386514127E-2</v>
      </c>
      <c r="Q568">
        <v>566</v>
      </c>
      <c r="R568">
        <v>688</v>
      </c>
      <c r="S568" s="10">
        <v>2.128388672578474E-2</v>
      </c>
      <c r="T568" s="20"/>
    </row>
    <row r="569" spans="1:20" x14ac:dyDescent="0.15">
      <c r="A569" s="6">
        <v>37433</v>
      </c>
      <c r="B569" s="11">
        <v>1429.33</v>
      </c>
      <c r="C569" s="7">
        <f t="shared" si="40"/>
        <v>3.750026334454537E-3</v>
      </c>
      <c r="E569">
        <v>567</v>
      </c>
      <c r="F569" s="2">
        <f t="shared" si="41"/>
        <v>686.20993641334064</v>
      </c>
      <c r="G569" s="9">
        <f>C569^2</f>
        <v>1.4062697509102531E-5</v>
      </c>
      <c r="H569" s="23">
        <f>$O$2*H568+(1-$O$2)*G568</f>
        <v>4.0806867152737481E-4</v>
      </c>
      <c r="I569" s="9">
        <f t="shared" si="42"/>
        <v>2.0200709678805218E-2</v>
      </c>
      <c r="J569" s="24">
        <f>$J$2*(1+C569*$O$3/I569)</f>
        <v>2265.2580360792899</v>
      </c>
      <c r="K569" s="24">
        <f t="shared" si="44"/>
        <v>10.014226256296483</v>
      </c>
      <c r="L569" s="26">
        <f t="shared" si="43"/>
        <v>-1.4226256296483442E-2</v>
      </c>
      <c r="Q569">
        <v>567</v>
      </c>
      <c r="R569">
        <v>1071</v>
      </c>
      <c r="S569" s="10">
        <v>2.1229744541622964E-2</v>
      </c>
      <c r="T569" s="20"/>
    </row>
    <row r="570" spans="1:20" x14ac:dyDescent="0.15">
      <c r="A570" s="6">
        <v>37434</v>
      </c>
      <c r="B570" s="11">
        <v>1459.2</v>
      </c>
      <c r="C570" s="7">
        <f t="shared" si="40"/>
        <v>2.0897903213393798E-2</v>
      </c>
      <c r="E570">
        <v>568</v>
      </c>
      <c r="F570" s="2">
        <f t="shared" si="41"/>
        <v>700.55028524857573</v>
      </c>
      <c r="G570" s="9">
        <f>C570^2</f>
        <v>4.3672235871637481E-4</v>
      </c>
      <c r="H570" s="23">
        <f>$O$2*H569+(1-$O$2)*G569</f>
        <v>3.8442831308627845E-4</v>
      </c>
      <c r="I570" s="9">
        <f t="shared" si="42"/>
        <v>1.9606843526847415E-2</v>
      </c>
      <c r="J570" s="24">
        <f>$J$2*(1+C570*$O$3/I570)</f>
        <v>2280.5164379966718</v>
      </c>
      <c r="K570" s="24">
        <f t="shared" si="44"/>
        <v>10.081680421197998</v>
      </c>
      <c r="L570" s="26">
        <f t="shared" si="43"/>
        <v>-8.1680421197997788E-2</v>
      </c>
      <c r="Q570">
        <v>568</v>
      </c>
      <c r="R570">
        <v>764</v>
      </c>
      <c r="S570" s="10">
        <v>2.0912612836777811E-2</v>
      </c>
      <c r="T570" s="20"/>
    </row>
    <row r="571" spans="1:20" x14ac:dyDescent="0.15">
      <c r="A571" s="6">
        <v>37435</v>
      </c>
      <c r="B571" s="11">
        <v>1463.21</v>
      </c>
      <c r="C571" s="7">
        <f t="shared" si="40"/>
        <v>2.7480811403508554E-3</v>
      </c>
      <c r="E571">
        <v>569</v>
      </c>
      <c r="F571" s="2">
        <f t="shared" si="41"/>
        <v>702.47545427533476</v>
      </c>
      <c r="G571" s="9">
        <f>C571^2</f>
        <v>7.5519499539520573E-6</v>
      </c>
      <c r="H571" s="23">
        <f>$O$2*H570+(1-$O$2)*G570</f>
        <v>3.8756595582408425E-4</v>
      </c>
      <c r="I571" s="9">
        <f t="shared" si="42"/>
        <v>1.9686694893355873E-2</v>
      </c>
      <c r="J571" s="24">
        <f>$J$2*(1+C571*$O$3/I571)</f>
        <v>2264.4598027139432</v>
      </c>
      <c r="K571" s="24">
        <f t="shared" si="44"/>
        <v>10.010697435562339</v>
      </c>
      <c r="L571" s="26">
        <f t="shared" si="43"/>
        <v>-1.0697435562338597E-2</v>
      </c>
      <c r="Q571">
        <v>569</v>
      </c>
      <c r="R571">
        <v>145</v>
      </c>
      <c r="S571" s="10">
        <v>2.0868532803646644E-2</v>
      </c>
      <c r="T571" s="20"/>
    </row>
    <row r="572" spans="1:20" x14ac:dyDescent="0.15">
      <c r="A572" s="6">
        <v>37438</v>
      </c>
      <c r="B572" s="11">
        <v>1403.8</v>
      </c>
      <c r="C572" s="7">
        <f t="shared" si="40"/>
        <v>-4.0602510917776669E-2</v>
      </c>
      <c r="E572">
        <v>570</v>
      </c>
      <c r="F572" s="2">
        <f t="shared" si="41"/>
        <v>673.9531869736503</v>
      </c>
      <c r="G572" s="9">
        <f>C572^2</f>
        <v>1.6485638928281736E-3</v>
      </c>
      <c r="H572" s="23">
        <f>$O$2*H571+(1-$O$2)*G571</f>
        <v>3.6476511547187628E-4</v>
      </c>
      <c r="I572" s="9">
        <f t="shared" si="42"/>
        <v>1.9098824976209301E-2</v>
      </c>
      <c r="J572" s="24">
        <f>$J$2*(1+C572*$O$3/I572)</f>
        <v>2225.1872873023708</v>
      </c>
      <c r="K572" s="24">
        <f t="shared" si="44"/>
        <v>9.8370819583312894</v>
      </c>
      <c r="L572" s="26">
        <f t="shared" si="43"/>
        <v>0.1629180416687106</v>
      </c>
      <c r="Q572">
        <v>570</v>
      </c>
      <c r="R572">
        <v>1022</v>
      </c>
      <c r="S572" s="10">
        <v>2.0703870693148829E-2</v>
      </c>
      <c r="T572" s="20"/>
    </row>
    <row r="573" spans="1:20" x14ac:dyDescent="0.15">
      <c r="A573" s="6">
        <v>37439</v>
      </c>
      <c r="B573" s="11">
        <v>1357.82</v>
      </c>
      <c r="C573" s="7">
        <f t="shared" si="40"/>
        <v>-3.2753953554637394E-2</v>
      </c>
      <c r="E573">
        <v>571</v>
      </c>
      <c r="F573" s="2">
        <f t="shared" si="41"/>
        <v>651.87855558951549</v>
      </c>
      <c r="G573" s="9">
        <f>C573^2</f>
        <v>1.0728214734593436E-3</v>
      </c>
      <c r="H573" s="23">
        <f>$O$2*H572+(1-$O$2)*G572</f>
        <v>4.4179304211325419E-4</v>
      </c>
      <c r="I573" s="9">
        <f t="shared" si="42"/>
        <v>2.1018873473934187E-2</v>
      </c>
      <c r="J573" s="24">
        <f>$J$2*(1+C573*$O$3/I573)</f>
        <v>2235.0267081067618</v>
      </c>
      <c r="K573" s="24">
        <f t="shared" si="44"/>
        <v>9.880579954849436</v>
      </c>
      <c r="L573" s="26">
        <f t="shared" si="43"/>
        <v>0.11942004515056404</v>
      </c>
      <c r="Q573">
        <v>571</v>
      </c>
      <c r="R573">
        <v>676</v>
      </c>
      <c r="S573" s="10">
        <v>2.0684370163449373E-2</v>
      </c>
      <c r="T573" s="20"/>
    </row>
    <row r="574" spans="1:20" x14ac:dyDescent="0.15">
      <c r="A574" s="6">
        <v>37440</v>
      </c>
      <c r="B574" s="11">
        <v>1380.17</v>
      </c>
      <c r="C574" s="7">
        <f t="shared" si="40"/>
        <v>1.6460208275029142E-2</v>
      </c>
      <c r="E574">
        <v>572</v>
      </c>
      <c r="F574" s="2">
        <f t="shared" si="41"/>
        <v>662.60861238454402</v>
      </c>
      <c r="G574" s="9">
        <f>C574^2</f>
        <v>2.7093845645733783E-4</v>
      </c>
      <c r="H574" s="23">
        <f>$O$2*H573+(1-$O$2)*G573</f>
        <v>4.7965474799401957E-4</v>
      </c>
      <c r="I574" s="9">
        <f t="shared" si="42"/>
        <v>2.1901021619870148E-2</v>
      </c>
      <c r="J574" s="24">
        <f>$J$2*(1+C574*$O$3/I574)</f>
        <v>2275.068492601381</v>
      </c>
      <c r="K574" s="24">
        <f t="shared" si="44"/>
        <v>10.057596207853889</v>
      </c>
      <c r="L574" s="26">
        <f t="shared" si="43"/>
        <v>-5.759620785388897E-2</v>
      </c>
      <c r="Q574">
        <v>572</v>
      </c>
      <c r="R574">
        <v>598</v>
      </c>
      <c r="S574" s="10">
        <v>2.0627945745722798E-2</v>
      </c>
      <c r="T574" s="20"/>
    </row>
    <row r="575" spans="1:20" x14ac:dyDescent="0.15">
      <c r="A575" s="6">
        <v>37442</v>
      </c>
      <c r="B575" s="11">
        <v>1448.36</v>
      </c>
      <c r="C575" s="7">
        <f t="shared" si="40"/>
        <v>4.9406957113978578E-2</v>
      </c>
      <c r="E575">
        <v>573</v>
      </c>
      <c r="F575" s="2">
        <f t="shared" si="41"/>
        <v>695.34608767998009</v>
      </c>
      <c r="G575" s="9">
        <f>C575^2</f>
        <v>2.4410474112625184E-3</v>
      </c>
      <c r="H575" s="23">
        <f>$O$2*H574+(1-$O$2)*G574</f>
        <v>4.6713177050181868E-4</v>
      </c>
      <c r="I575" s="9">
        <f t="shared" si="42"/>
        <v>2.1613231375752648E-2</v>
      </c>
      <c r="J575" s="24">
        <f>$J$2*(1+C575*$O$3/I575)</f>
        <v>2301.6670390618533</v>
      </c>
      <c r="K575" s="24">
        <f t="shared" si="44"/>
        <v>10.175182751241593</v>
      </c>
      <c r="L575" s="26">
        <f t="shared" si="43"/>
        <v>-0.17518275124159288</v>
      </c>
      <c r="Q575">
        <v>573</v>
      </c>
      <c r="R575">
        <v>625</v>
      </c>
      <c r="S575" s="10">
        <v>2.0444632131285445E-2</v>
      </c>
      <c r="T575" s="20"/>
    </row>
    <row r="576" spans="1:20" x14ac:dyDescent="0.15">
      <c r="A576" s="6">
        <v>37445</v>
      </c>
      <c r="B576" s="11">
        <v>1405.61</v>
      </c>
      <c r="C576" s="7">
        <f t="shared" si="40"/>
        <v>-2.9516142395537015E-2</v>
      </c>
      <c r="E576">
        <v>574</v>
      </c>
      <c r="F576" s="2">
        <f t="shared" si="41"/>
        <v>674.82215354183825</v>
      </c>
      <c r="G576" s="9">
        <f>C576^2</f>
        <v>8.7120266191361752E-4</v>
      </c>
      <c r="H576" s="23">
        <f>$O$2*H575+(1-$O$2)*G575</f>
        <v>5.8556670894746078E-4</v>
      </c>
      <c r="I576" s="9">
        <f t="shared" si="42"/>
        <v>2.41984856746752E-2</v>
      </c>
      <c r="J576" s="24">
        <f>$J$2*(1+C576*$O$3/I576)</f>
        <v>2240.8956360113652</v>
      </c>
      <c r="K576" s="24">
        <f t="shared" si="44"/>
        <v>9.9065252427515222</v>
      </c>
      <c r="L576" s="26">
        <f t="shared" si="43"/>
        <v>9.3474757248477758E-2</v>
      </c>
      <c r="Q576">
        <v>574</v>
      </c>
      <c r="R576">
        <v>1008</v>
      </c>
      <c r="S576" s="10">
        <v>2.0434244999908202E-2</v>
      </c>
      <c r="T576" s="20"/>
    </row>
    <row r="577" spans="1:20" x14ac:dyDescent="0.15">
      <c r="A577" s="6">
        <v>37446</v>
      </c>
      <c r="B577" s="11">
        <v>1381.12</v>
      </c>
      <c r="C577" s="7">
        <f t="shared" si="40"/>
        <v>-1.7423040530445855E-2</v>
      </c>
      <c r="E577">
        <v>575</v>
      </c>
      <c r="F577" s="2">
        <f t="shared" si="41"/>
        <v>663.06469980983604</v>
      </c>
      <c r="G577" s="9">
        <f>C577^2</f>
        <v>3.0356234132555897E-4</v>
      </c>
      <c r="H577" s="23">
        <f>$O$2*H576+(1-$O$2)*G576</f>
        <v>6.0270486612543019E-4</v>
      </c>
      <c r="I577" s="9">
        <f t="shared" si="42"/>
        <v>2.4550048189879999E-2</v>
      </c>
      <c r="J577" s="24">
        <f>$J$2*(1+C577*$O$3/I577)</f>
        <v>2249.737459132019</v>
      </c>
      <c r="K577" s="24">
        <f t="shared" si="44"/>
        <v>9.9456130710863597</v>
      </c>
      <c r="L577" s="26">
        <f t="shared" si="43"/>
        <v>5.4386928913640276E-2</v>
      </c>
      <c r="Q577">
        <v>575</v>
      </c>
      <c r="R577">
        <v>342</v>
      </c>
      <c r="S577" s="10">
        <v>2.0365863260684236E-2</v>
      </c>
      <c r="T577" s="20"/>
    </row>
    <row r="578" spans="1:20" x14ac:dyDescent="0.15">
      <c r="A578" s="6">
        <v>37447</v>
      </c>
      <c r="B578" s="11">
        <v>1346.01</v>
      </c>
      <c r="C578" s="7">
        <f t="shared" si="40"/>
        <v>-2.5421397126969336E-2</v>
      </c>
      <c r="E578">
        <v>576</v>
      </c>
      <c r="F578" s="2">
        <f t="shared" si="41"/>
        <v>646.20866875509546</v>
      </c>
      <c r="G578" s="9">
        <f>C578^2</f>
        <v>6.4624743188708487E-4</v>
      </c>
      <c r="H578" s="23">
        <f>$O$2*H577+(1-$O$2)*G577</f>
        <v>5.8475631463743793E-4</v>
      </c>
      <c r="I578" s="9">
        <f t="shared" si="42"/>
        <v>2.4181735145300014E-2</v>
      </c>
      <c r="J578" s="24">
        <f>$J$2*(1+C578*$O$3/I578)</f>
        <v>2243.8163580748223</v>
      </c>
      <c r="K578" s="24">
        <f t="shared" si="44"/>
        <v>9.9194371367209353</v>
      </c>
      <c r="L578" s="26">
        <f t="shared" si="43"/>
        <v>8.05628632790647E-2</v>
      </c>
      <c r="Q578">
        <v>576</v>
      </c>
      <c r="R578">
        <v>323</v>
      </c>
      <c r="S578" s="10">
        <v>2.0126029155965952E-2</v>
      </c>
      <c r="T578" s="20"/>
    </row>
    <row r="579" spans="1:20" x14ac:dyDescent="0.15">
      <c r="A579" s="6">
        <v>37448</v>
      </c>
      <c r="B579" s="11">
        <v>1374.43</v>
      </c>
      <c r="C579" s="7">
        <f t="shared" si="40"/>
        <v>2.1114256209092019E-2</v>
      </c>
      <c r="E579">
        <v>577</v>
      </c>
      <c r="F579" s="2">
        <f t="shared" si="41"/>
        <v>659.85288415172681</v>
      </c>
      <c r="G579" s="9">
        <f>C579^2</f>
        <v>4.4581181526318092E-4</v>
      </c>
      <c r="H579" s="23">
        <f>$O$2*H578+(1-$O$2)*G578</f>
        <v>5.8844578167241673E-4</v>
      </c>
      <c r="I579" s="9">
        <f t="shared" si="42"/>
        <v>2.4257901427625943E-2</v>
      </c>
      <c r="J579" s="24">
        <f>$J$2*(1+C579*$O$3/I579)</f>
        <v>2277.1284899745874</v>
      </c>
      <c r="K579" s="24">
        <f t="shared" si="44"/>
        <v>10.066703020170234</v>
      </c>
      <c r="L579" s="26">
        <f t="shared" si="43"/>
        <v>-6.6703020170233884E-2</v>
      </c>
      <c r="Q579">
        <v>577</v>
      </c>
      <c r="R579">
        <v>690</v>
      </c>
      <c r="S579" s="10">
        <v>2.0081974562241811E-2</v>
      </c>
      <c r="T579" s="20"/>
    </row>
    <row r="580" spans="1:20" x14ac:dyDescent="0.15">
      <c r="A580" s="6">
        <v>37449</v>
      </c>
      <c r="B580" s="11">
        <v>1373.5</v>
      </c>
      <c r="C580" s="7">
        <f t="shared" ref="C580:C643" si="45">B580/B579-1</f>
        <v>-6.7664413611467911E-4</v>
      </c>
      <c r="E580">
        <v>578</v>
      </c>
      <c r="F580" s="2">
        <f t="shared" ref="F580:F643" si="46">F579*(1+C580)</f>
        <v>659.40639856696714</v>
      </c>
      <c r="G580" s="9">
        <f>C580^2</f>
        <v>4.5784728693838041E-7</v>
      </c>
      <c r="H580" s="23">
        <f>$O$2*H579+(1-$O$2)*G579</f>
        <v>5.7988774368786266E-4</v>
      </c>
      <c r="I580" s="9">
        <f t="shared" ref="I580:I643" si="47">SQRT(H580)</f>
        <v>2.4080858449977705E-2</v>
      </c>
      <c r="J580" s="24">
        <f>$J$2*(1+C580*$O$3/I580)</f>
        <v>2261.552907350263</v>
      </c>
      <c r="K580" s="24">
        <f t="shared" si="44"/>
        <v>9.9978466665057333</v>
      </c>
      <c r="L580" s="26">
        <f t="shared" si="43"/>
        <v>2.1533334942667182E-3</v>
      </c>
      <c r="Q580">
        <v>578</v>
      </c>
      <c r="R580">
        <v>1081</v>
      </c>
      <c r="S580" s="10">
        <v>2.0059721854142509E-2</v>
      </c>
      <c r="T580" s="20"/>
    </row>
    <row r="581" spans="1:20" x14ac:dyDescent="0.15">
      <c r="A581" s="6">
        <v>37452</v>
      </c>
      <c r="B581" s="11">
        <v>1382.62</v>
      </c>
      <c r="C581" s="7">
        <f t="shared" si="45"/>
        <v>6.6399708773206001E-3</v>
      </c>
      <c r="E581">
        <v>579</v>
      </c>
      <c r="F581" s="2">
        <f t="shared" si="46"/>
        <v>663.78483784977061</v>
      </c>
      <c r="G581" s="9">
        <f>C581^2</f>
        <v>4.40892132516657E-5</v>
      </c>
      <c r="H581" s="23">
        <f>$O$2*H580+(1-$O$2)*G580</f>
        <v>5.4512194990380717E-4</v>
      </c>
      <c r="I581" s="9">
        <f t="shared" si="47"/>
        <v>2.3347846793736828E-2</v>
      </c>
      <c r="J581" s="24">
        <f>$J$2*(1+C581*$O$3/I581)</f>
        <v>2266.969950493984</v>
      </c>
      <c r="K581" s="24">
        <f t="shared" si="44"/>
        <v>10.021794267537196</v>
      </c>
      <c r="L581" s="26">
        <f t="shared" ref="L581:L644" si="48">-(K581-$K$2)</f>
        <v>-2.1794267537195822E-2</v>
      </c>
      <c r="Q581">
        <v>579</v>
      </c>
      <c r="R581">
        <v>305</v>
      </c>
      <c r="S581" s="10">
        <v>1.9911459183969527E-2</v>
      </c>
      <c r="T581" s="20"/>
    </row>
    <row r="582" spans="1:20" x14ac:dyDescent="0.15">
      <c r="A582" s="6">
        <v>37453</v>
      </c>
      <c r="B582" s="11">
        <v>1375.26</v>
      </c>
      <c r="C582" s="7">
        <f t="shared" si="45"/>
        <v>-5.3232269170125912E-3</v>
      </c>
      <c r="E582">
        <v>580</v>
      </c>
      <c r="F582" s="2">
        <f t="shared" si="46"/>
        <v>660.25136053382391</v>
      </c>
      <c r="G582" s="9">
        <f>C582^2</f>
        <v>2.8336744810007375E-5</v>
      </c>
      <c r="H582" s="23">
        <f>$O$2*H581+(1-$O$2)*G581</f>
        <v>5.1505998570467858E-4</v>
      </c>
      <c r="I582" s="9">
        <f t="shared" si="47"/>
        <v>2.2694933040321545E-2</v>
      </c>
      <c r="J582" s="24">
        <f>$J$2*(1+C582*$O$3/I582)</f>
        <v>2257.9739820434202</v>
      </c>
      <c r="K582" s="24">
        <f t="shared" ref="K582:K645" si="49">$K$2*J582/$J$2</f>
        <v>9.982024995329084</v>
      </c>
      <c r="L582" s="26">
        <f t="shared" si="48"/>
        <v>1.7975004670915951E-2</v>
      </c>
      <c r="Q582">
        <v>580</v>
      </c>
      <c r="R582">
        <v>519</v>
      </c>
      <c r="S582" s="10">
        <v>1.9801141451118554E-2</v>
      </c>
      <c r="T582" s="20"/>
    </row>
    <row r="583" spans="1:20" x14ac:dyDescent="0.15">
      <c r="A583" s="6">
        <v>37454</v>
      </c>
      <c r="B583" s="11">
        <v>1397.25</v>
      </c>
      <c r="C583" s="7">
        <f t="shared" si="45"/>
        <v>1.5989703765106222E-2</v>
      </c>
      <c r="E583">
        <v>581</v>
      </c>
      <c r="F583" s="2">
        <f t="shared" si="46"/>
        <v>670.80858419926813</v>
      </c>
      <c r="G583" s="9">
        <f>C583^2</f>
        <v>2.556706264958521E-4</v>
      </c>
      <c r="H583" s="23">
        <f>$O$2*H582+(1-$O$2)*G582</f>
        <v>4.8585659125099825E-4</v>
      </c>
      <c r="I583" s="9">
        <f t="shared" si="47"/>
        <v>2.2042154868592095E-2</v>
      </c>
      <c r="J583" s="24">
        <f>$J$2*(1+C583*$O$3/I583)</f>
        <v>2274.6150461284633</v>
      </c>
      <c r="K583" s="24">
        <f t="shared" si="49"/>
        <v>10.055591616984948</v>
      </c>
      <c r="L583" s="26">
        <f t="shared" si="48"/>
        <v>-5.5591616984948189E-2</v>
      </c>
      <c r="Q583">
        <v>581</v>
      </c>
      <c r="R583">
        <v>962</v>
      </c>
      <c r="S583" s="10">
        <v>1.9424368061509156E-2</v>
      </c>
      <c r="T583" s="20"/>
    </row>
    <row r="584" spans="1:20" x14ac:dyDescent="0.15">
      <c r="A584" s="6">
        <v>37455</v>
      </c>
      <c r="B584" s="11">
        <v>1356.95</v>
      </c>
      <c r="C584" s="7">
        <f t="shared" si="45"/>
        <v>-2.8842368938987284E-2</v>
      </c>
      <c r="E584">
        <v>582</v>
      </c>
      <c r="F584" s="2">
        <f t="shared" si="46"/>
        <v>651.46087552635311</v>
      </c>
      <c r="G584" s="9">
        <f>C584^2</f>
        <v>8.3188224601265842E-4</v>
      </c>
      <c r="H584" s="23">
        <f>$O$2*H583+(1-$O$2)*G583</f>
        <v>4.7204543336568946E-4</v>
      </c>
      <c r="I584" s="9">
        <f t="shared" si="47"/>
        <v>2.172660657732103E-2</v>
      </c>
      <c r="J584" s="24">
        <f>$J$2*(1+C584*$O$3/I584)</f>
        <v>2239.0275824230644</v>
      </c>
      <c r="K584" s="24">
        <f t="shared" si="49"/>
        <v>9.8982669732766198</v>
      </c>
      <c r="L584" s="26">
        <f t="shared" si="48"/>
        <v>0.10173302672338025</v>
      </c>
      <c r="Q584">
        <v>582</v>
      </c>
      <c r="R584">
        <v>1069</v>
      </c>
      <c r="S584" s="10">
        <v>1.9328029884777109E-2</v>
      </c>
      <c r="T584" s="20"/>
    </row>
    <row r="585" spans="1:20" x14ac:dyDescent="0.15">
      <c r="A585" s="6">
        <v>37456</v>
      </c>
      <c r="B585" s="11">
        <v>1319.15</v>
      </c>
      <c r="C585" s="7">
        <f t="shared" si="45"/>
        <v>-2.785659014702091E-2</v>
      </c>
      <c r="E585">
        <v>583</v>
      </c>
      <c r="F585" s="2">
        <f t="shared" si="46"/>
        <v>633.31339691999608</v>
      </c>
      <c r="G585" s="9">
        <f>C585^2</f>
        <v>7.759896146191024E-4</v>
      </c>
      <c r="H585" s="23">
        <f>$O$2*H584+(1-$O$2)*G584</f>
        <v>4.9363564212450762E-4</v>
      </c>
      <c r="I585" s="9">
        <f t="shared" si="47"/>
        <v>2.2217912641031505E-2</v>
      </c>
      <c r="J585" s="24">
        <f>$J$2*(1+C585*$O$3/I585)</f>
        <v>2240.3055868612396</v>
      </c>
      <c r="K585" s="24">
        <f t="shared" si="49"/>
        <v>9.9039167603633871</v>
      </c>
      <c r="L585" s="26">
        <f t="shared" si="48"/>
        <v>9.6083239636612916E-2</v>
      </c>
      <c r="Q585">
        <v>583</v>
      </c>
      <c r="R585">
        <v>1226</v>
      </c>
      <c r="S585" s="10">
        <v>1.8796396297062756E-2</v>
      </c>
      <c r="T585" s="20"/>
    </row>
    <row r="586" spans="1:20" x14ac:dyDescent="0.15">
      <c r="A586" s="6">
        <v>37459</v>
      </c>
      <c r="B586" s="11">
        <v>1282.6500000000001</v>
      </c>
      <c r="C586" s="7">
        <f t="shared" si="45"/>
        <v>-2.7669332524731804E-2</v>
      </c>
      <c r="E586">
        <v>584</v>
      </c>
      <c r="F586" s="2">
        <f t="shared" si="46"/>
        <v>615.79003794824928</v>
      </c>
      <c r="G586" s="9">
        <f>C586^2</f>
        <v>7.6559196236418133E-4</v>
      </c>
      <c r="H586" s="23">
        <f>$O$2*H585+(1-$O$2)*G585</f>
        <v>5.1057688047418325E-4</v>
      </c>
      <c r="I586" s="9">
        <f t="shared" si="47"/>
        <v>2.2595948319868834E-2</v>
      </c>
      <c r="J586" s="24">
        <f>$J$2*(1+C586*$O$3/I586)</f>
        <v>2240.8128676203632</v>
      </c>
      <c r="K586" s="24">
        <f t="shared" si="49"/>
        <v>9.9061593412157318</v>
      </c>
      <c r="L586" s="26">
        <f t="shared" si="48"/>
        <v>9.3840658784268172E-2</v>
      </c>
      <c r="Q586">
        <v>584</v>
      </c>
      <c r="R586">
        <v>526</v>
      </c>
      <c r="S586" s="10">
        <v>1.8748921823343423E-2</v>
      </c>
      <c r="T586" s="20"/>
    </row>
    <row r="587" spans="1:20" x14ac:dyDescent="0.15">
      <c r="A587" s="6">
        <v>37460</v>
      </c>
      <c r="B587" s="11">
        <v>1229.05</v>
      </c>
      <c r="C587" s="7">
        <f t="shared" si="45"/>
        <v>-4.1788484777608992E-2</v>
      </c>
      <c r="E587">
        <v>585</v>
      </c>
      <c r="F587" s="2">
        <f t="shared" si="46"/>
        <v>590.05710532124556</v>
      </c>
      <c r="G587" s="9">
        <f>C587^2</f>
        <v>1.7462774600084585E-3</v>
      </c>
      <c r="H587" s="23">
        <f>$O$2*H586+(1-$O$2)*G586</f>
        <v>5.258777853875831E-4</v>
      </c>
      <c r="I587" s="9">
        <f t="shared" si="47"/>
        <v>2.2932025322408466E-2</v>
      </c>
      <c r="J587" s="24">
        <f>$J$2*(1+C587*$O$3/I587)</f>
        <v>2230.450887103133</v>
      </c>
      <c r="K587" s="24">
        <f t="shared" si="49"/>
        <v>9.8603512188251887</v>
      </c>
      <c r="L587" s="26">
        <f t="shared" si="48"/>
        <v>0.13964878117481128</v>
      </c>
      <c r="Q587">
        <v>585</v>
      </c>
      <c r="R587">
        <v>1011</v>
      </c>
      <c r="S587" s="10">
        <v>1.8745715760466908E-2</v>
      </c>
      <c r="T587" s="20"/>
    </row>
    <row r="588" spans="1:20" x14ac:dyDescent="0.15">
      <c r="A588" s="6">
        <v>37461</v>
      </c>
      <c r="B588" s="11">
        <v>1290.23</v>
      </c>
      <c r="C588" s="7">
        <f t="shared" si="45"/>
        <v>4.9778284040519205E-2</v>
      </c>
      <c r="E588">
        <v>586</v>
      </c>
      <c r="F588" s="2">
        <f t="shared" si="46"/>
        <v>619.42913551005313</v>
      </c>
      <c r="G588" s="9">
        <f>C588^2</f>
        <v>2.477877562018609E-3</v>
      </c>
      <c r="H588" s="23">
        <f>$O$2*H587+(1-$O$2)*G587</f>
        <v>5.9910176586483574E-4</v>
      </c>
      <c r="I588" s="9">
        <f t="shared" si="47"/>
        <v>2.4476555433002326E-2</v>
      </c>
      <c r="J588" s="24">
        <f>$J$2*(1+C588*$O$3/I588)</f>
        <v>2297.2943604148886</v>
      </c>
      <c r="K588" s="24">
        <f t="shared" si="49"/>
        <v>10.155852064573963</v>
      </c>
      <c r="L588" s="26">
        <f t="shared" si="48"/>
        <v>-0.15585206457396339</v>
      </c>
      <c r="Q588">
        <v>586</v>
      </c>
      <c r="R588">
        <v>546</v>
      </c>
      <c r="S588" s="10">
        <v>1.8613789965980843E-2</v>
      </c>
      <c r="T588" s="20"/>
    </row>
    <row r="589" spans="1:20" x14ac:dyDescent="0.15">
      <c r="A589" s="6">
        <v>37462</v>
      </c>
      <c r="B589" s="11">
        <v>1240.08</v>
      </c>
      <c r="C589" s="7">
        <f t="shared" si="45"/>
        <v>-3.8869038853537763E-2</v>
      </c>
      <c r="E589">
        <v>587</v>
      </c>
      <c r="F589" s="2">
        <f t="shared" si="46"/>
        <v>595.35252037489954</v>
      </c>
      <c r="G589" s="9">
        <f>C589^2</f>
        <v>1.5108021813978283E-3</v>
      </c>
      <c r="H589" s="23">
        <f>$O$2*H588+(1-$O$2)*G588</f>
        <v>7.1182831363406226E-4</v>
      </c>
      <c r="I589" s="9">
        <f t="shared" si="47"/>
        <v>2.6680110824995877E-2</v>
      </c>
      <c r="J589" s="24">
        <f>$J$2*(1+C589*$O$3/I589)</f>
        <v>2236.7854641654894</v>
      </c>
      <c r="K589" s="24">
        <f t="shared" si="49"/>
        <v>9.8883550430827452</v>
      </c>
      <c r="L589" s="26">
        <f t="shared" si="48"/>
        <v>0.11164495691725485</v>
      </c>
      <c r="Q589">
        <v>587</v>
      </c>
      <c r="R589">
        <v>945</v>
      </c>
      <c r="S589" s="10">
        <v>1.8593410155794743E-2</v>
      </c>
      <c r="T589" s="20"/>
    </row>
    <row r="590" spans="1:20" x14ac:dyDescent="0.15">
      <c r="A590" s="6">
        <v>37463</v>
      </c>
      <c r="B590" s="11">
        <v>1262.1199999999999</v>
      </c>
      <c r="C590" s="7">
        <f t="shared" si="45"/>
        <v>1.7773046900199985E-2</v>
      </c>
      <c r="E590">
        <v>588</v>
      </c>
      <c r="F590" s="2">
        <f t="shared" si="46"/>
        <v>605.93374864167492</v>
      </c>
      <c r="G590" s="9">
        <f>C590^2</f>
        <v>3.1588119611670827E-4</v>
      </c>
      <c r="H590" s="23">
        <f>$O$2*H589+(1-$O$2)*G589</f>
        <v>7.5976674569988828E-4</v>
      </c>
      <c r="I590" s="9">
        <f t="shared" si="47"/>
        <v>2.7563866668156127E-2</v>
      </c>
      <c r="J590" s="24">
        <f>$J$2*(1+C590*$O$3/I590)</f>
        <v>2273.217507369648</v>
      </c>
      <c r="K590" s="24">
        <f t="shared" si="49"/>
        <v>10.049413393970259</v>
      </c>
      <c r="L590" s="26">
        <f t="shared" si="48"/>
        <v>-4.9413393970258568E-2</v>
      </c>
      <c r="Q590">
        <v>588</v>
      </c>
      <c r="R590">
        <v>1146</v>
      </c>
      <c r="S590" s="10">
        <v>1.836216682563041E-2</v>
      </c>
      <c r="T590" s="20"/>
    </row>
    <row r="591" spans="1:20" x14ac:dyDescent="0.15">
      <c r="A591" s="6">
        <v>37466</v>
      </c>
      <c r="B591" s="11">
        <v>1335.25</v>
      </c>
      <c r="C591" s="7">
        <f t="shared" si="45"/>
        <v>5.7942192501505563E-2</v>
      </c>
      <c r="E591">
        <v>589</v>
      </c>
      <c r="F591" s="2">
        <f t="shared" si="46"/>
        <v>641.04287854862969</v>
      </c>
      <c r="G591" s="9">
        <f>C591^2</f>
        <v>3.3572976718815274E-3</v>
      </c>
      <c r="H591" s="23">
        <f>$O$2*H590+(1-$O$2)*G590</f>
        <v>7.3313361272489737E-4</v>
      </c>
      <c r="I591" s="9">
        <f t="shared" si="47"/>
        <v>2.7076440178223159E-2</v>
      </c>
      <c r="J591" s="24">
        <f>$J$2*(1+C591*$O$3/I591)</f>
        <v>2299.1359568175435</v>
      </c>
      <c r="K591" s="24">
        <f t="shared" si="49"/>
        <v>10.163993372431714</v>
      </c>
      <c r="L591" s="26">
        <f t="shared" si="48"/>
        <v>-0.16399337243171352</v>
      </c>
      <c r="Q591">
        <v>589</v>
      </c>
      <c r="R591">
        <v>284</v>
      </c>
      <c r="S591" s="10">
        <v>1.825279649965772E-2</v>
      </c>
      <c r="T591" s="20"/>
    </row>
    <row r="592" spans="1:20" x14ac:dyDescent="0.15">
      <c r="A592" s="6">
        <v>37467</v>
      </c>
      <c r="B592" s="11">
        <v>1344.19</v>
      </c>
      <c r="C592" s="7">
        <f t="shared" si="45"/>
        <v>6.6953753978655772E-3</v>
      </c>
      <c r="E592">
        <v>590</v>
      </c>
      <c r="F592" s="2">
        <f t="shared" si="46"/>
        <v>645.33490126664117</v>
      </c>
      <c r="G592" s="9">
        <f>C592^2</f>
        <v>4.4828051718343636E-5</v>
      </c>
      <c r="H592" s="23">
        <f>$O$2*H591+(1-$O$2)*G591</f>
        <v>8.9058345627429528E-4</v>
      </c>
      <c r="I592" s="9">
        <f t="shared" si="47"/>
        <v>2.9842644927591377E-2</v>
      </c>
      <c r="J592" s="24">
        <f>$J$2*(1+C592*$O$3/I592)</f>
        <v>2265.9292050316476</v>
      </c>
      <c r="K592" s="24">
        <f t="shared" si="49"/>
        <v>10.017193352158438</v>
      </c>
      <c r="L592" s="26">
        <f t="shared" si="48"/>
        <v>-1.7193352158438202E-2</v>
      </c>
      <c r="Q592">
        <v>590</v>
      </c>
      <c r="R592">
        <v>174</v>
      </c>
      <c r="S592" s="10">
        <v>1.8149275048003233E-2</v>
      </c>
      <c r="T592" s="20"/>
    </row>
    <row r="593" spans="1:20" x14ac:dyDescent="0.15">
      <c r="A593" s="6">
        <v>37468</v>
      </c>
      <c r="B593" s="11">
        <v>1328.26</v>
      </c>
      <c r="C593" s="7">
        <f t="shared" si="45"/>
        <v>-1.1851003206391986E-2</v>
      </c>
      <c r="E593">
        <v>591</v>
      </c>
      <c r="F593" s="2">
        <f t="shared" si="46"/>
        <v>637.68703528253354</v>
      </c>
      <c r="G593" s="9">
        <f>C593^2</f>
        <v>1.4044627699791312E-4</v>
      </c>
      <c r="H593" s="23">
        <f>$O$2*H592+(1-$O$2)*G592</f>
        <v>8.3983813200093815E-4</v>
      </c>
      <c r="I593" s="9">
        <f t="shared" si="47"/>
        <v>2.8979960869554986E-2</v>
      </c>
      <c r="J593" s="24">
        <f>$J$2*(1+C593*$O$3/I593)</f>
        <v>2254.9510724250918</v>
      </c>
      <c r="K593" s="24">
        <f t="shared" si="49"/>
        <v>9.9686613518111606</v>
      </c>
      <c r="L593" s="26">
        <f t="shared" si="48"/>
        <v>3.1338648188839358E-2</v>
      </c>
      <c r="Q593">
        <v>591</v>
      </c>
      <c r="R593">
        <v>1040</v>
      </c>
      <c r="S593" s="10">
        <v>1.8145651862047529E-2</v>
      </c>
      <c r="T593" s="20"/>
    </row>
    <row r="594" spans="1:20" x14ac:dyDescent="0.15">
      <c r="A594" s="6">
        <v>37469</v>
      </c>
      <c r="B594" s="11">
        <v>1280</v>
      </c>
      <c r="C594" s="7">
        <f t="shared" si="45"/>
        <v>-3.6333248008672991E-2</v>
      </c>
      <c r="E594">
        <v>592</v>
      </c>
      <c r="F594" s="2">
        <f t="shared" si="46"/>
        <v>614.51779407769789</v>
      </c>
      <c r="G594" s="9">
        <f>C594^2</f>
        <v>1.32010491085974E-3</v>
      </c>
      <c r="H594" s="23">
        <f>$O$2*H593+(1-$O$2)*G593</f>
        <v>7.9787462070075659E-4</v>
      </c>
      <c r="I594" s="9">
        <f t="shared" si="47"/>
        <v>2.8246674506935441E-2</v>
      </c>
      <c r="J594" s="24">
        <f>$J$2*(1+C594*$O$3/I594)</f>
        <v>2239.742297522952</v>
      </c>
      <c r="K594" s="24">
        <f t="shared" si="49"/>
        <v>9.9014265774387376</v>
      </c>
      <c r="L594" s="26">
        <f t="shared" si="48"/>
        <v>9.8573422561262447E-2</v>
      </c>
      <c r="Q594">
        <v>592</v>
      </c>
      <c r="R594">
        <v>490</v>
      </c>
      <c r="S594" s="10">
        <v>1.8020440694435536E-2</v>
      </c>
      <c r="T594" s="20"/>
    </row>
    <row r="595" spans="1:20" x14ac:dyDescent="0.15">
      <c r="A595" s="6">
        <v>37470</v>
      </c>
      <c r="B595" s="11">
        <v>1247.92</v>
      </c>
      <c r="C595" s="7">
        <f t="shared" si="45"/>
        <v>-2.5062499999999988E-2</v>
      </c>
      <c r="E595">
        <v>593</v>
      </c>
      <c r="F595" s="2">
        <f t="shared" si="46"/>
        <v>599.1164418636256</v>
      </c>
      <c r="G595" s="9">
        <f>C595^2</f>
        <v>6.2812890624999935E-4</v>
      </c>
      <c r="H595" s="23">
        <f>$O$2*H594+(1-$O$2)*G594</f>
        <v>8.2920843811029555E-4</v>
      </c>
      <c r="I595" s="9">
        <f t="shared" si="47"/>
        <v>2.8795979547678104E-2</v>
      </c>
      <c r="J595" s="24">
        <f>$J$2*(1+C595*$O$3/I595)</f>
        <v>2246.9525531919462</v>
      </c>
      <c r="K595" s="24">
        <f t="shared" si="49"/>
        <v>9.9333015914481901</v>
      </c>
      <c r="L595" s="26">
        <f t="shared" si="48"/>
        <v>6.6698408551809862E-2</v>
      </c>
      <c r="Q595">
        <v>593</v>
      </c>
      <c r="R595">
        <v>580</v>
      </c>
      <c r="S595" s="10">
        <v>1.7975004670915951E-2</v>
      </c>
      <c r="T595" s="20"/>
    </row>
    <row r="596" spans="1:20" x14ac:dyDescent="0.15">
      <c r="A596" s="6">
        <v>37473</v>
      </c>
      <c r="B596" s="11">
        <v>1206.01</v>
      </c>
      <c r="C596" s="7">
        <f t="shared" si="45"/>
        <v>-3.3583883582280927E-2</v>
      </c>
      <c r="E596">
        <v>594</v>
      </c>
      <c r="F596" s="2">
        <f t="shared" si="46"/>
        <v>578.99578502784721</v>
      </c>
      <c r="G596" s="9">
        <f>C596^2</f>
        <v>1.1278772364681983E-3</v>
      </c>
      <c r="H596" s="23">
        <f>$O$2*H595+(1-$O$2)*G595</f>
        <v>8.171436661986777E-4</v>
      </c>
      <c r="I596" s="9">
        <f t="shared" si="47"/>
        <v>2.8585724867469738E-2</v>
      </c>
      <c r="J596" s="24">
        <f>$J$2*(1+C596*$O$3/I596)</f>
        <v>2241.6740382006096</v>
      </c>
      <c r="K596" s="24">
        <f t="shared" si="49"/>
        <v>9.9099663940540825</v>
      </c>
      <c r="L596" s="26">
        <f t="shared" si="48"/>
        <v>9.0033605945917472E-2</v>
      </c>
      <c r="Q596">
        <v>594</v>
      </c>
      <c r="R596">
        <v>77</v>
      </c>
      <c r="S596" s="10">
        <v>1.7840478909981528E-2</v>
      </c>
      <c r="T596" s="20"/>
    </row>
    <row r="597" spans="1:20" x14ac:dyDescent="0.15">
      <c r="A597" s="6">
        <v>37474</v>
      </c>
      <c r="B597" s="11">
        <v>1259.55</v>
      </c>
      <c r="C597" s="7">
        <f t="shared" si="45"/>
        <v>4.4394325088515041E-2</v>
      </c>
      <c r="E597">
        <v>595</v>
      </c>
      <c r="F597" s="2">
        <f t="shared" si="46"/>
        <v>604.69991213325341</v>
      </c>
      <c r="G597" s="9">
        <f>C597^2</f>
        <v>1.970856100064756E-3</v>
      </c>
      <c r="H597" s="23">
        <f>$O$2*H596+(1-$O$2)*G596</f>
        <v>8.3578768041484897E-4</v>
      </c>
      <c r="I597" s="9">
        <f t="shared" si="47"/>
        <v>2.8909992743251407E-2</v>
      </c>
      <c r="J597" s="24">
        <f>$J$2*(1+C597*$O$3/I597)</f>
        <v>2288.6596716206054</v>
      </c>
      <c r="K597" s="24">
        <f t="shared" si="49"/>
        <v>10.117679933248773</v>
      </c>
      <c r="L597" s="26">
        <f t="shared" si="48"/>
        <v>-0.11767993324877324</v>
      </c>
      <c r="Q597">
        <v>595</v>
      </c>
      <c r="R597">
        <v>913</v>
      </c>
      <c r="S597" s="10">
        <v>1.7808269155574763E-2</v>
      </c>
      <c r="T597" s="20"/>
    </row>
    <row r="598" spans="1:20" x14ac:dyDescent="0.15">
      <c r="A598" s="6">
        <v>37475</v>
      </c>
      <c r="B598" s="11">
        <v>1280.9000000000001</v>
      </c>
      <c r="C598" s="7">
        <f t="shared" si="45"/>
        <v>1.6950498193799568E-2</v>
      </c>
      <c r="E598">
        <v>596</v>
      </c>
      <c r="F598" s="2">
        <f t="shared" si="46"/>
        <v>614.94987690165885</v>
      </c>
      <c r="G598" s="9">
        <f>C598^2</f>
        <v>2.873193890180024E-4</v>
      </c>
      <c r="H598" s="23">
        <f>$O$2*H597+(1-$O$2)*G597</f>
        <v>9.0389178559384354E-4</v>
      </c>
      <c r="I598" s="9">
        <f t="shared" si="47"/>
        <v>3.0064793124081921E-2</v>
      </c>
      <c r="J598" s="24">
        <f>$J$2*(1+C598*$O$3/I598)</f>
        <v>2271.8134403288623</v>
      </c>
      <c r="K598" s="24">
        <f t="shared" si="49"/>
        <v>10.043206310802914</v>
      </c>
      <c r="L598" s="26">
        <f t="shared" si="48"/>
        <v>-4.3206310802913706E-2</v>
      </c>
      <c r="Q598">
        <v>596</v>
      </c>
      <c r="R598">
        <v>817</v>
      </c>
      <c r="S598" s="10">
        <v>1.7692197480856819E-2</v>
      </c>
      <c r="T598" s="20"/>
    </row>
    <row r="599" spans="1:20" x14ac:dyDescent="0.15">
      <c r="A599" s="6">
        <v>37476</v>
      </c>
      <c r="B599" s="11">
        <v>1316.52</v>
      </c>
      <c r="C599" s="7">
        <f t="shared" si="45"/>
        <v>2.7808572097743678E-2</v>
      </c>
      <c r="E599">
        <v>597</v>
      </c>
      <c r="F599" s="2">
        <f t="shared" si="46"/>
        <v>632.05075488997727</v>
      </c>
      <c r="G599" s="9">
        <f>C599^2</f>
        <v>7.7331668211540823E-4</v>
      </c>
      <c r="H599" s="23">
        <f>$O$2*H598+(1-$O$2)*G598</f>
        <v>8.6689744179929305E-4</v>
      </c>
      <c r="I599" s="9">
        <f t="shared" si="47"/>
        <v>2.9443122147613576E-2</v>
      </c>
      <c r="J599" s="24">
        <f>$J$2*(1+C599*$O$3/I599)</f>
        <v>2278.4126149123326</v>
      </c>
      <c r="K599" s="24">
        <f t="shared" si="49"/>
        <v>10.072379864689982</v>
      </c>
      <c r="L599" s="26">
        <f t="shared" si="48"/>
        <v>-7.2379864689981588E-2</v>
      </c>
      <c r="Q599">
        <v>597</v>
      </c>
      <c r="R599">
        <v>917</v>
      </c>
      <c r="S599" s="10">
        <v>1.7689232735579097E-2</v>
      </c>
      <c r="T599" s="20"/>
    </row>
    <row r="600" spans="1:20" x14ac:dyDescent="0.15">
      <c r="A600" s="6">
        <v>37477</v>
      </c>
      <c r="B600" s="11">
        <v>1306.1199999999999</v>
      </c>
      <c r="C600" s="7">
        <f t="shared" si="45"/>
        <v>-7.8996141342327908E-3</v>
      </c>
      <c r="E600">
        <v>598</v>
      </c>
      <c r="F600" s="2">
        <f t="shared" si="46"/>
        <v>627.05779781309593</v>
      </c>
      <c r="G600" s="9">
        <f>C600^2</f>
        <v>6.2403903469770479E-5</v>
      </c>
      <c r="H600" s="23">
        <f>$O$2*H599+(1-$O$2)*G599</f>
        <v>8.6128259621825998E-4</v>
      </c>
      <c r="I600" s="9">
        <f t="shared" si="47"/>
        <v>2.9347616533856032E-2</v>
      </c>
      <c r="J600" s="24">
        <f>$J$2*(1+C600*$O$3/I600)</f>
        <v>2257.3738761605346</v>
      </c>
      <c r="K600" s="24">
        <f t="shared" si="49"/>
        <v>9.9793720542542772</v>
      </c>
      <c r="L600" s="26">
        <f t="shared" si="48"/>
        <v>2.0627945745722798E-2</v>
      </c>
      <c r="Q600">
        <v>598</v>
      </c>
      <c r="R600">
        <v>801</v>
      </c>
      <c r="S600" s="10">
        <v>1.7605499290569426E-2</v>
      </c>
      <c r="T600" s="20"/>
    </row>
    <row r="601" spans="1:20" x14ac:dyDescent="0.15">
      <c r="A601" s="6">
        <v>37480</v>
      </c>
      <c r="B601" s="11">
        <v>1306.8399999999999</v>
      </c>
      <c r="C601" s="7">
        <f t="shared" si="45"/>
        <v>5.5125103359565664E-4</v>
      </c>
      <c r="E601">
        <v>599</v>
      </c>
      <c r="F601" s="2">
        <f t="shared" si="46"/>
        <v>627.40346407226457</v>
      </c>
      <c r="G601" s="9">
        <f>C601^2</f>
        <v>3.0387770204027977E-7</v>
      </c>
      <c r="H601" s="23">
        <f>$O$2*H600+(1-$O$2)*G600</f>
        <v>8.1334987465335061E-4</v>
      </c>
      <c r="I601" s="9">
        <f t="shared" si="47"/>
        <v>2.8519289518733643E-2</v>
      </c>
      <c r="J601" s="24">
        <f>$J$2*(1+C601*$O$3/I601)</f>
        <v>2262.3750687559332</v>
      </c>
      <c r="K601" s="24">
        <f t="shared" si="49"/>
        <v>10.001481268040942</v>
      </c>
      <c r="L601" s="26">
        <f t="shared" si="48"/>
        <v>-1.4812680409423962E-3</v>
      </c>
      <c r="Q601">
        <v>599</v>
      </c>
      <c r="R601">
        <v>1469</v>
      </c>
      <c r="S601" s="10">
        <v>1.7581932077375129E-2</v>
      </c>
      <c r="T601" s="20"/>
    </row>
    <row r="602" spans="1:20" x14ac:dyDescent="0.15">
      <c r="A602" s="6">
        <v>37481</v>
      </c>
      <c r="B602" s="11">
        <v>1269.28</v>
      </c>
      <c r="C602" s="7">
        <f t="shared" si="45"/>
        <v>-2.8741085366226882E-2</v>
      </c>
      <c r="E602">
        <v>600</v>
      </c>
      <c r="F602" s="2">
        <f t="shared" si="46"/>
        <v>609.37120755229716</v>
      </c>
      <c r="G602" s="9">
        <f>C602^2</f>
        <v>8.2604998802874099E-4</v>
      </c>
      <c r="H602" s="23">
        <f>$O$2*H601+(1-$O$2)*G601</f>
        <v>7.6456711483627196E-4</v>
      </c>
      <c r="I602" s="9">
        <f t="shared" si="47"/>
        <v>2.7650806766462928E-2</v>
      </c>
      <c r="J602" s="24">
        <f>$J$2*(1+C602*$O$3/I602)</f>
        <v>2244.0215024169697</v>
      </c>
      <c r="K602" s="24">
        <f t="shared" si="49"/>
        <v>9.9203440364315831</v>
      </c>
      <c r="L602" s="26">
        <f t="shared" si="48"/>
        <v>7.9655963568416865E-2</v>
      </c>
      <c r="Q602">
        <v>600</v>
      </c>
      <c r="R602">
        <v>1379</v>
      </c>
      <c r="S602" s="10">
        <v>1.756232829310278E-2</v>
      </c>
      <c r="T602" s="20"/>
    </row>
    <row r="603" spans="1:20" x14ac:dyDescent="0.15">
      <c r="A603" s="6">
        <v>37482</v>
      </c>
      <c r="B603" s="11">
        <v>1334.3</v>
      </c>
      <c r="C603" s="7">
        <f t="shared" si="45"/>
        <v>5.1225891844195015E-2</v>
      </c>
      <c r="E603">
        <v>601</v>
      </c>
      <c r="F603" s="2">
        <f t="shared" si="46"/>
        <v>640.58679112333766</v>
      </c>
      <c r="G603" s="9">
        <f>C603^2</f>
        <v>2.6240919952331652E-3</v>
      </c>
      <c r="H603" s="23">
        <f>$O$2*H602+(1-$O$2)*G602</f>
        <v>7.6825608722782006E-4</v>
      </c>
      <c r="I603" s="9">
        <f t="shared" si="47"/>
        <v>2.7717432911938653E-2</v>
      </c>
      <c r="J603" s="24">
        <f>$J$2*(1+C603*$O$3/I603)</f>
        <v>2294.0775828016631</v>
      </c>
      <c r="K603" s="24">
        <f t="shared" si="49"/>
        <v>10.141631371689551</v>
      </c>
      <c r="L603" s="26">
        <f t="shared" si="48"/>
        <v>-0.14163137168955053</v>
      </c>
      <c r="Q603">
        <v>601</v>
      </c>
      <c r="R603">
        <v>410</v>
      </c>
      <c r="S603" s="10">
        <v>1.7435946948618053E-2</v>
      </c>
      <c r="T603" s="20"/>
    </row>
    <row r="604" spans="1:20" x14ac:dyDescent="0.15">
      <c r="A604" s="6">
        <v>37483</v>
      </c>
      <c r="B604" s="11">
        <v>1345.01</v>
      </c>
      <c r="C604" s="7">
        <f t="shared" si="45"/>
        <v>8.0266806565241211E-3</v>
      </c>
      <c r="E604">
        <v>602</v>
      </c>
      <c r="F604" s="2">
        <f t="shared" si="46"/>
        <v>645.72857672847226</v>
      </c>
      <c r="G604" s="9">
        <f>C604^2</f>
        <v>6.442760236181849E-5</v>
      </c>
      <c r="H604" s="23">
        <f>$O$2*H603+(1-$O$2)*G603</f>
        <v>8.7960624170814081E-4</v>
      </c>
      <c r="I604" s="9">
        <f t="shared" si="47"/>
        <v>2.9658156411148363E-2</v>
      </c>
      <c r="J604" s="24">
        <f>$J$2*(1+C604*$O$3/I604)</f>
        <v>2266.7315359873432</v>
      </c>
      <c r="K604" s="24">
        <f t="shared" si="49"/>
        <v>10.020740287472119</v>
      </c>
      <c r="L604" s="26">
        <f t="shared" si="48"/>
        <v>-2.0740287472118979E-2</v>
      </c>
      <c r="Q604">
        <v>602</v>
      </c>
      <c r="R604">
        <v>789</v>
      </c>
      <c r="S604" s="10">
        <v>1.7229503144017499E-2</v>
      </c>
      <c r="T604" s="20"/>
    </row>
    <row r="605" spans="1:20" x14ac:dyDescent="0.15">
      <c r="A605" s="6">
        <v>37484</v>
      </c>
      <c r="B605" s="11">
        <v>1361.01</v>
      </c>
      <c r="C605" s="7">
        <f t="shared" si="45"/>
        <v>1.1895822335893369E-2</v>
      </c>
      <c r="E605">
        <v>603</v>
      </c>
      <c r="F605" s="2">
        <f t="shared" si="46"/>
        <v>653.41004915444341</v>
      </c>
      <c r="G605" s="9">
        <f>C605^2</f>
        <v>1.4151058904713956E-4</v>
      </c>
      <c r="H605" s="23">
        <f>$O$2*H604+(1-$O$2)*G604</f>
        <v>8.3069552334736143E-4</v>
      </c>
      <c r="I605" s="9">
        <f t="shared" si="47"/>
        <v>2.8821789037937279E-2</v>
      </c>
      <c r="J605" s="24">
        <f>$J$2*(1+C605*$O$3/I605)</f>
        <v>2269.1947877178532</v>
      </c>
      <c r="K605" s="24">
        <f t="shared" si="49"/>
        <v>10.031629801939193</v>
      </c>
      <c r="L605" s="26">
        <f t="shared" si="48"/>
        <v>-3.1629801939192959E-2</v>
      </c>
      <c r="Q605">
        <v>603</v>
      </c>
      <c r="R605">
        <v>495</v>
      </c>
      <c r="S605" s="10">
        <v>1.7221142442503279E-2</v>
      </c>
      <c r="T605" s="20"/>
    </row>
    <row r="606" spans="1:20" x14ac:dyDescent="0.15">
      <c r="A606" s="6">
        <v>37487</v>
      </c>
      <c r="B606" s="11">
        <v>1394.54</v>
      </c>
      <c r="C606" s="7">
        <f t="shared" si="45"/>
        <v>2.4636115825747096E-2</v>
      </c>
      <c r="E606">
        <v>604</v>
      </c>
      <c r="F606" s="2">
        <f t="shared" si="46"/>
        <v>669.50753480711944</v>
      </c>
      <c r="G606" s="9">
        <f>C606^2</f>
        <v>6.069382029796265E-4</v>
      </c>
      <c r="H606" s="23">
        <f>$O$2*H605+(1-$O$2)*G605</f>
        <v>7.8934442728934809E-4</v>
      </c>
      <c r="I606" s="9">
        <f t="shared" si="47"/>
        <v>2.8095274109525042E-2</v>
      </c>
      <c r="J606" s="24">
        <f>$J$2*(1+C606*$O$3/I606)</f>
        <v>2277.2406507950886</v>
      </c>
      <c r="K606" s="24">
        <f t="shared" si="49"/>
        <v>10.067198859414903</v>
      </c>
      <c r="L606" s="26">
        <f t="shared" si="48"/>
        <v>-6.7198859414903112E-2</v>
      </c>
      <c r="Q606">
        <v>604</v>
      </c>
      <c r="R606">
        <v>194</v>
      </c>
      <c r="S606" s="10">
        <v>1.6824806227724309E-2</v>
      </c>
      <c r="T606" s="20"/>
    </row>
    <row r="607" spans="1:20" x14ac:dyDescent="0.15">
      <c r="A607" s="6">
        <v>37488</v>
      </c>
      <c r="B607" s="11">
        <v>1376.59</v>
      </c>
      <c r="C607" s="7">
        <f t="shared" si="45"/>
        <v>-1.2871627920317819E-2</v>
      </c>
      <c r="E607">
        <v>605</v>
      </c>
      <c r="F607" s="2">
        <f t="shared" si="46"/>
        <v>660.88988292923295</v>
      </c>
      <c r="G607" s="9">
        <f>C607^2</f>
        <v>1.6567880531910521E-4</v>
      </c>
      <c r="H607" s="23">
        <f>$O$2*H606+(1-$O$2)*G606</f>
        <v>7.7840005383076477E-4</v>
      </c>
      <c r="I607" s="9">
        <f t="shared" si="47"/>
        <v>2.7899821752670119E-2</v>
      </c>
      <c r="J607" s="24">
        <f>$J$2*(1+C607*$O$3/I607)</f>
        <v>2254.0424812503702</v>
      </c>
      <c r="K607" s="24">
        <f t="shared" si="49"/>
        <v>9.9646446625628649</v>
      </c>
      <c r="L607" s="26">
        <f t="shared" si="48"/>
        <v>3.5355337437135148E-2</v>
      </c>
      <c r="Q607">
        <v>605</v>
      </c>
      <c r="R607">
        <v>43</v>
      </c>
      <c r="S607" s="10">
        <v>1.641664867394077E-2</v>
      </c>
      <c r="T607" s="20"/>
    </row>
    <row r="608" spans="1:20" x14ac:dyDescent="0.15">
      <c r="A608" s="6">
        <v>37489</v>
      </c>
      <c r="B608" s="11">
        <v>1409.25</v>
      </c>
      <c r="C608" s="7">
        <f t="shared" si="45"/>
        <v>2.372529220755637E-2</v>
      </c>
      <c r="E608">
        <v>606</v>
      </c>
      <c r="F608" s="2">
        <f t="shared" si="46"/>
        <v>676.56968851874672</v>
      </c>
      <c r="G608" s="9">
        <f>C608^2</f>
        <v>5.6288949033393503E-4</v>
      </c>
      <c r="H608" s="23">
        <f>$O$2*H607+(1-$O$2)*G607</f>
        <v>7.4163677892006522E-4</v>
      </c>
      <c r="I608" s="9">
        <f t="shared" si="47"/>
        <v>2.7233008994969051E-2</v>
      </c>
      <c r="J608" s="24">
        <f>$J$2*(1+C608*$O$3/I608)</f>
        <v>2277.1421631947092</v>
      </c>
      <c r="K608" s="24">
        <f t="shared" si="49"/>
        <v>10.066763466581975</v>
      </c>
      <c r="L608" s="26">
        <f t="shared" si="48"/>
        <v>-6.676346658197474E-2</v>
      </c>
      <c r="Q608">
        <v>606</v>
      </c>
      <c r="R608">
        <v>1489</v>
      </c>
      <c r="S608" s="10">
        <v>1.6359379491515114E-2</v>
      </c>
      <c r="T608" s="20"/>
    </row>
    <row r="609" spans="1:20" x14ac:dyDescent="0.15">
      <c r="A609" s="6">
        <v>37490</v>
      </c>
      <c r="B609" s="11">
        <v>1422.95</v>
      </c>
      <c r="C609" s="7">
        <f t="shared" si="45"/>
        <v>9.7214830583645107E-3</v>
      </c>
      <c r="E609">
        <v>607</v>
      </c>
      <c r="F609" s="2">
        <f t="shared" si="46"/>
        <v>683.14694928348467</v>
      </c>
      <c r="G609" s="9">
        <f>C609^2</f>
        <v>9.4507232854068203E-5</v>
      </c>
      <c r="H609" s="23">
        <f>$O$2*H608+(1-$O$2)*G608</f>
        <v>7.3091194160489735E-4</v>
      </c>
      <c r="I609" s="9">
        <f t="shared" si="47"/>
        <v>2.7035383141448124E-2</v>
      </c>
      <c r="J609" s="24">
        <f>$J$2*(1+C609*$O$3/I609)</f>
        <v>2268.2733744050302</v>
      </c>
      <c r="K609" s="24">
        <f t="shared" si="49"/>
        <v>10.027556428732606</v>
      </c>
      <c r="L609" s="26">
        <f t="shared" si="48"/>
        <v>-2.7556428732605553E-2</v>
      </c>
      <c r="Q609">
        <v>607</v>
      </c>
      <c r="R609">
        <v>1242</v>
      </c>
      <c r="S609" s="10">
        <v>1.6320170313887772E-2</v>
      </c>
      <c r="T609" s="20"/>
    </row>
    <row r="610" spans="1:20" x14ac:dyDescent="0.15">
      <c r="A610" s="6">
        <v>37491</v>
      </c>
      <c r="B610" s="11">
        <v>1380.62</v>
      </c>
      <c r="C610" s="7">
        <f t="shared" si="45"/>
        <v>-2.9748058610632899E-2</v>
      </c>
      <c r="E610">
        <v>608</v>
      </c>
      <c r="F610" s="2">
        <f t="shared" si="46"/>
        <v>662.82465379652456</v>
      </c>
      <c r="G610" s="9">
        <f>C610^2</f>
        <v>8.8494699110165014E-4</v>
      </c>
      <c r="H610" s="23">
        <f>$O$2*H609+(1-$O$2)*G609</f>
        <v>6.9272765907984753E-4</v>
      </c>
      <c r="I610" s="9">
        <f t="shared" si="47"/>
        <v>2.6319719965832607E-2</v>
      </c>
      <c r="J610" s="24">
        <f>$J$2*(1+C610*$O$3/I610)</f>
        <v>2242.4470160500196</v>
      </c>
      <c r="K610" s="24">
        <f t="shared" si="49"/>
        <v>9.9133835654984868</v>
      </c>
      <c r="L610" s="26">
        <f t="shared" si="48"/>
        <v>8.661643450151324E-2</v>
      </c>
      <c r="Q610">
        <v>608</v>
      </c>
      <c r="R610">
        <v>942</v>
      </c>
      <c r="S610" s="10">
        <v>1.6295169240301277E-2</v>
      </c>
      <c r="T610" s="20"/>
    </row>
    <row r="611" spans="1:20" x14ac:dyDescent="0.15">
      <c r="A611" s="6">
        <v>37494</v>
      </c>
      <c r="B611" s="11">
        <v>1391.74</v>
      </c>
      <c r="C611" s="7">
        <f t="shared" si="45"/>
        <v>8.0543523924034854E-3</v>
      </c>
      <c r="E611">
        <v>609</v>
      </c>
      <c r="F611" s="2">
        <f t="shared" si="46"/>
        <v>668.16327713257465</v>
      </c>
      <c r="G611" s="9">
        <f>C611^2</f>
        <v>6.4872592461015751E-5</v>
      </c>
      <c r="H611" s="23">
        <f>$O$2*H610+(1-$O$2)*G610</f>
        <v>7.042608190011557E-4</v>
      </c>
      <c r="I611" s="9">
        <f t="shared" si="47"/>
        <v>2.6537912860682088E-2</v>
      </c>
      <c r="J611" s="24">
        <f>$J$2*(1+C611*$O$3/I611)</f>
        <v>2267.3012275012902</v>
      </c>
      <c r="K611" s="24">
        <f t="shared" si="49"/>
        <v>10.023258773060114</v>
      </c>
      <c r="L611" s="26">
        <f t="shared" si="48"/>
        <v>-2.3258773060113924E-2</v>
      </c>
      <c r="Q611">
        <v>609</v>
      </c>
      <c r="R611">
        <v>1020</v>
      </c>
      <c r="S611" s="10">
        <v>1.6067691066563583E-2</v>
      </c>
      <c r="T611" s="20"/>
    </row>
    <row r="612" spans="1:20" x14ac:dyDescent="0.15">
      <c r="A612" s="6">
        <v>37495</v>
      </c>
      <c r="B612" s="11">
        <v>1347.78</v>
      </c>
      <c r="C612" s="7">
        <f t="shared" si="45"/>
        <v>-3.1586359521174945E-2</v>
      </c>
      <c r="E612">
        <v>610</v>
      </c>
      <c r="F612" s="2">
        <f t="shared" si="46"/>
        <v>647.05843164221869</v>
      </c>
      <c r="G612" s="9">
        <f>C612^2</f>
        <v>9.97698107800919E-4</v>
      </c>
      <c r="H612" s="23">
        <f>$O$2*H611+(1-$O$2)*G611</f>
        <v>6.6589752540874736E-4</v>
      </c>
      <c r="I612" s="9">
        <f t="shared" si="47"/>
        <v>2.5804990319873159E-2</v>
      </c>
      <c r="J612" s="24">
        <f>$J$2*(1+C612*$O$3/I612)</f>
        <v>2240.8212843830579</v>
      </c>
      <c r="K612" s="24">
        <f t="shared" si="49"/>
        <v>9.9061965499419031</v>
      </c>
      <c r="L612" s="26">
        <f t="shared" si="48"/>
        <v>9.3803450058096871E-2</v>
      </c>
      <c r="Q612">
        <v>610</v>
      </c>
      <c r="R612">
        <v>832</v>
      </c>
      <c r="S612" s="10">
        <v>1.6018440330173078E-2</v>
      </c>
      <c r="T612" s="20"/>
    </row>
    <row r="613" spans="1:20" x14ac:dyDescent="0.15">
      <c r="A613" s="6">
        <v>37496</v>
      </c>
      <c r="B613" s="11">
        <v>1314.38</v>
      </c>
      <c r="C613" s="7">
        <f t="shared" si="45"/>
        <v>-2.4781492528454074E-2</v>
      </c>
      <c r="E613">
        <v>611</v>
      </c>
      <c r="F613" s="2">
        <f t="shared" si="46"/>
        <v>631.02335795300382</v>
      </c>
      <c r="G613" s="9">
        <f>C613^2</f>
        <v>6.1412237193782509E-4</v>
      </c>
      <c r="H613" s="23">
        <f>$O$2*H612+(1-$O$2)*G612</f>
        <v>6.8580556035227776E-4</v>
      </c>
      <c r="I613" s="9">
        <f t="shared" si="47"/>
        <v>2.6187889574234076E-2</v>
      </c>
      <c r="J613" s="24">
        <f>$J$2*(1+C613*$O$3/I613)</f>
        <v>2245.6359842806978</v>
      </c>
      <c r="K613" s="24">
        <f t="shared" si="49"/>
        <v>9.9274813189894875</v>
      </c>
      <c r="L613" s="26">
        <f t="shared" si="48"/>
        <v>7.2518681010512509E-2</v>
      </c>
      <c r="Q613">
        <v>611</v>
      </c>
      <c r="R613">
        <v>273</v>
      </c>
      <c r="S613" s="10">
        <v>1.5817213431240873E-2</v>
      </c>
      <c r="T613" s="20"/>
    </row>
    <row r="614" spans="1:20" x14ac:dyDescent="0.15">
      <c r="A614" s="6">
        <v>37497</v>
      </c>
      <c r="B614" s="11">
        <v>1335.77</v>
      </c>
      <c r="C614" s="7">
        <f t="shared" si="45"/>
        <v>1.6273832529405396E-2</v>
      </c>
      <c r="E614">
        <v>612</v>
      </c>
      <c r="F614" s="2">
        <f t="shared" si="46"/>
        <v>641.2925264024741</v>
      </c>
      <c r="G614" s="9">
        <f>C614^2</f>
        <v>2.6483762519513327E-4</v>
      </c>
      <c r="H614" s="23">
        <f>$O$2*H613+(1-$O$2)*G613</f>
        <v>6.8150456904741063E-4</v>
      </c>
      <c r="I614" s="9">
        <f t="shared" si="47"/>
        <v>2.6105642475285122E-2</v>
      </c>
      <c r="J614" s="24">
        <f>$J$2*(1+C614*$O$3/I614)</f>
        <v>2272.8463411778644</v>
      </c>
      <c r="K614" s="24">
        <f t="shared" si="49"/>
        <v>10.047772546806707</v>
      </c>
      <c r="L614" s="26">
        <f t="shared" si="48"/>
        <v>-4.7772546806706728E-2</v>
      </c>
      <c r="Q614">
        <v>612</v>
      </c>
      <c r="R614">
        <v>721</v>
      </c>
      <c r="S614" s="10">
        <v>1.5718112641243565E-2</v>
      </c>
      <c r="T614" s="20"/>
    </row>
    <row r="615" spans="1:20" x14ac:dyDescent="0.15">
      <c r="A615" s="6">
        <v>37498</v>
      </c>
      <c r="B615" s="11">
        <v>1314.85</v>
      </c>
      <c r="C615" s="7">
        <f t="shared" si="45"/>
        <v>-1.5661378830187922E-2</v>
      </c>
      <c r="E615">
        <v>613</v>
      </c>
      <c r="F615" s="2">
        <f t="shared" si="46"/>
        <v>631.24900120551661</v>
      </c>
      <c r="G615" s="9">
        <f>C615^2</f>
        <v>2.452787868626584E-4</v>
      </c>
      <c r="H615" s="23">
        <f>$O$2*H614+(1-$O$2)*G614</f>
        <v>6.5650455241627399E-4</v>
      </c>
      <c r="I615" s="9">
        <f t="shared" si="47"/>
        <v>2.5622344787631635E-2</v>
      </c>
      <c r="J615" s="24">
        <f>$J$2*(1+C615*$O$3/I615)</f>
        <v>2251.4441856055378</v>
      </c>
      <c r="K615" s="24">
        <f t="shared" si="49"/>
        <v>9.9531581475373461</v>
      </c>
      <c r="L615" s="26">
        <f t="shared" si="48"/>
        <v>4.6841852462653932E-2</v>
      </c>
      <c r="Q615">
        <v>613</v>
      </c>
      <c r="R615">
        <v>1477</v>
      </c>
      <c r="S615" s="10">
        <v>1.5402453026762686E-2</v>
      </c>
      <c r="T615" s="20"/>
    </row>
    <row r="616" spans="1:20" x14ac:dyDescent="0.15">
      <c r="A616" s="6">
        <v>37502</v>
      </c>
      <c r="B616" s="11">
        <v>1263.8399999999999</v>
      </c>
      <c r="C616" s="7">
        <f t="shared" si="45"/>
        <v>-3.8795299844088693E-2</v>
      </c>
      <c r="E616">
        <v>614</v>
      </c>
      <c r="F616" s="2">
        <f t="shared" si="46"/>
        <v>606.7595069274671</v>
      </c>
      <c r="G616" s="9">
        <f>C616^2</f>
        <v>1.5050752899927482E-3</v>
      </c>
      <c r="H616" s="23">
        <f>$O$2*H615+(1-$O$2)*G615</f>
        <v>6.3183100648305695E-4</v>
      </c>
      <c r="I616" s="9">
        <f t="shared" si="47"/>
        <v>2.5136248854653251E-2</v>
      </c>
      <c r="J616" s="24">
        <f>$J$2*(1+C616*$O$3/I616)</f>
        <v>2235.2851904456556</v>
      </c>
      <c r="K616" s="24">
        <f t="shared" si="49"/>
        <v>9.8817226505528435</v>
      </c>
      <c r="L616" s="26">
        <f t="shared" si="48"/>
        <v>0.11827734944715651</v>
      </c>
      <c r="Q616">
        <v>614</v>
      </c>
      <c r="R616">
        <v>1097</v>
      </c>
      <c r="S616" s="10">
        <v>1.5372576235069602E-2</v>
      </c>
      <c r="T616" s="20"/>
    </row>
    <row r="617" spans="1:20" x14ac:dyDescent="0.15">
      <c r="A617" s="6">
        <v>37503</v>
      </c>
      <c r="B617" s="11">
        <v>1292.31</v>
      </c>
      <c r="C617" s="7">
        <f t="shared" si="45"/>
        <v>2.2526585643752428E-2</v>
      </c>
      <c r="E617">
        <v>615</v>
      </c>
      <c r="F617" s="2">
        <f t="shared" si="46"/>
        <v>620.42772692542974</v>
      </c>
      <c r="G617" s="9">
        <f>C617^2</f>
        <v>5.0744706076531298E-4</v>
      </c>
      <c r="H617" s="23">
        <f>$O$2*H616+(1-$O$2)*G616</f>
        <v>6.8422566349363851E-4</v>
      </c>
      <c r="I617" s="9">
        <f t="shared" si="47"/>
        <v>2.6157707535134619E-2</v>
      </c>
      <c r="J617" s="24">
        <f>$J$2*(1+C617*$O$3/I617)</f>
        <v>2276.9685940804734</v>
      </c>
      <c r="K617" s="24">
        <f t="shared" si="49"/>
        <v>10.065996154269923</v>
      </c>
      <c r="L617" s="26">
        <f t="shared" si="48"/>
        <v>-6.5996154269923224E-2</v>
      </c>
      <c r="Q617">
        <v>615</v>
      </c>
      <c r="R617">
        <v>711</v>
      </c>
      <c r="S617" s="10">
        <v>1.4831860197256574E-2</v>
      </c>
      <c r="T617" s="20"/>
    </row>
    <row r="618" spans="1:20" x14ac:dyDescent="0.15">
      <c r="A618" s="6">
        <v>37504</v>
      </c>
      <c r="B618" s="11">
        <v>1251</v>
      </c>
      <c r="C618" s="7">
        <f t="shared" si="45"/>
        <v>-3.1966014346402893E-2</v>
      </c>
      <c r="E618">
        <v>616</v>
      </c>
      <c r="F618" s="2">
        <f t="shared" si="46"/>
        <v>600.59512530562529</v>
      </c>
      <c r="G618" s="9">
        <f>C618^2</f>
        <v>1.0218260731944355E-3</v>
      </c>
      <c r="H618" s="23">
        <f>$O$2*H617+(1-$O$2)*G617</f>
        <v>6.7361894732993895E-4</v>
      </c>
      <c r="I618" s="9">
        <f t="shared" si="47"/>
        <v>2.595417013371722E-2</v>
      </c>
      <c r="J618" s="24">
        <f>$J$2*(1+C618*$O$3/I618)</f>
        <v>2240.6896715122925</v>
      </c>
      <c r="K618" s="24">
        <f t="shared" si="49"/>
        <v>9.9056147173007218</v>
      </c>
      <c r="L618" s="26">
        <f t="shared" si="48"/>
        <v>9.438528269927815E-2</v>
      </c>
      <c r="Q618">
        <v>616</v>
      </c>
      <c r="R618">
        <v>351</v>
      </c>
      <c r="S618" s="10">
        <v>1.4489309670599582E-2</v>
      </c>
      <c r="T618" s="20"/>
    </row>
    <row r="619" spans="1:20" x14ac:dyDescent="0.15">
      <c r="A619" s="6">
        <v>37505</v>
      </c>
      <c r="B619" s="11">
        <v>1295.3</v>
      </c>
      <c r="C619" s="7">
        <f t="shared" si="45"/>
        <v>3.5411670663469286E-2</v>
      </c>
      <c r="E619">
        <v>617</v>
      </c>
      <c r="F619" s="2">
        <f t="shared" si="46"/>
        <v>621.86320208503321</v>
      </c>
      <c r="G619" s="9">
        <f>C619^2</f>
        <v>1.2539864191780112E-3</v>
      </c>
      <c r="H619" s="23">
        <f>$O$2*H618+(1-$O$2)*G618</f>
        <v>6.9451137488180873E-4</v>
      </c>
      <c r="I619" s="9">
        <f t="shared" si="47"/>
        <v>2.6353583719900577E-2</v>
      </c>
      <c r="J619" s="24">
        <f>$J$2*(1+C619*$O$3/I619)</f>
        <v>2285.3332427882106</v>
      </c>
      <c r="K619" s="24">
        <f t="shared" si="49"/>
        <v>10.102974495535936</v>
      </c>
      <c r="L619" s="26">
        <f t="shared" si="48"/>
        <v>-0.10297449553593552</v>
      </c>
      <c r="Q619">
        <v>617</v>
      </c>
      <c r="R619">
        <v>518</v>
      </c>
      <c r="S619" s="10">
        <v>1.4226237887427828E-2</v>
      </c>
      <c r="T619" s="20"/>
    </row>
    <row r="620" spans="1:20" x14ac:dyDescent="0.15">
      <c r="A620" s="6">
        <v>37508</v>
      </c>
      <c r="B620" s="11">
        <v>1304.5999999999999</v>
      </c>
      <c r="C620" s="7">
        <f t="shared" si="45"/>
        <v>7.1798039064308039E-3</v>
      </c>
      <c r="E620">
        <v>618</v>
      </c>
      <c r="F620" s="2">
        <f t="shared" si="46"/>
        <v>626.32805793262889</v>
      </c>
      <c r="G620" s="9">
        <f>C620^2</f>
        <v>5.1549584134799034E-5</v>
      </c>
      <c r="H620" s="23">
        <f>$O$2*H619+(1-$O$2)*G619</f>
        <v>7.280798775395809E-4</v>
      </c>
      <c r="I620" s="9">
        <f t="shared" si="47"/>
        <v>2.6982955315153691E-2</v>
      </c>
      <c r="J620" s="24">
        <f>$J$2*(1+C620*$O$3/I620)</f>
        <v>2266.6526052323752</v>
      </c>
      <c r="K620" s="24">
        <f t="shared" si="49"/>
        <v>10.020391351312865</v>
      </c>
      <c r="L620" s="26">
        <f t="shared" si="48"/>
        <v>-2.0391351312865069E-2</v>
      </c>
      <c r="Q620">
        <v>618</v>
      </c>
      <c r="R620">
        <v>1201</v>
      </c>
      <c r="S620" s="10">
        <v>1.4181589504596914E-2</v>
      </c>
      <c r="T620" s="20"/>
    </row>
    <row r="621" spans="1:20" x14ac:dyDescent="0.15">
      <c r="A621" s="6">
        <v>37509</v>
      </c>
      <c r="B621" s="11">
        <v>1320.09</v>
      </c>
      <c r="C621" s="7">
        <f t="shared" si="45"/>
        <v>1.1873371148244605E-2</v>
      </c>
      <c r="E621">
        <v>619</v>
      </c>
      <c r="F621" s="2">
        <f t="shared" si="46"/>
        <v>633.76468342502221</v>
      </c>
      <c r="G621" s="9">
        <f>C621^2</f>
        <v>1.4097694242396741E-4</v>
      </c>
      <c r="H621" s="23">
        <f>$O$2*H620+(1-$O$2)*G620</f>
        <v>6.8748805993529391E-4</v>
      </c>
      <c r="I621" s="9">
        <f t="shared" si="47"/>
        <v>2.6219993515164988E-2</v>
      </c>
      <c r="J621" s="24">
        <f>$J$2*(1+C621*$O$3/I621)</f>
        <v>2269.8899100818098</v>
      </c>
      <c r="K621" s="24">
        <f t="shared" si="49"/>
        <v>10.034702790763248</v>
      </c>
      <c r="L621" s="26">
        <f t="shared" si="48"/>
        <v>-3.4702790763248004E-2</v>
      </c>
      <c r="Q621">
        <v>619</v>
      </c>
      <c r="R621">
        <v>221</v>
      </c>
      <c r="S621" s="10">
        <v>1.4127604041929587E-2</v>
      </c>
      <c r="T621" s="20"/>
    </row>
    <row r="622" spans="1:20" x14ac:dyDescent="0.15">
      <c r="A622" s="6">
        <v>37510</v>
      </c>
      <c r="B622" s="11">
        <v>1315.45</v>
      </c>
      <c r="C622" s="7">
        <f t="shared" si="45"/>
        <v>-3.5149118620698694E-3</v>
      </c>
      <c r="E622">
        <v>620</v>
      </c>
      <c r="F622" s="2">
        <f t="shared" si="46"/>
        <v>631.53705642149066</v>
      </c>
      <c r="G622" s="9">
        <f>C622^2</f>
        <v>1.2354605398119477E-5</v>
      </c>
      <c r="H622" s="23">
        <f>$O$2*H621+(1-$O$2)*G621</f>
        <v>6.5469739288461426E-4</v>
      </c>
      <c r="I622" s="9">
        <f t="shared" si="47"/>
        <v>2.5587055181958987E-2</v>
      </c>
      <c r="J622" s="24">
        <f>$J$2*(1+C622*$O$3/I622)</f>
        <v>2259.6586822340078</v>
      </c>
      <c r="K622" s="24">
        <f t="shared" si="49"/>
        <v>9.9894726982458657</v>
      </c>
      <c r="L622" s="26">
        <f t="shared" si="48"/>
        <v>1.0527301754134299E-2</v>
      </c>
      <c r="Q622">
        <v>620</v>
      </c>
      <c r="R622">
        <v>324</v>
      </c>
      <c r="S622" s="10">
        <v>1.395502055815534E-2</v>
      </c>
      <c r="T622" s="20"/>
    </row>
    <row r="623" spans="1:20" x14ac:dyDescent="0.15">
      <c r="A623" s="6">
        <v>37511</v>
      </c>
      <c r="B623" s="11">
        <v>1279.68</v>
      </c>
      <c r="C623" s="7">
        <f t="shared" si="45"/>
        <v>-2.7192215591622659E-2</v>
      </c>
      <c r="E623">
        <v>621</v>
      </c>
      <c r="F623" s="2">
        <f t="shared" si="46"/>
        <v>614.36416462917873</v>
      </c>
      <c r="G623" s="9">
        <f>C623^2</f>
        <v>7.3941658878128643E-4</v>
      </c>
      <c r="H623" s="23">
        <f>$O$2*H622+(1-$O$2)*G622</f>
        <v>6.1615682563542448E-4</v>
      </c>
      <c r="I623" s="9">
        <f t="shared" si="47"/>
        <v>2.4822506433384694E-2</v>
      </c>
      <c r="J623" s="24">
        <f>$J$2*(1+C623*$O$3/I623)</f>
        <v>2243.0501217050696</v>
      </c>
      <c r="K623" s="24">
        <f t="shared" si="49"/>
        <v>9.9160497679310247</v>
      </c>
      <c r="L623" s="26">
        <f t="shared" si="48"/>
        <v>8.3950232068975339E-2</v>
      </c>
      <c r="Q623">
        <v>621</v>
      </c>
      <c r="R623">
        <v>1494</v>
      </c>
      <c r="S623" s="10">
        <v>1.3929154090913443E-2</v>
      </c>
      <c r="T623" s="20"/>
    </row>
    <row r="624" spans="1:20" x14ac:dyDescent="0.15">
      <c r="A624" s="6">
        <v>37512</v>
      </c>
      <c r="B624" s="11">
        <v>1291.4000000000001</v>
      </c>
      <c r="C624" s="7">
        <f t="shared" si="45"/>
        <v>9.1585396349087578E-3</v>
      </c>
      <c r="E624">
        <v>622</v>
      </c>
      <c r="F624" s="2">
        <f t="shared" si="46"/>
        <v>619.99084318120265</v>
      </c>
      <c r="G624" s="9">
        <f>C624^2</f>
        <v>8.3878848244194637E-5</v>
      </c>
      <c r="H624" s="23">
        <f>$O$2*H623+(1-$O$2)*G623</f>
        <v>6.2355241142417618E-4</v>
      </c>
      <c r="I624" s="9">
        <f t="shared" si="47"/>
        <v>2.4971031444939878E-2</v>
      </c>
      <c r="J624" s="24">
        <f>$J$2*(1+C624*$O$3/I624)</f>
        <v>2268.3978893611052</v>
      </c>
      <c r="K624" s="24">
        <f t="shared" si="49"/>
        <v>10.028106882995461</v>
      </c>
      <c r="L624" s="26">
        <f t="shared" si="48"/>
        <v>-2.8106882995460936E-2</v>
      </c>
      <c r="Q624">
        <v>622</v>
      </c>
      <c r="R624">
        <v>520</v>
      </c>
      <c r="S624" s="10">
        <v>1.3913763472908514E-2</v>
      </c>
      <c r="T624" s="20"/>
    </row>
    <row r="625" spans="1:20" x14ac:dyDescent="0.15">
      <c r="A625" s="6">
        <v>37515</v>
      </c>
      <c r="B625" s="11">
        <v>1275.8800000000001</v>
      </c>
      <c r="C625" s="7">
        <f t="shared" si="45"/>
        <v>-1.2017964999225583E-2</v>
      </c>
      <c r="E625">
        <v>623</v>
      </c>
      <c r="F625" s="2">
        <f t="shared" si="46"/>
        <v>612.53981492801063</v>
      </c>
      <c r="G625" s="9">
        <f>C625^2</f>
        <v>1.4443148272261116E-4</v>
      </c>
      <c r="H625" s="23">
        <f>$O$2*H624+(1-$O$2)*G624</f>
        <v>5.911719976333772E-4</v>
      </c>
      <c r="I625" s="9">
        <f t="shared" si="47"/>
        <v>2.4314028823569679E-2</v>
      </c>
      <c r="J625" s="24">
        <f>$J$2*(1+C625*$O$3/I625)</f>
        <v>2253.4716494507666</v>
      </c>
      <c r="K625" s="24">
        <f t="shared" si="49"/>
        <v>9.9621211360133621</v>
      </c>
      <c r="L625" s="26">
        <f t="shared" si="48"/>
        <v>3.7878863986637867E-2</v>
      </c>
      <c r="Q625">
        <v>623</v>
      </c>
      <c r="R625">
        <v>1145</v>
      </c>
      <c r="S625" s="10">
        <v>1.3762641192007763E-2</v>
      </c>
      <c r="T625" s="20"/>
    </row>
    <row r="626" spans="1:20" x14ac:dyDescent="0.15">
      <c r="A626" s="6">
        <v>37516</v>
      </c>
      <c r="B626" s="11">
        <v>1259.94</v>
      </c>
      <c r="C626" s="7">
        <f t="shared" si="45"/>
        <v>-1.2493337931466897E-2</v>
      </c>
      <c r="E626">
        <v>624</v>
      </c>
      <c r="F626" s="2">
        <f t="shared" si="46"/>
        <v>604.88714802363677</v>
      </c>
      <c r="G626" s="9">
        <f>C626^2</f>
        <v>1.5608349266982955E-4</v>
      </c>
      <c r="H626" s="23">
        <f>$O$2*H625+(1-$O$2)*G625</f>
        <v>5.6436756673873122E-4</v>
      </c>
      <c r="I626" s="9">
        <f t="shared" si="47"/>
        <v>2.375642158951409E-2</v>
      </c>
      <c r="J626" s="24">
        <f>$J$2*(1+C626*$O$3/I626)</f>
        <v>2252.9236564765743</v>
      </c>
      <c r="K626" s="24">
        <f t="shared" si="49"/>
        <v>9.9596985750763665</v>
      </c>
      <c r="L626" s="26">
        <f t="shared" si="48"/>
        <v>4.0301424923633533E-2</v>
      </c>
      <c r="Q626">
        <v>624</v>
      </c>
      <c r="R626">
        <v>694</v>
      </c>
      <c r="S626" s="10">
        <v>1.3596129665444323E-2</v>
      </c>
      <c r="T626" s="20"/>
    </row>
    <row r="627" spans="1:20" x14ac:dyDescent="0.15">
      <c r="A627" s="6">
        <v>37517</v>
      </c>
      <c r="B627" s="11">
        <v>1252.1300000000001</v>
      </c>
      <c r="C627" s="7">
        <f t="shared" si="45"/>
        <v>-6.1987078749781155E-3</v>
      </c>
      <c r="E627">
        <v>625</v>
      </c>
      <c r="F627" s="2">
        <f t="shared" si="46"/>
        <v>601.13762929570964</v>
      </c>
      <c r="G627" s="9">
        <f>C627^2</f>
        <v>3.8423979319315706E-5</v>
      </c>
      <c r="H627" s="23">
        <f>$O$2*H626+(1-$O$2)*G626</f>
        <v>5.3987052229459713E-4</v>
      </c>
      <c r="I627" s="9">
        <f t="shared" si="47"/>
        <v>2.3235113993578707E-2</v>
      </c>
      <c r="J627" s="24">
        <f>$J$2*(1+C627*$O$3/I627)</f>
        <v>2257.4153424333749</v>
      </c>
      <c r="K627" s="24">
        <f t="shared" si="49"/>
        <v>9.9795553678687146</v>
      </c>
      <c r="L627" s="26">
        <f t="shared" si="48"/>
        <v>2.0444632131285445E-2</v>
      </c>
      <c r="Q627">
        <v>625</v>
      </c>
      <c r="R627">
        <v>876</v>
      </c>
      <c r="S627" s="10">
        <v>1.333497952243512E-2</v>
      </c>
      <c r="T627" s="20"/>
    </row>
    <row r="628" spans="1:20" x14ac:dyDescent="0.15">
      <c r="A628" s="6">
        <v>37518</v>
      </c>
      <c r="B628" s="11">
        <v>1216.45</v>
      </c>
      <c r="C628" s="7">
        <f t="shared" si="45"/>
        <v>-2.8495443763826511E-2</v>
      </c>
      <c r="E628">
        <v>626</v>
      </c>
      <c r="F628" s="2">
        <f t="shared" si="46"/>
        <v>584.00794578579371</v>
      </c>
      <c r="G628" s="9">
        <f>C628^2</f>
        <v>8.1199031529739926E-4</v>
      </c>
      <c r="H628" s="23">
        <f>$O$2*H627+(1-$O$2)*G627</f>
        <v>5.0978372971608029E-4</v>
      </c>
      <c r="I628" s="9">
        <f t="shared" si="47"/>
        <v>2.257839076896492E-2</v>
      </c>
      <c r="J628" s="24">
        <f>$J$2*(1+C628*$O$3/I628)</f>
        <v>2240.1620987394381</v>
      </c>
      <c r="K628" s="24">
        <f t="shared" si="49"/>
        <v>9.9032824297511901</v>
      </c>
      <c r="L628" s="26">
        <f t="shared" si="48"/>
        <v>9.6717570248809892E-2</v>
      </c>
      <c r="Q628">
        <v>626</v>
      </c>
      <c r="R628">
        <v>815</v>
      </c>
      <c r="S628" s="10">
        <v>1.332868135465759E-2</v>
      </c>
      <c r="T628" s="20"/>
    </row>
    <row r="629" spans="1:20" x14ac:dyDescent="0.15">
      <c r="A629" s="6">
        <v>37519</v>
      </c>
      <c r="B629" s="11">
        <v>1221.0899999999999</v>
      </c>
      <c r="C629" s="7">
        <f t="shared" si="45"/>
        <v>3.8143779029140568E-3</v>
      </c>
      <c r="E629">
        <v>627</v>
      </c>
      <c r="F629" s="2">
        <f t="shared" si="46"/>
        <v>586.23557278932526</v>
      </c>
      <c r="G629" s="9">
        <f>C629^2</f>
        <v>1.4549478786239038E-5</v>
      </c>
      <c r="H629" s="23">
        <f>$O$2*H628+(1-$O$2)*G628</f>
        <v>5.2791612485095945E-4</v>
      </c>
      <c r="I629" s="9">
        <f t="shared" si="47"/>
        <v>2.2976425414997857E-2</v>
      </c>
      <c r="J629" s="24">
        <f>$J$2*(1+C629*$O$3/I629)</f>
        <v>2264.9178256063187</v>
      </c>
      <c r="K629" s="24">
        <f t="shared" si="49"/>
        <v>10.012722257812943</v>
      </c>
      <c r="L629" s="26">
        <f t="shared" si="48"/>
        <v>-1.2722257812942672E-2</v>
      </c>
      <c r="Q629">
        <v>627</v>
      </c>
      <c r="R629">
        <v>532</v>
      </c>
      <c r="S629" s="10">
        <v>1.3287443044951885E-2</v>
      </c>
      <c r="T629" s="20"/>
    </row>
    <row r="630" spans="1:20" x14ac:dyDescent="0.15">
      <c r="A630" s="6">
        <v>37522</v>
      </c>
      <c r="B630" s="11">
        <v>1184.93</v>
      </c>
      <c r="C630" s="7">
        <f t="shared" si="45"/>
        <v>-2.9612886846997255E-2</v>
      </c>
      <c r="E630">
        <v>628</v>
      </c>
      <c r="F630" s="2">
        <f t="shared" si="46"/>
        <v>568.87544510663031</v>
      </c>
      <c r="G630" s="9">
        <f>C630^2</f>
        <v>8.7692306741306303E-4</v>
      </c>
      <c r="H630" s="23">
        <f>$O$2*H629+(1-$O$2)*G629</f>
        <v>4.9711412608707622E-4</v>
      </c>
      <c r="I630" s="9">
        <f t="shared" si="47"/>
        <v>2.2296056290005105E-2</v>
      </c>
      <c r="J630" s="24">
        <f>$J$2*(1+C630*$O$3/I630)</f>
        <v>2239.0162578168615</v>
      </c>
      <c r="K630" s="24">
        <f t="shared" si="49"/>
        <v>9.8982169095898467</v>
      </c>
      <c r="L630" s="26">
        <f t="shared" si="48"/>
        <v>0.10178309041015332</v>
      </c>
      <c r="Q630">
        <v>628</v>
      </c>
      <c r="R630">
        <v>1029</v>
      </c>
      <c r="S630" s="10">
        <v>1.314347577545405E-2</v>
      </c>
      <c r="T630" s="20"/>
    </row>
    <row r="631" spans="1:20" x14ac:dyDescent="0.15">
      <c r="A631" s="6">
        <v>37523</v>
      </c>
      <c r="B631" s="11">
        <v>1182.17</v>
      </c>
      <c r="C631" s="7">
        <f t="shared" si="45"/>
        <v>-2.3292515169672789E-3</v>
      </c>
      <c r="E631">
        <v>629</v>
      </c>
      <c r="F631" s="2">
        <f t="shared" si="46"/>
        <v>567.55039111315023</v>
      </c>
      <c r="G631" s="9">
        <f>C631^2</f>
        <v>5.4254126292943699E-6</v>
      </c>
      <c r="H631" s="23">
        <f>$O$2*H630+(1-$O$2)*G630</f>
        <v>5.1990266256663549E-4</v>
      </c>
      <c r="I631" s="9">
        <f t="shared" si="47"/>
        <v>2.2801374137683798E-2</v>
      </c>
      <c r="J631" s="24">
        <f>$J$2*(1+C631*$O$3/I631)</f>
        <v>2260.2691630119493</v>
      </c>
      <c r="K631" s="24">
        <f t="shared" si="49"/>
        <v>9.9921715045355057</v>
      </c>
      <c r="L631" s="26">
        <f t="shared" si="48"/>
        <v>7.8284954644942673E-3</v>
      </c>
      <c r="Q631">
        <v>629</v>
      </c>
      <c r="R631">
        <v>697</v>
      </c>
      <c r="S631" s="10">
        <v>1.3125657280076197E-2</v>
      </c>
      <c r="T631" s="20"/>
    </row>
    <row r="632" spans="1:20" x14ac:dyDescent="0.15">
      <c r="A632" s="6">
        <v>37524</v>
      </c>
      <c r="B632" s="11">
        <v>1222.29</v>
      </c>
      <c r="C632" s="7">
        <f t="shared" si="45"/>
        <v>3.393758934840152E-2</v>
      </c>
      <c r="E632">
        <v>630</v>
      </c>
      <c r="F632" s="2">
        <f t="shared" si="46"/>
        <v>586.81168322127303</v>
      </c>
      <c r="G632" s="9">
        <f>C632^2</f>
        <v>1.1517599707807362E-3</v>
      </c>
      <c r="H632" s="23">
        <f>$O$2*H631+(1-$O$2)*G631</f>
        <v>4.8903402757039503E-4</v>
      </c>
      <c r="I632" s="9">
        <f t="shared" si="47"/>
        <v>2.2114113764073726E-2</v>
      </c>
      <c r="J632" s="24">
        <f>$J$2*(1+C632*$O$3/I632)</f>
        <v>2288.6432483838571</v>
      </c>
      <c r="K632" s="24">
        <f t="shared" si="49"/>
        <v>10.117607329595662</v>
      </c>
      <c r="L632" s="26">
        <f t="shared" si="48"/>
        <v>-0.11760732959566234</v>
      </c>
      <c r="Q632">
        <v>630</v>
      </c>
      <c r="R632">
        <v>348</v>
      </c>
      <c r="S632" s="10">
        <v>1.3087350063035075E-2</v>
      </c>
      <c r="T632" s="20"/>
    </row>
    <row r="633" spans="1:20" x14ac:dyDescent="0.15">
      <c r="A633" s="6">
        <v>37525</v>
      </c>
      <c r="B633" s="11">
        <v>1221.6099999999999</v>
      </c>
      <c r="C633" s="7">
        <f t="shared" si="45"/>
        <v>-5.5633278518196772E-4</v>
      </c>
      <c r="E633">
        <v>631</v>
      </c>
      <c r="F633" s="2">
        <f t="shared" si="46"/>
        <v>586.48522064316921</v>
      </c>
      <c r="G633" s="9">
        <f>C633^2</f>
        <v>3.0950616786832544E-7</v>
      </c>
      <c r="H633" s="23">
        <f>$O$2*H632+(1-$O$2)*G632</f>
        <v>5.2879758416301561E-4</v>
      </c>
      <c r="I633" s="9">
        <f t="shared" si="47"/>
        <v>2.2995599234701746E-2</v>
      </c>
      <c r="J633" s="24">
        <f>$J$2*(1+C633*$O$3/I633)</f>
        <v>2261.6206147603652</v>
      </c>
      <c r="K633" s="24">
        <f t="shared" si="49"/>
        <v>9.9981459866331512</v>
      </c>
      <c r="L633" s="26">
        <f t="shared" si="48"/>
        <v>1.8540133668487613E-3</v>
      </c>
      <c r="Q633">
        <v>631</v>
      </c>
      <c r="R633">
        <v>981</v>
      </c>
      <c r="S633" s="10">
        <v>1.2843160026838163E-2</v>
      </c>
      <c r="T633" s="20"/>
    </row>
    <row r="634" spans="1:20" x14ac:dyDescent="0.15">
      <c r="A634" s="6">
        <v>37526</v>
      </c>
      <c r="B634" s="11">
        <v>1199.1600000000001</v>
      </c>
      <c r="C634" s="7">
        <f t="shared" si="45"/>
        <v>-1.8377387218506569E-2</v>
      </c>
      <c r="E634">
        <v>632</v>
      </c>
      <c r="F634" s="2">
        <f t="shared" si="46"/>
        <v>575.70715464547845</v>
      </c>
      <c r="G634" s="9">
        <f>C634^2</f>
        <v>3.3772836097892858E-4</v>
      </c>
      <c r="H634" s="23">
        <f>$O$2*H633+(1-$O$2)*G633</f>
        <v>4.9708829948330677E-4</v>
      </c>
      <c r="I634" s="9">
        <f t="shared" si="47"/>
        <v>2.2295477108223244E-2</v>
      </c>
      <c r="J634" s="24">
        <f>$J$2*(1+C634*$O$3/I634)</f>
        <v>2247.7513823780168</v>
      </c>
      <c r="K634" s="24">
        <f t="shared" si="49"/>
        <v>9.936833046179629</v>
      </c>
      <c r="L634" s="26">
        <f t="shared" si="48"/>
        <v>6.3166953820370964E-2</v>
      </c>
      <c r="Q634">
        <v>632</v>
      </c>
      <c r="R634">
        <v>255</v>
      </c>
      <c r="S634" s="10">
        <v>1.2590035867022564E-2</v>
      </c>
      <c r="T634" s="20"/>
    </row>
    <row r="635" spans="1:20" x14ac:dyDescent="0.15">
      <c r="A635" s="6">
        <v>37529</v>
      </c>
      <c r="B635" s="11">
        <v>1172.06</v>
      </c>
      <c r="C635" s="7">
        <f t="shared" si="45"/>
        <v>-2.2599152740251593E-2</v>
      </c>
      <c r="E635">
        <v>633</v>
      </c>
      <c r="F635" s="2">
        <f t="shared" si="46"/>
        <v>562.69666072398968</v>
      </c>
      <c r="G635" s="9">
        <f>C635^2</f>
        <v>5.1072170457722112E-4</v>
      </c>
      <c r="H635" s="23">
        <f>$O$2*H634+(1-$O$2)*G634</f>
        <v>4.8752670317304411E-4</v>
      </c>
      <c r="I635" s="9">
        <f t="shared" si="47"/>
        <v>2.2080006865330546E-2</v>
      </c>
      <c r="J635" s="24">
        <f>$J$2*(1+C635*$O$3/I635)</f>
        <v>2244.2974445262976</v>
      </c>
      <c r="K635" s="24">
        <f t="shared" si="49"/>
        <v>9.9215639180841073</v>
      </c>
      <c r="L635" s="26">
        <f t="shared" si="48"/>
        <v>7.8436081915892686E-2</v>
      </c>
      <c r="Q635">
        <v>633</v>
      </c>
      <c r="R635">
        <v>841</v>
      </c>
      <c r="S635" s="10">
        <v>1.2530709291853626E-2</v>
      </c>
      <c r="T635" s="20"/>
    </row>
    <row r="636" spans="1:20" x14ac:dyDescent="0.15">
      <c r="A636" s="6">
        <v>37530</v>
      </c>
      <c r="B636" s="11">
        <v>1213.72</v>
      </c>
      <c r="C636" s="7">
        <f t="shared" si="45"/>
        <v>3.5544255413545445E-2</v>
      </c>
      <c r="E636">
        <v>634</v>
      </c>
      <c r="F636" s="2">
        <f t="shared" si="46"/>
        <v>582.69729455311233</v>
      </c>
      <c r="G636" s="9">
        <f>C636^2</f>
        <v>1.2633940929033546E-3</v>
      </c>
      <c r="H636" s="23">
        <f>$O$2*H635+(1-$O$2)*G635</f>
        <v>4.8891840325729471E-4</v>
      </c>
      <c r="I636" s="9">
        <f t="shared" si="47"/>
        <v>2.2111499344397583E-2</v>
      </c>
      <c r="J636" s="24">
        <f>$J$2*(1+C636*$O$3/I636)</f>
        <v>2289.9059880839177</v>
      </c>
      <c r="K636" s="24">
        <f t="shared" si="49"/>
        <v>10.123189634506542</v>
      </c>
      <c r="L636" s="26">
        <f t="shared" si="48"/>
        <v>-0.12318963450654152</v>
      </c>
      <c r="Q636">
        <v>634</v>
      </c>
      <c r="R636">
        <v>878</v>
      </c>
      <c r="S636" s="10">
        <v>1.2482351445987305E-2</v>
      </c>
      <c r="T636" s="20"/>
    </row>
    <row r="637" spans="1:20" x14ac:dyDescent="0.15">
      <c r="A637" s="6">
        <v>37531</v>
      </c>
      <c r="B637" s="11">
        <v>1187.3</v>
      </c>
      <c r="C637" s="7">
        <f t="shared" si="45"/>
        <v>-2.1767788287249124E-2</v>
      </c>
      <c r="E637">
        <v>635</v>
      </c>
      <c r="F637" s="2">
        <f t="shared" si="46"/>
        <v>570.01326320972737</v>
      </c>
      <c r="G637" s="9">
        <f>C637^2</f>
        <v>4.7383660691850015E-4</v>
      </c>
      <c r="H637" s="23">
        <f>$O$2*H636+(1-$O$2)*G636</f>
        <v>5.3538694463605829E-4</v>
      </c>
      <c r="I637" s="9">
        <f t="shared" si="47"/>
        <v>2.3138430038273088E-2</v>
      </c>
      <c r="J637" s="24">
        <f>$J$2*(1+C637*$O$3/I637)</f>
        <v>2245.7318898959143</v>
      </c>
      <c r="K637" s="24">
        <f t="shared" si="49"/>
        <v>9.9279052974125754</v>
      </c>
      <c r="L637" s="26">
        <f t="shared" si="48"/>
        <v>7.2094702587424564E-2</v>
      </c>
      <c r="Q637">
        <v>635</v>
      </c>
      <c r="R637">
        <v>1442</v>
      </c>
      <c r="S637" s="10">
        <v>1.2141490835354318E-2</v>
      </c>
      <c r="T637" s="20"/>
    </row>
    <row r="638" spans="1:20" x14ac:dyDescent="0.15">
      <c r="A638" s="6">
        <v>37532</v>
      </c>
      <c r="B638" s="11">
        <v>1165.56</v>
      </c>
      <c r="C638" s="7">
        <f t="shared" si="45"/>
        <v>-1.8310452286700918E-2</v>
      </c>
      <c r="E638">
        <v>636</v>
      </c>
      <c r="F638" s="2">
        <f t="shared" si="46"/>
        <v>559.57606255093901</v>
      </c>
      <c r="G638" s="9">
        <f>C638^2</f>
        <v>3.3527266294355087E-4</v>
      </c>
      <c r="H638" s="23">
        <f>$O$2*H637+(1-$O$2)*G637</f>
        <v>5.3169392437300486E-4</v>
      </c>
      <c r="I638" s="9">
        <f t="shared" si="47"/>
        <v>2.3058489204043808E-2</v>
      </c>
      <c r="J638" s="24">
        <f>$J$2*(1+C638*$O$3/I638)</f>
        <v>2248.2745174081392</v>
      </c>
      <c r="K638" s="24">
        <f t="shared" si="49"/>
        <v>9.9391457154079479</v>
      </c>
      <c r="L638" s="26">
        <f t="shared" si="48"/>
        <v>6.085428459205211E-2</v>
      </c>
      <c r="Q638">
        <v>636</v>
      </c>
      <c r="R638">
        <v>896</v>
      </c>
      <c r="S638" s="10">
        <v>1.192892703223869E-2</v>
      </c>
      <c r="T638" s="20"/>
    </row>
    <row r="639" spans="1:20" x14ac:dyDescent="0.15">
      <c r="A639" s="6">
        <v>37533</v>
      </c>
      <c r="B639" s="11">
        <v>1139.9000000000001</v>
      </c>
      <c r="C639" s="7">
        <f t="shared" si="45"/>
        <v>-2.2015168674285213E-2</v>
      </c>
      <c r="E639">
        <v>637</v>
      </c>
      <c r="F639" s="2">
        <f t="shared" si="46"/>
        <v>547.25690114778774</v>
      </c>
      <c r="G639" s="9">
        <f>C639^2</f>
        <v>4.846676517572289E-4</v>
      </c>
      <c r="H639" s="23">
        <f>$O$2*H638+(1-$O$2)*G638</f>
        <v>5.1990864868723763E-4</v>
      </c>
      <c r="I639" s="9">
        <f t="shared" si="47"/>
        <v>2.2801505403969222E-2</v>
      </c>
      <c r="J639" s="24">
        <f>$J$2*(1+C639*$O$3/I639)</f>
        <v>2245.3028420469964</v>
      </c>
      <c r="K639" s="24">
        <f t="shared" si="49"/>
        <v>9.926008567695515</v>
      </c>
      <c r="L639" s="26">
        <f t="shared" si="48"/>
        <v>7.3991432304485016E-2</v>
      </c>
      <c r="Q639">
        <v>637</v>
      </c>
      <c r="R639">
        <v>925</v>
      </c>
      <c r="S639" s="10">
        <v>1.1818896150678881E-2</v>
      </c>
      <c r="T639" s="20"/>
    </row>
    <row r="640" spans="1:20" x14ac:dyDescent="0.15">
      <c r="A640" s="6">
        <v>37536</v>
      </c>
      <c r="B640" s="11">
        <v>1119.4000000000001</v>
      </c>
      <c r="C640" s="7">
        <f t="shared" si="45"/>
        <v>-1.7984033687165502E-2</v>
      </c>
      <c r="E640">
        <v>638</v>
      </c>
      <c r="F640" s="2">
        <f t="shared" si="46"/>
        <v>537.41501460201209</v>
      </c>
      <c r="G640" s="9">
        <f>C640^2</f>
        <v>3.234254676611036E-4</v>
      </c>
      <c r="H640" s="23">
        <f>$O$2*H639+(1-$O$2)*G639</f>
        <v>5.1779418887143707E-4</v>
      </c>
      <c r="I640" s="9">
        <f t="shared" si="47"/>
        <v>2.2755091493365548E-2</v>
      </c>
      <c r="J640" s="24">
        <f>$J$2*(1+C640*$O$3/I640)</f>
        <v>2248.3396475502082</v>
      </c>
      <c r="K640" s="24">
        <f t="shared" si="49"/>
        <v>9.9394336419789582</v>
      </c>
      <c r="L640" s="26">
        <f t="shared" si="48"/>
        <v>6.0566358021041822E-2</v>
      </c>
      <c r="Q640">
        <v>638</v>
      </c>
      <c r="R640">
        <v>392</v>
      </c>
      <c r="S640" s="10">
        <v>1.1788507483322164E-2</v>
      </c>
      <c r="T640" s="20"/>
    </row>
    <row r="641" spans="1:20" x14ac:dyDescent="0.15">
      <c r="A641" s="6">
        <v>37537</v>
      </c>
      <c r="B641" s="11">
        <v>1129.22</v>
      </c>
      <c r="C641" s="7">
        <f t="shared" si="45"/>
        <v>8.7725567268179816E-3</v>
      </c>
      <c r="E641">
        <v>639</v>
      </c>
      <c r="F641" s="2">
        <f t="shared" si="46"/>
        <v>542.12951830345196</v>
      </c>
      <c r="G641" s="9">
        <f>C641^2</f>
        <v>7.6957751525239421E-5</v>
      </c>
      <c r="H641" s="23">
        <f>$O$2*H640+(1-$O$2)*G640</f>
        <v>5.0613206559881703E-4</v>
      </c>
      <c r="I641" s="9">
        <f t="shared" si="47"/>
        <v>2.2497379082880232E-2</v>
      </c>
      <c r="J641" s="24">
        <f>$J$2*(1+C641*$O$3/I641)</f>
        <v>2268.7995452144037</v>
      </c>
      <c r="K641" s="24">
        <f t="shared" si="49"/>
        <v>10.029882518498363</v>
      </c>
      <c r="L641" s="26">
        <f t="shared" si="48"/>
        <v>-2.9882518498363098E-2</v>
      </c>
      <c r="Q641">
        <v>639</v>
      </c>
      <c r="R641">
        <v>1235</v>
      </c>
      <c r="S641" s="10">
        <v>1.1687195029029596E-2</v>
      </c>
      <c r="T641" s="20"/>
    </row>
    <row r="642" spans="1:20" x14ac:dyDescent="0.15">
      <c r="A642" s="6">
        <v>37538</v>
      </c>
      <c r="B642" s="11">
        <v>1114.1099999999999</v>
      </c>
      <c r="C642" s="7">
        <f t="shared" si="45"/>
        <v>-1.3380917801668502E-2</v>
      </c>
      <c r="E642">
        <v>640</v>
      </c>
      <c r="F642" s="2">
        <f t="shared" si="46"/>
        <v>534.87532778117532</v>
      </c>
      <c r="G642" s="9">
        <f>C642^2</f>
        <v>1.7904896121500899E-4</v>
      </c>
      <c r="H642" s="23">
        <f>$O$2*H641+(1-$O$2)*G641</f>
        <v>4.803816067544023E-4</v>
      </c>
      <c r="I642" s="9">
        <f t="shared" si="47"/>
        <v>2.191760951277311E-2</v>
      </c>
      <c r="J642" s="24">
        <f>$J$2*(1+C642*$O$3/I642)</f>
        <v>2251.4568260101914</v>
      </c>
      <c r="K642" s="24">
        <f t="shared" si="49"/>
        <v>9.9532140280905352</v>
      </c>
      <c r="L642" s="26">
        <f t="shared" si="48"/>
        <v>4.6785971909464763E-2</v>
      </c>
      <c r="Q642">
        <v>640</v>
      </c>
      <c r="R642">
        <v>935</v>
      </c>
      <c r="S642" s="10">
        <v>1.1684836808132815E-2</v>
      </c>
      <c r="T642" s="20"/>
    </row>
    <row r="643" spans="1:20" x14ac:dyDescent="0.15">
      <c r="A643" s="6">
        <v>37539</v>
      </c>
      <c r="B643" s="11">
        <v>1163.3699999999999</v>
      </c>
      <c r="C643" s="7">
        <f t="shared" si="45"/>
        <v>4.4214664620190192E-2</v>
      </c>
      <c r="E643">
        <v>641</v>
      </c>
      <c r="F643" s="2">
        <f t="shared" si="46"/>
        <v>558.52466101263428</v>
      </c>
      <c r="G643" s="9">
        <f>C643^2</f>
        <v>1.9549365674758983E-3</v>
      </c>
      <c r="H643" s="23">
        <f>$O$2*H642+(1-$O$2)*G642</f>
        <v>4.6230164802203868E-4</v>
      </c>
      <c r="I643" s="9">
        <f t="shared" si="47"/>
        <v>2.1501201083242737E-2</v>
      </c>
      <c r="J643" s="24">
        <f>$J$2*(1+C643*$O$3/I643)</f>
        <v>2297.6873157333839</v>
      </c>
      <c r="K643" s="24">
        <f t="shared" si="49"/>
        <v>10.157589236854273</v>
      </c>
      <c r="L643" s="26">
        <f t="shared" si="48"/>
        <v>-0.15758923685427284</v>
      </c>
      <c r="Q643">
        <v>641</v>
      </c>
      <c r="R643">
        <v>97</v>
      </c>
      <c r="S643" s="10">
        <v>1.154612814360334E-2</v>
      </c>
      <c r="T643" s="20"/>
    </row>
    <row r="644" spans="1:20" x14ac:dyDescent="0.15">
      <c r="A644" s="6">
        <v>37540</v>
      </c>
      <c r="B644" s="11">
        <v>1210.47</v>
      </c>
      <c r="C644" s="7">
        <f t="shared" ref="C644:C707" si="50">B644/B643-1</f>
        <v>4.048582995951433E-2</v>
      </c>
      <c r="E644">
        <v>642</v>
      </c>
      <c r="F644" s="2">
        <f t="shared" ref="F644:F707" si="51">F643*(1+C644)</f>
        <v>581.13699546658722</v>
      </c>
      <c r="G644" s="9">
        <f>C644^2</f>
        <v>1.6391024275107082E-3</v>
      </c>
      <c r="H644" s="23">
        <f>$O$2*H643+(1-$O$2)*G643</f>
        <v>5.5185974318927035E-4</v>
      </c>
      <c r="I644" s="9">
        <f t="shared" ref="I644:I707" si="52">SQRT(H644)</f>
        <v>2.3491695196159651E-2</v>
      </c>
      <c r="J644" s="24">
        <f>$J$2*(1+C644*$O$3/I644)</f>
        <v>2291.9152747454568</v>
      </c>
      <c r="K644" s="24">
        <f t="shared" si="49"/>
        <v>10.132072265501304</v>
      </c>
      <c r="L644" s="26">
        <f t="shared" si="48"/>
        <v>-0.13207226550130358</v>
      </c>
      <c r="Q644">
        <v>642</v>
      </c>
      <c r="R644">
        <v>401</v>
      </c>
      <c r="S644" s="10">
        <v>1.1538977218398472E-2</v>
      </c>
      <c r="T644" s="20"/>
    </row>
    <row r="645" spans="1:20" x14ac:dyDescent="0.15">
      <c r="A645" s="6">
        <v>37543</v>
      </c>
      <c r="B645" s="11">
        <v>1220.53</v>
      </c>
      <c r="C645" s="7">
        <f t="shared" si="50"/>
        <v>8.3108214164746563E-3</v>
      </c>
      <c r="E645">
        <v>643</v>
      </c>
      <c r="F645" s="2">
        <f t="shared" si="51"/>
        <v>585.96672125441671</v>
      </c>
      <c r="G645" s="9">
        <f>C645^2</f>
        <v>6.9069752616533818E-5</v>
      </c>
      <c r="H645" s="23">
        <f>$O$2*H644+(1-$O$2)*G644</f>
        <v>6.1709430424855668E-4</v>
      </c>
      <c r="I645" s="9">
        <f t="shared" si="52"/>
        <v>2.4841382897265535E-2</v>
      </c>
      <c r="J645" s="24">
        <f>$J$2*(1+C645*$O$3/I645)</f>
        <v>2267.8395113103516</v>
      </c>
      <c r="K645" s="24">
        <f t="shared" si="49"/>
        <v>10.025638411833352</v>
      </c>
      <c r="L645" s="26">
        <f t="shared" ref="L645:L708" si="53">-(K645-$K$2)</f>
        <v>-2.5638411833352137E-2</v>
      </c>
      <c r="Q645">
        <v>643</v>
      </c>
      <c r="R645">
        <v>555</v>
      </c>
      <c r="S645" s="10">
        <v>1.1523556755861364E-2</v>
      </c>
      <c r="T645" s="20"/>
    </row>
    <row r="646" spans="1:20" x14ac:dyDescent="0.15">
      <c r="A646" s="6">
        <v>37544</v>
      </c>
      <c r="B646" s="11">
        <v>1282.44</v>
      </c>
      <c r="C646" s="7">
        <f t="shared" si="50"/>
        <v>5.0723865861552087E-2</v>
      </c>
      <c r="E646">
        <v>644</v>
      </c>
      <c r="F646" s="2">
        <f t="shared" si="51"/>
        <v>615.68921862265927</v>
      </c>
      <c r="G646" s="9">
        <f>C646^2</f>
        <v>2.572910567940729E-3</v>
      </c>
      <c r="H646" s="23">
        <f>$O$2*H645+(1-$O$2)*G645</f>
        <v>5.8421283115063526E-4</v>
      </c>
      <c r="I646" s="9">
        <f t="shared" si="52"/>
        <v>2.4170495053900638E-2</v>
      </c>
      <c r="J646" s="24">
        <f>$J$2*(1+C646*$O$3/I646)</f>
        <v>2298.4189381297742</v>
      </c>
      <c r="K646" s="24">
        <f t="shared" ref="K646:K709" si="54">$K$2*J646/$J$2</f>
        <v>10.160823584595208</v>
      </c>
      <c r="L646" s="26">
        <f t="shared" si="53"/>
        <v>-0.1608235845952084</v>
      </c>
      <c r="Q646">
        <v>644</v>
      </c>
      <c r="R646">
        <v>907</v>
      </c>
      <c r="S646" s="10">
        <v>1.1267642325057281E-2</v>
      </c>
      <c r="T646" s="20"/>
    </row>
    <row r="647" spans="1:20" x14ac:dyDescent="0.15">
      <c r="A647" s="6">
        <v>37545</v>
      </c>
      <c r="B647" s="11">
        <v>1232.42</v>
      </c>
      <c r="C647" s="7">
        <f t="shared" si="50"/>
        <v>-3.900377405570632E-2</v>
      </c>
      <c r="E647">
        <v>645</v>
      </c>
      <c r="F647" s="2">
        <f t="shared" si="51"/>
        <v>591.67501545096673</v>
      </c>
      <c r="G647" s="9">
        <f>C647^2</f>
        <v>1.5212943905885893E-3</v>
      </c>
      <c r="H647" s="23">
        <f>$O$2*H646+(1-$O$2)*G646</f>
        <v>7.0353469535804102E-4</v>
      </c>
      <c r="I647" s="9">
        <f t="shared" si="52"/>
        <v>2.6524228459241583E-2</v>
      </c>
      <c r="J647" s="24">
        <f>$J$2*(1+C647*$O$3/I647)</f>
        <v>2236.5489872343633</v>
      </c>
      <c r="K647" s="24">
        <f t="shared" si="54"/>
        <v>9.8873096286288629</v>
      </c>
      <c r="L647" s="26">
        <f t="shared" si="53"/>
        <v>0.11269037137113713</v>
      </c>
      <c r="Q647">
        <v>645</v>
      </c>
      <c r="R647">
        <v>419</v>
      </c>
      <c r="S647" s="10">
        <v>1.0875447891534051E-2</v>
      </c>
      <c r="T647" s="20"/>
    </row>
    <row r="648" spans="1:20" x14ac:dyDescent="0.15">
      <c r="A648" s="6">
        <v>37546</v>
      </c>
      <c r="B648" s="11">
        <v>1272.29</v>
      </c>
      <c r="C648" s="7">
        <f t="shared" si="50"/>
        <v>3.2350984242384806E-2</v>
      </c>
      <c r="E648">
        <v>646</v>
      </c>
      <c r="F648" s="2">
        <f t="shared" si="51"/>
        <v>610.81628455243379</v>
      </c>
      <c r="G648" s="9">
        <f>C648^2</f>
        <v>1.0465861814510299E-3</v>
      </c>
      <c r="H648" s="23">
        <f>$O$2*H647+(1-$O$2)*G647</f>
        <v>7.5260027707187399E-4</v>
      </c>
      <c r="I648" s="9">
        <f t="shared" si="52"/>
        <v>2.7433561144552015E-2</v>
      </c>
      <c r="J648" s="24">
        <f>$J$2*(1+C648*$O$3/I648)</f>
        <v>2282.4822422057969</v>
      </c>
      <c r="K648" s="24">
        <f t="shared" si="54"/>
        <v>10.090370825475221</v>
      </c>
      <c r="L648" s="26">
        <f t="shared" si="53"/>
        <v>-9.0370825475220684E-2</v>
      </c>
      <c r="Q648">
        <v>646</v>
      </c>
      <c r="R648">
        <v>731</v>
      </c>
      <c r="S648" s="10">
        <v>1.0856522761898191E-2</v>
      </c>
      <c r="T648" s="20"/>
    </row>
    <row r="649" spans="1:20" x14ac:dyDescent="0.15">
      <c r="A649" s="6">
        <v>37547</v>
      </c>
      <c r="B649" s="11">
        <v>1287.8599999999999</v>
      </c>
      <c r="C649" s="7">
        <f t="shared" si="50"/>
        <v>1.2237775978746868E-2</v>
      </c>
      <c r="E649">
        <v>647</v>
      </c>
      <c r="F649" s="2">
        <f t="shared" si="51"/>
        <v>618.29131740695698</v>
      </c>
      <c r="G649" s="9">
        <f>C649^2</f>
        <v>1.4976316090599385E-4</v>
      </c>
      <c r="H649" s="23">
        <f>$O$2*H648+(1-$O$2)*G648</f>
        <v>7.7023943133462333E-4</v>
      </c>
      <c r="I649" s="9">
        <f t="shared" si="52"/>
        <v>2.7753187768878432E-2</v>
      </c>
      <c r="J649" s="24">
        <f>$J$2*(1+C649*$O$3/I649)</f>
        <v>2269.6838620966769</v>
      </c>
      <c r="K649" s="24">
        <f t="shared" si="54"/>
        <v>10.033791896238249</v>
      </c>
      <c r="L649" s="26">
        <f t="shared" si="53"/>
        <v>-3.3791896238248853E-2</v>
      </c>
      <c r="Q649">
        <v>647</v>
      </c>
      <c r="R649">
        <v>110</v>
      </c>
      <c r="S649" s="10">
        <v>1.0805249583821563E-2</v>
      </c>
      <c r="T649" s="20"/>
    </row>
    <row r="650" spans="1:20" x14ac:dyDescent="0.15">
      <c r="A650" s="6">
        <v>37550</v>
      </c>
      <c r="B650" s="11">
        <v>1309.67</v>
      </c>
      <c r="C650" s="7">
        <f t="shared" si="50"/>
        <v>1.6935070582206224E-2</v>
      </c>
      <c r="E650">
        <v>648</v>
      </c>
      <c r="F650" s="2">
        <f t="shared" si="51"/>
        <v>628.76212450760909</v>
      </c>
      <c r="G650" s="9">
        <f>C650^2</f>
        <v>2.8679661562430666E-4</v>
      </c>
      <c r="H650" s="23">
        <f>$O$2*H649+(1-$O$2)*G649</f>
        <v>7.3301085510890554E-4</v>
      </c>
      <c r="I650" s="9">
        <f t="shared" si="52"/>
        <v>2.7074173211917397E-2</v>
      </c>
      <c r="J650" s="24">
        <f>$J$2*(1+C650*$O$3/I650)</f>
        <v>2272.8831390328869</v>
      </c>
      <c r="K650" s="24">
        <f t="shared" si="54"/>
        <v>10.047935222334207</v>
      </c>
      <c r="L650" s="26">
        <f t="shared" si="53"/>
        <v>-4.7935222334206884E-2</v>
      </c>
      <c r="Q650">
        <v>648</v>
      </c>
      <c r="R650">
        <v>1318</v>
      </c>
      <c r="S650" s="10">
        <v>1.0674308219023487E-2</v>
      </c>
      <c r="T650" s="20"/>
    </row>
    <row r="651" spans="1:20" x14ac:dyDescent="0.15">
      <c r="A651" s="6">
        <v>37551</v>
      </c>
      <c r="B651" s="11">
        <v>1292.8</v>
      </c>
      <c r="C651" s="7">
        <f t="shared" si="50"/>
        <v>-1.2881107454549734E-2</v>
      </c>
      <c r="E651">
        <v>649</v>
      </c>
      <c r="F651" s="2">
        <f t="shared" si="51"/>
        <v>620.66297201847556</v>
      </c>
      <c r="G651" s="9">
        <f>C651^2</f>
        <v>1.6592292925565673E-4</v>
      </c>
      <c r="H651" s="23">
        <f>$O$2*H650+(1-$O$2)*G650</f>
        <v>7.0623800073982951E-4</v>
      </c>
      <c r="I651" s="9">
        <f t="shared" si="52"/>
        <v>2.6575138771788746E-2</v>
      </c>
      <c r="J651" s="24">
        <f>$J$2*(1+C651*$O$3/I651)</f>
        <v>2253.6376478247475</v>
      </c>
      <c r="K651" s="24">
        <f t="shared" si="54"/>
        <v>9.9628549796853623</v>
      </c>
      <c r="L651" s="26">
        <f t="shared" si="53"/>
        <v>3.7145020314637733E-2</v>
      </c>
      <c r="Q651">
        <v>649</v>
      </c>
      <c r="R651">
        <v>975</v>
      </c>
      <c r="S651" s="10">
        <v>1.0590739642909242E-2</v>
      </c>
      <c r="T651" s="20"/>
    </row>
    <row r="652" spans="1:20" x14ac:dyDescent="0.15">
      <c r="A652" s="6">
        <v>37552</v>
      </c>
      <c r="B652" s="11">
        <v>1320.23</v>
      </c>
      <c r="C652" s="7">
        <f t="shared" si="50"/>
        <v>2.1217512376237702E-2</v>
      </c>
      <c r="E652">
        <v>650</v>
      </c>
      <c r="F652" s="2">
        <f t="shared" si="51"/>
        <v>633.83189630875006</v>
      </c>
      <c r="G652" s="9">
        <f>C652^2</f>
        <v>4.5018283143580002E-4</v>
      </c>
      <c r="H652" s="23">
        <f>$O$2*H651+(1-$O$2)*G651</f>
        <v>6.738190964507792E-4</v>
      </c>
      <c r="I652" s="9">
        <f t="shared" si="52"/>
        <v>2.5958025665500432E-2</v>
      </c>
      <c r="J652" s="24">
        <f>$J$2*(1+C652*$O$3/I652)</f>
        <v>2276.2092226637678</v>
      </c>
      <c r="K652" s="24">
        <f t="shared" si="54"/>
        <v>10.062639133984227</v>
      </c>
      <c r="L652" s="26">
        <f t="shared" si="53"/>
        <v>-6.2639133984227158E-2</v>
      </c>
      <c r="Q652">
        <v>650</v>
      </c>
      <c r="R652">
        <v>422</v>
      </c>
      <c r="S652" s="10">
        <v>1.0585739774940706E-2</v>
      </c>
      <c r="T652" s="20"/>
    </row>
    <row r="653" spans="1:20" x14ac:dyDescent="0.15">
      <c r="A653" s="6">
        <v>37553</v>
      </c>
      <c r="B653" s="11">
        <v>1298.71</v>
      </c>
      <c r="C653" s="7">
        <f t="shared" si="50"/>
        <v>-1.6300190118388458E-2</v>
      </c>
      <c r="E653">
        <v>651</v>
      </c>
      <c r="F653" s="2">
        <f t="shared" si="51"/>
        <v>623.50031589581874</v>
      </c>
      <c r="G653" s="9">
        <f>C653^2</f>
        <v>2.6569619789560875E-4</v>
      </c>
      <c r="H653" s="23">
        <f>$O$2*H652+(1-$O$2)*G652</f>
        <v>6.6040092054988047E-4</v>
      </c>
      <c r="I653" s="9">
        <f t="shared" si="52"/>
        <v>2.5698266878330149E-2</v>
      </c>
      <c r="J653" s="24">
        <f>$J$2*(1+C653*$O$3/I653)</f>
        <v>2251.044574170784</v>
      </c>
      <c r="K653" s="24">
        <f t="shared" si="54"/>
        <v>9.9513915499760568</v>
      </c>
      <c r="L653" s="26">
        <f t="shared" si="53"/>
        <v>4.8608450023943206E-2</v>
      </c>
      <c r="Q653">
        <v>651</v>
      </c>
      <c r="R653">
        <v>462</v>
      </c>
      <c r="S653" s="10">
        <v>1.0569573478747429E-2</v>
      </c>
      <c r="T653" s="20"/>
    </row>
    <row r="654" spans="1:20" x14ac:dyDescent="0.15">
      <c r="A654" s="6">
        <v>37554</v>
      </c>
      <c r="B654" s="11">
        <v>1331.13</v>
      </c>
      <c r="C654" s="7">
        <f t="shared" si="50"/>
        <v>2.4963232746340713E-2</v>
      </c>
      <c r="E654">
        <v>652</v>
      </c>
      <c r="F654" s="2">
        <f t="shared" si="51"/>
        <v>639.064899398943</v>
      </c>
      <c r="G654" s="9">
        <f>C654^2</f>
        <v>6.2316298914797731E-4</v>
      </c>
      <c r="H654" s="23">
        <f>$O$2*H653+(1-$O$2)*G653</f>
        <v>6.3671863719062414E-4</v>
      </c>
      <c r="I654" s="9">
        <f t="shared" si="52"/>
        <v>2.5233284312404205E-2</v>
      </c>
      <c r="J654" s="24">
        <f>$J$2*(1+C654*$O$3/I654)</f>
        <v>2279.189452643508</v>
      </c>
      <c r="K654" s="24">
        <f t="shared" si="54"/>
        <v>10.075814099854592</v>
      </c>
      <c r="L654" s="26">
        <f t="shared" si="53"/>
        <v>-7.5814099854591532E-2</v>
      </c>
      <c r="Q654">
        <v>652</v>
      </c>
      <c r="R654">
        <v>620</v>
      </c>
      <c r="S654" s="10">
        <v>1.0527301754134299E-2</v>
      </c>
      <c r="T654" s="20"/>
    </row>
    <row r="655" spans="1:20" x14ac:dyDescent="0.15">
      <c r="A655" s="6">
        <v>37557</v>
      </c>
      <c r="B655" s="11">
        <v>1315.83</v>
      </c>
      <c r="C655" s="7">
        <f t="shared" si="50"/>
        <v>-1.1493993824795656E-2</v>
      </c>
      <c r="E655">
        <v>653</v>
      </c>
      <c r="F655" s="2">
        <f t="shared" si="51"/>
        <v>631.7194913916079</v>
      </c>
      <c r="G655" s="9">
        <f>C655^2</f>
        <v>1.3211189404444069E-4</v>
      </c>
      <c r="H655" s="23">
        <f>$O$2*H654+(1-$O$2)*G654</f>
        <v>6.359052983080654E-4</v>
      </c>
      <c r="I655" s="9">
        <f t="shared" si="52"/>
        <v>2.521716277276382E-2</v>
      </c>
      <c r="J655" s="24">
        <f>$J$2*(1+C655*$O$3/I655)</f>
        <v>2254.13871083293</v>
      </c>
      <c r="K655" s="24">
        <f t="shared" si="54"/>
        <v>9.9650700731769994</v>
      </c>
      <c r="L655" s="26">
        <f t="shared" si="53"/>
        <v>3.4929926823000557E-2</v>
      </c>
      <c r="Q655">
        <v>653</v>
      </c>
      <c r="R655">
        <v>970</v>
      </c>
      <c r="S655" s="10">
        <v>1.0521050429971979E-2</v>
      </c>
      <c r="T655" s="20"/>
    </row>
    <row r="656" spans="1:20" x14ac:dyDescent="0.15">
      <c r="A656" s="6">
        <v>37558</v>
      </c>
      <c r="B656" s="11">
        <v>1300.54</v>
      </c>
      <c r="C656" s="7">
        <f t="shared" si="50"/>
        <v>-1.1620042102703176E-2</v>
      </c>
      <c r="E656">
        <v>654</v>
      </c>
      <c r="F656" s="2">
        <f t="shared" si="51"/>
        <v>624.37888430453916</v>
      </c>
      <c r="G656" s="9">
        <f>C656^2</f>
        <v>1.3502537846859445E-4</v>
      </c>
      <c r="H656" s="23">
        <f>$O$2*H655+(1-$O$2)*G655</f>
        <v>6.0567769405224785E-4</v>
      </c>
      <c r="I656" s="9">
        <f t="shared" si="52"/>
        <v>2.4610519987441303E-2</v>
      </c>
      <c r="J656" s="24">
        <f>$J$2*(1+C656*$O$3/I656)</f>
        <v>2253.8551612040856</v>
      </c>
      <c r="K656" s="24">
        <f t="shared" si="54"/>
        <v>9.9638165602910895</v>
      </c>
      <c r="L656" s="26">
        <f t="shared" si="53"/>
        <v>3.618343970891047E-2</v>
      </c>
      <c r="Q656">
        <v>654</v>
      </c>
      <c r="R656">
        <v>818</v>
      </c>
      <c r="S656" s="10">
        <v>1.048883688321034E-2</v>
      </c>
      <c r="T656" s="20"/>
    </row>
    <row r="657" spans="1:20" x14ac:dyDescent="0.15">
      <c r="A657" s="6">
        <v>37559</v>
      </c>
      <c r="B657" s="11">
        <v>1326.73</v>
      </c>
      <c r="C657" s="7">
        <f t="shared" si="50"/>
        <v>2.0137788918449306E-2</v>
      </c>
      <c r="E657">
        <v>655</v>
      </c>
      <c r="F657" s="2">
        <f t="shared" si="51"/>
        <v>636.95249448180084</v>
      </c>
      <c r="G657" s="9">
        <f>C657^2</f>
        <v>4.0553054252401966E-4</v>
      </c>
      <c r="H657" s="23">
        <f>$O$2*H656+(1-$O$2)*G656</f>
        <v>5.7743855511722866E-4</v>
      </c>
      <c r="I657" s="9">
        <f t="shared" si="52"/>
        <v>2.4029951209214483E-2</v>
      </c>
      <c r="J657" s="24">
        <f>$J$2*(1+C657*$O$3/I657)</f>
        <v>2276.5672066277671</v>
      </c>
      <c r="K657" s="24">
        <f t="shared" si="54"/>
        <v>10.064221705309222</v>
      </c>
      <c r="L657" s="26">
        <f t="shared" si="53"/>
        <v>-6.4221705309222443E-2</v>
      </c>
      <c r="Q657">
        <v>655</v>
      </c>
      <c r="R657">
        <v>755</v>
      </c>
      <c r="S657" s="10">
        <v>1.0381814523004351E-2</v>
      </c>
      <c r="T657" s="20"/>
    </row>
    <row r="658" spans="1:20" x14ac:dyDescent="0.15">
      <c r="A658" s="6">
        <v>37560</v>
      </c>
      <c r="B658" s="11">
        <v>1329.75</v>
      </c>
      <c r="C658" s="7">
        <f t="shared" si="50"/>
        <v>2.2762732432370925E-3</v>
      </c>
      <c r="E658">
        <v>656</v>
      </c>
      <c r="F658" s="2">
        <f t="shared" si="51"/>
        <v>638.4023724022029</v>
      </c>
      <c r="G658" s="9">
        <f>C658^2</f>
        <v>5.1814198778771111E-6</v>
      </c>
      <c r="H658" s="23">
        <f>$O$2*H657+(1-$O$2)*G657</f>
        <v>5.6712407436163611E-4</v>
      </c>
      <c r="I658" s="9">
        <f t="shared" si="52"/>
        <v>2.3814366973775224E-2</v>
      </c>
      <c r="J658" s="24">
        <f>$J$2*(1+C658*$O$3/I658)</f>
        <v>2263.6969468210841</v>
      </c>
      <c r="K658" s="24">
        <f t="shared" si="54"/>
        <v>10.007325011145181</v>
      </c>
      <c r="L658" s="26">
        <f t="shared" si="53"/>
        <v>-7.3250111451805822E-3</v>
      </c>
      <c r="Q658">
        <v>656</v>
      </c>
      <c r="R658">
        <v>750</v>
      </c>
      <c r="S658" s="10">
        <v>1.0196312953745235E-2</v>
      </c>
      <c r="T658" s="20"/>
    </row>
    <row r="659" spans="1:20" x14ac:dyDescent="0.15">
      <c r="A659" s="6">
        <v>37561</v>
      </c>
      <c r="B659" s="11">
        <v>1360.7</v>
      </c>
      <c r="C659" s="7">
        <f t="shared" si="50"/>
        <v>2.3275051701447724E-2</v>
      </c>
      <c r="E659">
        <v>657</v>
      </c>
      <c r="F659" s="2">
        <f t="shared" si="51"/>
        <v>653.26122062619106</v>
      </c>
      <c r="G659" s="9">
        <f>C659^2</f>
        <v>5.4172803170506457E-4</v>
      </c>
      <c r="H659" s="23">
        <f>$O$2*H658+(1-$O$2)*G658</f>
        <v>5.3340751509261056E-4</v>
      </c>
      <c r="I659" s="9">
        <f t="shared" si="52"/>
        <v>2.3095616793941887E-2</v>
      </c>
      <c r="J659" s="24">
        <f>$J$2*(1+C659*$O$3/I659)</f>
        <v>2279.5096541698545</v>
      </c>
      <c r="K659" s="24">
        <f t="shared" si="54"/>
        <v>10.077229643020701</v>
      </c>
      <c r="L659" s="26">
        <f t="shared" si="53"/>
        <v>-7.7229643020700678E-2</v>
      </c>
      <c r="Q659">
        <v>657</v>
      </c>
      <c r="R659">
        <v>1443</v>
      </c>
      <c r="S659" s="10">
        <v>1.018736396734532E-2</v>
      </c>
      <c r="T659" s="20"/>
    </row>
    <row r="660" spans="1:20" x14ac:dyDescent="0.15">
      <c r="A660" s="6">
        <v>37564</v>
      </c>
      <c r="B660" s="11">
        <v>1396.54</v>
      </c>
      <c r="C660" s="7">
        <f t="shared" si="50"/>
        <v>2.6339384140515953E-2</v>
      </c>
      <c r="E660">
        <v>658</v>
      </c>
      <c r="F660" s="2">
        <f t="shared" si="51"/>
        <v>670.46771886036663</v>
      </c>
      <c r="G660" s="9">
        <f>C660^2</f>
        <v>6.9376315690166334E-4</v>
      </c>
      <c r="H660" s="23">
        <f>$O$2*H659+(1-$O$2)*G659</f>
        <v>5.3390674608935773E-4</v>
      </c>
      <c r="I660" s="9">
        <f t="shared" si="52"/>
        <v>2.3106422182790604E-2</v>
      </c>
      <c r="J660" s="24">
        <f>$J$2*(1+C660*$O$3/I660)</f>
        <v>2281.8004181508786</v>
      </c>
      <c r="K660" s="24">
        <f t="shared" si="54"/>
        <v>10.087356625660371</v>
      </c>
      <c r="L660" s="26">
        <f t="shared" si="53"/>
        <v>-8.7356625660371279E-2</v>
      </c>
      <c r="Q660">
        <v>658</v>
      </c>
      <c r="R660">
        <v>988</v>
      </c>
      <c r="S660" s="10">
        <v>1.0000055091985871E-2</v>
      </c>
      <c r="T660" s="20"/>
    </row>
    <row r="661" spans="1:20" x14ac:dyDescent="0.15">
      <c r="A661" s="6">
        <v>37565</v>
      </c>
      <c r="B661" s="11">
        <v>1401.17</v>
      </c>
      <c r="C661" s="7">
        <f t="shared" si="50"/>
        <v>3.3153364744298308E-3</v>
      </c>
      <c r="E661">
        <v>659</v>
      </c>
      <c r="F661" s="2">
        <f t="shared" si="51"/>
        <v>672.69054494363218</v>
      </c>
      <c r="G661" s="9">
        <f>C661^2</f>
        <v>1.0991455938684821E-5</v>
      </c>
      <c r="H661" s="23">
        <f>$O$2*H660+(1-$O$2)*G660</f>
        <v>5.4349813073809603E-4</v>
      </c>
      <c r="I661" s="9">
        <f t="shared" si="52"/>
        <v>2.3313046363315458E-2</v>
      </c>
      <c r="J661" s="24">
        <f>$J$2*(1+C661*$O$3/I661)</f>
        <v>2264.5051979772607</v>
      </c>
      <c r="K661" s="24">
        <f t="shared" si="54"/>
        <v>10.010898118411967</v>
      </c>
      <c r="L661" s="26">
        <f t="shared" si="53"/>
        <v>-1.0898118411967417E-2</v>
      </c>
      <c r="Q661">
        <v>659</v>
      </c>
      <c r="R661">
        <v>150</v>
      </c>
      <c r="S661" s="10">
        <v>9.8873570197213212E-3</v>
      </c>
      <c r="T661" s="20"/>
    </row>
    <row r="662" spans="1:20" x14ac:dyDescent="0.15">
      <c r="A662" s="6">
        <v>37566</v>
      </c>
      <c r="B662" s="11">
        <v>1418.99</v>
      </c>
      <c r="C662" s="7">
        <f t="shared" si="50"/>
        <v>1.2717942862036757E-2</v>
      </c>
      <c r="E662">
        <v>660</v>
      </c>
      <c r="F662" s="2">
        <f t="shared" si="51"/>
        <v>681.24578485805762</v>
      </c>
      <c r="G662" s="9">
        <f>C662^2</f>
        <v>1.6174607064203171E-4</v>
      </c>
      <c r="H662" s="23">
        <f>$O$2*H661+(1-$O$2)*G661</f>
        <v>5.1154773025013131E-4</v>
      </c>
      <c r="I662" s="9">
        <f t="shared" si="52"/>
        <v>2.2617420946034746E-2</v>
      </c>
      <c r="J662" s="24">
        <f>$J$2*(1+C662*$O$3/I662)</f>
        <v>2271.7875844601685</v>
      </c>
      <c r="K662" s="24">
        <f t="shared" si="54"/>
        <v>10.04309200748072</v>
      </c>
      <c r="L662" s="26">
        <f t="shared" si="53"/>
        <v>-4.309200748071973E-2</v>
      </c>
      <c r="Q662">
        <v>660</v>
      </c>
      <c r="R662">
        <v>105</v>
      </c>
      <c r="S662" s="10">
        <v>9.7273458230784371E-3</v>
      </c>
      <c r="T662" s="20"/>
    </row>
    <row r="663" spans="1:20" x14ac:dyDescent="0.15">
      <c r="A663" s="6">
        <v>37567</v>
      </c>
      <c r="B663" s="11">
        <v>1376.71</v>
      </c>
      <c r="C663" s="7">
        <f t="shared" si="50"/>
        <v>-2.9795840703598975E-2</v>
      </c>
      <c r="E663">
        <v>661</v>
      </c>
      <c r="F663" s="2">
        <f t="shared" si="51"/>
        <v>660.94749397242867</v>
      </c>
      <c r="G663" s="9">
        <f>C663^2</f>
        <v>8.8779212323424549E-4</v>
      </c>
      <c r="H663" s="23">
        <f>$O$2*H662+(1-$O$2)*G662</f>
        <v>4.9055963067364536E-4</v>
      </c>
      <c r="I663" s="9">
        <f t="shared" si="52"/>
        <v>2.2148580782380738E-2</v>
      </c>
      <c r="J663" s="24">
        <f>$J$2*(1+C663*$O$3/I663)</f>
        <v>2238.7197630368219</v>
      </c>
      <c r="K663" s="24">
        <f t="shared" si="54"/>
        <v>9.896906168930796</v>
      </c>
      <c r="L663" s="26">
        <f t="shared" si="53"/>
        <v>0.103093831069204</v>
      </c>
      <c r="Q663">
        <v>661</v>
      </c>
      <c r="R663">
        <v>756</v>
      </c>
      <c r="S663" s="10">
        <v>9.644239829235346E-3</v>
      </c>
      <c r="T663" s="20"/>
    </row>
    <row r="664" spans="1:20" x14ac:dyDescent="0.15">
      <c r="A664" s="6">
        <v>37568</v>
      </c>
      <c r="B664" s="11">
        <v>1359.28</v>
      </c>
      <c r="C664" s="7">
        <f t="shared" si="50"/>
        <v>-1.2660618430896942E-2</v>
      </c>
      <c r="E664">
        <v>662</v>
      </c>
      <c r="F664" s="2">
        <f t="shared" si="51"/>
        <v>652.57948994838625</v>
      </c>
      <c r="G664" s="9">
        <f>C664^2</f>
        <v>1.6029125905276734E-4</v>
      </c>
      <c r="H664" s="23">
        <f>$O$2*H663+(1-$O$2)*G663</f>
        <v>5.143935802272814E-4</v>
      </c>
      <c r="I664" s="9">
        <f t="shared" si="52"/>
        <v>2.2680246476334452E-2</v>
      </c>
      <c r="J664" s="24">
        <f>$J$2*(1+C664*$O$3/I664)</f>
        <v>2252.3632311168326</v>
      </c>
      <c r="K664" s="24">
        <f t="shared" si="54"/>
        <v>9.9572210531946066</v>
      </c>
      <c r="L664" s="26">
        <f t="shared" si="53"/>
        <v>4.2778946805393403E-2</v>
      </c>
      <c r="Q664">
        <v>662</v>
      </c>
      <c r="R664">
        <v>940</v>
      </c>
      <c r="S664" s="10">
        <v>9.5717968788751051E-3</v>
      </c>
      <c r="T664" s="20"/>
    </row>
    <row r="665" spans="1:20" x14ac:dyDescent="0.15">
      <c r="A665" s="6">
        <v>37571</v>
      </c>
      <c r="B665" s="11">
        <v>1319.19</v>
      </c>
      <c r="C665" s="7">
        <f t="shared" si="50"/>
        <v>-2.9493555411688521E-2</v>
      </c>
      <c r="E665">
        <v>663</v>
      </c>
      <c r="F665" s="2">
        <f t="shared" si="51"/>
        <v>633.33260060106204</v>
      </c>
      <c r="G665" s="9">
        <f>C665^2</f>
        <v>8.6986981082234124E-4</v>
      </c>
      <c r="H665" s="23">
        <f>$O$2*H664+(1-$O$2)*G664</f>
        <v>4.9314744095681055E-4</v>
      </c>
      <c r="I665" s="9">
        <f t="shared" si="52"/>
        <v>2.2206923266333195E-2</v>
      </c>
      <c r="J665" s="24">
        <f>$J$2*(1+C665*$O$3/I665)</f>
        <v>2239.0169977520941</v>
      </c>
      <c r="K665" s="24">
        <f t="shared" si="54"/>
        <v>9.8982201806868773</v>
      </c>
      <c r="L665" s="26">
        <f t="shared" si="53"/>
        <v>0.10177981931312274</v>
      </c>
      <c r="Q665">
        <v>663</v>
      </c>
      <c r="R665">
        <v>821</v>
      </c>
      <c r="S665" s="10">
        <v>8.81498680162629E-3</v>
      </c>
      <c r="T665" s="20"/>
    </row>
    <row r="666" spans="1:20" x14ac:dyDescent="0.15">
      <c r="A666" s="6">
        <v>37572</v>
      </c>
      <c r="B666" s="11">
        <v>1349.56</v>
      </c>
      <c r="C666" s="7">
        <f t="shared" si="50"/>
        <v>2.3021702711512271E-2</v>
      </c>
      <c r="E666">
        <v>664</v>
      </c>
      <c r="F666" s="2">
        <f t="shared" si="51"/>
        <v>647.91299544960862</v>
      </c>
      <c r="G666" s="9">
        <f>C666^2</f>
        <v>5.2999879573725143E-4</v>
      </c>
      <c r="H666" s="23">
        <f>$O$2*H665+(1-$O$2)*G665</f>
        <v>5.157507831487424E-4</v>
      </c>
      <c r="I666" s="9">
        <f t="shared" si="52"/>
        <v>2.2710147140622899E-2</v>
      </c>
      <c r="J666" s="24">
        <f>$J$2*(1+C666*$O$3/I666)</f>
        <v>2279.6127897033912</v>
      </c>
      <c r="K666" s="24">
        <f t="shared" si="54"/>
        <v>10.077685583382218</v>
      </c>
      <c r="L666" s="26">
        <f t="shared" si="53"/>
        <v>-7.7685583382217871E-2</v>
      </c>
      <c r="Q666">
        <v>664</v>
      </c>
      <c r="R666">
        <v>362</v>
      </c>
      <c r="S666" s="10">
        <v>8.7362829310109191E-3</v>
      </c>
      <c r="T666" s="20"/>
    </row>
    <row r="667" spans="1:20" x14ac:dyDescent="0.15">
      <c r="A667" s="6">
        <v>37573</v>
      </c>
      <c r="B667" s="11">
        <v>1361.33</v>
      </c>
      <c r="C667" s="7">
        <f t="shared" si="50"/>
        <v>8.7213610361895899E-3</v>
      </c>
      <c r="E667">
        <v>665</v>
      </c>
      <c r="F667" s="2">
        <f t="shared" si="51"/>
        <v>653.56367860296371</v>
      </c>
      <c r="G667" s="9">
        <f>C667^2</f>
        <v>7.6062138323565958E-5</v>
      </c>
      <c r="H667" s="23">
        <f>$O$2*H666+(1-$O$2)*G666</f>
        <v>5.1660566390405289E-4</v>
      </c>
      <c r="I667" s="9">
        <f t="shared" si="52"/>
        <v>2.2728960906826624E-2</v>
      </c>
      <c r="J667" s="24">
        <f>$J$2*(1+C667*$O$3/I667)</f>
        <v>2268.6916272222657</v>
      </c>
      <c r="K667" s="24">
        <f t="shared" si="54"/>
        <v>10.029405435899744</v>
      </c>
      <c r="L667" s="26">
        <f t="shared" si="53"/>
        <v>-2.9405435899743537E-2</v>
      </c>
      <c r="Q667">
        <v>665</v>
      </c>
      <c r="R667">
        <v>1083</v>
      </c>
      <c r="S667" s="10">
        <v>8.6823492698950844E-3</v>
      </c>
      <c r="T667" s="20"/>
    </row>
    <row r="668" spans="1:20" x14ac:dyDescent="0.15">
      <c r="A668" s="6">
        <v>37574</v>
      </c>
      <c r="B668" s="11">
        <v>1411.52</v>
      </c>
      <c r="C668" s="7">
        <f t="shared" si="50"/>
        <v>3.6868356680599179E-2</v>
      </c>
      <c r="E668">
        <v>666</v>
      </c>
      <c r="F668" s="2">
        <f t="shared" si="51"/>
        <v>677.65949741918223</v>
      </c>
      <c r="G668" s="9">
        <f>C668^2</f>
        <v>1.359275724327882E-3</v>
      </c>
      <c r="H668" s="23">
        <f>$O$2*H667+(1-$O$2)*G667</f>
        <v>4.9017305236922365E-4</v>
      </c>
      <c r="I668" s="9">
        <f t="shared" si="52"/>
        <v>2.2139852130699147E-2</v>
      </c>
      <c r="J668" s="24">
        <f>$J$2*(1+C668*$O$3/I668)</f>
        <v>2290.9070419193727</v>
      </c>
      <c r="K668" s="24">
        <f t="shared" si="54"/>
        <v>10.127615081604979</v>
      </c>
      <c r="L668" s="26">
        <f t="shared" si="53"/>
        <v>-0.12761508160497925</v>
      </c>
      <c r="Q668">
        <v>666</v>
      </c>
      <c r="R668">
        <v>206</v>
      </c>
      <c r="S668" s="10">
        <v>8.4010755021228789E-3</v>
      </c>
      <c r="T668" s="20"/>
    </row>
    <row r="669" spans="1:20" x14ac:dyDescent="0.15">
      <c r="A669" s="6">
        <v>37575</v>
      </c>
      <c r="B669" s="11">
        <v>1411.14</v>
      </c>
      <c r="C669" s="7">
        <f t="shared" si="50"/>
        <v>-2.6921333031049155E-4</v>
      </c>
      <c r="E669">
        <v>667</v>
      </c>
      <c r="F669" s="2">
        <f t="shared" si="51"/>
        <v>677.47706244906544</v>
      </c>
      <c r="G669" s="9">
        <f>C669^2</f>
        <v>7.2475817216865823E-8</v>
      </c>
      <c r="H669" s="23">
        <f>$O$2*H668+(1-$O$2)*G668</f>
        <v>5.423192126867432E-4</v>
      </c>
      <c r="I669" s="9">
        <f t="shared" si="52"/>
        <v>2.3287748123997375E-2</v>
      </c>
      <c r="J669" s="24">
        <f>$J$2*(1+C669*$O$3/I669)</f>
        <v>2261.8396025071816</v>
      </c>
      <c r="K669" s="24">
        <f t="shared" si="54"/>
        <v>9.9991140851053988</v>
      </c>
      <c r="L669" s="26">
        <f t="shared" si="53"/>
        <v>8.8591489460121409E-4</v>
      </c>
      <c r="Q669">
        <v>667</v>
      </c>
      <c r="R669">
        <v>211</v>
      </c>
      <c r="S669" s="10">
        <v>8.0742989953037636E-3</v>
      </c>
      <c r="T669" s="20"/>
    </row>
    <row r="670" spans="1:20" x14ac:dyDescent="0.15">
      <c r="A670" s="6">
        <v>37578</v>
      </c>
      <c r="B670" s="11">
        <v>1393.69</v>
      </c>
      <c r="C670" s="7">
        <f t="shared" si="50"/>
        <v>-1.2365888572359984E-2</v>
      </c>
      <c r="E670">
        <v>668</v>
      </c>
      <c r="F670" s="2">
        <f t="shared" si="51"/>
        <v>669.09945658449055</v>
      </c>
      <c r="G670" s="9">
        <f>C670^2</f>
        <v>1.5291520018402324E-4</v>
      </c>
      <c r="H670" s="23">
        <f>$O$2*H669+(1-$O$2)*G669</f>
        <v>5.0978440847457155E-4</v>
      </c>
      <c r="I670" s="9">
        <f t="shared" si="52"/>
        <v>2.2578405800112892E-2</v>
      </c>
      <c r="J670" s="24">
        <f>$J$2*(1+C670*$O$3/I670)</f>
        <v>2252.5458678390564</v>
      </c>
      <c r="K670" s="24">
        <f t="shared" si="54"/>
        <v>9.9580284514820985</v>
      </c>
      <c r="L670" s="26">
        <f t="shared" si="53"/>
        <v>4.1971548517901525E-2</v>
      </c>
      <c r="Q670">
        <v>668</v>
      </c>
      <c r="R670">
        <v>1129</v>
      </c>
      <c r="S670" s="10">
        <v>8.0620074033728173E-3</v>
      </c>
      <c r="T670" s="20"/>
    </row>
    <row r="671" spans="1:20" x14ac:dyDescent="0.15">
      <c r="A671" s="6">
        <v>37579</v>
      </c>
      <c r="B671" s="11">
        <v>1374.51</v>
      </c>
      <c r="C671" s="7">
        <f t="shared" si="50"/>
        <v>-1.3762027423602108E-2</v>
      </c>
      <c r="E671">
        <v>669</v>
      </c>
      <c r="F671" s="2">
        <f t="shared" si="51"/>
        <v>659.89129151385748</v>
      </c>
      <c r="G671" s="9">
        <f>C671^2</f>
        <v>1.8939339880797646E-4</v>
      </c>
      <c r="H671" s="23">
        <f>$O$2*H670+(1-$O$2)*G670</f>
        <v>4.8837225597713862E-4</v>
      </c>
      <c r="I671" s="9">
        <f t="shared" si="52"/>
        <v>2.2099146046332618E-2</v>
      </c>
      <c r="J671" s="24">
        <f>$J$2*(1+C671*$O$3/I671)</f>
        <v>2251.2448136084522</v>
      </c>
      <c r="K671" s="24">
        <f t="shared" si="54"/>
        <v>9.9522767661422975</v>
      </c>
      <c r="L671" s="26">
        <f t="shared" si="53"/>
        <v>4.7723233857702496E-2</v>
      </c>
      <c r="Q671">
        <v>669</v>
      </c>
      <c r="R671">
        <v>629</v>
      </c>
      <c r="S671" s="10">
        <v>7.8284954644942673E-3</v>
      </c>
      <c r="T671" s="20"/>
    </row>
    <row r="672" spans="1:20" x14ac:dyDescent="0.15">
      <c r="A672" s="6">
        <v>37580</v>
      </c>
      <c r="B672" s="11">
        <v>1419.35</v>
      </c>
      <c r="C672" s="7">
        <f t="shared" si="50"/>
        <v>3.2622534575957873E-2</v>
      </c>
      <c r="E672">
        <v>670</v>
      </c>
      <c r="F672" s="2">
        <f t="shared" si="51"/>
        <v>681.41861798764182</v>
      </c>
      <c r="G672" s="9">
        <f>C672^2</f>
        <v>1.0642297621595669E-3</v>
      </c>
      <c r="H672" s="23">
        <f>$O$2*H671+(1-$O$2)*G671</f>
        <v>4.7043352454698888E-4</v>
      </c>
      <c r="I672" s="9">
        <f t="shared" si="52"/>
        <v>2.1689479582207336E-2</v>
      </c>
      <c r="J672" s="24">
        <f>$J$2*(1+C672*$O$3/I672)</f>
        <v>2288.1130469613863</v>
      </c>
      <c r="K672" s="24">
        <f t="shared" si="54"/>
        <v>10.11526342134262</v>
      </c>
      <c r="L672" s="26">
        <f t="shared" si="53"/>
        <v>-0.11526342134262002</v>
      </c>
      <c r="Q672">
        <v>670</v>
      </c>
      <c r="R672">
        <v>1233</v>
      </c>
      <c r="S672" s="10">
        <v>7.5864519601474001E-3</v>
      </c>
      <c r="T672" s="20"/>
    </row>
    <row r="673" spans="1:20" x14ac:dyDescent="0.15">
      <c r="A673" s="6">
        <v>37581</v>
      </c>
      <c r="B673" s="11">
        <v>1467.55</v>
      </c>
      <c r="C673" s="7">
        <f t="shared" si="50"/>
        <v>3.3959206679113674E-2</v>
      </c>
      <c r="E673">
        <v>671</v>
      </c>
      <c r="F673" s="2">
        <f t="shared" si="51"/>
        <v>704.55905367088019</v>
      </c>
      <c r="G673" s="9">
        <f>C673^2</f>
        <v>1.1532277182747588E-3</v>
      </c>
      <c r="H673" s="23">
        <f>$O$2*H672+(1-$O$2)*G672</f>
        <v>5.0606129880374361E-4</v>
      </c>
      <c r="I673" s="9">
        <f t="shared" si="52"/>
        <v>2.2495806249248851E-2</v>
      </c>
      <c r="J673" s="24">
        <f>$J$2*(1+C673*$O$3/I673)</f>
        <v>2288.2085218399579</v>
      </c>
      <c r="K673" s="24">
        <f t="shared" si="54"/>
        <v>10.115685495570185</v>
      </c>
      <c r="L673" s="26">
        <f t="shared" si="53"/>
        <v>-0.11568549557018493</v>
      </c>
      <c r="Q673">
        <v>671</v>
      </c>
      <c r="R673">
        <v>1100</v>
      </c>
      <c r="S673" s="10">
        <v>7.4802514326623992E-3</v>
      </c>
      <c r="T673" s="20"/>
    </row>
    <row r="674" spans="1:20" x14ac:dyDescent="0.15">
      <c r="A674" s="6">
        <v>37582</v>
      </c>
      <c r="B674" s="11">
        <v>1468.74</v>
      </c>
      <c r="C674" s="7">
        <f t="shared" si="50"/>
        <v>8.1087526830425638E-4</v>
      </c>
      <c r="E674">
        <v>672</v>
      </c>
      <c r="F674" s="2">
        <f t="shared" si="51"/>
        <v>705.13036318256172</v>
      </c>
      <c r="G674" s="9">
        <f>C674^2</f>
        <v>6.5751870074749982E-7</v>
      </c>
      <c r="H674" s="23">
        <f>$O$2*H673+(1-$O$2)*G673</f>
        <v>5.4489128397200459E-4</v>
      </c>
      <c r="I674" s="9">
        <f t="shared" si="52"/>
        <v>2.3342906502233276E-2</v>
      </c>
      <c r="J674" s="24">
        <f>$J$2*(1+C674*$O$3/I674)</f>
        <v>2262.6421744748523</v>
      </c>
      <c r="K674" s="24">
        <f t="shared" si="54"/>
        <v>10.002662085882001</v>
      </c>
      <c r="L674" s="26">
        <f t="shared" si="53"/>
        <v>-2.6620858820010085E-3</v>
      </c>
      <c r="Q674">
        <v>672</v>
      </c>
      <c r="R674">
        <v>1248</v>
      </c>
      <c r="S674" s="10">
        <v>7.348156405594608E-3</v>
      </c>
      <c r="T674" s="20"/>
    </row>
    <row r="675" spans="1:20" x14ac:dyDescent="0.15">
      <c r="A675" s="6">
        <v>37585</v>
      </c>
      <c r="B675" s="11">
        <v>1481.9</v>
      </c>
      <c r="C675" s="7">
        <f t="shared" si="50"/>
        <v>8.9600610046707274E-3</v>
      </c>
      <c r="E675">
        <v>673</v>
      </c>
      <c r="F675" s="2">
        <f t="shared" si="51"/>
        <v>711.44837425292314</v>
      </c>
      <c r="G675" s="9">
        <f>C675^2</f>
        <v>8.0282693207421005E-5</v>
      </c>
      <c r="H675" s="23">
        <f>$O$2*H674+(1-$O$2)*G674</f>
        <v>5.1223725805572915E-4</v>
      </c>
      <c r="I675" s="9">
        <f t="shared" si="52"/>
        <v>2.2632659102627097E-2</v>
      </c>
      <c r="J675" s="24">
        <f>$J$2*(1+C675*$O$3/I675)</f>
        <v>2268.9027567079856</v>
      </c>
      <c r="K675" s="24">
        <f t="shared" si="54"/>
        <v>10.030338794663162</v>
      </c>
      <c r="L675" s="26">
        <f t="shared" si="53"/>
        <v>-3.0338794663162361E-2</v>
      </c>
      <c r="Q675">
        <v>673</v>
      </c>
      <c r="R675">
        <v>55</v>
      </c>
      <c r="S675" s="10">
        <v>7.187603588015179E-3</v>
      </c>
      <c r="T675" s="20"/>
    </row>
    <row r="676" spans="1:20" x14ac:dyDescent="0.15">
      <c r="A676" s="6">
        <v>37586</v>
      </c>
      <c r="B676" s="11">
        <v>1444.43</v>
      </c>
      <c r="C676" s="7">
        <f t="shared" si="50"/>
        <v>-2.5285106957284587E-2</v>
      </c>
      <c r="E676">
        <v>674</v>
      </c>
      <c r="F676" s="2">
        <f t="shared" si="51"/>
        <v>693.45932601535173</v>
      </c>
      <c r="G676" s="9">
        <f>C676^2</f>
        <v>6.3933663384132145E-4</v>
      </c>
      <c r="H676" s="23">
        <f>$O$2*H675+(1-$O$2)*G675</f>
        <v>4.8631998416483061E-4</v>
      </c>
      <c r="I676" s="9">
        <f t="shared" si="52"/>
        <v>2.2052663879106094E-2</v>
      </c>
      <c r="J676" s="24">
        <f>$J$2*(1+C676*$O$3/I676)</f>
        <v>2242.1640930282733</v>
      </c>
      <c r="K676" s="24">
        <f t="shared" si="54"/>
        <v>9.9121328227099141</v>
      </c>
      <c r="L676" s="26">
        <f t="shared" si="53"/>
        <v>8.7867177290085863E-2</v>
      </c>
      <c r="Q676">
        <v>674</v>
      </c>
      <c r="R676">
        <v>985</v>
      </c>
      <c r="S676" s="10">
        <v>7.1726976621029337E-3</v>
      </c>
      <c r="T676" s="20"/>
    </row>
    <row r="677" spans="1:20" x14ac:dyDescent="0.15">
      <c r="A677" s="6">
        <v>37587</v>
      </c>
      <c r="B677" s="11">
        <v>1487.94</v>
      </c>
      <c r="C677" s="7">
        <f t="shared" si="50"/>
        <v>3.0122608918396798E-2</v>
      </c>
      <c r="E677">
        <v>675</v>
      </c>
      <c r="F677" s="2">
        <f t="shared" si="51"/>
        <v>714.34813009372715</v>
      </c>
      <c r="G677" s="9">
        <f>C677^2</f>
        <v>9.0737156805067835E-4</v>
      </c>
      <c r="H677" s="23">
        <f>$O$2*H676+(1-$O$2)*G676</f>
        <v>4.9550098314542006E-4</v>
      </c>
      <c r="I677" s="9">
        <f t="shared" si="52"/>
        <v>2.2259851372940925E-2</v>
      </c>
      <c r="J677" s="24">
        <f>$J$2*(1+C677*$O$3/I677)</f>
        <v>2285.498138255869</v>
      </c>
      <c r="K677" s="24">
        <f t="shared" si="54"/>
        <v>10.10370346349255</v>
      </c>
      <c r="L677" s="26">
        <f t="shared" si="53"/>
        <v>-0.10370346349255044</v>
      </c>
      <c r="Q677">
        <v>675</v>
      </c>
      <c r="R677">
        <v>959</v>
      </c>
      <c r="S677" s="10">
        <v>7.1531043828656493E-3</v>
      </c>
      <c r="T677" s="20"/>
    </row>
    <row r="678" spans="1:20" x14ac:dyDescent="0.15">
      <c r="A678" s="6">
        <v>37589</v>
      </c>
      <c r="B678" s="11">
        <v>1478.78</v>
      </c>
      <c r="C678" s="7">
        <f t="shared" si="50"/>
        <v>-6.1561622108419201E-3</v>
      </c>
      <c r="E678">
        <v>676</v>
      </c>
      <c r="F678" s="2">
        <f t="shared" si="51"/>
        <v>709.95048712985852</v>
      </c>
      <c r="G678" s="9">
        <f>C678^2</f>
        <v>3.7898333166198076E-5</v>
      </c>
      <c r="H678" s="23">
        <f>$O$2*H677+(1-$O$2)*G677</f>
        <v>5.2021321823973558E-4</v>
      </c>
      <c r="I678" s="9">
        <f t="shared" si="52"/>
        <v>2.2808183142015839E-2</v>
      </c>
      <c r="J678" s="24">
        <f>$J$2*(1+C678*$O$3/I678)</f>
        <v>2257.3611127315471</v>
      </c>
      <c r="K678" s="24">
        <f t="shared" si="54"/>
        <v>9.9793156298365506</v>
      </c>
      <c r="L678" s="26">
        <f t="shared" si="53"/>
        <v>2.0684370163449373E-2</v>
      </c>
      <c r="Q678">
        <v>676</v>
      </c>
      <c r="R678">
        <v>202</v>
      </c>
      <c r="S678" s="10">
        <v>7.115301236703786E-3</v>
      </c>
      <c r="T678" s="20"/>
    </row>
    <row r="679" spans="1:20" x14ac:dyDescent="0.15">
      <c r="A679" s="6">
        <v>37592</v>
      </c>
      <c r="B679" s="11">
        <v>1484.78</v>
      </c>
      <c r="C679" s="7">
        <f t="shared" si="50"/>
        <v>4.0573986664682593E-3</v>
      </c>
      <c r="E679">
        <v>677</v>
      </c>
      <c r="F679" s="2">
        <f t="shared" si="51"/>
        <v>712.8310392895977</v>
      </c>
      <c r="G679" s="9">
        <f>C679^2</f>
        <v>1.6462483938658409E-5</v>
      </c>
      <c r="H679" s="23">
        <f>$O$2*H678+(1-$O$2)*G678</f>
        <v>4.9127432513532327E-4</v>
      </c>
      <c r="I679" s="9">
        <f t="shared" si="52"/>
        <v>2.2164709001819161E-2</v>
      </c>
      <c r="J679" s="24">
        <f>$J$2*(1+C679*$O$3/I679)</f>
        <v>2265.2132834500103</v>
      </c>
      <c r="K679" s="24">
        <f t="shared" si="54"/>
        <v>10.0140284143959</v>
      </c>
      <c r="L679" s="26">
        <f t="shared" si="53"/>
        <v>-1.4028414395900413E-2</v>
      </c>
      <c r="Q679">
        <v>677</v>
      </c>
      <c r="R679">
        <v>969</v>
      </c>
      <c r="S679" s="10">
        <v>7.0671769777348459E-3</v>
      </c>
      <c r="T679" s="20"/>
    </row>
    <row r="680" spans="1:20" x14ac:dyDescent="0.15">
      <c r="A680" s="6">
        <v>37593</v>
      </c>
      <c r="B680" s="11">
        <v>1448.96</v>
      </c>
      <c r="C680" s="7">
        <f t="shared" si="50"/>
        <v>-2.4124786163606693E-2</v>
      </c>
      <c r="E680">
        <v>678</v>
      </c>
      <c r="F680" s="2">
        <f t="shared" si="51"/>
        <v>695.6341428959546</v>
      </c>
      <c r="G680" s="9">
        <f>C680^2</f>
        <v>5.8200530743974892E-4</v>
      </c>
      <c r="H680" s="23">
        <f>$O$2*H679+(1-$O$2)*G679</f>
        <v>4.6278561466352332E-4</v>
      </c>
      <c r="I680" s="9">
        <f t="shared" si="52"/>
        <v>2.1512452548780283E-2</v>
      </c>
      <c r="J680" s="24">
        <f>$J$2*(1+C680*$O$3/I680)</f>
        <v>2242.5999773945832</v>
      </c>
      <c r="K680" s="24">
        <f t="shared" si="54"/>
        <v>9.9140597752231763</v>
      </c>
      <c r="L680" s="26">
        <f t="shared" si="53"/>
        <v>8.5940224776823726E-2</v>
      </c>
      <c r="Q680">
        <v>678</v>
      </c>
      <c r="R680">
        <v>483</v>
      </c>
      <c r="S680" s="10">
        <v>6.9106216036960433E-3</v>
      </c>
      <c r="T680" s="20"/>
    </row>
    <row r="681" spans="1:20" x14ac:dyDescent="0.15">
      <c r="A681" s="6">
        <v>37594</v>
      </c>
      <c r="B681" s="11">
        <v>1430.35</v>
      </c>
      <c r="C681" s="7">
        <f t="shared" si="50"/>
        <v>-1.2843694787985971E-2</v>
      </c>
      <c r="E681">
        <v>679</v>
      </c>
      <c r="F681" s="2">
        <f t="shared" si="51"/>
        <v>686.69963028049676</v>
      </c>
      <c r="G681" s="9">
        <f>C681^2</f>
        <v>1.6496049580693801E-4</v>
      </c>
      <c r="H681" s="23">
        <f>$O$2*H680+(1-$O$2)*G680</f>
        <v>4.6993879623009687E-4</v>
      </c>
      <c r="I681" s="9">
        <f t="shared" si="52"/>
        <v>2.1678071783027587E-2</v>
      </c>
      <c r="J681" s="24">
        <f>$J$2*(1+C681*$O$3/I681)</f>
        <v>2251.7694773420139</v>
      </c>
      <c r="K681" s="24">
        <f t="shared" si="54"/>
        <v>9.9545961934449156</v>
      </c>
      <c r="L681" s="26">
        <f t="shared" si="53"/>
        <v>4.5403806555084358E-2</v>
      </c>
      <c r="Q681">
        <v>679</v>
      </c>
      <c r="R681">
        <v>1349</v>
      </c>
      <c r="S681" s="10">
        <v>6.6865454264473101E-3</v>
      </c>
      <c r="T681" s="20"/>
    </row>
    <row r="682" spans="1:20" x14ac:dyDescent="0.15">
      <c r="A682" s="6">
        <v>37595</v>
      </c>
      <c r="B682" s="11">
        <v>1410.75</v>
      </c>
      <c r="C682" s="7">
        <f t="shared" si="50"/>
        <v>-1.3702939839899231E-2</v>
      </c>
      <c r="E682">
        <v>680</v>
      </c>
      <c r="F682" s="2">
        <f t="shared" si="51"/>
        <v>677.28982655868208</v>
      </c>
      <c r="G682" s="9">
        <f>C682^2</f>
        <v>1.8777056025589756E-4</v>
      </c>
      <c r="H682" s="23">
        <f>$O$2*H681+(1-$O$2)*G681</f>
        <v>4.5164009820470734E-4</v>
      </c>
      <c r="I682" s="9">
        <f t="shared" si="52"/>
        <v>2.1251825761677685E-2</v>
      </c>
      <c r="J682" s="24">
        <f>$J$2*(1+C682*$O$3/I682)</f>
        <v>2250.8626018063287</v>
      </c>
      <c r="K682" s="24">
        <f t="shared" si="54"/>
        <v>9.9505870886736254</v>
      </c>
      <c r="L682" s="26">
        <f t="shared" si="53"/>
        <v>4.9412911326374598E-2</v>
      </c>
      <c r="Q682">
        <v>680</v>
      </c>
      <c r="R682">
        <v>1054</v>
      </c>
      <c r="S682" s="10">
        <v>6.5342898244011849E-3</v>
      </c>
      <c r="T682" s="20"/>
    </row>
    <row r="683" spans="1:20" x14ac:dyDescent="0.15">
      <c r="A683" s="6">
        <v>37596</v>
      </c>
      <c r="B683" s="11">
        <v>1422.44</v>
      </c>
      <c r="C683" s="7">
        <f t="shared" si="50"/>
        <v>8.2863724968988972E-3</v>
      </c>
      <c r="E683">
        <v>681</v>
      </c>
      <c r="F683" s="2">
        <f t="shared" si="51"/>
        <v>682.90210234990741</v>
      </c>
      <c r="G683" s="9">
        <f>C683^2</f>
        <v>6.8663969157362466E-5</v>
      </c>
      <c r="H683" s="23">
        <f>$O$2*H682+(1-$O$2)*G682</f>
        <v>4.358079259277787E-4</v>
      </c>
      <c r="I683" s="9">
        <f t="shared" si="52"/>
        <v>2.0876013171287729E-2</v>
      </c>
      <c r="J683" s="24">
        <f>$J$2*(1+C683*$O$3/I683)</f>
        <v>2268.920818597423</v>
      </c>
      <c r="K683" s="24">
        <f t="shared" si="54"/>
        <v>10.030418642452933</v>
      </c>
      <c r="L683" s="26">
        <f t="shared" si="53"/>
        <v>-3.0418642452932687E-2</v>
      </c>
      <c r="Q683">
        <v>681</v>
      </c>
      <c r="R683">
        <v>380</v>
      </c>
      <c r="S683" s="10">
        <v>6.4545039727192943E-3</v>
      </c>
      <c r="T683" s="20"/>
    </row>
    <row r="684" spans="1:20" x14ac:dyDescent="0.15">
      <c r="A684" s="6">
        <v>37599</v>
      </c>
      <c r="B684" s="11">
        <v>1367.14</v>
      </c>
      <c r="C684" s="7">
        <f t="shared" si="50"/>
        <v>-3.8876859480891923E-2</v>
      </c>
      <c r="E684">
        <v>682</v>
      </c>
      <c r="F684" s="2">
        <f t="shared" si="51"/>
        <v>656.35301327764444</v>
      </c>
      <c r="G684" s="9">
        <f>C684^2</f>
        <v>1.5114102030970161E-3</v>
      </c>
      <c r="H684" s="23">
        <f>$O$2*H683+(1-$O$2)*G683</f>
        <v>4.1377928852155368E-4</v>
      </c>
      <c r="I684" s="9">
        <f t="shared" si="52"/>
        <v>2.0341565537626491E-2</v>
      </c>
      <c r="J684" s="24">
        <f>$J$2*(1+C684*$O$3/I684)</f>
        <v>2228.9093452315033</v>
      </c>
      <c r="K684" s="24">
        <f t="shared" si="54"/>
        <v>9.8535363885320475</v>
      </c>
      <c r="L684" s="26">
        <f t="shared" si="53"/>
        <v>0.1464636114679525</v>
      </c>
      <c r="Q684">
        <v>682</v>
      </c>
      <c r="R684">
        <v>398</v>
      </c>
      <c r="S684" s="10">
        <v>6.4056479240566233E-3</v>
      </c>
      <c r="T684" s="20"/>
    </row>
    <row r="685" spans="1:20" x14ac:dyDescent="0.15">
      <c r="A685" s="6">
        <v>37600</v>
      </c>
      <c r="B685" s="11">
        <v>1390.76</v>
      </c>
      <c r="C685" s="7">
        <f t="shared" si="50"/>
        <v>1.7276943107509046E-2</v>
      </c>
      <c r="E685">
        <v>683</v>
      </c>
      <c r="F685" s="2">
        <f t="shared" si="51"/>
        <v>667.69278694648438</v>
      </c>
      <c r="G685" s="9">
        <f>C685^2</f>
        <v>2.9849276314010436E-4</v>
      </c>
      <c r="H685" s="23">
        <f>$O$2*H684+(1-$O$2)*G684</f>
        <v>4.7963714339608146E-4</v>
      </c>
      <c r="I685" s="9">
        <f t="shared" si="52"/>
        <v>2.190061970347144E-2</v>
      </c>
      <c r="J685" s="24">
        <f>$J$2*(1+C685*$O$3/I685)</f>
        <v>2275.715200978555</v>
      </c>
      <c r="K685" s="24">
        <f t="shared" si="54"/>
        <v>10.060455168690893</v>
      </c>
      <c r="L685" s="26">
        <f t="shared" si="53"/>
        <v>-6.0455168690893402E-2</v>
      </c>
      <c r="Q685">
        <v>683</v>
      </c>
      <c r="R685">
        <v>516</v>
      </c>
      <c r="S685" s="10">
        <v>6.2307174315225922E-3</v>
      </c>
      <c r="T685" s="20"/>
    </row>
    <row r="686" spans="1:20" x14ac:dyDescent="0.15">
      <c r="A686" s="6">
        <v>37601</v>
      </c>
      <c r="B686" s="11">
        <v>1396.59</v>
      </c>
      <c r="C686" s="7">
        <f t="shared" si="50"/>
        <v>4.1919526014553288E-3</v>
      </c>
      <c r="E686">
        <v>684</v>
      </c>
      <c r="F686" s="2">
        <f t="shared" si="51"/>
        <v>670.49172346169769</v>
      </c>
      <c r="G686" s="9">
        <f>C686^2</f>
        <v>1.7572466612848099E-5</v>
      </c>
      <c r="H686" s="23">
        <f>$O$2*H685+(1-$O$2)*G685</f>
        <v>4.6876848058072284E-4</v>
      </c>
      <c r="I686" s="9">
        <f t="shared" si="52"/>
        <v>2.1651061881134671E-2</v>
      </c>
      <c r="J686" s="24">
        <f>$J$2*(1+C686*$O$3/I686)</f>
        <v>2265.3962969678478</v>
      </c>
      <c r="K686" s="24">
        <f t="shared" si="54"/>
        <v>10.014837478417038</v>
      </c>
      <c r="L686" s="26">
        <f t="shared" si="53"/>
        <v>-1.4837478417037531E-2</v>
      </c>
      <c r="Q686">
        <v>684</v>
      </c>
      <c r="R686">
        <v>350</v>
      </c>
      <c r="S686" s="10">
        <v>6.2260723167462118E-3</v>
      </c>
      <c r="T686" s="20"/>
    </row>
    <row r="687" spans="1:20" x14ac:dyDescent="0.15">
      <c r="A687" s="6">
        <v>37602</v>
      </c>
      <c r="B687" s="11">
        <v>1399.55</v>
      </c>
      <c r="C687" s="7">
        <f t="shared" si="50"/>
        <v>2.1194480842623431E-3</v>
      </c>
      <c r="E687">
        <v>685</v>
      </c>
      <c r="F687" s="2">
        <f t="shared" si="51"/>
        <v>671.91279586050234</v>
      </c>
      <c r="G687" s="9">
        <f>C687^2</f>
        <v>4.4920601818833165E-6</v>
      </c>
      <c r="H687" s="23">
        <f>$O$2*H686+(1-$O$2)*G686</f>
        <v>4.4169671974265035E-4</v>
      </c>
      <c r="I687" s="9">
        <f t="shared" si="52"/>
        <v>2.1016582018555025E-2</v>
      </c>
      <c r="J687" s="24">
        <f>$J$2*(1+C687*$O$3/I687)</f>
        <v>2263.7881710117449</v>
      </c>
      <c r="K687" s="24">
        <f t="shared" si="54"/>
        <v>10.007728293981296</v>
      </c>
      <c r="L687" s="26">
        <f t="shared" si="53"/>
        <v>-7.7282939812963747E-3</v>
      </c>
      <c r="Q687">
        <v>685</v>
      </c>
      <c r="R687">
        <v>1421</v>
      </c>
      <c r="S687" s="10">
        <v>6.1190263226471586E-3</v>
      </c>
      <c r="T687" s="20"/>
    </row>
    <row r="688" spans="1:20" x14ac:dyDescent="0.15">
      <c r="A688" s="6">
        <v>37603</v>
      </c>
      <c r="B688" s="11">
        <v>1362.42</v>
      </c>
      <c r="C688" s="7">
        <f t="shared" si="50"/>
        <v>-2.6529956057304016E-2</v>
      </c>
      <c r="E688">
        <v>686</v>
      </c>
      <c r="F688" s="2">
        <f t="shared" si="51"/>
        <v>654.0869789119829</v>
      </c>
      <c r="G688" s="9">
        <f>C688^2</f>
        <v>7.0383856840248202E-4</v>
      </c>
      <c r="H688" s="23">
        <f>$O$2*H687+(1-$O$2)*G687</f>
        <v>4.1546444016900432E-4</v>
      </c>
      <c r="I688" s="9">
        <f t="shared" si="52"/>
        <v>2.038294483554828E-2</v>
      </c>
      <c r="J688" s="24">
        <f>$J$2*(1+C688*$O$3/I688)</f>
        <v>2239.4772090285742</v>
      </c>
      <c r="K688" s="24">
        <f t="shared" si="54"/>
        <v>9.9002546773203566</v>
      </c>
      <c r="L688" s="26">
        <f t="shared" si="53"/>
        <v>9.9745322679643422E-2</v>
      </c>
      <c r="Q688">
        <v>686</v>
      </c>
      <c r="R688">
        <v>1206</v>
      </c>
      <c r="S688" s="10">
        <v>6.1023340911887658E-3</v>
      </c>
      <c r="T688" s="20"/>
    </row>
    <row r="689" spans="1:20" x14ac:dyDescent="0.15">
      <c r="A689" s="6">
        <v>37606</v>
      </c>
      <c r="B689" s="11">
        <v>1400.33</v>
      </c>
      <c r="C689" s="7">
        <f t="shared" si="50"/>
        <v>2.7825487001071458E-2</v>
      </c>
      <c r="E689">
        <v>687</v>
      </c>
      <c r="F689" s="2">
        <f t="shared" si="51"/>
        <v>672.28726764126839</v>
      </c>
      <c r="G689" s="9">
        <f>C689^2</f>
        <v>7.7425772684679671E-4</v>
      </c>
      <c r="H689" s="23">
        <f>$O$2*H688+(1-$O$2)*G688</f>
        <v>4.3276688786301299E-4</v>
      </c>
      <c r="I689" s="9">
        <f t="shared" si="52"/>
        <v>2.0803049965402019E-2</v>
      </c>
      <c r="J689" s="24">
        <f>$J$2*(1+C689*$O$3/I689)</f>
        <v>2285.2267019964547</v>
      </c>
      <c r="K689" s="24">
        <f t="shared" si="54"/>
        <v>10.102503501248673</v>
      </c>
      <c r="L689" s="26">
        <f t="shared" si="53"/>
        <v>-0.10250350124867325</v>
      </c>
      <c r="Q689">
        <v>687</v>
      </c>
      <c r="R689">
        <v>1388</v>
      </c>
      <c r="S689" s="10">
        <v>6.0664908330760881E-3</v>
      </c>
      <c r="T689" s="20"/>
    </row>
    <row r="690" spans="1:20" x14ac:dyDescent="0.15">
      <c r="A690" s="6">
        <v>37607</v>
      </c>
      <c r="B690" s="11">
        <v>1392.05</v>
      </c>
      <c r="C690" s="7">
        <f t="shared" si="50"/>
        <v>-5.9128919611806108E-3</v>
      </c>
      <c r="E690">
        <v>688</v>
      </c>
      <c r="F690" s="2">
        <f t="shared" si="51"/>
        <v>668.31210566082825</v>
      </c>
      <c r="G690" s="9">
        <f>C690^2</f>
        <v>3.4962291344594292E-5</v>
      </c>
      <c r="H690" s="23">
        <f>$O$2*H689+(1-$O$2)*G689</f>
        <v>4.5325633820204002E-4</v>
      </c>
      <c r="I690" s="9">
        <f t="shared" si="52"/>
        <v>2.1289817711808622E-2</v>
      </c>
      <c r="J690" s="24">
        <f>$J$2*(1+C690*$O$3/I690)</f>
        <v>2257.2254996870806</v>
      </c>
      <c r="K690" s="24">
        <f t="shared" si="54"/>
        <v>9.9787161132742153</v>
      </c>
      <c r="L690" s="26">
        <f t="shared" si="53"/>
        <v>2.128388672578474E-2</v>
      </c>
      <c r="Q690">
        <v>688</v>
      </c>
      <c r="R690">
        <v>1111</v>
      </c>
      <c r="S690" s="10">
        <v>6.0320216916522895E-3</v>
      </c>
      <c r="T690" s="20"/>
    </row>
    <row r="691" spans="1:20" x14ac:dyDescent="0.15">
      <c r="A691" s="6">
        <v>37608</v>
      </c>
      <c r="B691" s="11">
        <v>1361.51</v>
      </c>
      <c r="C691" s="7">
        <f t="shared" si="50"/>
        <v>-2.1938867138392992E-2</v>
      </c>
      <c r="E691">
        <v>689</v>
      </c>
      <c r="F691" s="2">
        <f t="shared" si="51"/>
        <v>653.65009516775569</v>
      </c>
      <c r="G691" s="9">
        <f>C691^2</f>
        <v>4.8131389131605994E-4</v>
      </c>
      <c r="H691" s="23">
        <f>$O$2*H690+(1-$O$2)*G690</f>
        <v>4.2815869539059324E-4</v>
      </c>
      <c r="I691" s="9">
        <f t="shared" si="52"/>
        <v>2.0691995925734018E-2</v>
      </c>
      <c r="J691" s="24">
        <f>$J$2*(1+C691*$O$3/I691)</f>
        <v>2243.6604433026155</v>
      </c>
      <c r="K691" s="24">
        <f t="shared" si="54"/>
        <v>9.91874787051783</v>
      </c>
      <c r="L691" s="26">
        <f t="shared" si="53"/>
        <v>8.1252129482169977E-2</v>
      </c>
      <c r="Q691">
        <v>689</v>
      </c>
      <c r="R691">
        <v>788</v>
      </c>
      <c r="S691" s="10">
        <v>6.0053378210724873E-3</v>
      </c>
      <c r="T691" s="20"/>
    </row>
    <row r="692" spans="1:20" x14ac:dyDescent="0.15">
      <c r="A692" s="6">
        <v>37609</v>
      </c>
      <c r="B692" s="11">
        <v>1354.1</v>
      </c>
      <c r="C692" s="7">
        <f t="shared" si="50"/>
        <v>-5.4424866508510084E-3</v>
      </c>
      <c r="E692">
        <v>690</v>
      </c>
      <c r="F692" s="2">
        <f t="shared" si="51"/>
        <v>650.09261325047771</v>
      </c>
      <c r="G692" s="9">
        <f>C692^2</f>
        <v>2.9620660944691424E-5</v>
      </c>
      <c r="H692" s="23">
        <f>$O$2*H691+(1-$O$2)*G691</f>
        <v>4.3134800714612122E-4</v>
      </c>
      <c r="I692" s="9">
        <f t="shared" si="52"/>
        <v>2.076891925801921E-2</v>
      </c>
      <c r="J692" s="24">
        <f>$J$2*(1+C692*$O$3/I692)</f>
        <v>2257.4973770261226</v>
      </c>
      <c r="K692" s="24">
        <f t="shared" si="54"/>
        <v>9.9799180254377582</v>
      </c>
      <c r="L692" s="26">
        <f t="shared" si="53"/>
        <v>2.0081974562241811E-2</v>
      </c>
      <c r="Q692">
        <v>690</v>
      </c>
      <c r="R692">
        <v>727</v>
      </c>
      <c r="S692" s="10">
        <v>5.9727554330084587E-3</v>
      </c>
      <c r="T692" s="20"/>
    </row>
    <row r="693" spans="1:20" x14ac:dyDescent="0.15">
      <c r="A693" s="6">
        <v>37610</v>
      </c>
      <c r="B693" s="11">
        <v>1363.05</v>
      </c>
      <c r="C693" s="7">
        <f t="shared" si="50"/>
        <v>6.6095561627650401E-3</v>
      </c>
      <c r="E693">
        <v>691</v>
      </c>
      <c r="F693" s="2">
        <f t="shared" si="51"/>
        <v>654.38943688875543</v>
      </c>
      <c r="G693" s="9">
        <f>C693^2</f>
        <v>4.3686232668745322E-5</v>
      </c>
      <c r="H693" s="23">
        <f>$O$2*H692+(1-$O$2)*G692</f>
        <v>4.072443663740354E-4</v>
      </c>
      <c r="I693" s="9">
        <f t="shared" si="52"/>
        <v>2.0180296488754454E-2</v>
      </c>
      <c r="J693" s="24">
        <f>$J$2*(1+C693*$O$3/I693)</f>
        <v>2267.7176415838653</v>
      </c>
      <c r="K693" s="24">
        <f t="shared" si="54"/>
        <v>10.025099651570553</v>
      </c>
      <c r="L693" s="26">
        <f t="shared" si="53"/>
        <v>-2.509965157055305E-2</v>
      </c>
      <c r="Q693">
        <v>691</v>
      </c>
      <c r="R693">
        <v>793</v>
      </c>
      <c r="S693" s="10">
        <v>5.9177006439679047E-3</v>
      </c>
      <c r="T693" s="20"/>
    </row>
    <row r="694" spans="1:20" x14ac:dyDescent="0.15">
      <c r="A694" s="6">
        <v>37613</v>
      </c>
      <c r="B694" s="11">
        <v>1381.69</v>
      </c>
      <c r="C694" s="7">
        <f t="shared" si="50"/>
        <v>1.3675213675213849E-2</v>
      </c>
      <c r="E694">
        <v>692</v>
      </c>
      <c r="F694" s="2">
        <f t="shared" si="51"/>
        <v>663.33835226501208</v>
      </c>
      <c r="G694" s="9">
        <f>C694^2</f>
        <v>1.8701146906275587E-4</v>
      </c>
      <c r="H694" s="23">
        <f>$O$2*H693+(1-$O$2)*G693</f>
        <v>3.8543087835171799E-4</v>
      </c>
      <c r="I694" s="9">
        <f t="shared" si="52"/>
        <v>1.9632393597106747E-2</v>
      </c>
      <c r="J694" s="24">
        <f>$J$2*(1+C694*$O$3/I694)</f>
        <v>2274.114915131358</v>
      </c>
      <c r="K694" s="24">
        <f t="shared" si="54"/>
        <v>10.05338064371699</v>
      </c>
      <c r="L694" s="26">
        <f t="shared" si="53"/>
        <v>-5.3380643716989695E-2</v>
      </c>
      <c r="Q694">
        <v>692</v>
      </c>
      <c r="R694">
        <v>140</v>
      </c>
      <c r="S694" s="10">
        <v>5.6588613864025916E-3</v>
      </c>
      <c r="T694" s="20"/>
    </row>
    <row r="695" spans="1:20" x14ac:dyDescent="0.15">
      <c r="A695" s="6">
        <v>37614</v>
      </c>
      <c r="B695" s="11">
        <v>1372.47</v>
      </c>
      <c r="C695" s="7">
        <f t="shared" si="50"/>
        <v>-6.6729874284391366E-3</v>
      </c>
      <c r="E695">
        <v>693</v>
      </c>
      <c r="F695" s="2">
        <f t="shared" si="51"/>
        <v>658.91190377954615</v>
      </c>
      <c r="G695" s="9">
        <f>C695^2</f>
        <v>4.4528761220106763E-5</v>
      </c>
      <c r="H695" s="23">
        <f>$O$2*H694+(1-$O$2)*G694</f>
        <v>3.7352571379438025E-4</v>
      </c>
      <c r="I695" s="9">
        <f t="shared" si="52"/>
        <v>1.9326813337805594E-2</v>
      </c>
      <c r="J695" s="24">
        <f>$J$2*(1+C695*$O$3/I695)</f>
        <v>2256.054736526969</v>
      </c>
      <c r="K695" s="24">
        <f t="shared" si="54"/>
        <v>9.9735404171763928</v>
      </c>
      <c r="L695" s="26">
        <f t="shared" si="53"/>
        <v>2.6459582823607164E-2</v>
      </c>
      <c r="Q695">
        <v>693</v>
      </c>
      <c r="R695">
        <v>1046</v>
      </c>
      <c r="S695" s="10">
        <v>5.4994098625886778E-3</v>
      </c>
      <c r="T695" s="20"/>
    </row>
    <row r="696" spans="1:20" x14ac:dyDescent="0.15">
      <c r="A696" s="6">
        <v>37616</v>
      </c>
      <c r="B696" s="11">
        <v>1367.89</v>
      </c>
      <c r="C696" s="7">
        <f t="shared" si="50"/>
        <v>-3.3370492615503178E-3</v>
      </c>
      <c r="E696">
        <v>694</v>
      </c>
      <c r="F696" s="2">
        <f t="shared" si="51"/>
        <v>656.71308229761189</v>
      </c>
      <c r="G696" s="9">
        <f>C696^2</f>
        <v>1.1135897774013521E-5</v>
      </c>
      <c r="H696" s="23">
        <f>$O$2*H695+(1-$O$2)*G695</f>
        <v>3.5378589663992384E-4</v>
      </c>
      <c r="I696" s="9">
        <f t="shared" si="52"/>
        <v>1.8809197129062257E-2</v>
      </c>
      <c r="J696" s="24">
        <f>$J$2*(1+C696*$O$3/I696)</f>
        <v>2258.9645010851577</v>
      </c>
      <c r="K696" s="24">
        <f t="shared" si="54"/>
        <v>9.9864038703345557</v>
      </c>
      <c r="L696" s="26">
        <f t="shared" si="53"/>
        <v>1.3596129665444323E-2</v>
      </c>
      <c r="Q696">
        <v>694</v>
      </c>
      <c r="R696">
        <v>425</v>
      </c>
      <c r="S696" s="10">
        <v>5.3850393527135054E-3</v>
      </c>
      <c r="T696" s="20"/>
    </row>
    <row r="697" spans="1:20" x14ac:dyDescent="0.15">
      <c r="A697" s="6">
        <v>37617</v>
      </c>
      <c r="B697" s="11">
        <v>1348.31</v>
      </c>
      <c r="C697" s="7">
        <f t="shared" si="50"/>
        <v>-1.4314016477933289E-2</v>
      </c>
      <c r="E697">
        <v>695</v>
      </c>
      <c r="F697" s="2">
        <f t="shared" si="51"/>
        <v>647.31288041632956</v>
      </c>
      <c r="G697" s="9">
        <f>C697^2</f>
        <v>2.0489106773054571E-4</v>
      </c>
      <c r="H697" s="23">
        <f>$O$2*H696+(1-$O$2)*G696</f>
        <v>3.3322689670796921E-4</v>
      </c>
      <c r="I697" s="9">
        <f t="shared" si="52"/>
        <v>1.8254503463747494E-2</v>
      </c>
      <c r="J697" s="24">
        <f>$J$2*(1+C697*$O$3/I697)</f>
        <v>2248.4470190905449</v>
      </c>
      <c r="K697" s="24">
        <f t="shared" si="54"/>
        <v>9.939908308829839</v>
      </c>
      <c r="L697" s="26">
        <f t="shared" si="53"/>
        <v>6.0091691170160999E-2</v>
      </c>
      <c r="Q697">
        <v>695</v>
      </c>
      <c r="R697">
        <v>845</v>
      </c>
      <c r="S697" s="10">
        <v>5.3783172906225474E-3</v>
      </c>
      <c r="T697" s="20"/>
    </row>
    <row r="698" spans="1:20" x14ac:dyDescent="0.15">
      <c r="A698" s="6">
        <v>37620</v>
      </c>
      <c r="B698" s="11">
        <v>1339.54</v>
      </c>
      <c r="C698" s="7">
        <f t="shared" si="50"/>
        <v>-6.5044388901661643E-3</v>
      </c>
      <c r="E698">
        <v>696</v>
      </c>
      <c r="F698" s="2">
        <f t="shared" si="51"/>
        <v>643.10247334284406</v>
      </c>
      <c r="G698" s="9">
        <f>C698^2</f>
        <v>4.2307725275906044E-5</v>
      </c>
      <c r="H698" s="23">
        <f>$O$2*H697+(1-$O$2)*G697</f>
        <v>3.2552674696932377E-4</v>
      </c>
      <c r="I698" s="9">
        <f t="shared" si="52"/>
        <v>1.8042359794919392E-2</v>
      </c>
      <c r="J698" s="24">
        <f>$J$2*(1+C698*$O$3/I698)</f>
        <v>2255.7905799400141</v>
      </c>
      <c r="K698" s="24">
        <f t="shared" si="54"/>
        <v>9.9723726368234615</v>
      </c>
      <c r="L698" s="26">
        <f t="shared" si="53"/>
        <v>2.7627363176538466E-2</v>
      </c>
      <c r="Q698">
        <v>696</v>
      </c>
      <c r="R698">
        <v>1325</v>
      </c>
      <c r="S698" s="10">
        <v>5.3061630805064652E-3</v>
      </c>
      <c r="T698" s="20"/>
    </row>
    <row r="699" spans="1:20" x14ac:dyDescent="0.15">
      <c r="A699" s="6">
        <v>37621</v>
      </c>
      <c r="B699" s="11">
        <v>1335.51</v>
      </c>
      <c r="C699" s="7">
        <f t="shared" si="50"/>
        <v>-3.008495453663218E-3</v>
      </c>
      <c r="E699">
        <v>697</v>
      </c>
      <c r="F699" s="2">
        <f t="shared" si="51"/>
        <v>641.16770247555257</v>
      </c>
      <c r="G699" s="9">
        <f>C699^2</f>
        <v>9.0510448947122512E-6</v>
      </c>
      <c r="H699" s="23">
        <f>$O$2*H698+(1-$O$2)*G698</f>
        <v>3.0853360566771866E-4</v>
      </c>
      <c r="I699" s="9">
        <f t="shared" si="52"/>
        <v>1.7565124698325333E-2</v>
      </c>
      <c r="J699" s="24">
        <f>$J$2*(1+C699*$O$3/I699)</f>
        <v>2259.0709238206173</v>
      </c>
      <c r="K699" s="24">
        <f t="shared" si="54"/>
        <v>9.9868743427199238</v>
      </c>
      <c r="L699" s="26">
        <f t="shared" si="53"/>
        <v>1.3125657280076197E-2</v>
      </c>
      <c r="Q699">
        <v>697</v>
      </c>
      <c r="R699">
        <v>1205</v>
      </c>
      <c r="S699" s="10">
        <v>5.2756366751758321E-3</v>
      </c>
      <c r="T699" s="20"/>
    </row>
    <row r="700" spans="1:20" x14ac:dyDescent="0.15">
      <c r="A700" s="6">
        <v>37623</v>
      </c>
      <c r="B700" s="11">
        <v>1384.85</v>
      </c>
      <c r="C700" s="7">
        <f t="shared" si="50"/>
        <v>3.6944687797171083E-2</v>
      </c>
      <c r="E700">
        <v>698</v>
      </c>
      <c r="F700" s="2">
        <f t="shared" si="51"/>
        <v>664.8554430691413</v>
      </c>
      <c r="G700" s="9">
        <f>C700^2</f>
        <v>1.3649099564304419E-3</v>
      </c>
      <c r="H700" s="23">
        <f>$O$2*H699+(1-$O$2)*G699</f>
        <v>2.9056465202133828E-4</v>
      </c>
      <c r="I700" s="9">
        <f t="shared" si="52"/>
        <v>1.7045957057945978E-2</v>
      </c>
      <c r="J700" s="24">
        <f>$J$2*(1+C700*$O$3/I700)</f>
        <v>2299.6110929789556</v>
      </c>
      <c r="K700" s="24">
        <f t="shared" si="54"/>
        <v>10.166093848822106</v>
      </c>
      <c r="L700" s="26">
        <f t="shared" si="53"/>
        <v>-0.16609384882210598</v>
      </c>
      <c r="Q700">
        <v>698</v>
      </c>
      <c r="R700">
        <v>415</v>
      </c>
      <c r="S700" s="10">
        <v>4.9703789832697964E-3</v>
      </c>
      <c r="T700" s="20"/>
    </row>
    <row r="701" spans="1:20" x14ac:dyDescent="0.15">
      <c r="A701" s="6">
        <v>37624</v>
      </c>
      <c r="B701" s="11">
        <v>1387.08</v>
      </c>
      <c r="C701" s="7">
        <f t="shared" si="50"/>
        <v>1.6102827020976207E-3</v>
      </c>
      <c r="E701">
        <v>699</v>
      </c>
      <c r="F701" s="2">
        <f t="shared" si="51"/>
        <v>665.92604828851097</v>
      </c>
      <c r="G701" s="9">
        <f>C701^2</f>
        <v>2.5930103806748146E-6</v>
      </c>
      <c r="H701" s="23">
        <f>$O$2*H700+(1-$O$2)*G700</f>
        <v>3.5502537028588455E-4</v>
      </c>
      <c r="I701" s="9">
        <f t="shared" si="52"/>
        <v>1.8842116926871155E-2</v>
      </c>
      <c r="J701" s="24">
        <f>$J$2*(1+C701*$O$3/I701)</f>
        <v>2263.5214795181109</v>
      </c>
      <c r="K701" s="24">
        <f t="shared" si="54"/>
        <v>10.006549307342535</v>
      </c>
      <c r="L701" s="26">
        <f t="shared" si="53"/>
        <v>-6.5493073425351156E-3</v>
      </c>
      <c r="Q701">
        <v>699</v>
      </c>
      <c r="R701">
        <v>207</v>
      </c>
      <c r="S701" s="10">
        <v>4.9203700235889158E-3</v>
      </c>
      <c r="T701" s="20"/>
    </row>
    <row r="702" spans="1:20" x14ac:dyDescent="0.15">
      <c r="A702" s="6">
        <v>37627</v>
      </c>
      <c r="B702" s="11">
        <v>1421.32</v>
      </c>
      <c r="C702" s="7">
        <f t="shared" si="50"/>
        <v>2.4684949678461132E-2</v>
      </c>
      <c r="E702">
        <v>700</v>
      </c>
      <c r="F702" s="2">
        <f t="shared" si="51"/>
        <v>682.36439928008929</v>
      </c>
      <c r="G702" s="9">
        <f>C702^2</f>
        <v>6.0934674062815839E-4</v>
      </c>
      <c r="H702" s="23">
        <f>$O$2*H701+(1-$O$2)*G701</f>
        <v>3.3387942869157197E-4</v>
      </c>
      <c r="I702" s="9">
        <f t="shared" si="52"/>
        <v>1.8272367900509554E-2</v>
      </c>
      <c r="J702" s="24">
        <f>$J$2*(1+C702*$O$3/I702)</f>
        <v>2285.4585840978398</v>
      </c>
      <c r="K702" s="24">
        <f t="shared" si="54"/>
        <v>10.103528602932927</v>
      </c>
      <c r="L702" s="26">
        <f t="shared" si="53"/>
        <v>-0.10352860293292743</v>
      </c>
      <c r="Q702">
        <v>700</v>
      </c>
      <c r="R702">
        <v>705</v>
      </c>
      <c r="S702" s="10">
        <v>4.8025293179367878E-3</v>
      </c>
      <c r="T702" s="20"/>
    </row>
    <row r="703" spans="1:20" x14ac:dyDescent="0.15">
      <c r="A703" s="6">
        <v>37628</v>
      </c>
      <c r="B703" s="11">
        <v>1431.57</v>
      </c>
      <c r="C703" s="7">
        <f t="shared" si="50"/>
        <v>7.211606112627722E-3</v>
      </c>
      <c r="E703">
        <v>701</v>
      </c>
      <c r="F703" s="2">
        <f t="shared" si="51"/>
        <v>687.28534255297711</v>
      </c>
      <c r="G703" s="9">
        <f>C703^2</f>
        <v>5.2007262723689523E-5</v>
      </c>
      <c r="H703" s="23">
        <f>$O$2*H702+(1-$O$2)*G702</f>
        <v>3.5040746740776718E-4</v>
      </c>
      <c r="I703" s="9">
        <f t="shared" si="52"/>
        <v>1.8719173790735722E-2</v>
      </c>
      <c r="J703" s="24">
        <f>$J$2*(1+C703*$O$3/I703)</f>
        <v>2268.7183402257483</v>
      </c>
      <c r="K703" s="24">
        <f t="shared" si="54"/>
        <v>10.029523528433398</v>
      </c>
      <c r="L703" s="26">
        <f t="shared" si="53"/>
        <v>-2.9523528433397672E-2</v>
      </c>
      <c r="Q703">
        <v>701</v>
      </c>
      <c r="R703">
        <v>831</v>
      </c>
      <c r="S703" s="10">
        <v>4.7679726364169284E-3</v>
      </c>
      <c r="T703" s="20"/>
    </row>
    <row r="704" spans="1:20" x14ac:dyDescent="0.15">
      <c r="A704" s="6">
        <v>37629</v>
      </c>
      <c r="B704" s="11">
        <v>1401.07</v>
      </c>
      <c r="C704" s="7">
        <f t="shared" si="50"/>
        <v>-2.1305280216824873E-2</v>
      </c>
      <c r="E704">
        <v>702</v>
      </c>
      <c r="F704" s="2">
        <f t="shared" si="51"/>
        <v>672.64253574096949</v>
      </c>
      <c r="G704" s="9">
        <f>C704^2</f>
        <v>4.5391496511742931E-4</v>
      </c>
      <c r="H704" s="23">
        <f>$O$2*H703+(1-$O$2)*G703</f>
        <v>3.3250345512672255E-4</v>
      </c>
      <c r="I704" s="9">
        <f t="shared" si="52"/>
        <v>1.8234677269607008E-2</v>
      </c>
      <c r="J704" s="24">
        <f>$J$2*(1+C704*$O$3/I704)</f>
        <v>2241.7859262138986</v>
      </c>
      <c r="K704" s="24">
        <f t="shared" si="54"/>
        <v>9.9104610272758169</v>
      </c>
      <c r="L704" s="26">
        <f t="shared" si="53"/>
        <v>8.9538972724183097E-2</v>
      </c>
      <c r="Q704">
        <v>702</v>
      </c>
      <c r="R704">
        <v>725</v>
      </c>
      <c r="S704" s="10">
        <v>4.510215912091553E-3</v>
      </c>
      <c r="T704" s="20"/>
    </row>
    <row r="705" spans="1:20" x14ac:dyDescent="0.15">
      <c r="A705" s="6">
        <v>37630</v>
      </c>
      <c r="B705" s="11">
        <v>1438.46</v>
      </c>
      <c r="C705" s="7">
        <f t="shared" si="50"/>
        <v>2.6686746557987862E-2</v>
      </c>
      <c r="E705">
        <v>703</v>
      </c>
      <c r="F705" s="2">
        <f t="shared" si="51"/>
        <v>690.59317661641103</v>
      </c>
      <c r="G705" s="9">
        <f>C705^2</f>
        <v>7.1218244185027697E-4</v>
      </c>
      <c r="H705" s="23">
        <f>$O$2*H704+(1-$O$2)*G704</f>
        <v>3.3978814572616496E-4</v>
      </c>
      <c r="I705" s="9">
        <f t="shared" si="52"/>
        <v>1.8433343313847463E-2</v>
      </c>
      <c r="J705" s="24">
        <f>$J$2*(1+C705*$O$3/I705)</f>
        <v>2287.1365912820042</v>
      </c>
      <c r="K705" s="24">
        <f t="shared" si="54"/>
        <v>10.11094671748512</v>
      </c>
      <c r="L705" s="26">
        <f t="shared" si="53"/>
        <v>-0.11094671748512042</v>
      </c>
      <c r="Q705">
        <v>703</v>
      </c>
      <c r="R705">
        <v>718</v>
      </c>
      <c r="S705" s="10">
        <v>4.463892928320945E-3</v>
      </c>
      <c r="T705" s="20"/>
    </row>
    <row r="706" spans="1:20" x14ac:dyDescent="0.15">
      <c r="A706" s="6">
        <v>37631</v>
      </c>
      <c r="B706" s="11">
        <v>1447.72</v>
      </c>
      <c r="C706" s="7">
        <f t="shared" si="50"/>
        <v>6.4374400400428744E-3</v>
      </c>
      <c r="E706">
        <v>704</v>
      </c>
      <c r="F706" s="2">
        <f t="shared" si="51"/>
        <v>695.03882878294189</v>
      </c>
      <c r="G706" s="9">
        <f>C706^2</f>
        <v>4.1440634269147203E-5</v>
      </c>
      <c r="H706" s="23">
        <f>$O$2*H705+(1-$O$2)*G705</f>
        <v>3.6213180349361167E-4</v>
      </c>
      <c r="I706" s="9">
        <f t="shared" si="52"/>
        <v>1.9029760994127374E-2</v>
      </c>
      <c r="J706" s="24">
        <f>$J$2*(1+C706*$O$3/I706)</f>
        <v>2267.9041231425686</v>
      </c>
      <c r="K706" s="24">
        <f t="shared" si="54"/>
        <v>10.025924047066226</v>
      </c>
      <c r="L706" s="26">
        <f t="shared" si="53"/>
        <v>-2.5924047066226308E-2</v>
      </c>
      <c r="Q706">
        <v>704</v>
      </c>
      <c r="R706">
        <v>794</v>
      </c>
      <c r="S706" s="10">
        <v>4.4365565509938421E-3</v>
      </c>
      <c r="T706" s="20"/>
    </row>
    <row r="707" spans="1:20" x14ac:dyDescent="0.15">
      <c r="A707" s="6">
        <v>37634</v>
      </c>
      <c r="B707" s="11">
        <v>1446.04</v>
      </c>
      <c r="C707" s="7">
        <f t="shared" si="50"/>
        <v>-1.1604453899926037E-3</v>
      </c>
      <c r="E707">
        <v>705</v>
      </c>
      <c r="F707" s="2">
        <f t="shared" si="51"/>
        <v>694.23227417821488</v>
      </c>
      <c r="G707" s="9">
        <f>C707^2</f>
        <v>1.3466335031550861E-6</v>
      </c>
      <c r="H707" s="23">
        <f>$O$2*H706+(1-$O$2)*G706</f>
        <v>3.4289033334014378E-4</v>
      </c>
      <c r="I707" s="9">
        <f t="shared" si="52"/>
        <v>1.8517298219236623E-2</v>
      </c>
      <c r="J707" s="24">
        <f>$J$2*(1+C707*$O$3/I707)</f>
        <v>2260.9536486581655</v>
      </c>
      <c r="K707" s="24">
        <f t="shared" si="54"/>
        <v>9.9951974706820632</v>
      </c>
      <c r="L707" s="26">
        <f t="shared" si="53"/>
        <v>4.8025293179367878E-3</v>
      </c>
      <c r="Q707">
        <v>705</v>
      </c>
      <c r="R707">
        <v>1154</v>
      </c>
      <c r="S707" s="10">
        <v>4.237901201245009E-3</v>
      </c>
      <c r="T707" s="20"/>
    </row>
    <row r="708" spans="1:20" x14ac:dyDescent="0.15">
      <c r="A708" s="6">
        <v>37635</v>
      </c>
      <c r="B708" s="11">
        <v>1460.99</v>
      </c>
      <c r="C708" s="7">
        <f t="shared" ref="C708:C771" si="55">B708/B707-1</f>
        <v>1.0338579845647455E-2</v>
      </c>
      <c r="E708">
        <v>706</v>
      </c>
      <c r="F708" s="2">
        <f t="shared" ref="F708:F771" si="56">F707*(1+C708)</f>
        <v>701.40964997623178</v>
      </c>
      <c r="G708" s="9">
        <f>C708^2</f>
        <v>1.0688623322482776E-4</v>
      </c>
      <c r="H708" s="23">
        <f>$O$2*H707+(1-$O$2)*G707</f>
        <v>3.2239771134992442E-4</v>
      </c>
      <c r="I708" s="9">
        <f t="shared" ref="I708:I771" si="57">SQRT(H708)</f>
        <v>1.7955436818688775E-2</v>
      </c>
      <c r="J708" s="24">
        <f>$J$2*(1+C708*$O$3/I708)</f>
        <v>2272.0213234544917</v>
      </c>
      <c r="K708" s="24">
        <f t="shared" si="54"/>
        <v>10.044125318095576</v>
      </c>
      <c r="L708" s="26">
        <f t="shared" si="53"/>
        <v>-4.4125318095575849E-2</v>
      </c>
      <c r="Q708">
        <v>706</v>
      </c>
      <c r="R708">
        <v>1498</v>
      </c>
      <c r="S708" s="10">
        <v>3.937850953105837E-3</v>
      </c>
      <c r="T708" s="20"/>
    </row>
    <row r="709" spans="1:20" x14ac:dyDescent="0.15">
      <c r="A709" s="6">
        <v>37636</v>
      </c>
      <c r="B709" s="11">
        <v>1438.8</v>
      </c>
      <c r="C709" s="7">
        <f t="shared" si="55"/>
        <v>-1.5188331200076677E-2</v>
      </c>
      <c r="E709">
        <v>707</v>
      </c>
      <c r="F709" s="2">
        <f t="shared" si="56"/>
        <v>690.75640790546288</v>
      </c>
      <c r="G709" s="9">
        <f>C709^2</f>
        <v>2.3068540464322263E-4</v>
      </c>
      <c r="H709" s="23">
        <f>$O$2*H708+(1-$O$2)*G708</f>
        <v>3.0946702266241861E-4</v>
      </c>
      <c r="I709" s="9">
        <f t="shared" si="57"/>
        <v>1.7591674811183233E-2</v>
      </c>
      <c r="J709" s="24">
        <f>$J$2*(1+C709*$O$3/I709)</f>
        <v>2247.0732987775195</v>
      </c>
      <c r="K709" s="24">
        <f t="shared" si="54"/>
        <v>9.9338353821219769</v>
      </c>
      <c r="L709" s="26">
        <f t="shared" ref="L709:L772" si="58">-(K709-$K$2)</f>
        <v>6.616461787802308E-2</v>
      </c>
      <c r="Q709">
        <v>707</v>
      </c>
      <c r="R709">
        <v>416</v>
      </c>
      <c r="S709" s="10">
        <v>3.8986777724385746E-3</v>
      </c>
      <c r="T709" s="20"/>
    </row>
    <row r="710" spans="1:20" x14ac:dyDescent="0.15">
      <c r="A710" s="6">
        <v>37637</v>
      </c>
      <c r="B710" s="11">
        <v>1423.75</v>
      </c>
      <c r="C710" s="7">
        <f t="shared" si="55"/>
        <v>-1.0460105643591899E-2</v>
      </c>
      <c r="E710">
        <v>708</v>
      </c>
      <c r="F710" s="2">
        <f t="shared" si="56"/>
        <v>683.53102290478364</v>
      </c>
      <c r="G710" s="9">
        <f>C710^2</f>
        <v>1.094138100751031E-4</v>
      </c>
      <c r="H710" s="23">
        <f>$O$2*H709+(1-$O$2)*G709</f>
        <v>3.0474012558126686E-4</v>
      </c>
      <c r="I710" s="9">
        <f t="shared" si="57"/>
        <v>1.7456807428085665E-2</v>
      </c>
      <c r="J710" s="24">
        <f>$J$2*(1+C710*$O$3/I710)</f>
        <v>2251.6528962833395</v>
      </c>
      <c r="K710" s="24">
        <f t="shared" ref="K710:K773" si="59">$K$2*J710/$J$2</f>
        <v>9.9540808132629817</v>
      </c>
      <c r="L710" s="26">
        <f t="shared" si="58"/>
        <v>4.5919186737018336E-2</v>
      </c>
      <c r="Q710">
        <v>708</v>
      </c>
      <c r="R710">
        <v>772</v>
      </c>
      <c r="S710" s="10">
        <v>3.8360516135771405E-3</v>
      </c>
      <c r="T710" s="20"/>
    </row>
    <row r="711" spans="1:20" x14ac:dyDescent="0.15">
      <c r="A711" s="6">
        <v>37638</v>
      </c>
      <c r="B711" s="11">
        <v>1376.19</v>
      </c>
      <c r="C711" s="7">
        <f t="shared" si="55"/>
        <v>-3.340474100087798E-2</v>
      </c>
      <c r="E711">
        <v>709</v>
      </c>
      <c r="F711" s="2">
        <f t="shared" si="56"/>
        <v>660.69784611858415</v>
      </c>
      <c r="G711" s="9">
        <f>C711^2</f>
        <v>1.1158767213357383E-3</v>
      </c>
      <c r="H711" s="23">
        <f>$O$2*H710+(1-$O$2)*G710</f>
        <v>2.9302054665089703E-4</v>
      </c>
      <c r="I711" s="9">
        <f t="shared" si="57"/>
        <v>1.711784293218328E-2</v>
      </c>
      <c r="J711" s="24">
        <f>$J$2*(1+C711*$O$3/I711)</f>
        <v>2228.2115351173848</v>
      </c>
      <c r="K711" s="24">
        <f t="shared" si="59"/>
        <v>9.8504515177334842</v>
      </c>
      <c r="L711" s="26">
        <f t="shared" si="58"/>
        <v>0.14954848226651585</v>
      </c>
      <c r="Q711">
        <v>709</v>
      </c>
      <c r="R711">
        <v>1187</v>
      </c>
      <c r="S711" s="10">
        <v>3.8199217427141718E-3</v>
      </c>
      <c r="T711" s="20"/>
    </row>
    <row r="712" spans="1:20" x14ac:dyDescent="0.15">
      <c r="A712" s="6">
        <v>37642</v>
      </c>
      <c r="B712" s="11">
        <v>1364.25</v>
      </c>
      <c r="C712" s="7">
        <f t="shared" si="55"/>
        <v>-8.6761275695943496E-3</v>
      </c>
      <c r="E712">
        <v>710</v>
      </c>
      <c r="F712" s="2">
        <f t="shared" si="56"/>
        <v>654.96554732070308</v>
      </c>
      <c r="G712" s="9">
        <f>C712^2</f>
        <v>7.5275189603875162E-5</v>
      </c>
      <c r="H712" s="23">
        <f>$O$2*H711+(1-$O$2)*G711</f>
        <v>3.4239191713198759E-4</v>
      </c>
      <c r="I712" s="9">
        <f t="shared" si="57"/>
        <v>1.8503835200627667E-2</v>
      </c>
      <c r="J712" s="24">
        <f>$J$2*(1+C712*$O$3/I712)</f>
        <v>2253.9119307397323</v>
      </c>
      <c r="K712" s="24">
        <f t="shared" si="59"/>
        <v>9.964067526390922</v>
      </c>
      <c r="L712" s="26">
        <f t="shared" si="58"/>
        <v>3.5932473609078031E-2</v>
      </c>
      <c r="Q712">
        <v>710</v>
      </c>
      <c r="R712">
        <v>1473</v>
      </c>
      <c r="S712" s="10">
        <v>3.7715820733712491E-3</v>
      </c>
      <c r="T712" s="20"/>
    </row>
    <row r="713" spans="1:20" x14ac:dyDescent="0.15">
      <c r="A713" s="6">
        <v>37643</v>
      </c>
      <c r="B713" s="11">
        <v>1359.48</v>
      </c>
      <c r="C713" s="7">
        <f t="shared" si="55"/>
        <v>-3.4964266080264039E-3</v>
      </c>
      <c r="E713">
        <v>711</v>
      </c>
      <c r="F713" s="2">
        <f t="shared" si="56"/>
        <v>652.67550835371037</v>
      </c>
      <c r="G713" s="9">
        <f>C713^2</f>
        <v>1.2224999025315024E-5</v>
      </c>
      <c r="H713" s="23">
        <f>$O$2*H712+(1-$O$2)*G712</f>
        <v>3.2636491348030084E-4</v>
      </c>
      <c r="I713" s="9">
        <f t="shared" si="57"/>
        <v>1.8065572603167077E-2</v>
      </c>
      <c r="J713" s="24">
        <f>$J$2*(1+C713*$O$3/I713)</f>
        <v>2258.6849738959399</v>
      </c>
      <c r="K713" s="24">
        <f t="shared" si="59"/>
        <v>9.9851681398027434</v>
      </c>
      <c r="L713" s="26">
        <f t="shared" si="58"/>
        <v>1.4831860197256574E-2</v>
      </c>
      <c r="Q713">
        <v>711</v>
      </c>
      <c r="R713">
        <v>860</v>
      </c>
      <c r="S713" s="10">
        <v>3.6999083221971318E-3</v>
      </c>
      <c r="T713" s="20"/>
    </row>
    <row r="714" spans="1:20" x14ac:dyDescent="0.15">
      <c r="A714" s="6">
        <v>37644</v>
      </c>
      <c r="B714" s="11">
        <v>1388.27</v>
      </c>
      <c r="C714" s="7">
        <f t="shared" si="55"/>
        <v>2.1177214817430068E-2</v>
      </c>
      <c r="E714">
        <v>712</v>
      </c>
      <c r="F714" s="2">
        <f t="shared" si="56"/>
        <v>666.49735780019228</v>
      </c>
      <c r="G714" s="9">
        <f>C714^2</f>
        <v>4.4847442742357963E-4</v>
      </c>
      <c r="H714" s="23">
        <f>$O$2*H713+(1-$O$2)*G713</f>
        <v>3.0751651861300164E-4</v>
      </c>
      <c r="I714" s="9">
        <f t="shared" si="57"/>
        <v>1.7536148910550504E-2</v>
      </c>
      <c r="J714" s="24">
        <f>$J$2*(1+C714*$O$3/I714)</f>
        <v>2282.9742707036944</v>
      </c>
      <c r="K714" s="24">
        <f t="shared" si="59"/>
        <v>10.09254597930936</v>
      </c>
      <c r="L714" s="26">
        <f t="shared" si="58"/>
        <v>-9.2545979309360149E-2</v>
      </c>
      <c r="Q714">
        <v>712</v>
      </c>
      <c r="R714">
        <v>1175</v>
      </c>
      <c r="S714" s="10">
        <v>3.6014384030309543E-3</v>
      </c>
      <c r="T714" s="20"/>
    </row>
    <row r="715" spans="1:20" x14ac:dyDescent="0.15">
      <c r="A715" s="6">
        <v>37645</v>
      </c>
      <c r="B715" s="11">
        <v>1342.14</v>
      </c>
      <c r="C715" s="7">
        <f t="shared" si="55"/>
        <v>-3.3228406577971104E-2</v>
      </c>
      <c r="E715">
        <v>713</v>
      </c>
      <c r="F715" s="2">
        <f t="shared" si="56"/>
        <v>644.35071261206406</v>
      </c>
      <c r="G715" s="9">
        <f>C715^2</f>
        <v>1.1041270037109533E-3</v>
      </c>
      <c r="H715" s="23">
        <f>$O$2*H714+(1-$O$2)*G714</f>
        <v>3.1597399314163636E-4</v>
      </c>
      <c r="I715" s="9">
        <f t="shared" si="57"/>
        <v>1.7775657319537761E-2</v>
      </c>
      <c r="J715" s="24">
        <f>$J$2*(1+C715*$O$3/I715)</f>
        <v>2229.6353701548765</v>
      </c>
      <c r="K715" s="24">
        <f t="shared" si="59"/>
        <v>9.8567459910296744</v>
      </c>
      <c r="L715" s="26">
        <f t="shared" si="58"/>
        <v>0.14325400897032559</v>
      </c>
      <c r="Q715">
        <v>713</v>
      </c>
      <c r="R715">
        <v>169</v>
      </c>
      <c r="S715" s="10">
        <v>3.5608385379557461E-3</v>
      </c>
      <c r="T715" s="20"/>
    </row>
    <row r="716" spans="1:20" x14ac:dyDescent="0.15">
      <c r="A716" s="6">
        <v>37648</v>
      </c>
      <c r="B716" s="11">
        <v>1325.27</v>
      </c>
      <c r="C716" s="7">
        <f t="shared" si="55"/>
        <v>-1.2569478593887462E-2</v>
      </c>
      <c r="E716">
        <v>714</v>
      </c>
      <c r="F716" s="2">
        <f t="shared" si="56"/>
        <v>636.25156012293064</v>
      </c>
      <c r="G716" s="9">
        <f>C716^2</f>
        <v>1.5799179212219513E-4</v>
      </c>
      <c r="H716" s="23">
        <f>$O$2*H715+(1-$O$2)*G715</f>
        <v>3.6326317377579541E-4</v>
      </c>
      <c r="I716" s="9">
        <f t="shared" si="57"/>
        <v>1.9059464152378351E-2</v>
      </c>
      <c r="J716" s="24">
        <f>$J$2*(1+C716*$O$3/I716)</f>
        <v>2250.6078004989472</v>
      </c>
      <c r="K716" s="24">
        <f t="shared" si="59"/>
        <v>9.9494606660313138</v>
      </c>
      <c r="L716" s="26">
        <f t="shared" si="58"/>
        <v>5.0539333968686151E-2</v>
      </c>
      <c r="Q716">
        <v>714</v>
      </c>
      <c r="R716">
        <v>4</v>
      </c>
      <c r="S716" s="10">
        <v>3.4212529808836933E-3</v>
      </c>
      <c r="T716" s="20"/>
    </row>
    <row r="717" spans="1:20" x14ac:dyDescent="0.15">
      <c r="A717" s="6">
        <v>37649</v>
      </c>
      <c r="B717" s="11">
        <v>1342.18</v>
      </c>
      <c r="C717" s="7">
        <f t="shared" si="55"/>
        <v>1.2759664068453969E-2</v>
      </c>
      <c r="E717">
        <v>715</v>
      </c>
      <c r="F717" s="2">
        <f t="shared" si="56"/>
        <v>644.36991629312899</v>
      </c>
      <c r="G717" s="9">
        <f>C717^2</f>
        <v>1.6280902713979527E-4</v>
      </c>
      <c r="H717" s="23">
        <f>$O$2*H716+(1-$O$2)*G716</f>
        <v>3.5094689087657936E-4</v>
      </c>
      <c r="I717" s="9">
        <f t="shared" si="57"/>
        <v>1.8733576563928718E-2</v>
      </c>
      <c r="J717" s="24">
        <f>$J$2*(1+C717*$O$3/I717)</f>
        <v>2273.8470597067258</v>
      </c>
      <c r="K717" s="24">
        <f t="shared" si="59"/>
        <v>10.052196511585674</v>
      </c>
      <c r="L717" s="26">
        <f t="shared" si="58"/>
        <v>-5.2196511585673733E-2</v>
      </c>
      <c r="Q717">
        <v>715</v>
      </c>
      <c r="R717">
        <v>171</v>
      </c>
      <c r="S717" s="10">
        <v>3.3219870318763611E-3</v>
      </c>
      <c r="T717" s="20"/>
    </row>
    <row r="718" spans="1:20" x14ac:dyDescent="0.15">
      <c r="A718" s="6">
        <v>37650</v>
      </c>
      <c r="B718" s="11">
        <v>1358.06</v>
      </c>
      <c r="C718" s="7">
        <f t="shared" si="55"/>
        <v>1.1831498010698827E-2</v>
      </c>
      <c r="E718">
        <v>716</v>
      </c>
      <c r="F718" s="2">
        <f t="shared" si="56"/>
        <v>651.99377767590533</v>
      </c>
      <c r="G718" s="9">
        <f>C718^2</f>
        <v>1.399843451771703E-4</v>
      </c>
      <c r="H718" s="23">
        <f>$O$2*H717+(1-$O$2)*G717</f>
        <v>3.396586190523723E-4</v>
      </c>
      <c r="I718" s="9">
        <f t="shared" si="57"/>
        <v>1.8429829599113833E-2</v>
      </c>
      <c r="J718" s="24">
        <f>$J$2*(1+C718*$O$3/I718)</f>
        <v>2273.1686282136357</v>
      </c>
      <c r="K718" s="24">
        <f t="shared" si="59"/>
        <v>10.049197309568513</v>
      </c>
      <c r="L718" s="26">
        <f t="shared" si="58"/>
        <v>-4.9197309568512537E-2</v>
      </c>
      <c r="Q718">
        <v>716</v>
      </c>
      <c r="R718">
        <v>1158</v>
      </c>
      <c r="S718" s="10">
        <v>2.7289725505674767E-3</v>
      </c>
      <c r="T718" s="20"/>
    </row>
    <row r="719" spans="1:20" x14ac:dyDescent="0.15">
      <c r="A719" s="6">
        <v>37651</v>
      </c>
      <c r="B719" s="11">
        <v>1322.35</v>
      </c>
      <c r="C719" s="7">
        <f t="shared" si="55"/>
        <v>-2.6294861788139001E-2</v>
      </c>
      <c r="E719">
        <v>717</v>
      </c>
      <c r="F719" s="2">
        <f t="shared" si="56"/>
        <v>634.84969140519081</v>
      </c>
      <c r="G719" s="9">
        <f>C719^2</f>
        <v>6.9141975645733262E-4</v>
      </c>
      <c r="H719" s="23">
        <f>$O$2*H718+(1-$O$2)*G718</f>
        <v>3.2767816261986021E-4</v>
      </c>
      <c r="I719" s="9">
        <f t="shared" si="57"/>
        <v>1.8101882847368675E-2</v>
      </c>
      <c r="J719" s="24">
        <f>$J$2*(1+C719*$O$3/I719)</f>
        <v>2236.8591514505511</v>
      </c>
      <c r="K719" s="24">
        <f t="shared" si="59"/>
        <v>9.8886807989715084</v>
      </c>
      <c r="L719" s="26">
        <f t="shared" si="58"/>
        <v>0.11131920102849158</v>
      </c>
      <c r="Q719">
        <v>717</v>
      </c>
      <c r="R719">
        <v>441</v>
      </c>
      <c r="S719" s="10">
        <v>2.7153139335993615E-3</v>
      </c>
      <c r="T719" s="20"/>
    </row>
    <row r="720" spans="1:20" x14ac:dyDescent="0.15">
      <c r="A720" s="6">
        <v>37652</v>
      </c>
      <c r="B720" s="11">
        <v>1320.91</v>
      </c>
      <c r="C720" s="7">
        <f t="shared" si="55"/>
        <v>-1.0889703936173278E-3</v>
      </c>
      <c r="E720">
        <v>718</v>
      </c>
      <c r="F720" s="2">
        <f t="shared" si="56"/>
        <v>634.15835888685342</v>
      </c>
      <c r="G720" s="9">
        <f>C720^2</f>
        <v>1.1858565181750779E-6</v>
      </c>
      <c r="H720" s="23">
        <f>$O$2*H719+(1-$O$2)*G719</f>
        <v>3.4950265825010857E-4</v>
      </c>
      <c r="I720" s="9">
        <f t="shared" si="57"/>
        <v>1.8694990191227931E-2</v>
      </c>
      <c r="J720" s="24">
        <f>$J$2*(1+C720*$O$3/I720)</f>
        <v>2261.0302495640422</v>
      </c>
      <c r="K720" s="24">
        <f t="shared" si="59"/>
        <v>9.9955361070716791</v>
      </c>
      <c r="L720" s="26">
        <f t="shared" si="58"/>
        <v>4.463892928320945E-3</v>
      </c>
      <c r="Q720">
        <v>718</v>
      </c>
      <c r="R720">
        <v>1361</v>
      </c>
      <c r="S720" s="10">
        <v>2.5918632300960809E-3</v>
      </c>
      <c r="T720" s="20"/>
    </row>
    <row r="721" spans="1:20" x14ac:dyDescent="0.15">
      <c r="A721" s="6">
        <v>37655</v>
      </c>
      <c r="B721" s="11">
        <v>1323.79</v>
      </c>
      <c r="C721" s="7">
        <f t="shared" si="55"/>
        <v>2.1803150858119569E-3</v>
      </c>
      <c r="E721">
        <v>719</v>
      </c>
      <c r="F721" s="2">
        <f t="shared" si="56"/>
        <v>635.5410239235282</v>
      </c>
      <c r="G721" s="9">
        <f>C721^2</f>
        <v>4.7537738734192005E-6</v>
      </c>
      <c r="H721" s="23">
        <f>$O$2*H720+(1-$O$2)*G720</f>
        <v>3.2860365014619254E-4</v>
      </c>
      <c r="I721" s="9">
        <f t="shared" si="57"/>
        <v>1.8127428117253493E-2</v>
      </c>
      <c r="J721" s="24">
        <f>$J$2*(1+C721*$O$3/I721)</f>
        <v>2264.1250010908079</v>
      </c>
      <c r="K721" s="24">
        <f t="shared" si="59"/>
        <v>10.009217348458948</v>
      </c>
      <c r="L721" s="26">
        <f t="shared" si="58"/>
        <v>-9.2173484589483934E-3</v>
      </c>
      <c r="Q721">
        <v>719</v>
      </c>
      <c r="R721">
        <v>1177</v>
      </c>
      <c r="S721" s="10">
        <v>2.311062878757042E-3</v>
      </c>
      <c r="T721" s="20"/>
    </row>
    <row r="722" spans="1:20" x14ac:dyDescent="0.15">
      <c r="A722" s="6">
        <v>37656</v>
      </c>
      <c r="B722" s="11">
        <v>1306.1500000000001</v>
      </c>
      <c r="C722" s="7">
        <f t="shared" si="55"/>
        <v>-1.3325376381450149E-2</v>
      </c>
      <c r="E722">
        <v>720</v>
      </c>
      <c r="F722" s="2">
        <f t="shared" si="56"/>
        <v>627.07220057389497</v>
      </c>
      <c r="G722" s="9">
        <f>C722^2</f>
        <v>1.7756565570730947E-4</v>
      </c>
      <c r="H722" s="23">
        <f>$O$2*H721+(1-$O$2)*G721</f>
        <v>3.0917265756982609E-4</v>
      </c>
      <c r="I722" s="9">
        <f t="shared" si="57"/>
        <v>1.7583306218394368E-2</v>
      </c>
      <c r="J722" s="24">
        <f>$J$2*(1+C722*$O$3/I722)</f>
        <v>2248.9028196018971</v>
      </c>
      <c r="K722" s="24">
        <f t="shared" si="59"/>
        <v>9.9419233064043837</v>
      </c>
      <c r="L722" s="26">
        <f t="shared" si="58"/>
        <v>5.8076693595616291E-2</v>
      </c>
      <c r="Q722">
        <v>720</v>
      </c>
      <c r="R722">
        <v>578</v>
      </c>
      <c r="S722" s="10">
        <v>2.1533334942667182E-3</v>
      </c>
      <c r="T722" s="20"/>
    </row>
    <row r="723" spans="1:20" x14ac:dyDescent="0.15">
      <c r="A723" s="6">
        <v>37657</v>
      </c>
      <c r="B723" s="11">
        <v>1301.5</v>
      </c>
      <c r="C723" s="7">
        <f t="shared" si="55"/>
        <v>-3.5600811545382083E-3</v>
      </c>
      <c r="E723">
        <v>721</v>
      </c>
      <c r="F723" s="2">
        <f t="shared" si="56"/>
        <v>624.83977265009707</v>
      </c>
      <c r="G723" s="9">
        <f>C723^2</f>
        <v>1.2674177826898102E-5</v>
      </c>
      <c r="H723" s="23">
        <f>$O$2*H722+(1-$O$2)*G722</f>
        <v>3.0127623745807507E-4</v>
      </c>
      <c r="I723" s="9">
        <f t="shared" si="57"/>
        <v>1.7357310778403291E-2</v>
      </c>
      <c r="J723" s="24">
        <f>$J$2*(1+C723*$O$3/I723)</f>
        <v>2258.4845000481</v>
      </c>
      <c r="K723" s="24">
        <f t="shared" si="59"/>
        <v>9.9842818873587564</v>
      </c>
      <c r="L723" s="26">
        <f t="shared" si="58"/>
        <v>1.5718112641243565E-2</v>
      </c>
      <c r="Q723">
        <v>721</v>
      </c>
      <c r="R723">
        <v>857</v>
      </c>
      <c r="S723" s="10">
        <v>1.9651318786557681E-3</v>
      </c>
      <c r="T723" s="20"/>
    </row>
    <row r="724" spans="1:20" x14ac:dyDescent="0.15">
      <c r="A724" s="6">
        <v>37658</v>
      </c>
      <c r="B724" s="11">
        <v>1301.73</v>
      </c>
      <c r="C724" s="7">
        <f t="shared" si="55"/>
        <v>1.7671917018824423E-4</v>
      </c>
      <c r="E724">
        <v>722</v>
      </c>
      <c r="F724" s="2">
        <f t="shared" si="56"/>
        <v>624.95019381622046</v>
      </c>
      <c r="G724" s="9">
        <f>C724^2</f>
        <v>3.1229665112021627E-8</v>
      </c>
      <c r="H724" s="23">
        <f>$O$2*H723+(1-$O$2)*G723</f>
        <v>2.8396011388020441E-4</v>
      </c>
      <c r="I724" s="9">
        <f t="shared" si="57"/>
        <v>1.6851116101914566E-2</v>
      </c>
      <c r="J724" s="24">
        <f>$J$2*(1+C724*$O$3/I724)</f>
        <v>2262.2217934414589</v>
      </c>
      <c r="K724" s="24">
        <f t="shared" si="59"/>
        <v>10.000803670321741</v>
      </c>
      <c r="L724" s="26">
        <f t="shared" si="58"/>
        <v>-8.0367032174066821E-4</v>
      </c>
      <c r="Q724">
        <v>722</v>
      </c>
      <c r="R724">
        <v>631</v>
      </c>
      <c r="S724" s="10">
        <v>1.8540133668487613E-3</v>
      </c>
      <c r="T724" s="20"/>
    </row>
    <row r="725" spans="1:20" x14ac:dyDescent="0.15">
      <c r="A725" s="6">
        <v>37659</v>
      </c>
      <c r="B725" s="11">
        <v>1282.47</v>
      </c>
      <c r="C725" s="7">
        <f t="shared" si="55"/>
        <v>-1.4795694959784278E-2</v>
      </c>
      <c r="E725">
        <v>723</v>
      </c>
      <c r="F725" s="2">
        <f t="shared" si="56"/>
        <v>615.70362138345763</v>
      </c>
      <c r="G725" s="9">
        <f>C725^2</f>
        <v>2.1891258934298588E-4</v>
      </c>
      <c r="H725" s="23">
        <f>$O$2*H724+(1-$O$2)*G724</f>
        <v>2.6692438082729888E-4</v>
      </c>
      <c r="I725" s="9">
        <f t="shared" si="57"/>
        <v>1.6337820565402807E-2</v>
      </c>
      <c r="J725" s="24">
        <f>$J$2*(1+C725*$O$3/I725)</f>
        <v>2246.3412719790308</v>
      </c>
      <c r="K725" s="24">
        <f t="shared" si="59"/>
        <v>9.9305992466049702</v>
      </c>
      <c r="L725" s="26">
        <f t="shared" si="58"/>
        <v>6.9400753395029824E-2</v>
      </c>
      <c r="Q725">
        <v>723</v>
      </c>
      <c r="R725">
        <v>848</v>
      </c>
      <c r="S725" s="10">
        <v>1.7264795331293215E-3</v>
      </c>
      <c r="T725" s="20"/>
    </row>
    <row r="726" spans="1:20" x14ac:dyDescent="0.15">
      <c r="A726" s="6">
        <v>37662</v>
      </c>
      <c r="B726" s="11">
        <v>1296.68</v>
      </c>
      <c r="C726" s="7">
        <f t="shared" si="55"/>
        <v>1.1080181212815843E-2</v>
      </c>
      <c r="E726">
        <v>724</v>
      </c>
      <c r="F726" s="2">
        <f t="shared" si="56"/>
        <v>622.52572908177331</v>
      </c>
      <c r="G726" s="9">
        <f>C726^2</f>
        <v>1.2277041570883716E-4</v>
      </c>
      <c r="H726" s="23">
        <f>$O$2*H725+(1-$O$2)*G725</f>
        <v>2.6404367333824008E-4</v>
      </c>
      <c r="I726" s="9">
        <f t="shared" si="57"/>
        <v>1.6249420707774173E-2</v>
      </c>
      <c r="J726" s="24">
        <f>$J$2*(1+C726*$O$3/I726)</f>
        <v>2273.8604006919263</v>
      </c>
      <c r="K726" s="24">
        <f t="shared" si="59"/>
        <v>10.05225548925716</v>
      </c>
      <c r="L726" s="26">
        <f t="shared" si="58"/>
        <v>-5.2255489257159837E-2</v>
      </c>
      <c r="Q726">
        <v>724</v>
      </c>
      <c r="R726">
        <v>1446</v>
      </c>
      <c r="S726" s="10">
        <v>1.6178808608255935E-3</v>
      </c>
      <c r="T726" s="20"/>
    </row>
    <row r="727" spans="1:20" x14ac:dyDescent="0.15">
      <c r="A727" s="6">
        <v>37663</v>
      </c>
      <c r="B727" s="11">
        <v>1295.46</v>
      </c>
      <c r="C727" s="7">
        <f t="shared" si="55"/>
        <v>-9.4086436129192652E-4</v>
      </c>
      <c r="E727">
        <v>725</v>
      </c>
      <c r="F727" s="2">
        <f t="shared" si="56"/>
        <v>621.94001680929296</v>
      </c>
      <c r="G727" s="9">
        <f>C727^2</f>
        <v>8.8522574634926484E-7</v>
      </c>
      <c r="H727" s="23">
        <f>$O$2*H726+(1-$O$2)*G726</f>
        <v>2.555672778804759E-4</v>
      </c>
      <c r="I727" s="9">
        <f t="shared" si="57"/>
        <v>1.598647171456153E-2</v>
      </c>
      <c r="J727" s="24">
        <f>$J$2*(1+C727*$O$3/I727)</f>
        <v>2261.0197711198211</v>
      </c>
      <c r="K727" s="24">
        <f t="shared" si="59"/>
        <v>9.9954897840879084</v>
      </c>
      <c r="L727" s="26">
        <f t="shared" si="58"/>
        <v>4.510215912091553E-3</v>
      </c>
      <c r="Q727">
        <v>725</v>
      </c>
      <c r="R727">
        <v>1287</v>
      </c>
      <c r="S727" s="10">
        <v>1.5704908751033031E-3</v>
      </c>
      <c r="T727" s="20"/>
    </row>
    <row r="728" spans="1:20" x14ac:dyDescent="0.15">
      <c r="A728" s="6">
        <v>37664</v>
      </c>
      <c r="B728" s="11">
        <v>1278.97</v>
      </c>
      <c r="C728" s="7">
        <f t="shared" si="55"/>
        <v>-1.2729069210936639E-2</v>
      </c>
      <c r="E728">
        <v>726</v>
      </c>
      <c r="F728" s="2">
        <f t="shared" si="56"/>
        <v>614.02329929027633</v>
      </c>
      <c r="G728" s="9">
        <f>C728^2</f>
        <v>1.620292029768151E-4</v>
      </c>
      <c r="H728" s="23">
        <f>$O$2*H727+(1-$O$2)*G727</f>
        <v>2.4028635475242829E-4</v>
      </c>
      <c r="I728" s="9">
        <f t="shared" si="57"/>
        <v>1.5501172689587981E-2</v>
      </c>
      <c r="J728" s="24">
        <f>$J$2*(1+C728*$O$3/I728)</f>
        <v>2247.8050707891057</v>
      </c>
      <c r="K728" s="24">
        <f t="shared" si="59"/>
        <v>9.9370703912800202</v>
      </c>
      <c r="L728" s="26">
        <f t="shared" si="58"/>
        <v>6.2929608719979768E-2</v>
      </c>
      <c r="Q728">
        <v>726</v>
      </c>
      <c r="R728">
        <v>1255</v>
      </c>
      <c r="S728" s="10">
        <v>1.4510445041384656E-3</v>
      </c>
      <c r="T728" s="20"/>
    </row>
    <row r="729" spans="1:20" x14ac:dyDescent="0.15">
      <c r="A729" s="6">
        <v>37665</v>
      </c>
      <c r="B729" s="11">
        <v>1277.44</v>
      </c>
      <c r="C729" s="7">
        <f t="shared" si="55"/>
        <v>-1.1962751276417549E-3</v>
      </c>
      <c r="E729">
        <v>727</v>
      </c>
      <c r="F729" s="2">
        <f t="shared" si="56"/>
        <v>613.28875848954283</v>
      </c>
      <c r="G729" s="9">
        <f>C729^2</f>
        <v>1.4310741810142971E-6</v>
      </c>
      <c r="H729" s="23">
        <f>$O$2*H728+(1-$O$2)*G728</f>
        <v>2.3559092564589149E-4</v>
      </c>
      <c r="I729" s="9">
        <f t="shared" si="57"/>
        <v>1.5348971484952713E-2</v>
      </c>
      <c r="J729" s="24">
        <f>$J$2*(1+C729*$O$3/I729)</f>
        <v>2260.6889388300319</v>
      </c>
      <c r="K729" s="24">
        <f t="shared" si="59"/>
        <v>9.9940272445669915</v>
      </c>
      <c r="L729" s="26">
        <f t="shared" si="58"/>
        <v>5.9727554330084587E-3</v>
      </c>
      <c r="Q729">
        <v>727</v>
      </c>
      <c r="R729">
        <v>908</v>
      </c>
      <c r="S729" s="10">
        <v>1.4433402521447647E-3</v>
      </c>
      <c r="T729" s="20"/>
    </row>
    <row r="730" spans="1:20" x14ac:dyDescent="0.15">
      <c r="A730" s="6">
        <v>37666</v>
      </c>
      <c r="B730" s="11">
        <v>1310.17</v>
      </c>
      <c r="C730" s="7">
        <f t="shared" si="55"/>
        <v>2.562155561122248E-2</v>
      </c>
      <c r="E730">
        <v>728</v>
      </c>
      <c r="F730" s="2">
        <f t="shared" si="56"/>
        <v>629.00217052092023</v>
      </c>
      <c r="G730" s="9">
        <f>C730^2</f>
        <v>6.5646411193896618E-4</v>
      </c>
      <c r="H730" s="23">
        <f>$O$2*H729+(1-$O$2)*G729</f>
        <v>2.2154133455799886E-4</v>
      </c>
      <c r="I730" s="9">
        <f t="shared" si="57"/>
        <v>1.4884264662992218E-2</v>
      </c>
      <c r="J730" s="24">
        <f>$J$2*(1+C730*$O$3/I730)</f>
        <v>2291.8801724764085</v>
      </c>
      <c r="K730" s="24">
        <f t="shared" si="59"/>
        <v>10.131917085800465</v>
      </c>
      <c r="L730" s="26">
        <f t="shared" si="58"/>
        <v>-0.13191708580046502</v>
      </c>
      <c r="Q730">
        <v>728</v>
      </c>
      <c r="R730">
        <v>852</v>
      </c>
      <c r="S730" s="10">
        <v>1.4249616066344117E-3</v>
      </c>
      <c r="T730" s="20"/>
    </row>
    <row r="731" spans="1:20" x14ac:dyDescent="0.15">
      <c r="A731" s="6">
        <v>37670</v>
      </c>
      <c r="B731" s="11">
        <v>1346.54</v>
      </c>
      <c r="C731" s="7">
        <f t="shared" si="55"/>
        <v>2.7759756367494282E-2</v>
      </c>
      <c r="E731">
        <v>729</v>
      </c>
      <c r="F731" s="2">
        <f t="shared" si="56"/>
        <v>646.4631175292061</v>
      </c>
      <c r="G731" s="9">
        <f>C731^2</f>
        <v>7.7060407358263926E-4</v>
      </c>
      <c r="H731" s="23">
        <f>$O$2*H730+(1-$O$2)*G730</f>
        <v>2.476367012008569E-4</v>
      </c>
      <c r="I731" s="9">
        <f t="shared" si="57"/>
        <v>1.5736476772163995E-2</v>
      </c>
      <c r="J731" s="24">
        <f>$J$2*(1+C731*$O$3/I731)</f>
        <v>2292.619569254648</v>
      </c>
      <c r="K731" s="24">
        <f t="shared" si="59"/>
        <v>10.135185802437835</v>
      </c>
      <c r="L731" s="26">
        <f t="shared" si="58"/>
        <v>-0.13518580243783518</v>
      </c>
      <c r="Q731">
        <v>729</v>
      </c>
      <c r="R731">
        <v>747</v>
      </c>
      <c r="S731" s="10">
        <v>1.4161808081283311E-3</v>
      </c>
      <c r="T731" s="20"/>
    </row>
    <row r="732" spans="1:20" x14ac:dyDescent="0.15">
      <c r="A732" s="6">
        <v>37671</v>
      </c>
      <c r="B732" s="11">
        <v>1334.32</v>
      </c>
      <c r="C732" s="7">
        <f t="shared" si="55"/>
        <v>-9.0751110252944578E-3</v>
      </c>
      <c r="E732">
        <v>730</v>
      </c>
      <c r="F732" s="2">
        <f t="shared" si="56"/>
        <v>640.59639296387058</v>
      </c>
      <c r="G732" s="9">
        <f>C732^2</f>
        <v>8.2357640121421023E-5</v>
      </c>
      <c r="H732" s="23">
        <f>$O$2*H731+(1-$O$2)*G731</f>
        <v>2.7901474354376389E-4</v>
      </c>
      <c r="I732" s="9">
        <f t="shared" si="57"/>
        <v>1.6703734419098139E-2</v>
      </c>
      <c r="J732" s="24">
        <f>$J$2*(1+C732*$O$3/I732)</f>
        <v>2252.6219370474505</v>
      </c>
      <c r="K732" s="24">
        <f t="shared" si="59"/>
        <v>9.9583647373496955</v>
      </c>
      <c r="L732" s="26">
        <f t="shared" si="58"/>
        <v>4.1635262650304483E-2</v>
      </c>
      <c r="Q732">
        <v>730</v>
      </c>
      <c r="R732">
        <v>309</v>
      </c>
      <c r="S732" s="10">
        <v>1.136956800483091E-3</v>
      </c>
      <c r="T732" s="20"/>
    </row>
    <row r="733" spans="1:20" x14ac:dyDescent="0.15">
      <c r="A733" s="6">
        <v>37672</v>
      </c>
      <c r="B733" s="11">
        <v>1331.23</v>
      </c>
      <c r="C733" s="7">
        <f t="shared" si="55"/>
        <v>-2.3157863181245686E-3</v>
      </c>
      <c r="E733">
        <v>731</v>
      </c>
      <c r="F733" s="2">
        <f t="shared" si="56"/>
        <v>639.11290860160489</v>
      </c>
      <c r="G733" s="9">
        <f>C733^2</f>
        <v>5.3628662712129459E-6</v>
      </c>
      <c r="H733" s="23">
        <f>$O$2*H732+(1-$O$2)*G732</f>
        <v>2.6721531733842334E-4</v>
      </c>
      <c r="I733" s="9">
        <f t="shared" si="57"/>
        <v>1.6346721914146069E-2</v>
      </c>
      <c r="J733" s="24">
        <f>$J$2*(1+C733*$O$3/I733)</f>
        <v>2259.5842111251677</v>
      </c>
      <c r="K733" s="24">
        <f t="shared" si="59"/>
        <v>9.9891434772381018</v>
      </c>
      <c r="L733" s="26">
        <f t="shared" si="58"/>
        <v>1.0856522761898191E-2</v>
      </c>
      <c r="Q733">
        <v>731</v>
      </c>
      <c r="R733">
        <v>406</v>
      </c>
      <c r="S733" s="10">
        <v>1.0142915858271095E-3</v>
      </c>
      <c r="T733" s="20"/>
    </row>
    <row r="734" spans="1:20" x14ac:dyDescent="0.15">
      <c r="A734" s="6">
        <v>37673</v>
      </c>
      <c r="B734" s="11">
        <v>1349.02</v>
      </c>
      <c r="C734" s="7">
        <f t="shared" si="55"/>
        <v>1.3363581049104845E-2</v>
      </c>
      <c r="E734">
        <v>732</v>
      </c>
      <c r="F734" s="2">
        <f t="shared" si="56"/>
        <v>647.65374575523163</v>
      </c>
      <c r="G734" s="9">
        <f>C734^2</f>
        <v>1.7858529845599414E-4</v>
      </c>
      <c r="H734" s="23">
        <f>$O$2*H733+(1-$O$2)*G733</f>
        <v>2.5150417027439072E-4</v>
      </c>
      <c r="I734" s="9">
        <f t="shared" si="57"/>
        <v>1.585888300840859E-2</v>
      </c>
      <c r="J734" s="24">
        <f>$J$2*(1+C734*$O$3/I734)</f>
        <v>2276.6474186069795</v>
      </c>
      <c r="K734" s="24">
        <f t="shared" si="59"/>
        <v>10.064576305489645</v>
      </c>
      <c r="L734" s="26">
        <f t="shared" si="58"/>
        <v>-6.4576305489644881E-2</v>
      </c>
      <c r="Q734">
        <v>732</v>
      </c>
      <c r="R734">
        <v>1266</v>
      </c>
      <c r="S734" s="10">
        <v>9.6436320880499693E-4</v>
      </c>
      <c r="T734" s="20"/>
    </row>
    <row r="735" spans="1:20" x14ac:dyDescent="0.15">
      <c r="A735" s="6">
        <v>37676</v>
      </c>
      <c r="B735" s="11">
        <v>1322.38</v>
      </c>
      <c r="C735" s="7">
        <f t="shared" si="55"/>
        <v>-1.974766867800315E-2</v>
      </c>
      <c r="E735">
        <v>733</v>
      </c>
      <c r="F735" s="2">
        <f t="shared" si="56"/>
        <v>634.86409416598963</v>
      </c>
      <c r="G735" s="9">
        <f>C735^2</f>
        <v>3.8997041821618668E-4</v>
      </c>
      <c r="H735" s="23">
        <f>$O$2*H734+(1-$O$2)*G734</f>
        <v>2.471290379652869E-4</v>
      </c>
      <c r="I735" s="9">
        <f t="shared" si="57"/>
        <v>1.5720338354033189E-2</v>
      </c>
      <c r="J735" s="24">
        <f>$J$2*(1+C735*$O$3/I735)</f>
        <v>2240.2640474622131</v>
      </c>
      <c r="K735" s="24">
        <f t="shared" si="59"/>
        <v>9.9037331234735593</v>
      </c>
      <c r="L735" s="26">
        <f t="shared" si="58"/>
        <v>9.6266876526440726E-2</v>
      </c>
      <c r="Q735">
        <v>733</v>
      </c>
      <c r="R735">
        <v>667</v>
      </c>
      <c r="S735" s="10">
        <v>8.8591489460121409E-4</v>
      </c>
      <c r="T735" s="20"/>
    </row>
    <row r="736" spans="1:20" x14ac:dyDescent="0.15">
      <c r="A736" s="6">
        <v>37677</v>
      </c>
      <c r="B736" s="11">
        <v>1328.98</v>
      </c>
      <c r="C736" s="7">
        <f t="shared" si="55"/>
        <v>4.9910010738214439E-3</v>
      </c>
      <c r="E736">
        <v>734</v>
      </c>
      <c r="F736" s="2">
        <f t="shared" si="56"/>
        <v>638.03270154170275</v>
      </c>
      <c r="G736" s="9">
        <f>C736^2</f>
        <v>2.4910091718886806E-5</v>
      </c>
      <c r="H736" s="23">
        <f>$O$2*H735+(1-$O$2)*G735</f>
        <v>2.5569952078034091E-4</v>
      </c>
      <c r="I736" s="9">
        <f t="shared" si="57"/>
        <v>1.5990607267403603E-2</v>
      </c>
      <c r="J736" s="24">
        <f>$J$2*(1+C736*$O$3/I736)</f>
        <v>2267.4506061857869</v>
      </c>
      <c r="K736" s="24">
        <f t="shared" si="59"/>
        <v>10.023919144603044</v>
      </c>
      <c r="L736" s="26">
        <f t="shared" si="58"/>
        <v>-2.3919144603043563E-2</v>
      </c>
      <c r="Q736">
        <v>734</v>
      </c>
      <c r="R736">
        <v>1199</v>
      </c>
      <c r="S736" s="10">
        <v>8.7404724125939026E-4</v>
      </c>
      <c r="T736" s="20"/>
    </row>
    <row r="737" spans="1:20" x14ac:dyDescent="0.15">
      <c r="A737" s="6">
        <v>37678</v>
      </c>
      <c r="B737" s="11">
        <v>1303.68</v>
      </c>
      <c r="C737" s="7">
        <f t="shared" si="55"/>
        <v>-1.9037156315369619E-2</v>
      </c>
      <c r="E737">
        <v>735</v>
      </c>
      <c r="F737" s="2">
        <f t="shared" si="56"/>
        <v>625.8863732681358</v>
      </c>
      <c r="G737" s="9">
        <f>C737^2</f>
        <v>3.6241332057581737E-4</v>
      </c>
      <c r="H737" s="23">
        <f>$O$2*H736+(1-$O$2)*G736</f>
        <v>2.4185215503665363E-4</v>
      </c>
      <c r="I737" s="9">
        <f t="shared" si="57"/>
        <v>1.5551596543012991E-2</v>
      </c>
      <c r="J737" s="24">
        <f>$J$2*(1+C737*$O$3/I737)</f>
        <v>2240.8197589171023</v>
      </c>
      <c r="K737" s="24">
        <f t="shared" si="59"/>
        <v>9.9061898061798317</v>
      </c>
      <c r="L737" s="26">
        <f t="shared" si="58"/>
        <v>9.3810193820168308E-2</v>
      </c>
      <c r="Q737">
        <v>735</v>
      </c>
      <c r="R737">
        <v>761</v>
      </c>
      <c r="S737" s="10">
        <v>4.0817791906100354E-4</v>
      </c>
      <c r="T737" s="20"/>
    </row>
    <row r="738" spans="1:20" x14ac:dyDescent="0.15">
      <c r="A738" s="6">
        <v>37679</v>
      </c>
      <c r="B738" s="11">
        <v>1323.94</v>
      </c>
      <c r="C738" s="7">
        <f t="shared" si="55"/>
        <v>1.5540623465881254E-2</v>
      </c>
      <c r="E738">
        <v>736</v>
      </c>
      <c r="F738" s="2">
        <f t="shared" si="56"/>
        <v>635.61303772752194</v>
      </c>
      <c r="G738" s="9">
        <f>C738^2</f>
        <v>2.4151097770829907E-4</v>
      </c>
      <c r="H738" s="23">
        <f>$O$2*H737+(1-$O$2)*G737</f>
        <v>2.4908582496900345E-4</v>
      </c>
      <c r="I738" s="9">
        <f t="shared" si="57"/>
        <v>1.5782453071972159E-2</v>
      </c>
      <c r="J738" s="24">
        <f>$J$2*(1+C738*$O$3/I738)</f>
        <v>2279.1093565364445</v>
      </c>
      <c r="K738" s="24">
        <f t="shared" si="59"/>
        <v>10.075460011920411</v>
      </c>
      <c r="L738" s="26">
        <f t="shared" si="58"/>
        <v>-7.5460011920410963E-2</v>
      </c>
      <c r="Q738">
        <v>736</v>
      </c>
      <c r="R738">
        <v>492</v>
      </c>
      <c r="S738" s="10">
        <v>3.6467550397034643E-4</v>
      </c>
      <c r="T738" s="20"/>
    </row>
    <row r="739" spans="1:20" x14ac:dyDescent="0.15">
      <c r="A739" s="6">
        <v>37680</v>
      </c>
      <c r="B739" s="11">
        <v>1337.52</v>
      </c>
      <c r="C739" s="7">
        <f t="shared" si="55"/>
        <v>1.0257262413704504E-2</v>
      </c>
      <c r="E739">
        <v>737</v>
      </c>
      <c r="F739" s="2">
        <f t="shared" si="56"/>
        <v>642.13268744906497</v>
      </c>
      <c r="G739" s="9">
        <f>C739^2</f>
        <v>1.0521143222359515E-4</v>
      </c>
      <c r="H739" s="23">
        <f>$O$2*H738+(1-$O$2)*G738</f>
        <v>2.486313341333612E-4</v>
      </c>
      <c r="I739" s="9">
        <f t="shared" si="57"/>
        <v>1.5768047885942039E-2</v>
      </c>
      <c r="J739" s="24">
        <f>$J$2*(1+C739*$O$3/I739)</f>
        <v>2273.3165631037136</v>
      </c>
      <c r="K739" s="24">
        <f t="shared" si="59"/>
        <v>10.049851298401945</v>
      </c>
      <c r="L739" s="26">
        <f t="shared" si="58"/>
        <v>-4.9851298401945243E-2</v>
      </c>
      <c r="Q739">
        <v>737</v>
      </c>
      <c r="R739">
        <v>161</v>
      </c>
      <c r="S739" s="10">
        <v>3.1649897835173135E-4</v>
      </c>
      <c r="T739" s="20"/>
    </row>
    <row r="740" spans="1:20" x14ac:dyDescent="0.15">
      <c r="A740" s="6">
        <v>37683</v>
      </c>
      <c r="B740" s="11">
        <v>1320.29</v>
      </c>
      <c r="C740" s="7">
        <f t="shared" si="55"/>
        <v>-1.2882050361863739E-2</v>
      </c>
      <c r="E740">
        <v>738</v>
      </c>
      <c r="F740" s="2">
        <f t="shared" si="56"/>
        <v>633.86070183034724</v>
      </c>
      <c r="G740" s="9">
        <f>C740^2</f>
        <v>1.6594722152559369E-4</v>
      </c>
      <c r="H740" s="23">
        <f>$O$2*H739+(1-$O$2)*G739</f>
        <v>2.4002614001877523E-4</v>
      </c>
      <c r="I740" s="9">
        <f t="shared" si="57"/>
        <v>1.5492777027336811E-2</v>
      </c>
      <c r="J740" s="24">
        <f>$J$2*(1+C740*$O$3/I740)</f>
        <v>2247.6261851011341</v>
      </c>
      <c r="K740" s="24">
        <f t="shared" si="59"/>
        <v>9.9362795755209188</v>
      </c>
      <c r="L740" s="26">
        <f t="shared" si="58"/>
        <v>6.3720424479081217E-2</v>
      </c>
      <c r="Q740">
        <v>738</v>
      </c>
      <c r="R740">
        <v>47</v>
      </c>
      <c r="S740" s="10">
        <v>1.5962480062192697E-4</v>
      </c>
      <c r="T740" s="20"/>
    </row>
    <row r="741" spans="1:20" x14ac:dyDescent="0.15">
      <c r="A741" s="6">
        <v>37684</v>
      </c>
      <c r="B741" s="11">
        <v>1307.77</v>
      </c>
      <c r="C741" s="7">
        <f t="shared" si="55"/>
        <v>-9.4827651500806187E-3</v>
      </c>
      <c r="E741">
        <v>739</v>
      </c>
      <c r="F741" s="2">
        <f t="shared" si="56"/>
        <v>627.84994965702481</v>
      </c>
      <c r="G741" s="9">
        <f>C741^2</f>
        <v>8.9922834891583504E-5</v>
      </c>
      <c r="H741" s="23">
        <f>$O$2*H740+(1-$O$2)*G740</f>
        <v>2.3558140490918434E-4</v>
      </c>
      <c r="I741" s="9">
        <f t="shared" si="57"/>
        <v>1.5348661339321562E-2</v>
      </c>
      <c r="J741" s="24">
        <f>$J$2*(1+C741*$O$3/I741)</f>
        <v>2251.330043430532</v>
      </c>
      <c r="K741" s="24">
        <f t="shared" si="59"/>
        <v>9.9526535491438342</v>
      </c>
      <c r="L741" s="26">
        <f t="shared" si="58"/>
        <v>4.7346450856165845E-2</v>
      </c>
      <c r="Q741">
        <v>739</v>
      </c>
      <c r="R741">
        <v>217</v>
      </c>
      <c r="S741" s="10">
        <v>-7.2004390254676309E-6</v>
      </c>
      <c r="T741" s="20"/>
    </row>
    <row r="742" spans="1:20" x14ac:dyDescent="0.15">
      <c r="A742" s="6">
        <v>37685</v>
      </c>
      <c r="B742" s="11">
        <v>1314.4</v>
      </c>
      <c r="C742" s="7">
        <f t="shared" si="55"/>
        <v>5.0696988002478793E-3</v>
      </c>
      <c r="E742">
        <v>740</v>
      </c>
      <c r="F742" s="2">
        <f t="shared" si="56"/>
        <v>631.03295979353675</v>
      </c>
      <c r="G742" s="9">
        <f>C742^2</f>
        <v>2.5701845925234788E-5</v>
      </c>
      <c r="H742" s="23">
        <f>$O$2*H741+(1-$O$2)*G741</f>
        <v>2.268418907081283E-4</v>
      </c>
      <c r="I742" s="9">
        <f t="shared" si="57"/>
        <v>1.5061271218198294E-2</v>
      </c>
      <c r="J742" s="24">
        <f>$J$2*(1+C742*$O$3/I742)</f>
        <v>2267.8750387851474</v>
      </c>
      <c r="K742" s="24">
        <f t="shared" si="59"/>
        <v>10.025795471278789</v>
      </c>
      <c r="L742" s="26">
        <f t="shared" si="58"/>
        <v>-2.5795471278788895E-2</v>
      </c>
      <c r="Q742">
        <v>740</v>
      </c>
      <c r="R742">
        <v>1314</v>
      </c>
      <c r="S742" s="10">
        <v>-3.9853725673921758E-4</v>
      </c>
      <c r="T742" s="20"/>
    </row>
    <row r="743" spans="1:20" x14ac:dyDescent="0.15">
      <c r="A743" s="6">
        <v>37686</v>
      </c>
      <c r="B743" s="11">
        <v>1302.8900000000001</v>
      </c>
      <c r="C743" s="7">
        <f t="shared" si="55"/>
        <v>-8.7568472306756018E-3</v>
      </c>
      <c r="E743">
        <v>741</v>
      </c>
      <c r="F743" s="2">
        <f t="shared" si="56"/>
        <v>625.50710056710363</v>
      </c>
      <c r="G743" s="9">
        <f>C743^2</f>
        <v>7.6682373421390959E-5</v>
      </c>
      <c r="H743" s="23">
        <f>$O$2*H742+(1-$O$2)*G742</f>
        <v>2.1477348802115468E-4</v>
      </c>
      <c r="I743" s="9">
        <f t="shared" si="57"/>
        <v>1.4655152268780924E-2</v>
      </c>
      <c r="J743" s="24">
        <f>$J$2*(1+C743*$O$3/I743)</f>
        <v>2251.6818867160082</v>
      </c>
      <c r="K743" s="24">
        <f t="shared" si="59"/>
        <v>9.954208973828969</v>
      </c>
      <c r="L743" s="26">
        <f t="shared" si="58"/>
        <v>4.5791026171031035E-2</v>
      </c>
      <c r="Q743">
        <v>741</v>
      </c>
      <c r="R743">
        <v>1432</v>
      </c>
      <c r="S743" s="10">
        <v>-4.9302198991618695E-4</v>
      </c>
      <c r="T743" s="20"/>
    </row>
    <row r="744" spans="1:20" x14ac:dyDescent="0.15">
      <c r="A744" s="6">
        <v>37687</v>
      </c>
      <c r="B744" s="11">
        <v>1305.29</v>
      </c>
      <c r="C744" s="7">
        <f t="shared" si="55"/>
        <v>1.8420588077272537E-3</v>
      </c>
      <c r="E744">
        <v>742</v>
      </c>
      <c r="F744" s="2">
        <f t="shared" si="56"/>
        <v>626.65932143099917</v>
      </c>
      <c r="G744" s="9">
        <f>C744^2</f>
        <v>3.3931806511255517E-6</v>
      </c>
      <c r="H744" s="23">
        <f>$O$2*H743+(1-$O$2)*G743</f>
        <v>2.0648802114516885E-4</v>
      </c>
      <c r="I744" s="9">
        <f t="shared" si="57"/>
        <v>1.4369691059489374E-2</v>
      </c>
      <c r="J744" s="24">
        <f>$J$2*(1+C744*$O$3/I744)</f>
        <v>2264.2621802235112</v>
      </c>
      <c r="K744" s="24">
        <f t="shared" si="59"/>
        <v>10.009823788365862</v>
      </c>
      <c r="L744" s="26">
        <f t="shared" si="58"/>
        <v>-9.8237883658622849E-3</v>
      </c>
      <c r="Q744">
        <v>742</v>
      </c>
      <c r="R744">
        <v>722</v>
      </c>
      <c r="S744" s="10">
        <v>-8.0367032174066821E-4</v>
      </c>
      <c r="T744" s="20"/>
    </row>
    <row r="745" spans="1:20" x14ac:dyDescent="0.15">
      <c r="A745" s="6">
        <v>37690</v>
      </c>
      <c r="B745" s="11">
        <v>1278.3699999999999</v>
      </c>
      <c r="C745" s="7">
        <f t="shared" si="55"/>
        <v>-2.0623769430548111E-2</v>
      </c>
      <c r="E745">
        <v>743</v>
      </c>
      <c r="F745" s="2">
        <f t="shared" si="56"/>
        <v>613.7352440743025</v>
      </c>
      <c r="G745" s="9">
        <f>C745^2</f>
        <v>4.2533986552441077E-4</v>
      </c>
      <c r="H745" s="23">
        <f>$O$2*H744+(1-$O$2)*G744</f>
        <v>1.9430233071552624E-4</v>
      </c>
      <c r="I745" s="9">
        <f t="shared" si="57"/>
        <v>1.3939237092306244E-2</v>
      </c>
      <c r="J745" s="24">
        <f>$J$2*(1+C745*$O$3/I745)</f>
        <v>2236.3920736387577</v>
      </c>
      <c r="K745" s="24">
        <f t="shared" si="59"/>
        <v>9.8866159468389494</v>
      </c>
      <c r="L745" s="26">
        <f t="shared" si="58"/>
        <v>0.1133840531610506</v>
      </c>
      <c r="Q745">
        <v>743</v>
      </c>
      <c r="R745">
        <v>524</v>
      </c>
      <c r="S745" s="10">
        <v>-9.7371830414871852E-4</v>
      </c>
      <c r="T745" s="20"/>
    </row>
    <row r="746" spans="1:20" x14ac:dyDescent="0.15">
      <c r="A746" s="6">
        <v>37691</v>
      </c>
      <c r="B746" s="11">
        <v>1271.47</v>
      </c>
      <c r="C746" s="7">
        <f t="shared" si="55"/>
        <v>-5.397498376839116E-3</v>
      </c>
      <c r="E746">
        <v>744</v>
      </c>
      <c r="F746" s="2">
        <f t="shared" si="56"/>
        <v>610.42260909060246</v>
      </c>
      <c r="G746" s="9">
        <f>C746^2</f>
        <v>2.9132988727980892E-5</v>
      </c>
      <c r="H746" s="23">
        <f>$O$2*H745+(1-$O$2)*G745</f>
        <v>2.0816458280405932E-4</v>
      </c>
      <c r="I746" s="9">
        <f t="shared" si="57"/>
        <v>1.4427909855694945E-2</v>
      </c>
      <c r="J746" s="24">
        <f>$J$2*(1+C746*$O$3/I746)</f>
        <v>2255.5549650852536</v>
      </c>
      <c r="K746" s="24">
        <f t="shared" si="59"/>
        <v>9.9713310334267025</v>
      </c>
      <c r="L746" s="26">
        <f t="shared" si="58"/>
        <v>2.8668966573297539E-2</v>
      </c>
      <c r="Q746">
        <v>744</v>
      </c>
      <c r="R746">
        <v>387</v>
      </c>
      <c r="S746" s="10">
        <v>-1.1667370270043165E-3</v>
      </c>
      <c r="T746" s="20"/>
    </row>
    <row r="747" spans="1:20" x14ac:dyDescent="0.15">
      <c r="A747" s="6">
        <v>37692</v>
      </c>
      <c r="B747" s="11">
        <v>1279.24</v>
      </c>
      <c r="C747" s="7">
        <f t="shared" si="55"/>
        <v>6.1110368313841423E-3</v>
      </c>
      <c r="E747">
        <v>745</v>
      </c>
      <c r="F747" s="2">
        <f t="shared" si="56"/>
        <v>614.15292413746477</v>
      </c>
      <c r="G747" s="9">
        <f>C747^2</f>
        <v>3.7344771154533541E-5</v>
      </c>
      <c r="H747" s="23">
        <f>$O$2*H746+(1-$O$2)*G746</f>
        <v>1.9742268715949461E-4</v>
      </c>
      <c r="I747" s="9">
        <f t="shared" si="57"/>
        <v>1.4050718385886701E-2</v>
      </c>
      <c r="J747" s="24">
        <f>$J$2*(1+C747*$O$3/I747)</f>
        <v>2269.5794486949203</v>
      </c>
      <c r="K747" s="24">
        <f t="shared" si="59"/>
        <v>10.033330306691838</v>
      </c>
      <c r="L747" s="26">
        <f t="shared" si="58"/>
        <v>-3.3330306691837563E-2</v>
      </c>
      <c r="Q747">
        <v>745</v>
      </c>
      <c r="R747">
        <v>1045</v>
      </c>
      <c r="S747" s="10">
        <v>-1.1813384843453179E-3</v>
      </c>
      <c r="T747" s="20"/>
    </row>
    <row r="748" spans="1:20" x14ac:dyDescent="0.15">
      <c r="A748" s="6">
        <v>37693</v>
      </c>
      <c r="B748" s="11">
        <v>1340.77</v>
      </c>
      <c r="C748" s="7">
        <f t="shared" si="55"/>
        <v>4.8098871204777849E-2</v>
      </c>
      <c r="E748">
        <v>746</v>
      </c>
      <c r="F748" s="2">
        <f t="shared" si="56"/>
        <v>643.69298653559042</v>
      </c>
      <c r="G748" s="9">
        <f>C748^2</f>
        <v>2.3135014111738076E-3</v>
      </c>
      <c r="H748" s="23">
        <f>$O$2*H747+(1-$O$2)*G747</f>
        <v>1.8781801219919694E-4</v>
      </c>
      <c r="I748" s="9">
        <f t="shared" si="57"/>
        <v>1.3704671181724753E-2</v>
      </c>
      <c r="J748" s="24">
        <f>$J$2*(1+C748*$O$3/I748)</f>
        <v>2322.8800388782647</v>
      </c>
      <c r="K748" s="24">
        <f t="shared" si="59"/>
        <v>10.268960932955496</v>
      </c>
      <c r="L748" s="26">
        <f t="shared" si="58"/>
        <v>-0.26896093295549584</v>
      </c>
      <c r="Q748">
        <v>746</v>
      </c>
      <c r="R748">
        <v>210</v>
      </c>
      <c r="S748" s="10">
        <v>-1.1873091539982283E-3</v>
      </c>
      <c r="T748" s="20"/>
    </row>
    <row r="749" spans="1:20" x14ac:dyDescent="0.15">
      <c r="A749" s="6">
        <v>37694</v>
      </c>
      <c r="B749" s="11">
        <v>1340.33</v>
      </c>
      <c r="C749" s="7">
        <f t="shared" si="55"/>
        <v>-3.2816963386717024E-4</v>
      </c>
      <c r="E749">
        <v>747</v>
      </c>
      <c r="F749" s="2">
        <f t="shared" si="56"/>
        <v>643.48174604387611</v>
      </c>
      <c r="G749" s="9">
        <f>C749^2</f>
        <v>1.0769530859251257E-7</v>
      </c>
      <c r="H749" s="23">
        <f>$O$2*H748+(1-$O$2)*G748</f>
        <v>3.1535901613767369E-4</v>
      </c>
      <c r="I749" s="9">
        <f t="shared" si="57"/>
        <v>1.7758350602960674E-2</v>
      </c>
      <c r="J749" s="24">
        <f>$J$2*(1+C749*$O$3/I749)</f>
        <v>2261.7196542364782</v>
      </c>
      <c r="K749" s="24">
        <f t="shared" si="59"/>
        <v>9.9985838191918717</v>
      </c>
      <c r="L749" s="26">
        <f t="shared" si="58"/>
        <v>1.4161808081283311E-3</v>
      </c>
      <c r="Q749">
        <v>747</v>
      </c>
      <c r="R749">
        <v>1164</v>
      </c>
      <c r="S749" s="10">
        <v>-1.2095315881293089E-3</v>
      </c>
      <c r="T749" s="20"/>
    </row>
    <row r="750" spans="1:20" x14ac:dyDescent="0.15">
      <c r="A750" s="6">
        <v>37697</v>
      </c>
      <c r="B750" s="11">
        <v>1392.27</v>
      </c>
      <c r="C750" s="7">
        <f t="shared" si="55"/>
        <v>3.8751650712884222E-2</v>
      </c>
      <c r="E750">
        <v>748</v>
      </c>
      <c r="F750" s="2">
        <f t="shared" si="56"/>
        <v>668.41772590668529</v>
      </c>
      <c r="G750" s="9">
        <f>C750^2</f>
        <v>1.5016904329733802E-3</v>
      </c>
      <c r="H750" s="23">
        <f>$O$2*H749+(1-$O$2)*G749</f>
        <v>2.964439368879288E-4</v>
      </c>
      <c r="I750" s="9">
        <f t="shared" si="57"/>
        <v>1.7217547354020223E-2</v>
      </c>
      <c r="J750" s="24">
        <f>$J$2*(1+C750*$O$3/I750)</f>
        <v>2301.0559458027528</v>
      </c>
      <c r="K750" s="24">
        <f t="shared" si="59"/>
        <v>10.172481237302403</v>
      </c>
      <c r="L750" s="26">
        <f t="shared" si="58"/>
        <v>-0.17248123730240295</v>
      </c>
      <c r="Q750">
        <v>748</v>
      </c>
      <c r="R750">
        <v>411</v>
      </c>
      <c r="S750" s="10">
        <v>-1.3130664889633437E-3</v>
      </c>
      <c r="T750" s="20"/>
    </row>
    <row r="751" spans="1:20" x14ac:dyDescent="0.15">
      <c r="A751" s="6">
        <v>37698</v>
      </c>
      <c r="B751" s="11">
        <v>1400.55</v>
      </c>
      <c r="C751" s="7">
        <f t="shared" si="55"/>
        <v>5.9471223254110583E-3</v>
      </c>
      <c r="E751">
        <v>749</v>
      </c>
      <c r="F751" s="2">
        <f t="shared" si="56"/>
        <v>672.39288788712543</v>
      </c>
      <c r="G751" s="9">
        <f>C751^2</f>
        <v>3.5368263953402637E-5</v>
      </c>
      <c r="H751" s="23">
        <f>$O$2*H750+(1-$O$2)*G750</f>
        <v>3.6875872665305593E-4</v>
      </c>
      <c r="I751" s="9">
        <f t="shared" si="57"/>
        <v>1.9203091591018774E-2</v>
      </c>
      <c r="J751" s="24">
        <f>$J$2*(1+C751*$O$3/I751)</f>
        <v>2267.4085739118286</v>
      </c>
      <c r="K751" s="24">
        <f t="shared" si="59"/>
        <v>10.023733328817478</v>
      </c>
      <c r="L751" s="26">
        <f t="shared" si="58"/>
        <v>-2.3733328817478139E-2</v>
      </c>
      <c r="Q751">
        <v>749</v>
      </c>
      <c r="R751">
        <v>1041</v>
      </c>
      <c r="S751" s="10">
        <v>-1.4313976164928022E-3</v>
      </c>
      <c r="T751" s="20"/>
    </row>
    <row r="752" spans="1:20" x14ac:dyDescent="0.15">
      <c r="A752" s="6">
        <v>37699</v>
      </c>
      <c r="B752" s="11">
        <v>1397.07</v>
      </c>
      <c r="C752" s="7">
        <f t="shared" si="55"/>
        <v>-2.4847381385884049E-3</v>
      </c>
      <c r="E752">
        <v>750</v>
      </c>
      <c r="F752" s="2">
        <f t="shared" si="56"/>
        <v>670.7221676344767</v>
      </c>
      <c r="G752" s="9">
        <f>C752^2</f>
        <v>6.1739236173557707E-6</v>
      </c>
      <c r="H752" s="23">
        <f>$O$2*H751+(1-$O$2)*G751</f>
        <v>3.4875529889107673E-4</v>
      </c>
      <c r="I752" s="9">
        <f t="shared" si="57"/>
        <v>1.8674991268835355E-2</v>
      </c>
      <c r="J752" s="24">
        <f>$J$2*(1+C752*$O$3/I752)</f>
        <v>2259.7335532246111</v>
      </c>
      <c r="K752" s="24">
        <f t="shared" si="59"/>
        <v>9.9898036870462548</v>
      </c>
      <c r="L752" s="26">
        <f t="shared" si="58"/>
        <v>1.0196312953745235E-2</v>
      </c>
      <c r="Q752">
        <v>750</v>
      </c>
      <c r="R752">
        <v>599</v>
      </c>
      <c r="S752" s="10">
        <v>-1.4812680409423962E-3</v>
      </c>
      <c r="T752" s="20"/>
    </row>
    <row r="753" spans="1:20" x14ac:dyDescent="0.15">
      <c r="A753" s="6">
        <v>37700</v>
      </c>
      <c r="B753" s="11">
        <v>1402.77</v>
      </c>
      <c r="C753" s="7">
        <f t="shared" si="55"/>
        <v>4.0799673602611719E-3</v>
      </c>
      <c r="E753">
        <v>751</v>
      </c>
      <c r="F753" s="2">
        <f t="shared" si="56"/>
        <v>673.45869218622897</v>
      </c>
      <c r="G753" s="9">
        <f>C753^2</f>
        <v>1.6646133660796515E-5</v>
      </c>
      <c r="H753" s="23">
        <f>$O$2*H752+(1-$O$2)*G752</f>
        <v>3.2820041637465346E-4</v>
      </c>
      <c r="I753" s="9">
        <f t="shared" si="57"/>
        <v>1.8116302502846807E-2</v>
      </c>
      <c r="J753" s="24">
        <f>$J$2*(1+C753*$O$3/I753)</f>
        <v>2265.9440048034212</v>
      </c>
      <c r="K753" s="24">
        <f t="shared" si="59"/>
        <v>10.01725877881656</v>
      </c>
      <c r="L753" s="26">
        <f t="shared" si="58"/>
        <v>-1.7258778816559683E-2</v>
      </c>
      <c r="Q753">
        <v>751</v>
      </c>
      <c r="R753">
        <v>1462</v>
      </c>
      <c r="S753" s="10">
        <v>-1.5850171798064139E-3</v>
      </c>
      <c r="T753" s="20"/>
    </row>
    <row r="754" spans="1:20" x14ac:dyDescent="0.15">
      <c r="A754" s="6">
        <v>37701</v>
      </c>
      <c r="B754" s="11">
        <v>1421.84</v>
      </c>
      <c r="C754" s="7">
        <f t="shared" si="55"/>
        <v>1.3594530821160911E-2</v>
      </c>
      <c r="E754">
        <v>752</v>
      </c>
      <c r="F754" s="2">
        <f t="shared" si="56"/>
        <v>682.61404713393335</v>
      </c>
      <c r="G754" s="9">
        <f>C754^2</f>
        <v>1.8481126824749394E-4</v>
      </c>
      <c r="H754" s="23">
        <f>$O$2*H753+(1-$O$2)*G753</f>
        <v>3.0950715941182206E-4</v>
      </c>
      <c r="I754" s="9">
        <f t="shared" si="57"/>
        <v>1.7592815562377219E-2</v>
      </c>
      <c r="J754" s="24">
        <f>$J$2*(1+C754*$O$3/I754)</f>
        <v>2275.4352891406679</v>
      </c>
      <c r="K754" s="24">
        <f t="shared" si="59"/>
        <v>10.059217737708741</v>
      </c>
      <c r="L754" s="26">
        <f t="shared" si="58"/>
        <v>-5.9217737708740614E-2</v>
      </c>
      <c r="Q754">
        <v>752</v>
      </c>
      <c r="R754">
        <v>102</v>
      </c>
      <c r="S754" s="10">
        <v>-1.7497276218350066E-3</v>
      </c>
      <c r="T754" s="20"/>
    </row>
    <row r="755" spans="1:20" x14ac:dyDescent="0.15">
      <c r="A755" s="6">
        <v>37704</v>
      </c>
      <c r="B755" s="11">
        <v>1369.78</v>
      </c>
      <c r="C755" s="7">
        <f t="shared" si="55"/>
        <v>-3.6614527654307061E-2</v>
      </c>
      <c r="E755">
        <v>753</v>
      </c>
      <c r="F755" s="2">
        <f t="shared" si="56"/>
        <v>657.62045622792948</v>
      </c>
      <c r="G755" s="9">
        <f>C755^2</f>
        <v>1.3406236353480166E-3</v>
      </c>
      <c r="H755" s="23">
        <f>$O$2*H754+(1-$O$2)*G754</f>
        <v>3.0202540594196232E-4</v>
      </c>
      <c r="I755" s="9">
        <f t="shared" si="57"/>
        <v>1.7378878155449574E-2</v>
      </c>
      <c r="J755" s="24">
        <f>$J$2*(1+C755*$O$3/I755)</f>
        <v>2225.5179694031085</v>
      </c>
      <c r="K755" s="24">
        <f t="shared" si="59"/>
        <v>9.8385438338981999</v>
      </c>
      <c r="L755" s="26">
        <f t="shared" si="58"/>
        <v>0.16145616610180014</v>
      </c>
      <c r="Q755">
        <v>753</v>
      </c>
      <c r="R755">
        <v>1110</v>
      </c>
      <c r="S755" s="10">
        <v>-2.198007674810043E-3</v>
      </c>
      <c r="T755" s="20"/>
    </row>
    <row r="756" spans="1:20" x14ac:dyDescent="0.15">
      <c r="A756" s="6">
        <v>37705</v>
      </c>
      <c r="B756" s="11">
        <v>1391.01</v>
      </c>
      <c r="C756" s="7">
        <f t="shared" si="55"/>
        <v>1.5498839229657335E-2</v>
      </c>
      <c r="E756">
        <v>754</v>
      </c>
      <c r="F756" s="2">
        <f t="shared" si="56"/>
        <v>667.81280995314012</v>
      </c>
      <c r="G756" s="9">
        <f>C756^2</f>
        <v>2.4021401746676519E-4</v>
      </c>
      <c r="H756" s="23">
        <f>$O$2*H755+(1-$O$2)*G755</f>
        <v>3.6434129970632563E-4</v>
      </c>
      <c r="I756" s="9">
        <f t="shared" si="57"/>
        <v>1.9087726415325783E-2</v>
      </c>
      <c r="J756" s="24">
        <f>$J$2*(1+C756*$O$3/I756)</f>
        <v>2276.1156412770661</v>
      </c>
      <c r="K756" s="24">
        <f t="shared" si="59"/>
        <v>10.062225430483394</v>
      </c>
      <c r="L756" s="26">
        <f t="shared" si="58"/>
        <v>-6.2225430483394462E-2</v>
      </c>
      <c r="Q756">
        <v>754</v>
      </c>
      <c r="R756">
        <v>1229</v>
      </c>
      <c r="S756" s="10">
        <v>-2.2330126787259985E-3</v>
      </c>
      <c r="T756" s="20"/>
    </row>
    <row r="757" spans="1:20" x14ac:dyDescent="0.15">
      <c r="A757" s="6">
        <v>37706</v>
      </c>
      <c r="B757" s="11">
        <v>1387.45</v>
      </c>
      <c r="C757" s="7">
        <f t="shared" si="55"/>
        <v>-2.5592914500973674E-3</v>
      </c>
      <c r="E757">
        <v>755</v>
      </c>
      <c r="F757" s="2">
        <f t="shared" si="56"/>
        <v>666.10368233836152</v>
      </c>
      <c r="G757" s="9">
        <f>C757^2</f>
        <v>6.5499727265414856E-6</v>
      </c>
      <c r="H757" s="23">
        <f>$O$2*H756+(1-$O$2)*G756</f>
        <v>3.5689366277195201E-4</v>
      </c>
      <c r="I757" s="9">
        <f t="shared" si="57"/>
        <v>1.8891629436656648E-2</v>
      </c>
      <c r="J757" s="24">
        <f>$J$2*(1+C757*$O$3/I757)</f>
        <v>2259.6915920276383</v>
      </c>
      <c r="K757" s="24">
        <f t="shared" si="59"/>
        <v>9.9896181854769956</v>
      </c>
      <c r="L757" s="26">
        <f t="shared" si="58"/>
        <v>1.0381814523004351E-2</v>
      </c>
      <c r="Q757">
        <v>755</v>
      </c>
      <c r="R757">
        <v>1327</v>
      </c>
      <c r="S757" s="10">
        <v>-2.2764086826434493E-3</v>
      </c>
      <c r="T757" s="20"/>
    </row>
    <row r="758" spans="1:20" x14ac:dyDescent="0.15">
      <c r="A758" s="6">
        <v>37707</v>
      </c>
      <c r="B758" s="11">
        <v>1384.25</v>
      </c>
      <c r="C758" s="7">
        <f t="shared" si="55"/>
        <v>-2.3063894194386148E-3</v>
      </c>
      <c r="E758">
        <v>756</v>
      </c>
      <c r="F758" s="2">
        <f t="shared" si="56"/>
        <v>664.56738785316725</v>
      </c>
      <c r="G758" s="9">
        <f>C758^2</f>
        <v>5.3194321540983903E-6</v>
      </c>
      <c r="H758" s="23">
        <f>$O$2*H757+(1-$O$2)*G757</f>
        <v>3.3587304136922737E-4</v>
      </c>
      <c r="I758" s="9">
        <f t="shared" si="57"/>
        <v>1.832683937205833E-2</v>
      </c>
      <c r="J758" s="24">
        <f>$J$2*(1+C758*$O$3/I758)</f>
        <v>2259.8584343736675</v>
      </c>
      <c r="K758" s="24">
        <f t="shared" si="59"/>
        <v>9.9903557601707647</v>
      </c>
      <c r="L758" s="26">
        <f t="shared" si="58"/>
        <v>9.644239829235346E-3</v>
      </c>
      <c r="Q758">
        <v>756</v>
      </c>
      <c r="R758">
        <v>672</v>
      </c>
      <c r="S758" s="10">
        <v>-2.6620858820010085E-3</v>
      </c>
      <c r="T758" s="20"/>
    </row>
    <row r="759" spans="1:20" x14ac:dyDescent="0.15">
      <c r="A759" s="6">
        <v>37708</v>
      </c>
      <c r="B759" s="11">
        <v>1369.6</v>
      </c>
      <c r="C759" s="7">
        <f t="shared" si="55"/>
        <v>-1.058334838360131E-2</v>
      </c>
      <c r="E759">
        <v>757</v>
      </c>
      <c r="F759" s="2">
        <f t="shared" si="56"/>
        <v>657.53403966313726</v>
      </c>
      <c r="G759" s="9">
        <f>C759^2</f>
        <v>1.1200726300867646E-4</v>
      </c>
      <c r="H759" s="23">
        <f>$O$2*H758+(1-$O$2)*G758</f>
        <v>3.1603982481631963E-4</v>
      </c>
      <c r="I759" s="9">
        <f t="shared" si="57"/>
        <v>1.7777508959815478E-2</v>
      </c>
      <c r="J759" s="24">
        <f>$J$2*(1+C759*$O$3/I759)</f>
        <v>2251.7201020017501</v>
      </c>
      <c r="K759" s="24">
        <f t="shared" si="59"/>
        <v>9.9543779155176306</v>
      </c>
      <c r="L759" s="26">
        <f t="shared" si="58"/>
        <v>4.5622084482369374E-2</v>
      </c>
      <c r="Q759">
        <v>757</v>
      </c>
      <c r="R759">
        <v>1085</v>
      </c>
      <c r="S759" s="10">
        <v>-2.7292251169406256E-3</v>
      </c>
      <c r="T759" s="20"/>
    </row>
    <row r="760" spans="1:20" x14ac:dyDescent="0.15">
      <c r="A760" s="6">
        <v>37711</v>
      </c>
      <c r="B760" s="11">
        <v>1341.17</v>
      </c>
      <c r="C760" s="7">
        <f t="shared" si="55"/>
        <v>-2.0757885514018581E-2</v>
      </c>
      <c r="E760">
        <v>758</v>
      </c>
      <c r="F760" s="2">
        <f t="shared" si="56"/>
        <v>643.88502334623968</v>
      </c>
      <c r="G760" s="9">
        <f>C760^2</f>
        <v>4.3088981101310249E-4</v>
      </c>
      <c r="H760" s="23">
        <f>$O$2*H759+(1-$O$2)*G759</f>
        <v>3.0379787110786105E-4</v>
      </c>
      <c r="I760" s="9">
        <f t="shared" si="57"/>
        <v>1.742979836681598E-2</v>
      </c>
      <c r="J760" s="24">
        <f>$J$2*(1+C760*$O$3/I760)</f>
        <v>2241.3950437102044</v>
      </c>
      <c r="K760" s="24">
        <f t="shared" si="59"/>
        <v>9.9087330184709579</v>
      </c>
      <c r="L760" s="26">
        <f t="shared" si="58"/>
        <v>9.1266981529042113E-2</v>
      </c>
      <c r="Q760">
        <v>758</v>
      </c>
      <c r="R760">
        <v>1132</v>
      </c>
      <c r="S760" s="10">
        <v>-2.8272855325806034E-3</v>
      </c>
      <c r="T760" s="20"/>
    </row>
    <row r="761" spans="1:20" x14ac:dyDescent="0.15">
      <c r="A761" s="6">
        <v>37712</v>
      </c>
      <c r="B761" s="11">
        <v>1348.3</v>
      </c>
      <c r="C761" s="7">
        <f t="shared" si="55"/>
        <v>5.3162537187678716E-3</v>
      </c>
      <c r="E761">
        <v>759</v>
      </c>
      <c r="F761" s="2">
        <f t="shared" si="56"/>
        <v>647.3080794960631</v>
      </c>
      <c r="G761" s="9">
        <f>C761^2</f>
        <v>2.8262553602313224E-5</v>
      </c>
      <c r="H761" s="23">
        <f>$O$2*H760+(1-$O$2)*G760</f>
        <v>3.1142338750217555E-4</v>
      </c>
      <c r="I761" s="9">
        <f t="shared" si="57"/>
        <v>1.764719205715673E-2</v>
      </c>
      <c r="J761" s="24">
        <f>$J$2*(1+C761*$O$3/I761)</f>
        <v>2267.262197658978</v>
      </c>
      <c r="K761" s="24">
        <f t="shared" si="59"/>
        <v>10.023086230389286</v>
      </c>
      <c r="L761" s="26">
        <f t="shared" si="58"/>
        <v>-2.3086230389285589E-2</v>
      </c>
      <c r="Q761">
        <v>759</v>
      </c>
      <c r="R761">
        <v>827</v>
      </c>
      <c r="S761" s="10">
        <v>-2.8495407452808763E-3</v>
      </c>
      <c r="T761" s="20"/>
    </row>
    <row r="762" spans="1:20" x14ac:dyDescent="0.15">
      <c r="A762" s="6">
        <v>37713</v>
      </c>
      <c r="B762" s="11">
        <v>1396.72</v>
      </c>
      <c r="C762" s="7">
        <f t="shared" si="55"/>
        <v>3.5911889045464607E-2</v>
      </c>
      <c r="E762">
        <v>760</v>
      </c>
      <c r="F762" s="2">
        <f t="shared" si="56"/>
        <v>670.55413542515851</v>
      </c>
      <c r="G762" s="9">
        <f>C762^2</f>
        <v>1.2896637748137608E-3</v>
      </c>
      <c r="H762" s="23">
        <f>$O$2*H761+(1-$O$2)*G761</f>
        <v>2.9443373746818377E-4</v>
      </c>
      <c r="I762" s="9">
        <f t="shared" si="57"/>
        <v>1.7159071579435286E-2</v>
      </c>
      <c r="J762" s="24">
        <f>$J$2*(1+C762*$O$3/I762)</f>
        <v>2298.3200338099368</v>
      </c>
      <c r="K762" s="24">
        <f t="shared" si="59"/>
        <v>10.16038634953377</v>
      </c>
      <c r="L762" s="26">
        <f t="shared" si="58"/>
        <v>-0.16038634953376985</v>
      </c>
      <c r="Q762">
        <v>760</v>
      </c>
      <c r="R762">
        <v>1467</v>
      </c>
      <c r="S762" s="10">
        <v>-2.8496397078558999E-3</v>
      </c>
      <c r="T762" s="20"/>
    </row>
    <row r="763" spans="1:20" x14ac:dyDescent="0.15">
      <c r="A763" s="6">
        <v>37714</v>
      </c>
      <c r="B763" s="11">
        <v>1396.58</v>
      </c>
      <c r="C763" s="7">
        <f t="shared" si="55"/>
        <v>-1.0023483590138049E-4</v>
      </c>
      <c r="E763">
        <v>761</v>
      </c>
      <c r="F763" s="2">
        <f t="shared" si="56"/>
        <v>670.48692254143123</v>
      </c>
      <c r="G763" s="9">
        <f>C763^2</f>
        <v>1.0047022328176676E-8</v>
      </c>
      <c r="H763" s="23">
        <f>$O$2*H762+(1-$O$2)*G762</f>
        <v>3.5414753970891842E-4</v>
      </c>
      <c r="I763" s="9">
        <f t="shared" si="57"/>
        <v>1.8818808137310888E-2</v>
      </c>
      <c r="J763" s="24">
        <f>$J$2*(1+C763*$O$3/I763)</f>
        <v>2261.947668521997</v>
      </c>
      <c r="K763" s="24">
        <f t="shared" si="59"/>
        <v>9.999591822080939</v>
      </c>
      <c r="L763" s="26">
        <f t="shared" si="58"/>
        <v>4.0817791906100354E-4</v>
      </c>
      <c r="Q763">
        <v>761</v>
      </c>
      <c r="R763">
        <v>391</v>
      </c>
      <c r="S763" s="10">
        <v>-3.1149355800934586E-3</v>
      </c>
      <c r="T763" s="20"/>
    </row>
    <row r="764" spans="1:20" x14ac:dyDescent="0.15">
      <c r="A764" s="6">
        <v>37715</v>
      </c>
      <c r="B764" s="11">
        <v>1383.51</v>
      </c>
      <c r="C764" s="7">
        <f t="shared" si="55"/>
        <v>-9.3585759498202581E-3</v>
      </c>
      <c r="E764">
        <v>762</v>
      </c>
      <c r="F764" s="2">
        <f t="shared" si="56"/>
        <v>664.21211975346603</v>
      </c>
      <c r="G764" s="9">
        <f>C764^2</f>
        <v>8.758294380855414E-5</v>
      </c>
      <c r="H764" s="23">
        <f>$O$2*H763+(1-$O$2)*G763</f>
        <v>3.3289929014772296E-4</v>
      </c>
      <c r="I764" s="9">
        <f t="shared" si="57"/>
        <v>1.824552794927357E-2</v>
      </c>
      <c r="J764" s="24">
        <f>$J$2*(1+C764*$O$3/I764)</f>
        <v>2253.1484688741848</v>
      </c>
      <c r="K764" s="24">
        <f t="shared" si="59"/>
        <v>9.9606924230967824</v>
      </c>
      <c r="L764" s="26">
        <f t="shared" si="58"/>
        <v>3.9307576903217623E-2</v>
      </c>
      <c r="Q764">
        <v>762</v>
      </c>
      <c r="R764">
        <v>1253</v>
      </c>
      <c r="S764" s="10">
        <v>-3.2845592010879443E-3</v>
      </c>
      <c r="T764" s="20"/>
    </row>
    <row r="765" spans="1:20" x14ac:dyDescent="0.15">
      <c r="A765" s="6">
        <v>37718</v>
      </c>
      <c r="B765" s="11">
        <v>1389.51</v>
      </c>
      <c r="C765" s="7">
        <f t="shared" si="55"/>
        <v>4.33679554177413E-3</v>
      </c>
      <c r="E765">
        <v>763</v>
      </c>
      <c r="F765" s="2">
        <f t="shared" si="56"/>
        <v>667.09267191320521</v>
      </c>
      <c r="G765" s="9">
        <f>C765^2</f>
        <v>1.8807795571151968E-5</v>
      </c>
      <c r="H765" s="23">
        <f>$O$2*H764+(1-$O$2)*G764</f>
        <v>3.181803093673728E-4</v>
      </c>
      <c r="I765" s="9">
        <f t="shared" si="57"/>
        <v>1.783760940729931E-2</v>
      </c>
      <c r="J765" s="24">
        <f>$J$2*(1+C765*$O$3/I765)</f>
        <v>2266.2545917857042</v>
      </c>
      <c r="K765" s="24">
        <f t="shared" si="59"/>
        <v>10.018631818118619</v>
      </c>
      <c r="L765" s="26">
        <f t="shared" si="58"/>
        <v>-1.8631818118619137E-2</v>
      </c>
      <c r="Q765">
        <v>763</v>
      </c>
      <c r="R765">
        <v>1237</v>
      </c>
      <c r="S765" s="10">
        <v>-3.9852077087889626E-3</v>
      </c>
      <c r="T765" s="20"/>
    </row>
    <row r="766" spans="1:20" x14ac:dyDescent="0.15">
      <c r="A766" s="6">
        <v>37719</v>
      </c>
      <c r="B766" s="11">
        <v>1382.94</v>
      </c>
      <c r="C766" s="7">
        <f t="shared" si="55"/>
        <v>-4.7282855107195765E-3</v>
      </c>
      <c r="E766">
        <v>764</v>
      </c>
      <c r="F766" s="2">
        <f t="shared" si="56"/>
        <v>663.93846729829079</v>
      </c>
      <c r="G766" s="9">
        <f>C766^2</f>
        <v>2.2356683870880685E-5</v>
      </c>
      <c r="H766" s="23">
        <f>$O$2*H765+(1-$O$2)*G765</f>
        <v>3.002179585395995E-4</v>
      </c>
      <c r="I766" s="9">
        <f t="shared" si="57"/>
        <v>1.7326798854364285E-2</v>
      </c>
      <c r="J766" s="24">
        <f>$J$2*(1+C766*$O$3/I766)</f>
        <v>2257.3094833258697</v>
      </c>
      <c r="K766" s="24">
        <f t="shared" si="59"/>
        <v>9.9790873871632222</v>
      </c>
      <c r="L766" s="26">
        <f t="shared" si="58"/>
        <v>2.0912612836777811E-2</v>
      </c>
      <c r="Q766">
        <v>764</v>
      </c>
      <c r="R766">
        <v>782</v>
      </c>
      <c r="S766" s="10">
        <v>-4.059679893485324E-3</v>
      </c>
      <c r="T766" s="20"/>
    </row>
    <row r="767" spans="1:20" x14ac:dyDescent="0.15">
      <c r="A767" s="6">
        <v>37720</v>
      </c>
      <c r="B767" s="11">
        <v>1356.74</v>
      </c>
      <c r="C767" s="7">
        <f t="shared" si="55"/>
        <v>-1.8945145848699219E-2</v>
      </c>
      <c r="E767">
        <v>765</v>
      </c>
      <c r="F767" s="2">
        <f t="shared" si="56"/>
        <v>651.36005620076287</v>
      </c>
      <c r="G767" s="9">
        <f>C767^2</f>
        <v>3.5891855122848523E-4</v>
      </c>
      <c r="H767" s="23">
        <f>$O$2*H766+(1-$O$2)*G766</f>
        <v>2.8354628205947633E-4</v>
      </c>
      <c r="I767" s="9">
        <f t="shared" si="57"/>
        <v>1.6838832562249568E-2</v>
      </c>
      <c r="J767" s="24">
        <f>$J$2*(1+C767*$O$3/I767)</f>
        <v>2242.5366509692608</v>
      </c>
      <c r="K767" s="24">
        <f t="shared" si="59"/>
        <v>9.9137798225020823</v>
      </c>
      <c r="L767" s="26">
        <f t="shared" si="58"/>
        <v>8.6220177497917661E-2</v>
      </c>
      <c r="Q767">
        <v>765</v>
      </c>
      <c r="R767">
        <v>378</v>
      </c>
      <c r="S767" s="10">
        <v>-4.0923184514412014E-3</v>
      </c>
      <c r="T767" s="20"/>
    </row>
    <row r="768" spans="1:20" x14ac:dyDescent="0.15">
      <c r="A768" s="6">
        <v>37721</v>
      </c>
      <c r="B768" s="11">
        <v>1365.61</v>
      </c>
      <c r="C768" s="7">
        <f t="shared" si="55"/>
        <v>6.5377301472646643E-3</v>
      </c>
      <c r="E768">
        <v>766</v>
      </c>
      <c r="F768" s="2">
        <f t="shared" si="56"/>
        <v>655.6184724769106</v>
      </c>
      <c r="G768" s="9">
        <f>C768^2</f>
        <v>4.2741915478453248E-5</v>
      </c>
      <c r="H768" s="23">
        <f>$O$2*H767+(1-$O$2)*G767</f>
        <v>2.8806861820961685E-4</v>
      </c>
      <c r="I768" s="9">
        <f t="shared" si="57"/>
        <v>1.6972584311459961E-2</v>
      </c>
      <c r="J768" s="24">
        <f>$J$2*(1+C768*$O$3/I768)</f>
        <v>2268.7173206872935</v>
      </c>
      <c r="K768" s="24">
        <f t="shared" si="59"/>
        <v>10.02951902126971</v>
      </c>
      <c r="L768" s="26">
        <f t="shared" si="58"/>
        <v>-2.9519021269710066E-2</v>
      </c>
      <c r="Q768">
        <v>766</v>
      </c>
      <c r="R768">
        <v>98</v>
      </c>
      <c r="S768" s="10">
        <v>-4.0947038537009206E-3</v>
      </c>
      <c r="T768" s="20"/>
    </row>
    <row r="769" spans="1:20" x14ac:dyDescent="0.15">
      <c r="A769" s="6">
        <v>37722</v>
      </c>
      <c r="B769" s="11">
        <v>1358.85</v>
      </c>
      <c r="C769" s="7">
        <f t="shared" si="55"/>
        <v>-4.9501687890393109E-3</v>
      </c>
      <c r="E769">
        <v>767</v>
      </c>
      <c r="F769" s="2">
        <f t="shared" si="56"/>
        <v>652.37305037693773</v>
      </c>
      <c r="G769" s="9">
        <f>C769^2</f>
        <v>2.4504171039978917E-5</v>
      </c>
      <c r="H769" s="23">
        <f>$O$2*H768+(1-$O$2)*G768</f>
        <v>2.7334901604574702E-4</v>
      </c>
      <c r="I769" s="9">
        <f t="shared" si="57"/>
        <v>1.6533269974380357E-2</v>
      </c>
      <c r="J769" s="24">
        <f>$J$2*(1+C769*$O$3/I769)</f>
        <v>2256.8497955156736</v>
      </c>
      <c r="K769" s="24">
        <f t="shared" si="59"/>
        <v>9.9770552046633743</v>
      </c>
      <c r="L769" s="26">
        <f t="shared" si="58"/>
        <v>2.2944795336625745E-2</v>
      </c>
      <c r="Q769">
        <v>767</v>
      </c>
      <c r="R769">
        <v>52</v>
      </c>
      <c r="S769" s="10">
        <v>-4.0996501496870508E-3</v>
      </c>
      <c r="T769" s="20"/>
    </row>
    <row r="770" spans="1:20" x14ac:dyDescent="0.15">
      <c r="A770" s="6">
        <v>37725</v>
      </c>
      <c r="B770" s="11">
        <v>1384.95</v>
      </c>
      <c r="C770" s="7">
        <f t="shared" si="55"/>
        <v>1.9207418037310964E-2</v>
      </c>
      <c r="E770">
        <v>768</v>
      </c>
      <c r="F770" s="2">
        <f t="shared" si="56"/>
        <v>664.9034522718033</v>
      </c>
      <c r="G770" s="9">
        <f>C770^2</f>
        <v>3.6892490766001856E-4</v>
      </c>
      <c r="H770" s="23">
        <f>$O$2*H769+(1-$O$2)*G769</f>
        <v>2.5841832534540091E-4</v>
      </c>
      <c r="I770" s="9">
        <f t="shared" si="57"/>
        <v>1.6075395029217818E-2</v>
      </c>
      <c r="J770" s="24">
        <f>$J$2*(1+C770*$O$3/I770)</f>
        <v>2282.7524061303943</v>
      </c>
      <c r="K770" s="24">
        <f t="shared" si="59"/>
        <v>10.091565162996208</v>
      </c>
      <c r="L770" s="26">
        <f t="shared" si="58"/>
        <v>-9.1565162996207761E-2</v>
      </c>
      <c r="Q770">
        <v>768</v>
      </c>
      <c r="R770">
        <v>409</v>
      </c>
      <c r="S770" s="10">
        <v>-4.2495973825324995E-3</v>
      </c>
      <c r="T770" s="20"/>
    </row>
    <row r="771" spans="1:20" x14ac:dyDescent="0.15">
      <c r="A771" s="6">
        <v>37726</v>
      </c>
      <c r="B771" s="11">
        <v>1391.01</v>
      </c>
      <c r="C771" s="7">
        <f t="shared" si="55"/>
        <v>4.3756092277698055E-3</v>
      </c>
      <c r="E771">
        <v>769</v>
      </c>
      <c r="F771" s="2">
        <f t="shared" si="56"/>
        <v>667.81280995313978</v>
      </c>
      <c r="G771" s="9">
        <f>C771^2</f>
        <v>1.9145956114144275E-5</v>
      </c>
      <c r="H771" s="23">
        <f>$O$2*H770+(1-$O$2)*G770</f>
        <v>2.6504872028427796E-4</v>
      </c>
      <c r="I771" s="9">
        <f t="shared" si="57"/>
        <v>1.6280316958962378E-2</v>
      </c>
      <c r="J771" s="24">
        <f>$J$2*(1+C771*$O$3/I771)</f>
        <v>2266.69906631611</v>
      </c>
      <c r="K771" s="24">
        <f t="shared" si="59"/>
        <v>10.020596745928941</v>
      </c>
      <c r="L771" s="26">
        <f t="shared" si="58"/>
        <v>-2.0596745928941118E-2</v>
      </c>
      <c r="Q771">
        <v>769</v>
      </c>
      <c r="R771">
        <v>911</v>
      </c>
      <c r="S771" s="10">
        <v>-4.2667882694615855E-3</v>
      </c>
      <c r="T771" s="20"/>
    </row>
    <row r="772" spans="1:20" x14ac:dyDescent="0.15">
      <c r="A772" s="6">
        <v>37727</v>
      </c>
      <c r="B772" s="11">
        <v>1394.72</v>
      </c>
      <c r="C772" s="7">
        <f t="shared" ref="C772:C835" si="60">B772/B771-1</f>
        <v>2.6671267640059337E-3</v>
      </c>
      <c r="E772">
        <v>770</v>
      </c>
      <c r="F772" s="2">
        <f t="shared" ref="F772:F835" si="61">F771*(1+C772)</f>
        <v>669.59395137191177</v>
      </c>
      <c r="G772" s="9">
        <f>C772^2</f>
        <v>7.1135651752767641E-6</v>
      </c>
      <c r="H772" s="23">
        <f>$O$2*H771+(1-$O$2)*G771</f>
        <v>2.5029455443406992E-4</v>
      </c>
      <c r="I772" s="9">
        <f t="shared" ref="I772:I835" si="62">SQRT(H772)</f>
        <v>1.5820700187857362E-2</v>
      </c>
      <c r="J772" s="24">
        <f>$J$2*(1+C772*$O$3/I772)</f>
        <v>2264.9624102028606</v>
      </c>
      <c r="K772" s="24">
        <f t="shared" si="59"/>
        <v>10.012919356876363</v>
      </c>
      <c r="L772" s="26">
        <f t="shared" si="58"/>
        <v>-1.2919356876363253E-2</v>
      </c>
      <c r="Q772">
        <v>770</v>
      </c>
      <c r="R772">
        <v>1219</v>
      </c>
      <c r="S772" s="10">
        <v>-4.2867806795356955E-3</v>
      </c>
      <c r="T772" s="20"/>
    </row>
    <row r="773" spans="1:20" x14ac:dyDescent="0.15">
      <c r="A773" s="6">
        <v>37728</v>
      </c>
      <c r="B773" s="11">
        <v>1425.5</v>
      </c>
      <c r="C773" s="7">
        <f t="shared" si="60"/>
        <v>2.2068945738212609E-2</v>
      </c>
      <c r="E773">
        <v>771</v>
      </c>
      <c r="F773" s="2">
        <f t="shared" si="61"/>
        <v>684.37118395137384</v>
      </c>
      <c r="G773" s="9">
        <f>C773^2</f>
        <v>4.8703836599617246E-4</v>
      </c>
      <c r="H773" s="23">
        <f>$O$2*H772+(1-$O$2)*G772</f>
        <v>2.3570369507854231E-4</v>
      </c>
      <c r="I773" s="9">
        <f t="shared" si="62"/>
        <v>1.5352644563023737E-2</v>
      </c>
      <c r="J773" s="24">
        <f>$J$2*(1+C773*$O$3/I773)</f>
        <v>2286.9584835875125</v>
      </c>
      <c r="K773" s="24">
        <f t="shared" si="59"/>
        <v>10.110159341070505</v>
      </c>
      <c r="L773" s="26">
        <f t="shared" ref="L773:L836" si="63">-(K773-$K$2)</f>
        <v>-0.11015934107050462</v>
      </c>
      <c r="Q773">
        <v>771</v>
      </c>
      <c r="R773">
        <v>1334</v>
      </c>
      <c r="S773" s="10">
        <v>-4.4357702922166453E-3</v>
      </c>
      <c r="T773" s="20"/>
    </row>
    <row r="774" spans="1:20" x14ac:dyDescent="0.15">
      <c r="A774" s="6">
        <v>37732</v>
      </c>
      <c r="B774" s="11">
        <v>1424.37</v>
      </c>
      <c r="C774" s="7">
        <f t="shared" si="60"/>
        <v>-7.9270431427580501E-4</v>
      </c>
      <c r="E774">
        <v>772</v>
      </c>
      <c r="F774" s="2">
        <f t="shared" si="61"/>
        <v>683.82867996128959</v>
      </c>
      <c r="G774" s="9">
        <f>C774^2</f>
        <v>6.283801298714742E-7</v>
      </c>
      <c r="H774" s="23">
        <f>$O$2*H773+(1-$O$2)*G773</f>
        <v>2.5078377533360014E-4</v>
      </c>
      <c r="I774" s="9">
        <f t="shared" si="62"/>
        <v>1.5836154057522936E-2</v>
      </c>
      <c r="J774" s="24">
        <f>$J$2*(1+C774*$O$3/I774)</f>
        <v>2261.1722697808023</v>
      </c>
      <c r="K774" s="24">
        <f t="shared" ref="K774:K837" si="64">$K$2*J774/$J$2</f>
        <v>9.9961639483864229</v>
      </c>
      <c r="L774" s="26">
        <f t="shared" si="63"/>
        <v>3.8360516135771405E-3</v>
      </c>
      <c r="Q774">
        <v>772</v>
      </c>
      <c r="R774">
        <v>154</v>
      </c>
      <c r="S774" s="10">
        <v>-4.5688153660190522E-3</v>
      </c>
      <c r="T774" s="20"/>
    </row>
    <row r="775" spans="1:20" x14ac:dyDescent="0.15">
      <c r="A775" s="6">
        <v>37733</v>
      </c>
      <c r="B775" s="11">
        <v>1451.36</v>
      </c>
      <c r="C775" s="7">
        <f t="shared" si="60"/>
        <v>1.8948728209664534E-2</v>
      </c>
      <c r="E775">
        <v>773</v>
      </c>
      <c r="F775" s="2">
        <f t="shared" si="61"/>
        <v>696.78636375984979</v>
      </c>
      <c r="G775" s="9">
        <f>C775^2</f>
        <v>3.5905430076373649E-4</v>
      </c>
      <c r="H775" s="23">
        <f>$O$2*H774+(1-$O$2)*G774</f>
        <v>2.357744516213764E-4</v>
      </c>
      <c r="I775" s="9">
        <f t="shared" si="62"/>
        <v>1.5354948766484909E-2</v>
      </c>
      <c r="J775" s="24">
        <f>$J$2*(1+C775*$O$3/I775)</f>
        <v>2283.4321735503468</v>
      </c>
      <c r="K775" s="24">
        <f t="shared" si="64"/>
        <v>10.094570270863233</v>
      </c>
      <c r="L775" s="26">
        <f t="shared" si="63"/>
        <v>-9.4570270863233219E-2</v>
      </c>
      <c r="Q775">
        <v>773</v>
      </c>
      <c r="R775">
        <v>290</v>
      </c>
      <c r="S775" s="10">
        <v>-4.5739012012813163E-3</v>
      </c>
      <c r="T775" s="20"/>
    </row>
    <row r="776" spans="1:20" x14ac:dyDescent="0.15">
      <c r="A776" s="6">
        <v>37734</v>
      </c>
      <c r="B776" s="11">
        <v>1466.16</v>
      </c>
      <c r="C776" s="7">
        <f t="shared" si="60"/>
        <v>1.019733215742491E-2</v>
      </c>
      <c r="E776">
        <v>774</v>
      </c>
      <c r="F776" s="2">
        <f t="shared" si="61"/>
        <v>703.89172575387329</v>
      </c>
      <c r="G776" s="9">
        <f>C776^2</f>
        <v>1.0398558312885217E-4</v>
      </c>
      <c r="H776" s="23">
        <f>$O$2*H775+(1-$O$2)*G775</f>
        <v>2.4317124256991802E-4</v>
      </c>
      <c r="I776" s="9">
        <f t="shared" si="62"/>
        <v>1.5593948908788884E-2</v>
      </c>
      <c r="J776" s="24">
        <f>$J$2*(1+C776*$O$3/I776)</f>
        <v>2273.3758392124241</v>
      </c>
      <c r="K776" s="24">
        <f t="shared" si="64"/>
        <v>10.05011334553069</v>
      </c>
      <c r="L776" s="26">
        <f t="shared" si="63"/>
        <v>-5.0113345530689912E-2</v>
      </c>
      <c r="Q776">
        <v>774</v>
      </c>
      <c r="R776">
        <v>1258</v>
      </c>
      <c r="S776" s="10">
        <v>-4.5885227034681009E-3</v>
      </c>
      <c r="T776" s="20"/>
    </row>
    <row r="777" spans="1:20" x14ac:dyDescent="0.15">
      <c r="A777" s="6">
        <v>37735</v>
      </c>
      <c r="B777" s="11">
        <v>1457.23</v>
      </c>
      <c r="C777" s="7">
        <f t="shared" si="60"/>
        <v>-6.0907404376057128E-3</v>
      </c>
      <c r="E777">
        <v>775</v>
      </c>
      <c r="F777" s="2">
        <f t="shared" si="61"/>
        <v>699.60450395612816</v>
      </c>
      <c r="G777" s="9">
        <f>C777^2</f>
        <v>3.7097119078285427E-5</v>
      </c>
      <c r="H777" s="23">
        <f>$O$2*H776+(1-$O$2)*G776</f>
        <v>2.3482010300345408E-4</v>
      </c>
      <c r="I777" s="9">
        <f t="shared" si="62"/>
        <v>1.5323841000331937E-2</v>
      </c>
      <c r="J777" s="24">
        <f>$J$2*(1+C777*$O$3/I777)</f>
        <v>2255.1498976479115</v>
      </c>
      <c r="K777" s="24">
        <f t="shared" si="64"/>
        <v>9.9695403160329246</v>
      </c>
      <c r="L777" s="26">
        <f t="shared" si="63"/>
        <v>3.0459683967075435E-2</v>
      </c>
      <c r="Q777">
        <v>775</v>
      </c>
      <c r="R777">
        <v>1257</v>
      </c>
      <c r="S777" s="10">
        <v>-4.6631950813562639E-3</v>
      </c>
      <c r="T777" s="20"/>
    </row>
    <row r="778" spans="1:20" x14ac:dyDescent="0.15">
      <c r="A778" s="6">
        <v>37736</v>
      </c>
      <c r="B778" s="11">
        <v>1434.54</v>
      </c>
      <c r="C778" s="7">
        <f t="shared" si="60"/>
        <v>-1.5570637442270607E-2</v>
      </c>
      <c r="E778">
        <v>776</v>
      </c>
      <c r="F778" s="2">
        <f t="shared" si="61"/>
        <v>688.71121587204766</v>
      </c>
      <c r="G778" s="9">
        <f>C778^2</f>
        <v>2.4244475035863937E-4</v>
      </c>
      <c r="H778" s="23">
        <f>$O$2*H777+(1-$O$2)*G777</f>
        <v>2.2295672396794396E-4</v>
      </c>
      <c r="I778" s="9">
        <f t="shared" si="62"/>
        <v>1.4931735464035785E-2</v>
      </c>
      <c r="J778" s="24">
        <f>$J$2*(1+C778*$O$3/I778)</f>
        <v>2243.9632927957905</v>
      </c>
      <c r="K778" s="24">
        <f t="shared" si="64"/>
        <v>9.9200867040184537</v>
      </c>
      <c r="L778" s="26">
        <f t="shared" si="63"/>
        <v>7.9913295981546284E-2</v>
      </c>
      <c r="Q778">
        <v>776</v>
      </c>
      <c r="R778">
        <v>107</v>
      </c>
      <c r="S778" s="10">
        <v>-4.9419407567743434E-3</v>
      </c>
      <c r="T778" s="20"/>
    </row>
    <row r="779" spans="1:20" x14ac:dyDescent="0.15">
      <c r="A779" s="6">
        <v>37739</v>
      </c>
      <c r="B779" s="11">
        <v>1462.24</v>
      </c>
      <c r="C779" s="7">
        <f t="shared" si="60"/>
        <v>1.9309325637486552E-2</v>
      </c>
      <c r="E779">
        <v>777</v>
      </c>
      <c r="F779" s="2">
        <f t="shared" si="61"/>
        <v>702.00976500951037</v>
      </c>
      <c r="G779" s="9">
        <f>C779^2</f>
        <v>3.7285005657449545E-4</v>
      </c>
      <c r="H779" s="23">
        <f>$O$2*H778+(1-$O$2)*G778</f>
        <v>2.2412600555138569E-4</v>
      </c>
      <c r="I779" s="9">
        <f t="shared" si="62"/>
        <v>1.4970838505287061E-2</v>
      </c>
      <c r="J779" s="24">
        <f>$J$2*(1+C779*$O$3/I779)</f>
        <v>2284.3985790555307</v>
      </c>
      <c r="K779" s="24">
        <f t="shared" si="64"/>
        <v>10.098842545028075</v>
      </c>
      <c r="L779" s="26">
        <f t="shared" si="63"/>
        <v>-9.8842545028075435E-2</v>
      </c>
      <c r="Q779">
        <v>777</v>
      </c>
      <c r="R779">
        <v>1317</v>
      </c>
      <c r="S779" s="10">
        <v>-5.0207513487823263E-3</v>
      </c>
      <c r="T779" s="20"/>
    </row>
    <row r="780" spans="1:20" x14ac:dyDescent="0.15">
      <c r="A780" s="6">
        <v>37740</v>
      </c>
      <c r="B780" s="11">
        <v>1471.3</v>
      </c>
      <c r="C780" s="7">
        <f t="shared" si="60"/>
        <v>6.195973301236446E-3</v>
      </c>
      <c r="E780">
        <v>778</v>
      </c>
      <c r="F780" s="2">
        <f t="shared" si="61"/>
        <v>706.35939877071655</v>
      </c>
      <c r="G780" s="9">
        <f>C780^2</f>
        <v>3.8390085149634864E-5</v>
      </c>
      <c r="H780" s="23">
        <f>$O$2*H779+(1-$O$2)*G779</f>
        <v>2.3304944861277227E-4</v>
      </c>
      <c r="I780" s="9">
        <f t="shared" si="62"/>
        <v>1.5265957179711079E-2</v>
      </c>
      <c r="J780" s="24">
        <f>$J$2*(1+C780*$O$3/I780)</f>
        <v>2269.0757227332742</v>
      </c>
      <c r="K780" s="24">
        <f t="shared" si="64"/>
        <v>10.031103440846644</v>
      </c>
      <c r="L780" s="26">
        <f t="shared" si="63"/>
        <v>-3.1103440846644403E-2</v>
      </c>
      <c r="Q780">
        <v>778</v>
      </c>
      <c r="R780">
        <v>1423</v>
      </c>
      <c r="S780" s="10">
        <v>-5.0374422538084218E-3</v>
      </c>
      <c r="T780" s="20"/>
    </row>
    <row r="781" spans="1:20" x14ac:dyDescent="0.15">
      <c r="A781" s="6">
        <v>37741</v>
      </c>
      <c r="B781" s="11">
        <v>1464.31</v>
      </c>
      <c r="C781" s="7">
        <f t="shared" si="60"/>
        <v>-4.7509005641269697E-3</v>
      </c>
      <c r="E781">
        <v>779</v>
      </c>
      <c r="F781" s="2">
        <f t="shared" si="61"/>
        <v>703.00355550462041</v>
      </c>
      <c r="G781" s="9">
        <f>C781^2</f>
        <v>2.2571056170221958E-5</v>
      </c>
      <c r="H781" s="23">
        <f>$O$2*H780+(1-$O$2)*G780</f>
        <v>2.2136988680498401E-4</v>
      </c>
      <c r="I781" s="9">
        <f t="shared" si="62"/>
        <v>1.4878504185736684E-2</v>
      </c>
      <c r="J781" s="24">
        <f>$J$2*(1+C781*$O$3/I781)</f>
        <v>2256.5047162613864</v>
      </c>
      <c r="K781" s="24">
        <f t="shared" si="64"/>
        <v>9.9755296823282809</v>
      </c>
      <c r="L781" s="26">
        <f t="shared" si="63"/>
        <v>2.4470317671719144E-2</v>
      </c>
      <c r="Q781">
        <v>779</v>
      </c>
      <c r="R781">
        <v>452</v>
      </c>
      <c r="S781" s="10">
        <v>-5.1733520780192777E-3</v>
      </c>
      <c r="T781" s="20"/>
    </row>
    <row r="782" spans="1:20" x14ac:dyDescent="0.15">
      <c r="A782" s="6">
        <v>37742</v>
      </c>
      <c r="B782" s="11">
        <v>1472.56</v>
      </c>
      <c r="C782" s="7">
        <f t="shared" si="60"/>
        <v>5.6340528986349447E-3</v>
      </c>
      <c r="E782">
        <v>780</v>
      </c>
      <c r="F782" s="2">
        <f t="shared" si="61"/>
        <v>706.96431472426184</v>
      </c>
      <c r="G782" s="9">
        <f>C782^2</f>
        <v>3.1742552064616822E-5</v>
      </c>
      <c r="H782" s="23">
        <f>$O$2*H781+(1-$O$2)*G781</f>
        <v>2.0944195696689826E-4</v>
      </c>
      <c r="I782" s="9">
        <f t="shared" si="62"/>
        <v>1.447210962392485E-2</v>
      </c>
      <c r="J782" s="24">
        <f>$J$2*(1+C782*$O$3/I782)</f>
        <v>2268.7885783627171</v>
      </c>
      <c r="K782" s="24">
        <f t="shared" si="64"/>
        <v>10.029834036368575</v>
      </c>
      <c r="L782" s="26">
        <f t="shared" si="63"/>
        <v>-2.9834036368574957E-2</v>
      </c>
      <c r="Q782">
        <v>780</v>
      </c>
      <c r="R782">
        <v>1341</v>
      </c>
      <c r="S782" s="10">
        <v>-5.4289480178724148E-3</v>
      </c>
      <c r="T782" s="20"/>
    </row>
    <row r="783" spans="1:20" x14ac:dyDescent="0.15">
      <c r="A783" s="6">
        <v>37743</v>
      </c>
      <c r="B783" s="11">
        <v>1502.88</v>
      </c>
      <c r="C783" s="7">
        <f t="shared" si="60"/>
        <v>2.0589992937469548E-2</v>
      </c>
      <c r="E783">
        <v>781</v>
      </c>
      <c r="F783" s="2">
        <f t="shared" si="61"/>
        <v>721.52070497147736</v>
      </c>
      <c r="G783" s="9">
        <f>C783^2</f>
        <v>4.2394780916504588E-4</v>
      </c>
      <c r="H783" s="23">
        <f>$O$2*H782+(1-$O$2)*G782</f>
        <v>1.9877999267276138E-4</v>
      </c>
      <c r="I783" s="9">
        <f t="shared" si="62"/>
        <v>1.4098935870226568E-2</v>
      </c>
      <c r="J783" s="24">
        <f>$J$2*(1+C783*$O$3/I783)</f>
        <v>2287.3558830637462</v>
      </c>
      <c r="K783" s="24">
        <f t="shared" si="64"/>
        <v>10.111916160031416</v>
      </c>
      <c r="L783" s="26">
        <f t="shared" si="63"/>
        <v>-0.11191616003141647</v>
      </c>
      <c r="Q783">
        <v>781</v>
      </c>
      <c r="R783">
        <v>1320</v>
      </c>
      <c r="S783" s="10">
        <v>-5.491860759557099E-3</v>
      </c>
      <c r="T783" s="20"/>
    </row>
    <row r="784" spans="1:20" x14ac:dyDescent="0.15">
      <c r="A784" s="6">
        <v>37746</v>
      </c>
      <c r="B784" s="11">
        <v>1504.04</v>
      </c>
      <c r="C784" s="7">
        <f t="shared" si="60"/>
        <v>7.7185137868607256E-4</v>
      </c>
      <c r="E784">
        <v>782</v>
      </c>
      <c r="F784" s="2">
        <f t="shared" si="61"/>
        <v>722.07761172236019</v>
      </c>
      <c r="G784" s="9">
        <f>C784^2</f>
        <v>5.9575455077959098E-7</v>
      </c>
      <c r="H784" s="23">
        <f>$O$2*H783+(1-$O$2)*G783</f>
        <v>2.1229006166229847E-4</v>
      </c>
      <c r="I784" s="9">
        <f t="shared" si="62"/>
        <v>1.4570177132152459E-2</v>
      </c>
      <c r="J784" s="24">
        <f>$J$2*(1+C784*$O$3/I784)</f>
        <v>2262.9583158306259</v>
      </c>
      <c r="K784" s="24">
        <f t="shared" si="64"/>
        <v>10.004059679893485</v>
      </c>
      <c r="L784" s="26">
        <f t="shared" si="63"/>
        <v>-4.059679893485324E-3</v>
      </c>
      <c r="Q784">
        <v>782</v>
      </c>
      <c r="R784">
        <v>1116</v>
      </c>
      <c r="S784" s="10">
        <v>-5.7424935456147352E-3</v>
      </c>
      <c r="T784" s="20"/>
    </row>
    <row r="785" spans="1:20" x14ac:dyDescent="0.15">
      <c r="A785" s="6">
        <v>37747</v>
      </c>
      <c r="B785" s="11">
        <v>1523.71</v>
      </c>
      <c r="C785" s="7">
        <f t="shared" si="60"/>
        <v>1.3078109624744094E-2</v>
      </c>
      <c r="E785">
        <v>783</v>
      </c>
      <c r="F785" s="2">
        <f t="shared" si="61"/>
        <v>731.52102188603862</v>
      </c>
      <c r="G785" s="9">
        <f>C785^2</f>
        <v>1.7103695135682411E-4</v>
      </c>
      <c r="H785" s="23">
        <f>$O$2*H784+(1-$O$2)*G784</f>
        <v>1.9958840323560731E-4</v>
      </c>
      <c r="I785" s="9">
        <f t="shared" si="62"/>
        <v>1.412757598583732E-2</v>
      </c>
      <c r="J785" s="24">
        <f>$J$2*(1+C785*$O$3/I785)</f>
        <v>2278.087247098842</v>
      </c>
      <c r="K785" s="24">
        <f t="shared" si="64"/>
        <v>10.070941482462034</v>
      </c>
      <c r="L785" s="26">
        <f t="shared" si="63"/>
        <v>-7.0941482462034244E-2</v>
      </c>
      <c r="Q785">
        <v>783</v>
      </c>
      <c r="R785">
        <v>192</v>
      </c>
      <c r="S785" s="10">
        <v>-5.9217516225302802E-3</v>
      </c>
      <c r="T785" s="20"/>
    </row>
    <row r="786" spans="1:20" x14ac:dyDescent="0.15">
      <c r="A786" s="6">
        <v>37748</v>
      </c>
      <c r="B786" s="11">
        <v>1506.76</v>
      </c>
      <c r="C786" s="7">
        <f t="shared" si="60"/>
        <v>-1.1124164046964369E-2</v>
      </c>
      <c r="E786">
        <v>784</v>
      </c>
      <c r="F786" s="2">
        <f t="shared" si="61"/>
        <v>723.38346203477533</v>
      </c>
      <c r="G786" s="9">
        <f>C786^2</f>
        <v>1.2374702574377469E-4</v>
      </c>
      <c r="H786" s="23">
        <f>$O$2*H785+(1-$O$2)*G785</f>
        <v>1.9787531612288034E-4</v>
      </c>
      <c r="I786" s="9">
        <f t="shared" si="62"/>
        <v>1.4066816133115565E-2</v>
      </c>
      <c r="J786" s="24">
        <f>$J$2*(1+C786*$O$3/I786)</f>
        <v>2248.3313467211783</v>
      </c>
      <c r="K786" s="24">
        <f t="shared" si="64"/>
        <v>9.9393969457709765</v>
      </c>
      <c r="L786" s="26">
        <f t="shared" si="63"/>
        <v>6.0603054229023456E-2</v>
      </c>
      <c r="Q786">
        <v>784</v>
      </c>
      <c r="R786">
        <v>812</v>
      </c>
      <c r="S786" s="10">
        <v>-6.0143648507953174E-3</v>
      </c>
      <c r="T786" s="20"/>
    </row>
    <row r="787" spans="1:20" x14ac:dyDescent="0.15">
      <c r="A787" s="6">
        <v>37749</v>
      </c>
      <c r="B787" s="11">
        <v>1489.69</v>
      </c>
      <c r="C787" s="7">
        <f t="shared" si="60"/>
        <v>-1.1328944224693993E-2</v>
      </c>
      <c r="E787">
        <v>785</v>
      </c>
      <c r="F787" s="2">
        <f t="shared" si="61"/>
        <v>715.18829114031735</v>
      </c>
      <c r="G787" s="9">
        <f>C787^2</f>
        <v>1.2834497724622737E-4</v>
      </c>
      <c r="H787" s="23">
        <f>$O$2*H786+(1-$O$2)*G786</f>
        <v>1.9342761870013399E-4</v>
      </c>
      <c r="I787" s="9">
        <f t="shared" si="62"/>
        <v>1.3907825807800945E-2</v>
      </c>
      <c r="J787" s="24">
        <f>$J$2*(1+C787*$O$3/I787)</f>
        <v>2247.9193914252878</v>
      </c>
      <c r="K787" s="24">
        <f t="shared" si="64"/>
        <v>9.9375757786126151</v>
      </c>
      <c r="L787" s="26">
        <f t="shared" si="63"/>
        <v>6.2424221387384904E-2</v>
      </c>
      <c r="Q787">
        <v>785</v>
      </c>
      <c r="R787">
        <v>854</v>
      </c>
      <c r="S787" s="10">
        <v>-6.1941422851710115E-3</v>
      </c>
      <c r="T787" s="20"/>
    </row>
    <row r="788" spans="1:20" x14ac:dyDescent="0.15">
      <c r="A788" s="6">
        <v>37750</v>
      </c>
      <c r="B788" s="11">
        <v>1520.15</v>
      </c>
      <c r="C788" s="7">
        <f t="shared" si="60"/>
        <v>2.044720713705539E-2</v>
      </c>
      <c r="E788">
        <v>786</v>
      </c>
      <c r="F788" s="2">
        <f t="shared" si="61"/>
        <v>729.81189427126014</v>
      </c>
      <c r="G788" s="9">
        <f>C788^2</f>
        <v>4.1808827970564889E-4</v>
      </c>
      <c r="H788" s="23">
        <f>$O$2*H787+(1-$O$2)*G787</f>
        <v>1.8952266021289959E-4</v>
      </c>
      <c r="I788" s="9">
        <f t="shared" si="62"/>
        <v>1.3766722929328519E-2</v>
      </c>
      <c r="J788" s="24">
        <f>$J$2*(1+C788*$O$3/I788)</f>
        <v>2287.7870006013736</v>
      </c>
      <c r="K788" s="24">
        <f t="shared" si="64"/>
        <v>10.113822039404138</v>
      </c>
      <c r="L788" s="26">
        <f t="shared" si="63"/>
        <v>-0.1138220394041376</v>
      </c>
      <c r="Q788">
        <v>786</v>
      </c>
      <c r="R788">
        <v>314</v>
      </c>
      <c r="S788" s="10">
        <v>-6.2908781623676191E-3</v>
      </c>
      <c r="T788" s="20"/>
    </row>
    <row r="789" spans="1:20" x14ac:dyDescent="0.15">
      <c r="A789" s="6">
        <v>37753</v>
      </c>
      <c r="B789" s="11">
        <v>1541.4</v>
      </c>
      <c r="C789" s="7">
        <f t="shared" si="60"/>
        <v>1.3978883662796537E-2</v>
      </c>
      <c r="E789">
        <v>787</v>
      </c>
      <c r="F789" s="2">
        <f t="shared" si="61"/>
        <v>740.01384983700325</v>
      </c>
      <c r="G789" s="9">
        <f>C789^2</f>
        <v>1.9540918845799995E-4</v>
      </c>
      <c r="H789" s="23">
        <f>$O$2*H788+(1-$O$2)*G788</f>
        <v>2.0323659738246457E-4</v>
      </c>
      <c r="I789" s="9">
        <f t="shared" si="62"/>
        <v>1.4256107371315094E-2</v>
      </c>
      <c r="J789" s="24">
        <f>$J$2*(1+C789*$O$3/I789)</f>
        <v>2279.0378797035578</v>
      </c>
      <c r="K789" s="24">
        <f t="shared" si="64"/>
        <v>10.075144027972794</v>
      </c>
      <c r="L789" s="26">
        <f t="shared" si="63"/>
        <v>-7.5144027972793737E-2</v>
      </c>
      <c r="Q789">
        <v>787</v>
      </c>
      <c r="R789">
        <v>1200</v>
      </c>
      <c r="S789" s="10">
        <v>-6.3585527110507911E-3</v>
      </c>
      <c r="T789" s="20"/>
    </row>
    <row r="790" spans="1:20" x14ac:dyDescent="0.15">
      <c r="A790" s="6">
        <v>37754</v>
      </c>
      <c r="B790" s="11">
        <v>1539.68</v>
      </c>
      <c r="C790" s="7">
        <f t="shared" si="60"/>
        <v>-1.1158686908006032E-3</v>
      </c>
      <c r="E790">
        <v>788</v>
      </c>
      <c r="F790" s="2">
        <f t="shared" si="61"/>
        <v>739.1880915512113</v>
      </c>
      <c r="G790" s="9">
        <f>C790^2</f>
        <v>1.2451629351090524E-6</v>
      </c>
      <c r="H790" s="23">
        <f>$O$2*H789+(1-$O$2)*G789</f>
        <v>2.027669528469967E-4</v>
      </c>
      <c r="I790" s="9">
        <f t="shared" si="62"/>
        <v>1.4239626148428079E-2</v>
      </c>
      <c r="J790" s="24">
        <f>$J$2*(1+C790*$O$3/I790)</f>
        <v>2260.681568563522</v>
      </c>
      <c r="K790" s="24">
        <f t="shared" si="64"/>
        <v>9.9939946621789275</v>
      </c>
      <c r="L790" s="26">
        <f t="shared" si="63"/>
        <v>6.0053378210724873E-3</v>
      </c>
      <c r="Q790">
        <v>788</v>
      </c>
      <c r="R790">
        <v>293</v>
      </c>
      <c r="S790" s="10">
        <v>-6.3630924728030891E-3</v>
      </c>
      <c r="T790" s="20"/>
    </row>
    <row r="791" spans="1:20" x14ac:dyDescent="0.15">
      <c r="A791" s="6">
        <v>37755</v>
      </c>
      <c r="B791" s="11">
        <v>1534.9</v>
      </c>
      <c r="C791" s="7">
        <f t="shared" si="60"/>
        <v>-3.1045412033668951E-3</v>
      </c>
      <c r="E791">
        <v>789</v>
      </c>
      <c r="F791" s="2">
        <f t="shared" si="61"/>
        <v>736.89325166395247</v>
      </c>
      <c r="G791" s="9">
        <f>C791^2</f>
        <v>9.6381760834027685E-6</v>
      </c>
      <c r="H791" s="23">
        <f>$O$2*H790+(1-$O$2)*G790</f>
        <v>1.9067564545228343E-4</v>
      </c>
      <c r="I791" s="9">
        <f t="shared" si="62"/>
        <v>1.3808535239202E-2</v>
      </c>
      <c r="J791" s="24">
        <f>$J$2*(1+C791*$O$3/I791)</f>
        <v>2258.1426174708108</v>
      </c>
      <c r="K791" s="24">
        <f t="shared" si="64"/>
        <v>9.9827704968559825</v>
      </c>
      <c r="L791" s="26">
        <f t="shared" si="63"/>
        <v>1.7229503144017499E-2</v>
      </c>
      <c r="Q791">
        <v>789</v>
      </c>
      <c r="R791">
        <v>504</v>
      </c>
      <c r="S791" s="10">
        <v>-6.3707942443773646E-3</v>
      </c>
      <c r="T791" s="20"/>
    </row>
    <row r="792" spans="1:20" x14ac:dyDescent="0.15">
      <c r="A792" s="6">
        <v>37756</v>
      </c>
      <c r="B792" s="11">
        <v>1551.38</v>
      </c>
      <c r="C792" s="7">
        <f t="shared" si="60"/>
        <v>1.0736855821226188E-2</v>
      </c>
      <c r="E792">
        <v>790</v>
      </c>
      <c r="F792" s="2">
        <f t="shared" si="61"/>
        <v>744.80516826270286</v>
      </c>
      <c r="G792" s="9">
        <f>C792^2</f>
        <v>1.1528007292579868E-4</v>
      </c>
      <c r="H792" s="23">
        <f>$O$2*H791+(1-$O$2)*G791</f>
        <v>1.7981339729015059E-4</v>
      </c>
      <c r="I792" s="9">
        <f t="shared" si="62"/>
        <v>1.3409451789321986E-2</v>
      </c>
      <c r="J792" s="24">
        <f>$J$2*(1+C792*$O$3/I792)</f>
        <v>2275.9199952181871</v>
      </c>
      <c r="K792" s="24">
        <f t="shared" si="64"/>
        <v>10.061360520672434</v>
      </c>
      <c r="L792" s="26">
        <f t="shared" si="63"/>
        <v>-6.1360520672433694E-2</v>
      </c>
      <c r="Q792">
        <v>790</v>
      </c>
      <c r="R792">
        <v>699</v>
      </c>
      <c r="S792" s="10">
        <v>-6.5493073425351156E-3</v>
      </c>
      <c r="T792" s="20"/>
    </row>
    <row r="793" spans="1:20" x14ac:dyDescent="0.15">
      <c r="A793" s="6">
        <v>37757</v>
      </c>
      <c r="B793" s="11">
        <v>1538.53</v>
      </c>
      <c r="C793" s="7">
        <f t="shared" si="60"/>
        <v>-8.2829480849309078E-3</v>
      </c>
      <c r="E793">
        <v>791</v>
      </c>
      <c r="F793" s="2">
        <f t="shared" si="61"/>
        <v>738.6359857205947</v>
      </c>
      <c r="G793" s="9">
        <f>C793^2</f>
        <v>6.8607228977660592E-5</v>
      </c>
      <c r="H793" s="23">
        <f>$O$2*H792+(1-$O$2)*G792</f>
        <v>1.7594139782828948E-4</v>
      </c>
      <c r="I793" s="9">
        <f t="shared" si="62"/>
        <v>1.3264290325090501E-2</v>
      </c>
      <c r="J793" s="24">
        <f>$J$2*(1+C793*$O$3/I793)</f>
        <v>2251.2150938757909</v>
      </c>
      <c r="K793" s="24">
        <f t="shared" si="64"/>
        <v>9.9521453814954253</v>
      </c>
      <c r="L793" s="26">
        <f t="shared" si="63"/>
        <v>4.7854618504574731E-2</v>
      </c>
      <c r="Q793">
        <v>791</v>
      </c>
      <c r="R793">
        <v>31</v>
      </c>
      <c r="S793" s="10">
        <v>-6.5507835198648223E-3</v>
      </c>
      <c r="T793" s="20"/>
    </row>
    <row r="794" spans="1:20" x14ac:dyDescent="0.15">
      <c r="A794" s="6">
        <v>37760</v>
      </c>
      <c r="B794" s="11">
        <v>1492.77</v>
      </c>
      <c r="C794" s="7">
        <f t="shared" si="60"/>
        <v>-2.9742676450897898E-2</v>
      </c>
      <c r="E794">
        <v>792</v>
      </c>
      <c r="F794" s="2">
        <f t="shared" si="61"/>
        <v>716.66697458231704</v>
      </c>
      <c r="G794" s="9">
        <f>C794^2</f>
        <v>8.8462680246279642E-4</v>
      </c>
      <c r="H794" s="23">
        <f>$O$2*H793+(1-$O$2)*G793</f>
        <v>1.6950134769725176E-4</v>
      </c>
      <c r="I794" s="9">
        <f t="shared" si="62"/>
        <v>1.3019268324189795E-2</v>
      </c>
      <c r="J794" s="24">
        <f>$J$2*(1+C794*$O$3/I794)</f>
        <v>2222.4380393970082</v>
      </c>
      <c r="K794" s="24">
        <f t="shared" si="64"/>
        <v>9.8249281153162986</v>
      </c>
      <c r="L794" s="26">
        <f t="shared" si="63"/>
        <v>0.17507188468370138</v>
      </c>
      <c r="Q794">
        <v>792</v>
      </c>
      <c r="R794">
        <v>1459</v>
      </c>
      <c r="S794" s="10">
        <v>-6.9659986785559624E-3</v>
      </c>
      <c r="T794" s="20"/>
    </row>
    <row r="795" spans="1:20" x14ac:dyDescent="0.15">
      <c r="A795" s="6">
        <v>37761</v>
      </c>
      <c r="B795" s="11">
        <v>1491.09</v>
      </c>
      <c r="C795" s="7">
        <f t="shared" si="60"/>
        <v>-1.1254245463132584E-3</v>
      </c>
      <c r="E795">
        <v>793</v>
      </c>
      <c r="F795" s="2">
        <f t="shared" si="61"/>
        <v>715.86041997759003</v>
      </c>
      <c r="G795" s="9">
        <f>C795^2</f>
        <v>1.2665804094444035E-6</v>
      </c>
      <c r="H795" s="23">
        <f>$O$2*H794+(1-$O$2)*G794</f>
        <v>2.1240887498318446E-4</v>
      </c>
      <c r="I795" s="9">
        <f t="shared" si="62"/>
        <v>1.4574253839671671E-2</v>
      </c>
      <c r="J795" s="24">
        <f>$J$2*(1+C795*$O$3/I795)</f>
        <v>2260.7013924435319</v>
      </c>
      <c r="K795" s="24">
        <f t="shared" si="64"/>
        <v>9.9940822993560321</v>
      </c>
      <c r="L795" s="26">
        <f t="shared" si="63"/>
        <v>5.9177006439679047E-3</v>
      </c>
      <c r="Q795">
        <v>793</v>
      </c>
      <c r="R795">
        <v>656</v>
      </c>
      <c r="S795" s="10">
        <v>-7.3250111451805822E-3</v>
      </c>
      <c r="T795" s="20"/>
    </row>
    <row r="796" spans="1:20" x14ac:dyDescent="0.15">
      <c r="A796" s="6">
        <v>37762</v>
      </c>
      <c r="B796" s="11">
        <v>1489.87</v>
      </c>
      <c r="C796" s="7">
        <f t="shared" si="60"/>
        <v>-8.1819340214206449E-4</v>
      </c>
      <c r="E796">
        <v>794</v>
      </c>
      <c r="F796" s="2">
        <f t="shared" si="61"/>
        <v>715.27470770510968</v>
      </c>
      <c r="G796" s="9">
        <f>C796^2</f>
        <v>6.6944044330880604E-7</v>
      </c>
      <c r="H796" s="23">
        <f>$O$2*H795+(1-$O$2)*G795</f>
        <v>1.9974033730876003E-4</v>
      </c>
      <c r="I796" s="9">
        <f t="shared" si="62"/>
        <v>1.4132952179525694E-2</v>
      </c>
      <c r="J796" s="24">
        <f>$J$2*(1+C796*$O$3/I796)</f>
        <v>2261.0364331619389</v>
      </c>
      <c r="K796" s="24">
        <f t="shared" si="64"/>
        <v>9.9955634434490062</v>
      </c>
      <c r="L796" s="26">
        <f t="shared" si="63"/>
        <v>4.4365565509938421E-3</v>
      </c>
      <c r="Q796">
        <v>794</v>
      </c>
      <c r="R796">
        <v>1052</v>
      </c>
      <c r="S796" s="10">
        <v>-7.7217282287023181E-3</v>
      </c>
      <c r="T796" s="20"/>
    </row>
    <row r="797" spans="1:20" x14ac:dyDescent="0.15">
      <c r="A797" s="6">
        <v>37763</v>
      </c>
      <c r="B797" s="11">
        <v>1507.55</v>
      </c>
      <c r="C797" s="7">
        <f t="shared" si="60"/>
        <v>1.186680717109545E-2</v>
      </c>
      <c r="E797">
        <v>795</v>
      </c>
      <c r="F797" s="2">
        <f t="shared" si="61"/>
        <v>723.76273473580784</v>
      </c>
      <c r="G797" s="9">
        <f>C797^2</f>
        <v>1.4082111243596241E-4</v>
      </c>
      <c r="H797" s="23">
        <f>$O$2*H796+(1-$O$2)*G796</f>
        <v>1.8779608349683296E-4</v>
      </c>
      <c r="I797" s="9">
        <f t="shared" si="62"/>
        <v>1.3703871113551563E-2</v>
      </c>
      <c r="J797" s="24">
        <f>$J$2*(1+C797*$O$3/I797)</f>
        <v>2277.0511456358336</v>
      </c>
      <c r="K797" s="24">
        <f t="shared" si="64"/>
        <v>10.06636109722124</v>
      </c>
      <c r="L797" s="26">
        <f t="shared" si="63"/>
        <v>-6.6361097221239618E-2</v>
      </c>
      <c r="Q797">
        <v>795</v>
      </c>
      <c r="R797">
        <v>685</v>
      </c>
      <c r="S797" s="10">
        <v>-7.7282939812963747E-3</v>
      </c>
      <c r="T797" s="20"/>
    </row>
    <row r="798" spans="1:20" x14ac:dyDescent="0.15">
      <c r="A798" s="6">
        <v>37764</v>
      </c>
      <c r="B798" s="11">
        <v>1510.09</v>
      </c>
      <c r="C798" s="7">
        <f t="shared" si="60"/>
        <v>1.684852907034573E-3</v>
      </c>
      <c r="E798">
        <v>796</v>
      </c>
      <c r="F798" s="2">
        <f t="shared" si="61"/>
        <v>724.98216848343077</v>
      </c>
      <c r="G798" s="9">
        <f>C798^2</f>
        <v>2.8387293183428517E-6</v>
      </c>
      <c r="H798" s="23">
        <f>$O$2*H797+(1-$O$2)*G797</f>
        <v>1.8497758523318072E-4</v>
      </c>
      <c r="I798" s="9">
        <f t="shared" si="62"/>
        <v>1.3600646500559477E-2</v>
      </c>
      <c r="J798" s="24">
        <f>$J$2*(1+C798*$O$3/I798)</f>
        <v>2264.1874628385121</v>
      </c>
      <c r="K798" s="24">
        <f t="shared" si="64"/>
        <v>10.009493478623332</v>
      </c>
      <c r="L798" s="26">
        <f t="shared" si="63"/>
        <v>-9.4934786233320523E-3</v>
      </c>
      <c r="Q798">
        <v>796</v>
      </c>
      <c r="R798">
        <v>219</v>
      </c>
      <c r="S798" s="10">
        <v>-7.7884647651149663E-3</v>
      </c>
      <c r="T798" s="20"/>
    </row>
    <row r="799" spans="1:20" x14ac:dyDescent="0.15">
      <c r="A799" s="6">
        <v>37768</v>
      </c>
      <c r="B799" s="11">
        <v>1556.69</v>
      </c>
      <c r="C799" s="7">
        <f t="shared" si="60"/>
        <v>3.0859087868934987E-2</v>
      </c>
      <c r="E799">
        <v>797</v>
      </c>
      <c r="F799" s="2">
        <f t="shared" si="61"/>
        <v>747.354456924072</v>
      </c>
      <c r="G799" s="9">
        <f>C799^2</f>
        <v>9.5228330410265045E-4</v>
      </c>
      <c r="H799" s="23">
        <f>$O$2*H798+(1-$O$2)*G798</f>
        <v>1.7404925387829045E-4</v>
      </c>
      <c r="I799" s="9">
        <f t="shared" si="62"/>
        <v>1.3192772789610622E-2</v>
      </c>
      <c r="J799" s="24">
        <f>$J$2*(1+C799*$O$3/I799)</f>
        <v>2302.5880730815275</v>
      </c>
      <c r="K799" s="24">
        <f t="shared" si="64"/>
        <v>10.179254447673461</v>
      </c>
      <c r="L799" s="26">
        <f t="shared" si="63"/>
        <v>-0.17925444767346121</v>
      </c>
      <c r="Q799">
        <v>797</v>
      </c>
      <c r="R799">
        <v>1017</v>
      </c>
      <c r="S799" s="10">
        <v>-7.8531414391491694E-3</v>
      </c>
      <c r="T799" s="20"/>
    </row>
    <row r="800" spans="1:20" x14ac:dyDescent="0.15">
      <c r="A800" s="6">
        <v>37769</v>
      </c>
      <c r="B800" s="11">
        <v>1563.24</v>
      </c>
      <c r="C800" s="7">
        <f t="shared" si="60"/>
        <v>4.2076457098072506E-3</v>
      </c>
      <c r="E800">
        <v>798</v>
      </c>
      <c r="F800" s="2">
        <f t="shared" si="61"/>
        <v>750.49905969845395</v>
      </c>
      <c r="G800" s="9">
        <f>C800^2</f>
        <v>1.7704282419259361E-5</v>
      </c>
      <c r="H800" s="23">
        <f>$O$2*H799+(1-$O$2)*G799</f>
        <v>2.2074329689175209E-4</v>
      </c>
      <c r="I800" s="9">
        <f t="shared" si="62"/>
        <v>1.4857432378838279E-2</v>
      </c>
      <c r="J800" s="24">
        <f>$J$2*(1+C800*$O$3/I800)</f>
        <v>2266.9492892447829</v>
      </c>
      <c r="K800" s="24">
        <f t="shared" si="64"/>
        <v>10.021702928528157</v>
      </c>
      <c r="L800" s="26">
        <f t="shared" si="63"/>
        <v>-2.1702928528156917E-2</v>
      </c>
      <c r="Q800">
        <v>798</v>
      </c>
      <c r="R800">
        <v>1259</v>
      </c>
      <c r="S800" s="10">
        <v>-8.2214719831714689E-3</v>
      </c>
      <c r="T800" s="20"/>
    </row>
    <row r="801" spans="1:20" x14ac:dyDescent="0.15">
      <c r="A801" s="6">
        <v>37770</v>
      </c>
      <c r="B801" s="11">
        <v>1574.95</v>
      </c>
      <c r="C801" s="7">
        <f t="shared" si="60"/>
        <v>7.4908523323353737E-3</v>
      </c>
      <c r="E801">
        <v>799</v>
      </c>
      <c r="F801" s="2">
        <f t="shared" si="61"/>
        <v>756.12093733021163</v>
      </c>
      <c r="G801" s="9">
        <f>C801^2</f>
        <v>5.6112868664854309E-5</v>
      </c>
      <c r="H801" s="23">
        <f>$O$2*H800+(1-$O$2)*G800</f>
        <v>2.085609560234025E-4</v>
      </c>
      <c r="I801" s="9">
        <f t="shared" si="62"/>
        <v>1.4441639658411455E-2</v>
      </c>
      <c r="J801" s="24">
        <f>$J$2*(1+C801*$O$3/I801)</f>
        <v>2271.0316201078749</v>
      </c>
      <c r="K801" s="24">
        <f t="shared" si="64"/>
        <v>10.039750049105564</v>
      </c>
      <c r="L801" s="26">
        <f t="shared" si="63"/>
        <v>-3.9750049105563789E-2</v>
      </c>
      <c r="Q801">
        <v>799</v>
      </c>
      <c r="R801">
        <v>539</v>
      </c>
      <c r="S801" s="10">
        <v>-8.3005503391788693E-3</v>
      </c>
      <c r="T801" s="20"/>
    </row>
    <row r="802" spans="1:20" x14ac:dyDescent="0.15">
      <c r="A802" s="6">
        <v>37771</v>
      </c>
      <c r="B802" s="11">
        <v>1595.91</v>
      </c>
      <c r="C802" s="7">
        <f t="shared" si="60"/>
        <v>1.3308358995523628E-2</v>
      </c>
      <c r="E802">
        <v>800</v>
      </c>
      <c r="F802" s="2">
        <f t="shared" si="61"/>
        <v>766.18366620823394</v>
      </c>
      <c r="G802" s="9">
        <f>C802^2</f>
        <v>1.7711241915373466E-4</v>
      </c>
      <c r="H802" s="23">
        <f>$O$2*H801+(1-$O$2)*G801</f>
        <v>1.994140707818896E-4</v>
      </c>
      <c r="I802" s="9">
        <f t="shared" si="62"/>
        <v>1.412140470285763E-2</v>
      </c>
      <c r="J802" s="24">
        <f>$J$2*(1+C802*$O$3/I802)</f>
        <v>2278.3769066096288</v>
      </c>
      <c r="K802" s="24">
        <f t="shared" si="64"/>
        <v>10.07222200584264</v>
      </c>
      <c r="L802" s="26">
        <f t="shared" si="63"/>
        <v>-7.2222005842640158E-2</v>
      </c>
      <c r="Q802">
        <v>800</v>
      </c>
      <c r="R802">
        <v>303</v>
      </c>
      <c r="S802" s="10">
        <v>-8.3723340820807124E-3</v>
      </c>
      <c r="T802" s="20"/>
    </row>
    <row r="803" spans="1:20" x14ac:dyDescent="0.15">
      <c r="A803" s="6">
        <v>37774</v>
      </c>
      <c r="B803" s="11">
        <v>1590.75</v>
      </c>
      <c r="C803" s="7">
        <f t="shared" si="60"/>
        <v>-3.2332650337425495E-3</v>
      </c>
      <c r="E803">
        <v>801</v>
      </c>
      <c r="F803" s="2">
        <f t="shared" si="61"/>
        <v>763.70639135085821</v>
      </c>
      <c r="G803" s="9">
        <f>C803^2</f>
        <v>1.045400277842221E-5</v>
      </c>
      <c r="H803" s="23">
        <f>$O$2*H802+(1-$O$2)*G802</f>
        <v>1.9807597168420028E-4</v>
      </c>
      <c r="I803" s="9">
        <f t="shared" si="62"/>
        <v>1.4073946556819103E-2</v>
      </c>
      <c r="J803" s="24">
        <f>$J$2*(1+C803*$O$3/I803)</f>
        <v>2258.0575656384763</v>
      </c>
      <c r="K803" s="24">
        <f t="shared" si="64"/>
        <v>9.9823945007094306</v>
      </c>
      <c r="L803" s="26">
        <f t="shared" si="63"/>
        <v>1.7605499290569426E-2</v>
      </c>
      <c r="Q803">
        <v>801</v>
      </c>
      <c r="R803">
        <v>103</v>
      </c>
      <c r="S803" s="10">
        <v>-8.7349265937746168E-3</v>
      </c>
      <c r="T803" s="20"/>
    </row>
    <row r="804" spans="1:20" x14ac:dyDescent="0.15">
      <c r="A804" s="6">
        <v>37775</v>
      </c>
      <c r="B804" s="11">
        <v>1603.56</v>
      </c>
      <c r="C804" s="7">
        <f t="shared" si="60"/>
        <v>8.0528052805279859E-3</v>
      </c>
      <c r="E804">
        <v>802</v>
      </c>
      <c r="F804" s="2">
        <f t="shared" si="61"/>
        <v>769.85637021190132</v>
      </c>
      <c r="G804" s="9">
        <f>C804^2</f>
        <v>6.4847672886099417E-5</v>
      </c>
      <c r="H804" s="23">
        <f>$O$2*H803+(1-$O$2)*G803</f>
        <v>1.8681865354985358E-4</v>
      </c>
      <c r="I804" s="9">
        <f t="shared" si="62"/>
        <v>1.3668162039932567E-2</v>
      </c>
      <c r="J804" s="24">
        <f>$J$2*(1+C804*$O$3/I804)</f>
        <v>2272.2531638047626</v>
      </c>
      <c r="K804" s="24">
        <f t="shared" si="64"/>
        <v>10.045150235206993</v>
      </c>
      <c r="L804" s="26">
        <f t="shared" si="63"/>
        <v>-4.5150235206993017E-2</v>
      </c>
      <c r="Q804">
        <v>802</v>
      </c>
      <c r="R804">
        <v>1063</v>
      </c>
      <c r="S804" s="10">
        <v>-8.7740937554876552E-3</v>
      </c>
      <c r="T804" s="20"/>
    </row>
    <row r="805" spans="1:20" x14ac:dyDescent="0.15">
      <c r="A805" s="6">
        <v>37776</v>
      </c>
      <c r="B805" s="11">
        <v>1634.65</v>
      </c>
      <c r="C805" s="7">
        <f t="shared" si="60"/>
        <v>1.9388111452019352E-2</v>
      </c>
      <c r="E805">
        <v>803</v>
      </c>
      <c r="F805" s="2">
        <f t="shared" si="61"/>
        <v>784.78243131961676</v>
      </c>
      <c r="G805" s="9">
        <f>C805^2</f>
        <v>3.7589886567592395E-4</v>
      </c>
      <c r="H805" s="23">
        <f>$O$2*H804+(1-$O$2)*G804</f>
        <v>1.7950039471002831E-4</v>
      </c>
      <c r="I805" s="9">
        <f t="shared" si="62"/>
        <v>1.3397775737413591E-2</v>
      </c>
      <c r="J805" s="24">
        <f>$J$2*(1+C805*$O$3/I805)</f>
        <v>2287.1256883229448</v>
      </c>
      <c r="K805" s="24">
        <f t="shared" si="64"/>
        <v>10.110898517811112</v>
      </c>
      <c r="L805" s="26">
        <f t="shared" si="63"/>
        <v>-0.11089851781111193</v>
      </c>
      <c r="Q805">
        <v>803</v>
      </c>
      <c r="R805">
        <v>61</v>
      </c>
      <c r="S805" s="10">
        <v>-8.9393470788472484E-3</v>
      </c>
      <c r="T805" s="20"/>
    </row>
    <row r="806" spans="1:20" x14ac:dyDescent="0.15">
      <c r="A806" s="6">
        <v>37777</v>
      </c>
      <c r="B806" s="11">
        <v>1646.01</v>
      </c>
      <c r="C806" s="7">
        <f t="shared" si="60"/>
        <v>6.949499892943356E-3</v>
      </c>
      <c r="E806">
        <v>804</v>
      </c>
      <c r="F806" s="2">
        <f t="shared" si="61"/>
        <v>790.23627674205625</v>
      </c>
      <c r="G806" s="9">
        <f>C806^2</f>
        <v>4.8295548762019716E-5</v>
      </c>
      <c r="H806" s="23">
        <f>$O$2*H805+(1-$O$2)*G805</f>
        <v>1.9128430296798206E-4</v>
      </c>
      <c r="I806" s="9">
        <f t="shared" si="62"/>
        <v>1.3830556856756783E-2</v>
      </c>
      <c r="J806" s="24">
        <f>$J$2*(1+C806*$O$3/I806)</f>
        <v>2270.7503800529798</v>
      </c>
      <c r="K806" s="24">
        <f t="shared" si="64"/>
        <v>10.03850674635718</v>
      </c>
      <c r="L806" s="26">
        <f t="shared" si="63"/>
        <v>-3.8506746357180432E-2</v>
      </c>
      <c r="Q806">
        <v>804</v>
      </c>
      <c r="R806">
        <v>498</v>
      </c>
      <c r="S806" s="10">
        <v>-8.967597328632948E-3</v>
      </c>
      <c r="T806" s="20"/>
    </row>
    <row r="807" spans="1:20" x14ac:dyDescent="0.15">
      <c r="A807" s="6">
        <v>37778</v>
      </c>
      <c r="B807" s="11">
        <v>1627.42</v>
      </c>
      <c r="C807" s="7">
        <f t="shared" si="60"/>
        <v>-1.1293977557851997E-2</v>
      </c>
      <c r="E807">
        <v>805</v>
      </c>
      <c r="F807" s="2">
        <f t="shared" si="61"/>
        <v>781.311365967131</v>
      </c>
      <c r="G807" s="9">
        <f>C807^2</f>
        <v>1.2755392907726456E-4</v>
      </c>
      <c r="H807" s="23">
        <f>$O$2*H806+(1-$O$2)*G806</f>
        <v>1.8270497771562431E-4</v>
      </c>
      <c r="I807" s="9">
        <f t="shared" si="62"/>
        <v>1.3516840522682226E-2</v>
      </c>
      <c r="J807" s="24">
        <f>$J$2*(1+C807*$O$3/I807)</f>
        <v>2247.5557854577869</v>
      </c>
      <c r="K807" s="24">
        <f t="shared" si="64"/>
        <v>9.9359683536002326</v>
      </c>
      <c r="L807" s="26">
        <f t="shared" si="63"/>
        <v>6.4031646399767439E-2</v>
      </c>
      <c r="Q807">
        <v>805</v>
      </c>
      <c r="R807">
        <v>719</v>
      </c>
      <c r="S807" s="10">
        <v>-9.2173484589483934E-3</v>
      </c>
      <c r="T807" s="20"/>
    </row>
    <row r="808" spans="1:20" x14ac:dyDescent="0.15">
      <c r="A808" s="6">
        <v>37781</v>
      </c>
      <c r="B808" s="11">
        <v>1603.97</v>
      </c>
      <c r="C808" s="7">
        <f t="shared" si="60"/>
        <v>-1.4409310442295209E-2</v>
      </c>
      <c r="E808">
        <v>806</v>
      </c>
      <c r="F808" s="2">
        <f t="shared" si="61"/>
        <v>770.05320794281693</v>
      </c>
      <c r="G808" s="9">
        <f>C808^2</f>
        <v>2.0762822742243775E-4</v>
      </c>
      <c r="H808" s="23">
        <f>$O$2*H807+(1-$O$2)*G807</f>
        <v>1.7939591479732272E-4</v>
      </c>
      <c r="I808" s="9">
        <f t="shared" si="62"/>
        <v>1.3393876018439275E-2</v>
      </c>
      <c r="J808" s="24">
        <f>$J$2*(1+C808*$O$3/I808)</f>
        <v>2243.3908027672032</v>
      </c>
      <c r="K808" s="24">
        <f t="shared" si="64"/>
        <v>9.9175558467896394</v>
      </c>
      <c r="L808" s="26">
        <f t="shared" si="63"/>
        <v>8.2444153210360582E-2</v>
      </c>
      <c r="Q808">
        <v>806</v>
      </c>
      <c r="R808">
        <v>295</v>
      </c>
      <c r="S808" s="10">
        <v>-9.3524137014213693E-3</v>
      </c>
      <c r="T808" s="20"/>
    </row>
    <row r="809" spans="1:20" x14ac:dyDescent="0.15">
      <c r="A809" s="6">
        <v>37782</v>
      </c>
      <c r="B809" s="11">
        <v>1627.67</v>
      </c>
      <c r="C809" s="7">
        <f t="shared" si="60"/>
        <v>1.4775837453318896E-2</v>
      </c>
      <c r="E809">
        <v>807</v>
      </c>
      <c r="F809" s="2">
        <f t="shared" si="61"/>
        <v>781.43138897378674</v>
      </c>
      <c r="G809" s="9">
        <f>C809^2</f>
        <v>2.1832537244690145E-4</v>
      </c>
      <c r="H809" s="23">
        <f>$O$2*H808+(1-$O$2)*G808</f>
        <v>1.8108985355482963E-4</v>
      </c>
      <c r="I809" s="9">
        <f t="shared" si="62"/>
        <v>1.3456963013801801E-2</v>
      </c>
      <c r="J809" s="24">
        <f>$J$2*(1+C809*$O$3/I809)</f>
        <v>2281.0739210913925</v>
      </c>
      <c r="K809" s="24">
        <f t="shared" si="64"/>
        <v>10.084144935948933</v>
      </c>
      <c r="L809" s="26">
        <f t="shared" si="63"/>
        <v>-8.4144935948932797E-2</v>
      </c>
      <c r="Q809">
        <v>807</v>
      </c>
      <c r="R809">
        <v>893</v>
      </c>
      <c r="S809" s="10">
        <v>-9.3878822907509374E-3</v>
      </c>
      <c r="T809" s="20"/>
    </row>
    <row r="810" spans="1:20" x14ac:dyDescent="0.15">
      <c r="A810" s="6">
        <v>37783</v>
      </c>
      <c r="B810" s="11">
        <v>1646.02</v>
      </c>
      <c r="C810" s="7">
        <f t="shared" si="60"/>
        <v>1.1273783997984843E-2</v>
      </c>
      <c r="E810">
        <v>808</v>
      </c>
      <c r="F810" s="2">
        <f t="shared" si="61"/>
        <v>790.24107766232248</v>
      </c>
      <c r="G810" s="9">
        <f>C810^2</f>
        <v>1.2709820563321911E-4</v>
      </c>
      <c r="H810" s="23">
        <f>$O$2*H809+(1-$O$2)*G809</f>
        <v>1.8332398468835396E-4</v>
      </c>
      <c r="I810" s="9">
        <f t="shared" si="62"/>
        <v>1.3539718781730806E-2</v>
      </c>
      <c r="J810" s="24">
        <f>$J$2*(1+C810*$O$3/I810)</f>
        <v>2276.4738864314254</v>
      </c>
      <c r="K810" s="24">
        <f t="shared" si="64"/>
        <v>10.063809156475683</v>
      </c>
      <c r="L810" s="26">
        <f t="shared" si="63"/>
        <v>-6.3809156475683082E-2</v>
      </c>
      <c r="Q810">
        <v>808</v>
      </c>
      <c r="R810">
        <v>796</v>
      </c>
      <c r="S810" s="10">
        <v>-9.4934786233320523E-3</v>
      </c>
      <c r="T810" s="20"/>
    </row>
    <row r="811" spans="1:20" x14ac:dyDescent="0.15">
      <c r="A811" s="6">
        <v>37784</v>
      </c>
      <c r="B811" s="11">
        <v>1653.62</v>
      </c>
      <c r="C811" s="7">
        <f t="shared" si="60"/>
        <v>4.6171978469276009E-3</v>
      </c>
      <c r="E811">
        <v>809</v>
      </c>
      <c r="F811" s="2">
        <f t="shared" si="61"/>
        <v>793.88977706465869</v>
      </c>
      <c r="G811" s="9">
        <f>C811^2</f>
        <v>2.1318515957672872E-5</v>
      </c>
      <c r="H811" s="23">
        <f>$O$2*H810+(1-$O$2)*G810</f>
        <v>1.7995043794504588E-4</v>
      </c>
      <c r="I811" s="9">
        <f t="shared" si="62"/>
        <v>1.3414560669103027E-2</v>
      </c>
      <c r="J811" s="24">
        <f>$J$2*(1+C811*$O$3/I811)</f>
        <v>2268.0065769901066</v>
      </c>
      <c r="K811" s="24">
        <f t="shared" si="64"/>
        <v>10.026376973838246</v>
      </c>
      <c r="L811" s="26">
        <f t="shared" si="63"/>
        <v>-2.6376973838246442E-2</v>
      </c>
      <c r="Q811">
        <v>809</v>
      </c>
      <c r="R811">
        <v>1077</v>
      </c>
      <c r="S811" s="10">
        <v>-9.5628155761691147E-3</v>
      </c>
      <c r="T811" s="20"/>
    </row>
    <row r="812" spans="1:20" x14ac:dyDescent="0.15">
      <c r="A812" s="6">
        <v>37785</v>
      </c>
      <c r="B812" s="11">
        <v>1626.49</v>
      </c>
      <c r="C812" s="7">
        <f t="shared" si="60"/>
        <v>-1.6406429530363642E-2</v>
      </c>
      <c r="E812">
        <v>810</v>
      </c>
      <c r="F812" s="2">
        <f t="shared" si="61"/>
        <v>780.86488038237121</v>
      </c>
      <c r="G812" s="9">
        <f>C812^2</f>
        <v>2.6917092993478814E-4</v>
      </c>
      <c r="H812" s="23">
        <f>$O$2*H811+(1-$O$2)*G811</f>
        <v>1.7043252262580348E-4</v>
      </c>
      <c r="I812" s="9">
        <f t="shared" si="62"/>
        <v>1.3054980759304224E-2</v>
      </c>
      <c r="J812" s="24">
        <f>$J$2*(1+C812*$O$3/I812)</f>
        <v>2240.2548246566512</v>
      </c>
      <c r="K812" s="24">
        <f t="shared" si="64"/>
        <v>9.9036923514025013</v>
      </c>
      <c r="L812" s="26">
        <f t="shared" si="63"/>
        <v>9.6307648597498741E-2</v>
      </c>
      <c r="Q812">
        <v>810</v>
      </c>
      <c r="R812">
        <v>1058</v>
      </c>
      <c r="S812" s="10">
        <v>-9.6834617877128437E-3</v>
      </c>
      <c r="T812" s="20"/>
    </row>
    <row r="813" spans="1:20" x14ac:dyDescent="0.15">
      <c r="A813" s="6">
        <v>37788</v>
      </c>
      <c r="B813" s="11">
        <v>1666.58</v>
      </c>
      <c r="C813" s="7">
        <f t="shared" si="60"/>
        <v>2.4648168756032929E-2</v>
      </c>
      <c r="E813">
        <v>811</v>
      </c>
      <c r="F813" s="2">
        <f t="shared" si="61"/>
        <v>800.11176972969531</v>
      </c>
      <c r="G813" s="9">
        <f>C813^2</f>
        <v>6.0753222302587786E-4</v>
      </c>
      <c r="H813" s="23">
        <f>$O$2*H812+(1-$O$2)*G812</f>
        <v>1.7635682706434259E-4</v>
      </c>
      <c r="I813" s="9">
        <f t="shared" si="62"/>
        <v>1.3279940777892896E-2</v>
      </c>
      <c r="J813" s="24">
        <f>$J$2*(1+C813*$O$3/I813)</f>
        <v>2294.2144949862327</v>
      </c>
      <c r="K813" s="24">
        <f t="shared" si="64"/>
        <v>10.142236631475273</v>
      </c>
      <c r="L813" s="26">
        <f t="shared" si="63"/>
        <v>-0.14223663147527255</v>
      </c>
      <c r="Q813">
        <v>811</v>
      </c>
      <c r="R813">
        <v>1472</v>
      </c>
      <c r="S813" s="10">
        <v>-9.7288175050422865E-3</v>
      </c>
      <c r="T813" s="20"/>
    </row>
    <row r="814" spans="1:20" x14ac:dyDescent="0.15">
      <c r="A814" s="6">
        <v>37789</v>
      </c>
      <c r="B814" s="11">
        <v>1668.44</v>
      </c>
      <c r="C814" s="7">
        <f t="shared" si="60"/>
        <v>1.1160580350177973E-3</v>
      </c>
      <c r="E814">
        <v>812</v>
      </c>
      <c r="F814" s="2">
        <f t="shared" si="61"/>
        <v>801.00474089921443</v>
      </c>
      <c r="G814" s="9">
        <f>C814^2</f>
        <v>1.245585537527787E-6</v>
      </c>
      <c r="H814" s="23">
        <f>$O$2*H813+(1-$O$2)*G813</f>
        <v>2.0222735082203475E-4</v>
      </c>
      <c r="I814" s="9">
        <f t="shared" si="62"/>
        <v>1.4220666328341817E-2</v>
      </c>
      <c r="J814" s="24">
        <f>$J$2*(1+C814*$O$3/I814)</f>
        <v>2263.4004733867091</v>
      </c>
      <c r="K814" s="24">
        <f t="shared" si="64"/>
        <v>10.006014364850795</v>
      </c>
      <c r="L814" s="26">
        <f t="shared" si="63"/>
        <v>-6.0143648507953174E-3</v>
      </c>
      <c r="Q814">
        <v>812</v>
      </c>
      <c r="R814">
        <v>742</v>
      </c>
      <c r="S814" s="10">
        <v>-9.8237883658622849E-3</v>
      </c>
      <c r="T814" s="20"/>
    </row>
    <row r="815" spans="1:20" x14ac:dyDescent="0.15">
      <c r="A815" s="6">
        <v>37790</v>
      </c>
      <c r="B815" s="11">
        <v>1677.14</v>
      </c>
      <c r="C815" s="7">
        <f t="shared" si="60"/>
        <v>5.214451823259969E-3</v>
      </c>
      <c r="E815">
        <v>813</v>
      </c>
      <c r="F815" s="2">
        <f t="shared" si="61"/>
        <v>805.18154153083617</v>
      </c>
      <c r="G815" s="9">
        <f>C815^2</f>
        <v>2.7190507817099215E-5</v>
      </c>
      <c r="H815" s="23">
        <f>$O$2*H814+(1-$O$2)*G814</f>
        <v>1.9016844490496432E-4</v>
      </c>
      <c r="I815" s="9">
        <f t="shared" si="62"/>
        <v>1.3790157537351208E-2</v>
      </c>
      <c r="J815" s="24">
        <f>$J$2*(1+C815*$O$3/I815)</f>
        <v>2268.5948483760958</v>
      </c>
      <c r="K815" s="24">
        <f t="shared" si="64"/>
        <v>10.02897759710746</v>
      </c>
      <c r="L815" s="26">
        <f t="shared" si="63"/>
        <v>-2.8977597107459729E-2</v>
      </c>
      <c r="Q815">
        <v>813</v>
      </c>
      <c r="R815">
        <v>887</v>
      </c>
      <c r="S815" s="10">
        <v>-1.0562745279962371E-2</v>
      </c>
      <c r="T815" s="20"/>
    </row>
    <row r="816" spans="1:20" x14ac:dyDescent="0.15">
      <c r="A816" s="6">
        <v>37791</v>
      </c>
      <c r="B816" s="11">
        <v>1648.64</v>
      </c>
      <c r="C816" s="7">
        <f t="shared" si="60"/>
        <v>-1.6993214639207221E-2</v>
      </c>
      <c r="E816">
        <v>814</v>
      </c>
      <c r="F816" s="2">
        <f t="shared" si="61"/>
        <v>791.49891877207494</v>
      </c>
      <c r="G816" s="9">
        <f>C816^2</f>
        <v>2.887693437741666E-4</v>
      </c>
      <c r="H816" s="23">
        <f>$O$2*H815+(1-$O$2)*G815</f>
        <v>1.8038976867969239E-4</v>
      </c>
      <c r="I816" s="9">
        <f t="shared" si="62"/>
        <v>1.3430925831069591E-2</v>
      </c>
      <c r="J816" s="24">
        <f>$J$2*(1+C816*$O$3/I816)</f>
        <v>2240.1072640282537</v>
      </c>
      <c r="K816" s="24">
        <f t="shared" si="64"/>
        <v>9.9030400171007322</v>
      </c>
      <c r="L816" s="26">
        <f t="shared" si="63"/>
        <v>9.6959982899267771E-2</v>
      </c>
      <c r="Q816">
        <v>814</v>
      </c>
      <c r="R816">
        <v>1281</v>
      </c>
      <c r="S816" s="10">
        <v>-1.0602700341790339E-2</v>
      </c>
      <c r="T816" s="20"/>
    </row>
    <row r="817" spans="1:20" x14ac:dyDescent="0.15">
      <c r="A817" s="6">
        <v>37792</v>
      </c>
      <c r="B817" s="11">
        <v>1644.72</v>
      </c>
      <c r="C817" s="7">
        <f t="shared" si="60"/>
        <v>-2.3777173913044347E-3</v>
      </c>
      <c r="E817">
        <v>815</v>
      </c>
      <c r="F817" s="2">
        <f t="shared" si="61"/>
        <v>789.61695802771192</v>
      </c>
      <c r="G817" s="9">
        <f>C817^2</f>
        <v>5.6535399929115662E-6</v>
      </c>
      <c r="H817" s="23">
        <f>$O$2*H816+(1-$O$2)*G816</f>
        <v>1.8689254318536084E-4</v>
      </c>
      <c r="I817" s="9">
        <f t="shared" si="62"/>
        <v>1.3670864756311536E-2</v>
      </c>
      <c r="J817" s="24">
        <f>$J$2*(1+C817*$O$3/I817)</f>
        <v>2259.024998962851</v>
      </c>
      <c r="K817" s="24">
        <f t="shared" si="64"/>
        <v>9.9866713186453424</v>
      </c>
      <c r="L817" s="26">
        <f t="shared" si="63"/>
        <v>1.332868135465759E-2</v>
      </c>
      <c r="Q817">
        <v>815</v>
      </c>
      <c r="R817">
        <v>569</v>
      </c>
      <c r="S817" s="10">
        <v>-1.0697435562338597E-2</v>
      </c>
      <c r="T817" s="20"/>
    </row>
    <row r="818" spans="1:20" x14ac:dyDescent="0.15">
      <c r="A818" s="6">
        <v>37795</v>
      </c>
      <c r="B818" s="11">
        <v>1610.75</v>
      </c>
      <c r="C818" s="7">
        <f t="shared" si="60"/>
        <v>-2.0653971496668144E-2</v>
      </c>
      <c r="E818">
        <v>816</v>
      </c>
      <c r="F818" s="2">
        <f t="shared" si="61"/>
        <v>773.3082318833217</v>
      </c>
      <c r="G818" s="9">
        <f>C818^2</f>
        <v>4.2658653858518016E-4</v>
      </c>
      <c r="H818" s="23">
        <f>$O$2*H817+(1-$O$2)*G817</f>
        <v>1.7601820299381388E-4</v>
      </c>
      <c r="I818" s="9">
        <f t="shared" si="62"/>
        <v>1.3267185194826139E-2</v>
      </c>
      <c r="J818" s="24">
        <f>$J$2*(1+C818*$O$3/I818)</f>
        <v>2235.0534106611663</v>
      </c>
      <c r="K818" s="24">
        <f t="shared" si="64"/>
        <v>9.880698001189927</v>
      </c>
      <c r="L818" s="26">
        <f t="shared" si="63"/>
        <v>0.11930199881007297</v>
      </c>
      <c r="Q818">
        <v>816</v>
      </c>
      <c r="R818">
        <v>1451</v>
      </c>
      <c r="S818" s="10">
        <v>-1.0702824940802103E-2</v>
      </c>
      <c r="T818" s="20"/>
    </row>
    <row r="819" spans="1:20" x14ac:dyDescent="0.15">
      <c r="A819" s="6">
        <v>37796</v>
      </c>
      <c r="B819" s="11">
        <v>1605.61</v>
      </c>
      <c r="C819" s="7">
        <f t="shared" si="60"/>
        <v>-3.1910600651871013E-3</v>
      </c>
      <c r="E819">
        <v>817</v>
      </c>
      <c r="F819" s="2">
        <f t="shared" si="61"/>
        <v>770.84055886647843</v>
      </c>
      <c r="G819" s="9">
        <f>C819^2</f>
        <v>1.0182864339631908E-5</v>
      </c>
      <c r="H819" s="23">
        <f>$O$2*H818+(1-$O$2)*G818</f>
        <v>1.9105230312929587E-4</v>
      </c>
      <c r="I819" s="9">
        <f t="shared" si="62"/>
        <v>1.3822167092366373E-2</v>
      </c>
      <c r="J819" s="24">
        <f>$J$2*(1+C819*$O$3/I819)</f>
        <v>2258.0379541610405</v>
      </c>
      <c r="K819" s="24">
        <f t="shared" si="64"/>
        <v>9.9823078025191432</v>
      </c>
      <c r="L819" s="26">
        <f t="shared" si="63"/>
        <v>1.7692197480856819E-2</v>
      </c>
      <c r="Q819">
        <v>817</v>
      </c>
      <c r="R819">
        <v>1065</v>
      </c>
      <c r="S819" s="10">
        <v>-1.0775509932413385E-2</v>
      </c>
      <c r="T819" s="20"/>
    </row>
    <row r="820" spans="1:20" x14ac:dyDescent="0.15">
      <c r="A820" s="6">
        <v>37797</v>
      </c>
      <c r="B820" s="11">
        <v>1602.66</v>
      </c>
      <c r="C820" s="7">
        <f t="shared" si="60"/>
        <v>-1.8373079390385794E-3</v>
      </c>
      <c r="E820">
        <v>818</v>
      </c>
      <c r="F820" s="2">
        <f t="shared" si="61"/>
        <v>769.42428738794013</v>
      </c>
      <c r="G820" s="9">
        <f>C820^2</f>
        <v>3.375700462854192E-6</v>
      </c>
      <c r="H820" s="23">
        <f>$O$2*H819+(1-$O$2)*G819</f>
        <v>1.8020013680191603E-4</v>
      </c>
      <c r="I820" s="9">
        <f t="shared" si="62"/>
        <v>1.342386445111526E-2</v>
      </c>
      <c r="J820" s="24">
        <f>$J$2*(1+C820*$O$3/I820)</f>
        <v>2259.6673831416701</v>
      </c>
      <c r="K820" s="24">
        <f t="shared" si="64"/>
        <v>9.9895111631167897</v>
      </c>
      <c r="L820" s="26">
        <f t="shared" si="63"/>
        <v>1.048883688321034E-2</v>
      </c>
      <c r="Q820">
        <v>818</v>
      </c>
      <c r="R820">
        <v>341</v>
      </c>
      <c r="S820" s="10">
        <v>-1.0782318285359693E-2</v>
      </c>
      <c r="T820" s="20"/>
    </row>
    <row r="821" spans="1:20" x14ac:dyDescent="0.15">
      <c r="A821" s="6">
        <v>37798</v>
      </c>
      <c r="B821" s="11">
        <v>1634.01</v>
      </c>
      <c r="C821" s="7">
        <f t="shared" si="60"/>
        <v>1.9561229456029228E-2</v>
      </c>
      <c r="E821">
        <v>819</v>
      </c>
      <c r="F821" s="2">
        <f t="shared" si="61"/>
        <v>784.47517242257743</v>
      </c>
      <c r="G821" s="9">
        <f>C821^2</f>
        <v>3.8264169783142554E-4</v>
      </c>
      <c r="H821" s="23">
        <f>$O$2*H820+(1-$O$2)*G820</f>
        <v>1.6959067062157231E-4</v>
      </c>
      <c r="I821" s="9">
        <f t="shared" si="62"/>
        <v>1.3022698284978129E-2</v>
      </c>
      <c r="J821" s="24">
        <f>$J$2*(1+C821*$O$3/I821)</f>
        <v>2288.078645387624</v>
      </c>
      <c r="K821" s="24">
        <f t="shared" si="64"/>
        <v>10.115111339267317</v>
      </c>
      <c r="L821" s="26">
        <f t="shared" si="63"/>
        <v>-0.11511133926731709</v>
      </c>
      <c r="Q821">
        <v>819</v>
      </c>
      <c r="R821">
        <v>538</v>
      </c>
      <c r="S821" s="10">
        <v>-1.0783203254606022E-2</v>
      </c>
      <c r="T821" s="20"/>
    </row>
    <row r="822" spans="1:20" x14ac:dyDescent="0.15">
      <c r="A822" s="6">
        <v>37799</v>
      </c>
      <c r="B822" s="11">
        <v>1625.26</v>
      </c>
      <c r="C822" s="7">
        <f t="shared" si="60"/>
        <v>-5.3549243884676301E-3</v>
      </c>
      <c r="E822">
        <v>820</v>
      </c>
      <c r="F822" s="2">
        <f t="shared" si="61"/>
        <v>780.2743671896244</v>
      </c>
      <c r="G822" s="9">
        <f>C822^2</f>
        <v>2.8675215206205421E-5</v>
      </c>
      <c r="H822" s="23">
        <f>$O$2*H821+(1-$O$2)*G821</f>
        <v>1.8237373225416352E-4</v>
      </c>
      <c r="I822" s="9">
        <f t="shared" si="62"/>
        <v>1.3504581898532198E-2</v>
      </c>
      <c r="J822" s="24">
        <f>$J$2*(1+C822*$O$3/I822)</f>
        <v>2255.1662233191319</v>
      </c>
      <c r="K822" s="24">
        <f t="shared" si="64"/>
        <v>9.9696124883694885</v>
      </c>
      <c r="L822" s="26">
        <f t="shared" si="63"/>
        <v>3.0387511630511455E-2</v>
      </c>
      <c r="Q822">
        <v>820</v>
      </c>
      <c r="R822">
        <v>659</v>
      </c>
      <c r="S822" s="10">
        <v>-1.0898118411967417E-2</v>
      </c>
      <c r="T822" s="20"/>
    </row>
    <row r="823" spans="1:20" x14ac:dyDescent="0.15">
      <c r="A823" s="6">
        <v>37802</v>
      </c>
      <c r="B823" s="11">
        <v>1622.8</v>
      </c>
      <c r="C823" s="7">
        <f t="shared" si="60"/>
        <v>-1.5136039772097876E-3</v>
      </c>
      <c r="E823">
        <v>821</v>
      </c>
      <c r="F823" s="2">
        <f t="shared" si="61"/>
        <v>779.09334080413134</v>
      </c>
      <c r="G823" s="9">
        <f>C823^2</f>
        <v>2.2909969998252871E-6</v>
      </c>
      <c r="H823" s="23">
        <f>$O$2*H822+(1-$O$2)*G822</f>
        <v>1.7315182123128604E-4</v>
      </c>
      <c r="I823" s="9">
        <f t="shared" si="62"/>
        <v>1.315871654954563E-2</v>
      </c>
      <c r="J823" s="24">
        <f>$J$2*(1+C823*$O$3/I823)</f>
        <v>2260.0460147255249</v>
      </c>
      <c r="K823" s="24">
        <f t="shared" si="64"/>
        <v>9.9911850131983737</v>
      </c>
      <c r="L823" s="26">
        <f t="shared" si="63"/>
        <v>8.81498680162629E-3</v>
      </c>
      <c r="Q823">
        <v>821</v>
      </c>
      <c r="R823">
        <v>395</v>
      </c>
      <c r="S823" s="10">
        <v>-1.0931510883983364E-2</v>
      </c>
      <c r="T823" s="20"/>
    </row>
    <row r="824" spans="1:20" x14ac:dyDescent="0.15">
      <c r="A824" s="6">
        <v>37803</v>
      </c>
      <c r="B824" s="11">
        <v>1640.13</v>
      </c>
      <c r="C824" s="7">
        <f t="shared" si="60"/>
        <v>1.0679073206803169E-2</v>
      </c>
      <c r="E824">
        <v>822</v>
      </c>
      <c r="F824" s="2">
        <f t="shared" si="61"/>
        <v>787.41333562551154</v>
      </c>
      <c r="G824" s="9">
        <f>C824^2</f>
        <v>1.1404260455626132E-4</v>
      </c>
      <c r="H824" s="23">
        <f>$O$2*H823+(1-$O$2)*G823</f>
        <v>1.6290017177739841E-4</v>
      </c>
      <c r="I824" s="9">
        <f t="shared" si="62"/>
        <v>1.2763235161094479E-2</v>
      </c>
      <c r="J824" s="24">
        <f>$J$2*(1+C824*$O$3/I824)</f>
        <v>2276.5442745200653</v>
      </c>
      <c r="K824" s="24">
        <f t="shared" si="64"/>
        <v>10.064120327315456</v>
      </c>
      <c r="L824" s="26">
        <f t="shared" si="63"/>
        <v>-6.4120327315455583E-2</v>
      </c>
      <c r="Q824">
        <v>822</v>
      </c>
      <c r="R824">
        <v>971</v>
      </c>
      <c r="S824" s="10">
        <v>-1.1078100517110556E-2</v>
      </c>
      <c r="T824" s="20"/>
    </row>
    <row r="825" spans="1:20" x14ac:dyDescent="0.15">
      <c r="A825" s="6">
        <v>37804</v>
      </c>
      <c r="B825" s="11">
        <v>1678.73</v>
      </c>
      <c r="C825" s="7">
        <f t="shared" si="60"/>
        <v>2.3534719808795623E-2</v>
      </c>
      <c r="E825">
        <v>823</v>
      </c>
      <c r="F825" s="2">
        <f t="shared" si="61"/>
        <v>805.94488785316707</v>
      </c>
      <c r="G825" s="9">
        <f>C825^2</f>
        <v>5.5388303647851706E-4</v>
      </c>
      <c r="H825" s="23">
        <f>$O$2*H824+(1-$O$2)*G824</f>
        <v>1.5996871774413019E-4</v>
      </c>
      <c r="I825" s="9">
        <f t="shared" si="62"/>
        <v>1.2647874040491161E-2</v>
      </c>
      <c r="J825" s="24">
        <f>$J$2*(1+C825*$O$3/I825)</f>
        <v>2294.2963125676315</v>
      </c>
      <c r="K825" s="24">
        <f t="shared" si="64"/>
        <v>10.142598329683082</v>
      </c>
      <c r="L825" s="26">
        <f t="shared" si="63"/>
        <v>-0.14259832968308217</v>
      </c>
      <c r="Q825">
        <v>823</v>
      </c>
      <c r="R825">
        <v>1190</v>
      </c>
      <c r="S825" s="10">
        <v>-1.132833392384569E-2</v>
      </c>
      <c r="T825" s="20"/>
    </row>
    <row r="826" spans="1:20" x14ac:dyDescent="0.15">
      <c r="A826" s="6">
        <v>37805</v>
      </c>
      <c r="B826" s="11">
        <v>1663.46</v>
      </c>
      <c r="C826" s="7">
        <f t="shared" si="60"/>
        <v>-9.0961619795917326E-3</v>
      </c>
      <c r="E826">
        <v>824</v>
      </c>
      <c r="F826" s="2">
        <f t="shared" si="61"/>
        <v>798.6138826066308</v>
      </c>
      <c r="G826" s="9">
        <f>C826^2</f>
        <v>8.2740162758970185E-5</v>
      </c>
      <c r="H826" s="23">
        <f>$O$2*H825+(1-$O$2)*G825</f>
        <v>1.8360357686819342E-4</v>
      </c>
      <c r="I826" s="9">
        <f t="shared" si="62"/>
        <v>1.3550039736775439E-2</v>
      </c>
      <c r="J826" s="24">
        <f>$J$2*(1+C826*$O$3/I826)</f>
        <v>2250.4030053394445</v>
      </c>
      <c r="K826" s="24">
        <f t="shared" si="64"/>
        <v>9.948555309983222</v>
      </c>
      <c r="L826" s="26">
        <f t="shared" si="63"/>
        <v>5.1444690016777983E-2</v>
      </c>
      <c r="Q826">
        <v>824</v>
      </c>
      <c r="R826">
        <v>1140</v>
      </c>
      <c r="S826" s="10">
        <v>-1.1381968887356209E-2</v>
      </c>
      <c r="T826" s="20"/>
    </row>
    <row r="827" spans="1:20" x14ac:dyDescent="0.15">
      <c r="A827" s="6">
        <v>37809</v>
      </c>
      <c r="B827" s="11">
        <v>1720.71</v>
      </c>
      <c r="C827" s="7">
        <f t="shared" si="60"/>
        <v>3.4416216801125277E-2</v>
      </c>
      <c r="E827">
        <v>825</v>
      </c>
      <c r="F827" s="2">
        <f t="shared" si="61"/>
        <v>826.09915113080899</v>
      </c>
      <c r="G827" s="9">
        <f>C827^2</f>
        <v>1.1844759789020579E-3</v>
      </c>
      <c r="H827" s="23">
        <f>$O$2*H826+(1-$O$2)*G826</f>
        <v>1.7755177202164002E-4</v>
      </c>
      <c r="I827" s="9">
        <f t="shared" si="62"/>
        <v>1.3324855422166501E-2</v>
      </c>
      <c r="J827" s="24">
        <f>$J$2*(1+C827*$O$3/I827)</f>
        <v>2306.8137883268823</v>
      </c>
      <c r="K827" s="24">
        <f t="shared" si="64"/>
        <v>10.197935440252527</v>
      </c>
      <c r="L827" s="26">
        <f t="shared" si="63"/>
        <v>-0.19793544025252707</v>
      </c>
      <c r="Q827">
        <v>825</v>
      </c>
      <c r="R827">
        <v>948</v>
      </c>
      <c r="S827" s="10">
        <v>-1.1423742357589362E-2</v>
      </c>
      <c r="T827" s="20"/>
    </row>
    <row r="828" spans="1:20" x14ac:dyDescent="0.15">
      <c r="A828" s="6">
        <v>37810</v>
      </c>
      <c r="B828" s="11">
        <v>1746.46</v>
      </c>
      <c r="C828" s="7">
        <f t="shared" si="60"/>
        <v>1.4964752921759139E-2</v>
      </c>
      <c r="E828">
        <v>826</v>
      </c>
      <c r="F828" s="2">
        <f t="shared" si="61"/>
        <v>838.46152081635648</v>
      </c>
      <c r="G828" s="9">
        <f>C828^2</f>
        <v>2.239438300092987E-4</v>
      </c>
      <c r="H828" s="23">
        <f>$O$2*H827+(1-$O$2)*G827</f>
        <v>2.3796722443446516E-4</v>
      </c>
      <c r="I828" s="9">
        <f t="shared" si="62"/>
        <v>1.5426186321786248E-2</v>
      </c>
      <c r="J828" s="24">
        <f>$J$2*(1+C828*$O$3/I828)</f>
        <v>2278.8564452079386</v>
      </c>
      <c r="K828" s="24">
        <f t="shared" si="64"/>
        <v>10.074341944474627</v>
      </c>
      <c r="L828" s="26">
        <f t="shared" si="63"/>
        <v>-7.4341944474626942E-2</v>
      </c>
      <c r="Q828">
        <v>826</v>
      </c>
      <c r="R828">
        <v>1186</v>
      </c>
      <c r="S828" s="10">
        <v>-1.1449583306653466E-2</v>
      </c>
      <c r="T828" s="20"/>
    </row>
    <row r="829" spans="1:20" x14ac:dyDescent="0.15">
      <c r="A829" s="6">
        <v>37811</v>
      </c>
      <c r="B829" s="11">
        <v>1747.46</v>
      </c>
      <c r="C829" s="7">
        <f t="shared" si="60"/>
        <v>5.7258683279326483E-4</v>
      </c>
      <c r="E829">
        <v>827</v>
      </c>
      <c r="F829" s="2">
        <f t="shared" si="61"/>
        <v>838.94161284297979</v>
      </c>
      <c r="G829" s="9">
        <f>C829^2</f>
        <v>3.2785568108822222E-7</v>
      </c>
      <c r="H829" s="23">
        <f>$O$2*H828+(1-$O$2)*G828</f>
        <v>2.3712582076895516E-4</v>
      </c>
      <c r="I829" s="9">
        <f t="shared" si="62"/>
        <v>1.5398890244720726E-2</v>
      </c>
      <c r="J829" s="24">
        <f>$J$2*(1+C829*$O$3/I829)</f>
        <v>2262.6845775147458</v>
      </c>
      <c r="K829" s="24">
        <f t="shared" si="64"/>
        <v>10.002849540745281</v>
      </c>
      <c r="L829" s="26">
        <f t="shared" si="63"/>
        <v>-2.8495407452808763E-3</v>
      </c>
      <c r="Q829">
        <v>827</v>
      </c>
      <c r="R829">
        <v>950</v>
      </c>
      <c r="S829" s="10">
        <v>-1.180873346412703E-2</v>
      </c>
      <c r="T829" s="20"/>
    </row>
    <row r="830" spans="1:20" x14ac:dyDescent="0.15">
      <c r="A830" s="6">
        <v>37812</v>
      </c>
      <c r="B830" s="11">
        <v>1715.86</v>
      </c>
      <c r="C830" s="7">
        <f t="shared" si="60"/>
        <v>-1.8083389605484612E-2</v>
      </c>
      <c r="E830">
        <v>828</v>
      </c>
      <c r="F830" s="2">
        <f t="shared" si="61"/>
        <v>823.77070480168652</v>
      </c>
      <c r="G830" s="9">
        <f>C830^2</f>
        <v>3.2700897962374892E-4</v>
      </c>
      <c r="H830" s="23">
        <f>$O$2*H829+(1-$O$2)*G829</f>
        <v>2.2291794286368315E-4</v>
      </c>
      <c r="I830" s="9">
        <f t="shared" si="62"/>
        <v>1.4930436794135768E-2</v>
      </c>
      <c r="J830" s="24">
        <f>$J$2*(1+C830*$O$3/I830)</f>
        <v>2241.0442910221627</v>
      </c>
      <c r="K830" s="24">
        <f t="shared" si="64"/>
        <v>9.9071824150862184</v>
      </c>
      <c r="L830" s="26">
        <f t="shared" si="63"/>
        <v>9.2817584913781559E-2</v>
      </c>
      <c r="Q830">
        <v>828</v>
      </c>
      <c r="R830">
        <v>1137</v>
      </c>
      <c r="S830" s="10">
        <v>-1.1937396143071766E-2</v>
      </c>
      <c r="T830" s="20"/>
    </row>
    <row r="831" spans="1:20" x14ac:dyDescent="0.15">
      <c r="A831" s="6">
        <v>37813</v>
      </c>
      <c r="B831" s="11">
        <v>1733.93</v>
      </c>
      <c r="C831" s="7">
        <f t="shared" si="60"/>
        <v>1.0531162216031786E-2</v>
      </c>
      <c r="E831">
        <v>829</v>
      </c>
      <c r="F831" s="2">
        <f t="shared" si="61"/>
        <v>832.44596772276793</v>
      </c>
      <c r="G831" s="9">
        <f>C831^2</f>
        <v>1.1090537762037553E-4</v>
      </c>
      <c r="H831" s="23">
        <f>$O$2*H830+(1-$O$2)*G830</f>
        <v>2.2916340506928709E-4</v>
      </c>
      <c r="I831" s="9">
        <f t="shared" si="62"/>
        <v>1.5138144043088211E-2</v>
      </c>
      <c r="J831" s="24">
        <f>$J$2*(1+C831*$O$3/I831)</f>
        <v>2274.0994329596174</v>
      </c>
      <c r="K831" s="24">
        <f t="shared" si="64"/>
        <v>10.053312200313069</v>
      </c>
      <c r="L831" s="26">
        <f t="shared" si="63"/>
        <v>-5.3312200313069269E-2</v>
      </c>
      <c r="Q831">
        <v>829</v>
      </c>
      <c r="R831">
        <v>906</v>
      </c>
      <c r="S831" s="10">
        <v>-1.2175012700389232E-2</v>
      </c>
      <c r="T831" s="20"/>
    </row>
    <row r="832" spans="1:20" x14ac:dyDescent="0.15">
      <c r="A832" s="6">
        <v>37816</v>
      </c>
      <c r="B832" s="11">
        <v>1754.82</v>
      </c>
      <c r="C832" s="7">
        <f t="shared" si="60"/>
        <v>1.2047775861770527E-2</v>
      </c>
      <c r="E832">
        <v>830</v>
      </c>
      <c r="F832" s="2">
        <f t="shared" si="61"/>
        <v>842.47509015892649</v>
      </c>
      <c r="G832" s="9">
        <f>C832^2</f>
        <v>1.4514890321546057E-4</v>
      </c>
      <c r="H832" s="23">
        <f>$O$2*H831+(1-$O$2)*G831</f>
        <v>2.2206792342235239E-4</v>
      </c>
      <c r="I832" s="9">
        <f t="shared" si="62"/>
        <v>1.4901943612239055E-2</v>
      </c>
      <c r="J832" s="24">
        <f>$J$2*(1+C832*$O$3/I832)</f>
        <v>2276.0548089547506</v>
      </c>
      <c r="K832" s="24">
        <f t="shared" si="64"/>
        <v>10.06195650366373</v>
      </c>
      <c r="L832" s="26">
        <f t="shared" si="63"/>
        <v>-6.1956503663729734E-2</v>
      </c>
      <c r="Q832">
        <v>830</v>
      </c>
      <c r="R832">
        <v>1000</v>
      </c>
      <c r="S832" s="10">
        <v>-1.2247883772717572E-2</v>
      </c>
      <c r="T832" s="20"/>
    </row>
    <row r="833" spans="1:20" x14ac:dyDescent="0.15">
      <c r="A833" s="6">
        <v>37817</v>
      </c>
      <c r="B833" s="11">
        <v>1753.21</v>
      </c>
      <c r="C833" s="7">
        <f t="shared" si="60"/>
        <v>-9.1747301717548524E-4</v>
      </c>
      <c r="E833">
        <v>831</v>
      </c>
      <c r="F833" s="2">
        <f t="shared" si="61"/>
        <v>841.70214199606323</v>
      </c>
      <c r="G833" s="9">
        <f>C833^2</f>
        <v>8.4175673724508825E-7</v>
      </c>
      <c r="H833" s="23">
        <f>$O$2*H832+(1-$O$2)*G832</f>
        <v>2.1745278220993889E-4</v>
      </c>
      <c r="I833" s="9">
        <f t="shared" si="62"/>
        <v>1.4746280283852565E-2</v>
      </c>
      <c r="J833" s="24">
        <f>$J$2*(1+C833*$O$3/I833)</f>
        <v>2260.961465517752</v>
      </c>
      <c r="K833" s="24">
        <f t="shared" si="64"/>
        <v>9.9952320273635831</v>
      </c>
      <c r="L833" s="26">
        <f t="shared" si="63"/>
        <v>4.7679726364169284E-3</v>
      </c>
      <c r="Q833">
        <v>831</v>
      </c>
      <c r="R833">
        <v>213</v>
      </c>
      <c r="S833" s="10">
        <v>-1.2395028038689304E-2</v>
      </c>
      <c r="T833" s="20"/>
    </row>
    <row r="834" spans="1:20" x14ac:dyDescent="0.15">
      <c r="A834" s="6">
        <v>37818</v>
      </c>
      <c r="B834" s="11">
        <v>1747.97</v>
      </c>
      <c r="C834" s="7">
        <f t="shared" si="60"/>
        <v>-2.9888033949155846E-3</v>
      </c>
      <c r="E834">
        <v>832</v>
      </c>
      <c r="F834" s="2">
        <f t="shared" si="61"/>
        <v>839.18645977655763</v>
      </c>
      <c r="G834" s="9">
        <f>C834^2</f>
        <v>8.9329457334589244E-6</v>
      </c>
      <c r="H834" s="23">
        <f>$O$2*H833+(1-$O$2)*G833</f>
        <v>2.0445612068157725E-4</v>
      </c>
      <c r="I834" s="9">
        <f t="shared" si="62"/>
        <v>1.4298815359377756E-2</v>
      </c>
      <c r="J834" s="24">
        <f>$J$2*(1+C834*$O$3/I834)</f>
        <v>2258.4165647235536</v>
      </c>
      <c r="K834" s="24">
        <f t="shared" si="64"/>
        <v>9.9839815596698269</v>
      </c>
      <c r="L834" s="26">
        <f t="shared" si="63"/>
        <v>1.6018440330173078E-2</v>
      </c>
      <c r="Q834">
        <v>832</v>
      </c>
      <c r="R834">
        <v>112</v>
      </c>
      <c r="S834" s="10">
        <v>-1.243806108007206E-2</v>
      </c>
      <c r="T834" s="20"/>
    </row>
    <row r="835" spans="1:20" x14ac:dyDescent="0.15">
      <c r="A835" s="6">
        <v>37819</v>
      </c>
      <c r="B835" s="11">
        <v>1698.02</v>
      </c>
      <c r="C835" s="7">
        <f t="shared" si="60"/>
        <v>-2.8576005309015606E-2</v>
      </c>
      <c r="E835">
        <v>833</v>
      </c>
      <c r="F835" s="2">
        <f t="shared" si="61"/>
        <v>815.20586304672872</v>
      </c>
      <c r="G835" s="9">
        <f>C835^2</f>
        <v>8.1658807942088809E-4</v>
      </c>
      <c r="H835" s="23">
        <f>$O$2*H834+(1-$O$2)*G834</f>
        <v>1.9272473018469013E-4</v>
      </c>
      <c r="I835" s="9">
        <f t="shared" si="62"/>
        <v>1.3882533276916362E-2</v>
      </c>
      <c r="J835" s="24">
        <f>$J$2*(1+C835*$O$3/I835)</f>
        <v>2226.3574393064591</v>
      </c>
      <c r="K835" s="24">
        <f t="shared" si="64"/>
        <v>9.8422549526377043</v>
      </c>
      <c r="L835" s="26">
        <f t="shared" si="63"/>
        <v>0.15774504736229567</v>
      </c>
      <c r="Q835">
        <v>833</v>
      </c>
      <c r="R835">
        <v>627</v>
      </c>
      <c r="S835" s="10">
        <v>-1.2722257812942672E-2</v>
      </c>
      <c r="T835" s="20"/>
    </row>
    <row r="836" spans="1:20" x14ac:dyDescent="0.15">
      <c r="A836" s="6">
        <v>37820</v>
      </c>
      <c r="B836" s="11">
        <v>1708.5</v>
      </c>
      <c r="C836" s="7">
        <f t="shared" ref="C836:C899" si="65">B836/B835-1</f>
        <v>6.171894323977245E-3</v>
      </c>
      <c r="E836">
        <v>834</v>
      </c>
      <c r="F836" s="2">
        <f t="shared" ref="F836:F899" si="66">F835*(1+C836)</f>
        <v>820.23722748573982</v>
      </c>
      <c r="G836" s="9">
        <f>C836^2</f>
        <v>3.8092279546342536E-5</v>
      </c>
      <c r="H836" s="23">
        <f>$O$2*H835+(1-$O$2)*G835</f>
        <v>2.3015653113886203E-4</v>
      </c>
      <c r="I836" s="9">
        <f t="shared" ref="I836:I899" si="67">SQRT(H836)</f>
        <v>1.5170910689172949E-2</v>
      </c>
      <c r="J836" s="24">
        <f>$J$2*(1+C836*$O$3/I836)</f>
        <v>2269.092288138721</v>
      </c>
      <c r="K836" s="24">
        <f t="shared" si="64"/>
        <v>10.031176672997477</v>
      </c>
      <c r="L836" s="26">
        <f t="shared" si="63"/>
        <v>-3.1176672997476729E-2</v>
      </c>
      <c r="Q836">
        <v>834</v>
      </c>
      <c r="R836">
        <v>429</v>
      </c>
      <c r="S836" s="10">
        <v>-1.2761710798526948E-2</v>
      </c>
      <c r="T836" s="20"/>
    </row>
    <row r="837" spans="1:20" x14ac:dyDescent="0.15">
      <c r="A837" s="6">
        <v>37823</v>
      </c>
      <c r="B837" s="11">
        <v>1681.41</v>
      </c>
      <c r="C837" s="7">
        <f t="shared" si="65"/>
        <v>-1.5856014047409994E-2</v>
      </c>
      <c r="E837">
        <v>835</v>
      </c>
      <c r="F837" s="2">
        <f t="shared" si="66"/>
        <v>807.23153448451728</v>
      </c>
      <c r="G837" s="9">
        <f>C837^2</f>
        <v>2.5141318147166308E-4</v>
      </c>
      <c r="H837" s="23">
        <f>$O$2*H836+(1-$O$2)*G836</f>
        <v>2.1863267604331084E-4</v>
      </c>
      <c r="I837" s="9">
        <f t="shared" si="67"/>
        <v>1.4786232652143372E-2</v>
      </c>
      <c r="J837" s="24">
        <f>$J$2*(1+C837*$O$3/I837)</f>
        <v>2243.4508425856561</v>
      </c>
      <c r="K837" s="24">
        <f t="shared" si="64"/>
        <v>9.9178212701174875</v>
      </c>
      <c r="L837" s="26">
        <f t="shared" ref="L837:L900" si="68">-(K837-$K$2)</f>
        <v>8.2178729882512513E-2</v>
      </c>
      <c r="Q837">
        <v>835</v>
      </c>
      <c r="R837">
        <v>435</v>
      </c>
      <c r="S837" s="10">
        <v>-1.2859000363192763E-2</v>
      </c>
      <c r="T837" s="20"/>
    </row>
    <row r="838" spans="1:20" x14ac:dyDescent="0.15">
      <c r="A838" s="6">
        <v>37824</v>
      </c>
      <c r="B838" s="11">
        <v>1706.1</v>
      </c>
      <c r="C838" s="7">
        <f t="shared" si="65"/>
        <v>1.4684104412368004E-2</v>
      </c>
      <c r="E838">
        <v>836</v>
      </c>
      <c r="F838" s="2">
        <f t="shared" si="66"/>
        <v>819.08500662184395</v>
      </c>
      <c r="G838" s="9">
        <f>C838^2</f>
        <v>2.1562292239332549E-4</v>
      </c>
      <c r="H838" s="23">
        <f>$O$2*H837+(1-$O$2)*G837</f>
        <v>2.2059950636901197E-4</v>
      </c>
      <c r="I838" s="9">
        <f t="shared" si="67"/>
        <v>1.4852592580725157E-2</v>
      </c>
      <c r="J838" s="24">
        <f>$J$2*(1+C838*$O$3/I838)</f>
        <v>2279.1783265772574</v>
      </c>
      <c r="K838" s="24">
        <f t="shared" ref="K838:K901" si="69">$K$2*J838/$J$2</f>
        <v>10.07576491387092</v>
      </c>
      <c r="L838" s="26">
        <f t="shared" si="68"/>
        <v>-7.576491387091977E-2</v>
      </c>
      <c r="Q838">
        <v>836</v>
      </c>
      <c r="R838">
        <v>770</v>
      </c>
      <c r="S838" s="10">
        <v>-1.2919356876363253E-2</v>
      </c>
      <c r="T838" s="20"/>
    </row>
    <row r="839" spans="1:20" x14ac:dyDescent="0.15">
      <c r="A839" s="6">
        <v>37825</v>
      </c>
      <c r="B839" s="11">
        <v>1719.18</v>
      </c>
      <c r="C839" s="7">
        <f t="shared" si="65"/>
        <v>7.6666080534553149E-3</v>
      </c>
      <c r="E839">
        <v>837</v>
      </c>
      <c r="F839" s="2">
        <f t="shared" si="66"/>
        <v>825.36461033007549</v>
      </c>
      <c r="G839" s="9">
        <f>C839^2</f>
        <v>5.8776879045305894E-5</v>
      </c>
      <c r="H839" s="23">
        <f>$O$2*H838+(1-$O$2)*G838</f>
        <v>2.2030091133047079E-4</v>
      </c>
      <c r="I839" s="9">
        <f t="shared" si="67"/>
        <v>1.4842537226851438E-2</v>
      </c>
      <c r="J839" s="24">
        <f>$J$2*(1+C839*$O$3/I839)</f>
        <v>2270.9940256180698</v>
      </c>
      <c r="K839" s="24">
        <f t="shared" si="69"/>
        <v>10.039583851824327</v>
      </c>
      <c r="L839" s="26">
        <f t="shared" si="68"/>
        <v>-3.9583851824326999E-2</v>
      </c>
      <c r="Q839">
        <v>837</v>
      </c>
      <c r="R839">
        <v>1429</v>
      </c>
      <c r="S839" s="10">
        <v>-1.3002187181495373E-2</v>
      </c>
      <c r="T839" s="20"/>
    </row>
    <row r="840" spans="1:20" x14ac:dyDescent="0.15">
      <c r="A840" s="6">
        <v>37826</v>
      </c>
      <c r="B840" s="11">
        <v>1701.42</v>
      </c>
      <c r="C840" s="7">
        <f t="shared" si="65"/>
        <v>-1.0330506404215956E-2</v>
      </c>
      <c r="E840">
        <v>838</v>
      </c>
      <c r="F840" s="2">
        <f t="shared" si="66"/>
        <v>816.83817593724746</v>
      </c>
      <c r="G840" s="9">
        <f>C840^2</f>
        <v>1.0671936256754687E-4</v>
      </c>
      <c r="H840" s="23">
        <f>$O$2*H839+(1-$O$2)*G839</f>
        <v>2.1060946939336091E-4</v>
      </c>
      <c r="I840" s="9">
        <f t="shared" si="67"/>
        <v>1.4512390202628955E-2</v>
      </c>
      <c r="J840" s="24">
        <f>$J$2*(1+C840*$O$3/I840)</f>
        <v>2249.7002635920994</v>
      </c>
      <c r="K840" s="24">
        <f t="shared" si="69"/>
        <v>9.9454486374781155</v>
      </c>
      <c r="L840" s="26">
        <f t="shared" si="68"/>
        <v>5.4551362521884528E-2</v>
      </c>
      <c r="Q840">
        <v>838</v>
      </c>
      <c r="R840">
        <v>11</v>
      </c>
      <c r="S840" s="10">
        <v>-1.3057729967869136E-2</v>
      </c>
      <c r="T840" s="20"/>
    </row>
    <row r="841" spans="1:20" x14ac:dyDescent="0.15">
      <c r="A841" s="6">
        <v>37827</v>
      </c>
      <c r="B841" s="11">
        <v>1730.7</v>
      </c>
      <c r="C841" s="7">
        <f t="shared" si="65"/>
        <v>1.7209154706069096E-2</v>
      </c>
      <c r="E841">
        <v>839</v>
      </c>
      <c r="F841" s="2">
        <f t="shared" si="66"/>
        <v>830.89527047677484</v>
      </c>
      <c r="G841" s="9">
        <f>C841^2</f>
        <v>2.9615500569742011E-4</v>
      </c>
      <c r="H841" s="23">
        <f>$O$2*H840+(1-$O$2)*G840</f>
        <v>2.0437606298381205E-4</v>
      </c>
      <c r="I841" s="9">
        <f t="shared" si="67"/>
        <v>1.4296015633168986E-2</v>
      </c>
      <c r="J841" s="24">
        <f>$J$2*(1+C841*$O$3/I841)</f>
        <v>2282.9073712601985</v>
      </c>
      <c r="K841" s="24">
        <f t="shared" si="69"/>
        <v>10.092250231031276</v>
      </c>
      <c r="L841" s="26">
        <f t="shared" si="68"/>
        <v>-9.2250231031275831E-2</v>
      </c>
      <c r="Q841">
        <v>839</v>
      </c>
      <c r="R841">
        <v>1183</v>
      </c>
      <c r="S841" s="10">
        <v>-1.3253656868704056E-2</v>
      </c>
      <c r="T841" s="20"/>
    </row>
    <row r="842" spans="1:20" x14ac:dyDescent="0.15">
      <c r="A842" s="6">
        <v>37830</v>
      </c>
      <c r="B842" s="11">
        <v>1735.36</v>
      </c>
      <c r="C842" s="7">
        <f t="shared" si="65"/>
        <v>2.6925521465301916E-3</v>
      </c>
      <c r="E842">
        <v>840</v>
      </c>
      <c r="F842" s="2">
        <f t="shared" si="66"/>
        <v>833.13249932083886</v>
      </c>
      <c r="G842" s="9">
        <f>C842^2</f>
        <v>7.2498370617843425E-6</v>
      </c>
      <c r="H842" s="23">
        <f>$O$2*H841+(1-$O$2)*G841</f>
        <v>2.0988279954662855E-4</v>
      </c>
      <c r="I842" s="9">
        <f t="shared" si="67"/>
        <v>1.4487332382002857E-2</v>
      </c>
      <c r="J842" s="24">
        <f>$J$2*(1+C842*$O$3/I842)</f>
        <v>2265.2618025226338</v>
      </c>
      <c r="K842" s="24">
        <f t="shared" si="69"/>
        <v>10.014242906945208</v>
      </c>
      <c r="L842" s="26">
        <f t="shared" si="68"/>
        <v>-1.4242906945208134E-2</v>
      </c>
      <c r="Q842">
        <v>840</v>
      </c>
      <c r="R842">
        <v>1436</v>
      </c>
      <c r="S842" s="10">
        <v>-1.3490548948894343E-2</v>
      </c>
      <c r="T842" s="20"/>
    </row>
    <row r="843" spans="1:20" x14ac:dyDescent="0.15">
      <c r="A843" s="6">
        <v>37831</v>
      </c>
      <c r="B843" s="11">
        <v>1731.37</v>
      </c>
      <c r="C843" s="7">
        <f t="shared" si="65"/>
        <v>-2.29923474091831E-3</v>
      </c>
      <c r="E843">
        <v>841</v>
      </c>
      <c r="F843" s="2">
        <f t="shared" si="66"/>
        <v>831.21693213461231</v>
      </c>
      <c r="G843" s="9">
        <f>C843^2</f>
        <v>5.2864803938456883E-6</v>
      </c>
      <c r="H843" s="23">
        <f>$O$2*H842+(1-$O$2)*G842</f>
        <v>1.977248217975379E-4</v>
      </c>
      <c r="I843" s="9">
        <f t="shared" si="67"/>
        <v>1.4061465848109076E-2</v>
      </c>
      <c r="J843" s="24">
        <f>$J$2*(1+C843*$O$3/I843)</f>
        <v>2259.2055034353457</v>
      </c>
      <c r="K843" s="24">
        <f t="shared" si="69"/>
        <v>9.9874692907081464</v>
      </c>
      <c r="L843" s="26">
        <f t="shared" si="68"/>
        <v>1.2530709291853626E-2</v>
      </c>
      <c r="Q843">
        <v>841</v>
      </c>
      <c r="R843">
        <v>946</v>
      </c>
      <c r="S843" s="10">
        <v>-1.3523427544528843E-2</v>
      </c>
      <c r="T843" s="20"/>
    </row>
    <row r="844" spans="1:20" x14ac:dyDescent="0.15">
      <c r="A844" s="6">
        <v>37832</v>
      </c>
      <c r="B844" s="11">
        <v>1720.91</v>
      </c>
      <c r="C844" s="7">
        <f t="shared" si="65"/>
        <v>-6.041458498183383E-3</v>
      </c>
      <c r="E844">
        <v>842</v>
      </c>
      <c r="F844" s="2">
        <f t="shared" si="66"/>
        <v>826.19516953613379</v>
      </c>
      <c r="G844" s="9">
        <f>C844^2</f>
        <v>3.6499220785272217E-5</v>
      </c>
      <c r="H844" s="23">
        <f>$O$2*H843+(1-$O$2)*G843</f>
        <v>1.8617852131331636E-4</v>
      </c>
      <c r="I844" s="9">
        <f t="shared" si="67"/>
        <v>1.3644725036193158E-2</v>
      </c>
      <c r="J844" s="24">
        <f>$J$2*(1+C844*$O$3/I844)</f>
        <v>2254.3646139840712</v>
      </c>
      <c r="K844" s="24">
        <f t="shared" si="69"/>
        <v>9.9660687431878809</v>
      </c>
      <c r="L844" s="26">
        <f t="shared" si="68"/>
        <v>3.3931256812119059E-2</v>
      </c>
      <c r="Q844">
        <v>842</v>
      </c>
      <c r="R844">
        <v>509</v>
      </c>
      <c r="S844" s="10">
        <v>-1.3741553922033134E-2</v>
      </c>
      <c r="T844" s="20"/>
    </row>
    <row r="845" spans="1:20" x14ac:dyDescent="0.15">
      <c r="A845" s="6">
        <v>37833</v>
      </c>
      <c r="B845" s="11">
        <v>1735.02</v>
      </c>
      <c r="C845" s="7">
        <f t="shared" si="65"/>
        <v>8.1991504494713929E-3</v>
      </c>
      <c r="E845">
        <v>843</v>
      </c>
      <c r="F845" s="2">
        <f t="shared" si="66"/>
        <v>832.96926803178712</v>
      </c>
      <c r="G845" s="9">
        <f>C845^2</f>
        <v>6.7226068093066948E-5</v>
      </c>
      <c r="H845" s="23">
        <f>$O$2*H844+(1-$O$2)*G844</f>
        <v>1.771977632816337E-4</v>
      </c>
      <c r="I845" s="9">
        <f t="shared" si="67"/>
        <v>1.3311565019997976E-2</v>
      </c>
      <c r="J845" s="24">
        <f>$J$2*(1+C845*$O$3/I845)</f>
        <v>2272.7173371461722</v>
      </c>
      <c r="K845" s="24">
        <f t="shared" si="69"/>
        <v>10.047202247290818</v>
      </c>
      <c r="L845" s="26">
        <f t="shared" si="68"/>
        <v>-4.7202247290817567E-2</v>
      </c>
      <c r="Q845">
        <v>843</v>
      </c>
      <c r="R845">
        <v>331</v>
      </c>
      <c r="S845" s="10">
        <v>-1.375189427269774E-2</v>
      </c>
      <c r="T845" s="20"/>
    </row>
    <row r="846" spans="1:20" x14ac:dyDescent="0.15">
      <c r="A846" s="6">
        <v>37834</v>
      </c>
      <c r="B846" s="11">
        <v>1715.62</v>
      </c>
      <c r="C846" s="7">
        <f t="shared" si="65"/>
        <v>-1.1181427303431746E-2</v>
      </c>
      <c r="E846">
        <v>844</v>
      </c>
      <c r="F846" s="2">
        <f t="shared" si="66"/>
        <v>823.6554827152969</v>
      </c>
      <c r="G846" s="9">
        <f>C846^2</f>
        <v>1.2502431654192893E-4</v>
      </c>
      <c r="H846" s="23">
        <f>$O$2*H845+(1-$O$2)*G845</f>
        <v>1.7059946157031968E-4</v>
      </c>
      <c r="I846" s="9">
        <f t="shared" si="67"/>
        <v>1.3061372882293793E-2</v>
      </c>
      <c r="J846" s="24">
        <f>$J$2*(1+C846*$O$3/I846)</f>
        <v>2247.2000774306771</v>
      </c>
      <c r="K846" s="24">
        <f t="shared" si="69"/>
        <v>9.9343958437104423</v>
      </c>
      <c r="L846" s="26">
        <f t="shared" si="68"/>
        <v>6.5604156289557736E-2</v>
      </c>
      <c r="Q846">
        <v>844</v>
      </c>
      <c r="R846">
        <v>196</v>
      </c>
      <c r="S846" s="10">
        <v>-1.3790389165544426E-2</v>
      </c>
      <c r="T846" s="20"/>
    </row>
    <row r="847" spans="1:20" x14ac:dyDescent="0.15">
      <c r="A847" s="6">
        <v>37837</v>
      </c>
      <c r="B847" s="11">
        <v>1714.06</v>
      </c>
      <c r="C847" s="7">
        <f t="shared" si="65"/>
        <v>-9.0929226751845782E-4</v>
      </c>
      <c r="E847">
        <v>845</v>
      </c>
      <c r="F847" s="2">
        <f t="shared" si="66"/>
        <v>822.9065391537647</v>
      </c>
      <c r="G847" s="9">
        <f>C847^2</f>
        <v>8.2681242776885863E-7</v>
      </c>
      <c r="H847" s="23">
        <f>$O$2*H846+(1-$O$2)*G846</f>
        <v>1.6786495286861622E-4</v>
      </c>
      <c r="I847" s="9">
        <f t="shared" si="67"/>
        <v>1.2956270793272894E-2</v>
      </c>
      <c r="J847" s="24">
        <f>$J$2*(1+C847*$O$3/I847)</f>
        <v>2260.8234031155921</v>
      </c>
      <c r="K847" s="24">
        <f t="shared" si="69"/>
        <v>9.9946216827093775</v>
      </c>
      <c r="L847" s="26">
        <f t="shared" si="68"/>
        <v>5.3783172906225474E-3</v>
      </c>
      <c r="Q847">
        <v>845</v>
      </c>
      <c r="R847">
        <v>488</v>
      </c>
      <c r="S847" s="10">
        <v>-1.3881611383959935E-2</v>
      </c>
      <c r="T847" s="20"/>
    </row>
    <row r="848" spans="1:20" x14ac:dyDescent="0.15">
      <c r="A848" s="6">
        <v>37838</v>
      </c>
      <c r="B848" s="11">
        <v>1673.5</v>
      </c>
      <c r="C848" s="7">
        <f t="shared" si="65"/>
        <v>-2.3663115643559718E-2</v>
      </c>
      <c r="E848">
        <v>846</v>
      </c>
      <c r="F848" s="2">
        <f t="shared" si="66"/>
        <v>803.4340065539277</v>
      </c>
      <c r="G848" s="9">
        <f>C848^2</f>
        <v>5.5994304196048069E-4</v>
      </c>
      <c r="H848" s="23">
        <f>$O$2*H847+(1-$O$2)*G847</f>
        <v>1.5784266444216537E-4</v>
      </c>
      <c r="I848" s="9">
        <f t="shared" si="67"/>
        <v>1.2563545058707172E-2</v>
      </c>
      <c r="J848" s="24">
        <f>$J$2*(1+C848*$O$3/I848)</f>
        <v>2229.3900182449465</v>
      </c>
      <c r="K848" s="24">
        <f t="shared" si="69"/>
        <v>9.8556613421732013</v>
      </c>
      <c r="L848" s="26">
        <f t="shared" si="68"/>
        <v>0.14433865782679867</v>
      </c>
      <c r="Q848">
        <v>846</v>
      </c>
      <c r="R848">
        <v>463</v>
      </c>
      <c r="S848" s="10">
        <v>-1.389934023434769E-2</v>
      </c>
      <c r="T848" s="20"/>
    </row>
    <row r="849" spans="1:20" x14ac:dyDescent="0.15">
      <c r="A849" s="6">
        <v>37839</v>
      </c>
      <c r="B849" s="11">
        <v>1652.68</v>
      </c>
      <c r="C849" s="7">
        <f t="shared" si="65"/>
        <v>-1.2440991933074352E-2</v>
      </c>
      <c r="E849">
        <v>847</v>
      </c>
      <c r="F849" s="2">
        <f t="shared" si="66"/>
        <v>793.43849055963267</v>
      </c>
      <c r="G849" s="9">
        <f>C849^2</f>
        <v>1.5477828027882112E-4</v>
      </c>
      <c r="H849" s="23">
        <f>$O$2*H848+(1-$O$2)*G848</f>
        <v>1.819686870932643E-4</v>
      </c>
      <c r="I849" s="9">
        <f t="shared" si="67"/>
        <v>1.3489576979774581E-2</v>
      </c>
      <c r="J849" s="24">
        <f>$J$2*(1+C849*$O$3/I849)</f>
        <v>2246.052524347519</v>
      </c>
      <c r="K849" s="24">
        <f t="shared" si="69"/>
        <v>9.9293227544496077</v>
      </c>
      <c r="L849" s="26">
        <f t="shared" si="68"/>
        <v>7.0677245550392342E-2</v>
      </c>
      <c r="Q849">
        <v>847</v>
      </c>
      <c r="R849">
        <v>386</v>
      </c>
      <c r="S849" s="10">
        <v>-1.3989387973920131E-2</v>
      </c>
      <c r="T849" s="20"/>
    </row>
    <row r="850" spans="1:20" x14ac:dyDescent="0.15">
      <c r="A850" s="6">
        <v>37840</v>
      </c>
      <c r="B850" s="11">
        <v>1652.18</v>
      </c>
      <c r="C850" s="7">
        <f t="shared" si="65"/>
        <v>-3.025389065033357E-4</v>
      </c>
      <c r="E850">
        <v>848</v>
      </c>
      <c r="F850" s="2">
        <f t="shared" si="66"/>
        <v>793.19844454632107</v>
      </c>
      <c r="G850" s="9">
        <f>C850^2</f>
        <v>9.1529789948234103E-8</v>
      </c>
      <c r="H850" s="23">
        <f>$O$2*H849+(1-$O$2)*G849</f>
        <v>1.803372626843977E-4</v>
      </c>
      <c r="I850" s="9">
        <f t="shared" si="67"/>
        <v>1.3428971021057336E-2</v>
      </c>
      <c r="J850" s="24">
        <f>$J$2*(1+C850*$O$3/I850)</f>
        <v>2261.6494634236878</v>
      </c>
      <c r="K850" s="24">
        <f t="shared" si="69"/>
        <v>9.9982735204668707</v>
      </c>
      <c r="L850" s="26">
        <f t="shared" si="68"/>
        <v>1.7264795331293215E-3</v>
      </c>
      <c r="Q850">
        <v>848</v>
      </c>
      <c r="R850">
        <v>677</v>
      </c>
      <c r="S850" s="10">
        <v>-1.4028414395900413E-2</v>
      </c>
      <c r="T850" s="20"/>
    </row>
    <row r="851" spans="1:20" x14ac:dyDescent="0.15">
      <c r="A851" s="6">
        <v>37841</v>
      </c>
      <c r="B851" s="11">
        <v>1644.03</v>
      </c>
      <c r="C851" s="7">
        <f t="shared" si="65"/>
        <v>-4.9328765630863858E-3</v>
      </c>
      <c r="E851">
        <v>849</v>
      </c>
      <c r="F851" s="2">
        <f t="shared" si="66"/>
        <v>789.28569452934198</v>
      </c>
      <c r="G851" s="9">
        <f>C851^2</f>
        <v>2.4333271186646953E-5</v>
      </c>
      <c r="H851" s="23">
        <f>$O$2*H850+(1-$O$2)*G850</f>
        <v>1.6952251871073072E-4</v>
      </c>
      <c r="I851" s="9">
        <f t="shared" si="67"/>
        <v>1.3020081363445112E-2</v>
      </c>
      <c r="J851" s="24">
        <f>$J$2*(1+C851*$O$3/I851)</f>
        <v>2255.4723535106359</v>
      </c>
      <c r="K851" s="24">
        <f t="shared" si="69"/>
        <v>9.9709658251429492</v>
      </c>
      <c r="L851" s="26">
        <f t="shared" si="68"/>
        <v>2.9034174857050843E-2</v>
      </c>
      <c r="Q851">
        <v>849</v>
      </c>
      <c r="R851">
        <v>63</v>
      </c>
      <c r="S851" s="10">
        <v>-1.4065570840541497E-2</v>
      </c>
      <c r="T851" s="20"/>
    </row>
    <row r="852" spans="1:20" x14ac:dyDescent="0.15">
      <c r="A852" s="6">
        <v>37844</v>
      </c>
      <c r="B852" s="11">
        <v>1661.51</v>
      </c>
      <c r="C852" s="7">
        <f t="shared" si="65"/>
        <v>1.0632409384256913E-2</v>
      </c>
      <c r="E852">
        <v>850</v>
      </c>
      <c r="F852" s="2">
        <f t="shared" si="66"/>
        <v>797.67770315471546</v>
      </c>
      <c r="G852" s="9">
        <f>C852^2</f>
        <v>1.1304812931443448E-4</v>
      </c>
      <c r="H852" s="23">
        <f>$O$2*H851+(1-$O$2)*G851</f>
        <v>1.6081116385928569E-4</v>
      </c>
      <c r="I852" s="9">
        <f t="shared" si="67"/>
        <v>1.2681134170857341E-2</v>
      </c>
      <c r="J852" s="24">
        <f>$J$2*(1+C852*$O$3/I852)</f>
        <v>2276.5743900523721</v>
      </c>
      <c r="K852" s="24">
        <f t="shared" si="69"/>
        <v>10.064253461708777</v>
      </c>
      <c r="L852" s="26">
        <f t="shared" si="68"/>
        <v>-6.4253461708776882E-2</v>
      </c>
      <c r="Q852">
        <v>850</v>
      </c>
      <c r="R852">
        <v>567</v>
      </c>
      <c r="S852" s="10">
        <v>-1.4226256296483442E-2</v>
      </c>
      <c r="T852" s="20"/>
    </row>
    <row r="853" spans="1:20" x14ac:dyDescent="0.15">
      <c r="A853" s="6">
        <v>37845</v>
      </c>
      <c r="B853" s="11">
        <v>1687.01</v>
      </c>
      <c r="C853" s="7">
        <f t="shared" si="65"/>
        <v>1.5347485118958115E-2</v>
      </c>
      <c r="E853">
        <v>851</v>
      </c>
      <c r="F853" s="2">
        <f t="shared" si="66"/>
        <v>809.9200498336071</v>
      </c>
      <c r="G853" s="9">
        <f>C853^2</f>
        <v>2.3554529947664079E-4</v>
      </c>
      <c r="H853" s="23">
        <f>$O$2*H852+(1-$O$2)*G852</f>
        <v>1.5794538178659463E-4</v>
      </c>
      <c r="I853" s="9">
        <f t="shared" si="67"/>
        <v>1.2567632306309515E-2</v>
      </c>
      <c r="J853" s="24">
        <f>$J$2*(1+C853*$O$3/I853)</f>
        <v>2283.2093231958747</v>
      </c>
      <c r="K853" s="24">
        <f t="shared" si="69"/>
        <v>10.093585096620195</v>
      </c>
      <c r="L853" s="26">
        <f t="shared" si="68"/>
        <v>-9.3585096620195429E-2</v>
      </c>
      <c r="Q853">
        <v>851</v>
      </c>
      <c r="R853">
        <v>840</v>
      </c>
      <c r="S853" s="10">
        <v>-1.4242906945208134E-2</v>
      </c>
      <c r="T853" s="20"/>
    </row>
    <row r="854" spans="1:20" x14ac:dyDescent="0.15">
      <c r="A854" s="6">
        <v>37846</v>
      </c>
      <c r="B854" s="11">
        <v>1686.61</v>
      </c>
      <c r="C854" s="7">
        <f t="shared" si="65"/>
        <v>-2.3710588556091761E-4</v>
      </c>
      <c r="E854">
        <v>852</v>
      </c>
      <c r="F854" s="2">
        <f t="shared" si="66"/>
        <v>809.72801302295773</v>
      </c>
      <c r="G854" s="9">
        <f>C854^2</f>
        <v>5.6219200967626953E-8</v>
      </c>
      <c r="H854" s="23">
        <f>$O$2*H853+(1-$O$2)*G853</f>
        <v>1.626013768479974E-4</v>
      </c>
      <c r="I854" s="9">
        <f t="shared" si="67"/>
        <v>1.2751524491134281E-2</v>
      </c>
      <c r="J854" s="24">
        <f>$J$2*(1+C854*$O$3/I854)</f>
        <v>2261.717667984733</v>
      </c>
      <c r="K854" s="24">
        <f t="shared" si="69"/>
        <v>9.9985750383933656</v>
      </c>
      <c r="L854" s="26">
        <f t="shared" si="68"/>
        <v>1.4249616066344117E-3</v>
      </c>
      <c r="Q854">
        <v>852</v>
      </c>
      <c r="R854">
        <v>1053</v>
      </c>
      <c r="S854" s="10">
        <v>-1.430793652320439E-2</v>
      </c>
      <c r="T854" s="20"/>
    </row>
    <row r="855" spans="1:20" x14ac:dyDescent="0.15">
      <c r="A855" s="6">
        <v>37847</v>
      </c>
      <c r="B855" s="11">
        <v>1700.34</v>
      </c>
      <c r="C855" s="7">
        <f t="shared" si="65"/>
        <v>8.1405897036066488E-3</v>
      </c>
      <c r="E855">
        <v>853</v>
      </c>
      <c r="F855" s="2">
        <f t="shared" si="66"/>
        <v>816.31967654849427</v>
      </c>
      <c r="G855" s="9">
        <f>C855^2</f>
        <v>6.6269200722466587E-5</v>
      </c>
      <c r="H855" s="23">
        <f>$O$2*H854+(1-$O$2)*G854</f>
        <v>1.5284866738917561E-4</v>
      </c>
      <c r="I855" s="9">
        <f t="shared" si="67"/>
        <v>1.2363198105230523E-2</v>
      </c>
      <c r="J855" s="24">
        <f>$J$2*(1+C855*$O$3/I855)</f>
        <v>2273.4542730220687</v>
      </c>
      <c r="K855" s="24">
        <f t="shared" si="69"/>
        <v>10.050460084799866</v>
      </c>
      <c r="L855" s="26">
        <f t="shared" si="68"/>
        <v>-5.0460084799865967E-2</v>
      </c>
      <c r="Q855">
        <v>853</v>
      </c>
      <c r="R855">
        <v>270</v>
      </c>
      <c r="S855" s="10">
        <v>-1.4362835010327757E-2</v>
      </c>
      <c r="T855" s="20"/>
    </row>
    <row r="856" spans="1:20" x14ac:dyDescent="0.15">
      <c r="A856" s="6">
        <v>37848</v>
      </c>
      <c r="B856" s="11">
        <v>1702.01</v>
      </c>
      <c r="C856" s="7">
        <f t="shared" si="65"/>
        <v>9.8215650987443226E-4</v>
      </c>
      <c r="E856">
        <v>854</v>
      </c>
      <c r="F856" s="2">
        <f t="shared" si="66"/>
        <v>817.12143023295494</v>
      </c>
      <c r="G856" s="9">
        <f>C856^2</f>
        <v>9.6463140988872577E-7</v>
      </c>
      <c r="H856" s="23">
        <f>$O$2*H855+(1-$O$2)*G855</f>
        <v>1.4765389938917306E-4</v>
      </c>
      <c r="I856" s="9">
        <f t="shared" si="67"/>
        <v>1.215129208722978E-2</v>
      </c>
      <c r="J856" s="24">
        <f>$J$2*(1+C856*$O$3/I856)</f>
        <v>2263.4411397614749</v>
      </c>
      <c r="K856" s="24">
        <f t="shared" si="69"/>
        <v>10.006194142285171</v>
      </c>
      <c r="L856" s="26">
        <f t="shared" si="68"/>
        <v>-6.1941422851710115E-3</v>
      </c>
      <c r="Q856">
        <v>854</v>
      </c>
      <c r="R856">
        <v>1418</v>
      </c>
      <c r="S856" s="10">
        <v>-1.4483424977187909E-2</v>
      </c>
      <c r="T856" s="20"/>
    </row>
    <row r="857" spans="1:20" x14ac:dyDescent="0.15">
      <c r="A857" s="6">
        <v>37851</v>
      </c>
      <c r="B857" s="11">
        <v>1739.49</v>
      </c>
      <c r="C857" s="7">
        <f t="shared" si="65"/>
        <v>2.2021022203159824E-2</v>
      </c>
      <c r="E857">
        <v>855</v>
      </c>
      <c r="F857" s="2">
        <f t="shared" si="66"/>
        <v>835.11527939079258</v>
      </c>
      <c r="G857" s="9">
        <f>C857^2</f>
        <v>4.8492541887205795E-4</v>
      </c>
      <c r="H857" s="23">
        <f>$O$2*H856+(1-$O$2)*G856</f>
        <v>1.3885254331041599E-4</v>
      </c>
      <c r="I857" s="9">
        <f t="shared" si="67"/>
        <v>1.1783570906580738E-2</v>
      </c>
      <c r="J857" s="24">
        <f>$J$2*(1+C857*$O$3/I857)</f>
        <v>2294.4354318529818</v>
      </c>
      <c r="K857" s="24">
        <f t="shared" si="69"/>
        <v>10.143213346594145</v>
      </c>
      <c r="L857" s="26">
        <f t="shared" si="68"/>
        <v>-0.14321334659414475</v>
      </c>
      <c r="Q857">
        <v>855</v>
      </c>
      <c r="R857">
        <v>684</v>
      </c>
      <c r="S857" s="10">
        <v>-1.4837478417037531E-2</v>
      </c>
      <c r="T857" s="20"/>
    </row>
    <row r="858" spans="1:20" x14ac:dyDescent="0.15">
      <c r="A858" s="6">
        <v>37852</v>
      </c>
      <c r="B858" s="11">
        <v>1761.11</v>
      </c>
      <c r="C858" s="7">
        <f t="shared" si="65"/>
        <v>1.2428930318656661E-2</v>
      </c>
      <c r="E858">
        <v>856</v>
      </c>
      <c r="F858" s="2">
        <f t="shared" si="66"/>
        <v>845.49486900638624</v>
      </c>
      <c r="G858" s="9">
        <f>C858^2</f>
        <v>1.5447830886602279E-4</v>
      </c>
      <c r="H858" s="23">
        <f>$O$2*H857+(1-$O$2)*G857</f>
        <v>1.5961691584411453E-4</v>
      </c>
      <c r="I858" s="9">
        <f t="shared" si="67"/>
        <v>1.2633958834985751E-2</v>
      </c>
      <c r="J858" s="24">
        <f>$J$2*(1+C858*$O$3/I858)</f>
        <v>2279.0936566215473</v>
      </c>
      <c r="K858" s="24">
        <f t="shared" si="69"/>
        <v>10.075390605920088</v>
      </c>
      <c r="L858" s="26">
        <f t="shared" si="68"/>
        <v>-7.539060592008795E-2</v>
      </c>
      <c r="Q858">
        <v>856</v>
      </c>
      <c r="R858">
        <v>1449</v>
      </c>
      <c r="S858" s="10">
        <v>-1.5377082466805803E-2</v>
      </c>
      <c r="T858" s="20"/>
    </row>
    <row r="859" spans="1:20" x14ac:dyDescent="0.15">
      <c r="A859" s="6">
        <v>37853</v>
      </c>
      <c r="B859" s="11">
        <v>1760.54</v>
      </c>
      <c r="C859" s="7">
        <f t="shared" si="65"/>
        <v>-3.2365951019519557E-4</v>
      </c>
      <c r="E859">
        <v>857</v>
      </c>
      <c r="F859" s="2">
        <f t="shared" si="66"/>
        <v>845.22121655121111</v>
      </c>
      <c r="G859" s="9">
        <f>C859^2</f>
        <v>1.047554785397939E-7</v>
      </c>
      <c r="H859" s="23">
        <f>$O$2*H858+(1-$O$2)*G858</f>
        <v>1.5930859942542904E-4</v>
      </c>
      <c r="I859" s="9">
        <f t="shared" si="67"/>
        <v>1.2621751044345196E-2</v>
      </c>
      <c r="J859" s="24">
        <f>$J$2*(1+C859*$O$3/I859)</f>
        <v>2261.5954793085207</v>
      </c>
      <c r="K859" s="24">
        <f t="shared" si="69"/>
        <v>9.9980348681213442</v>
      </c>
      <c r="L859" s="26">
        <f t="shared" si="68"/>
        <v>1.9651318786557681E-3</v>
      </c>
      <c r="Q859">
        <v>857</v>
      </c>
      <c r="R859">
        <v>1104</v>
      </c>
      <c r="S859" s="10">
        <v>-1.5424214507207878E-2</v>
      </c>
      <c r="T859" s="20"/>
    </row>
    <row r="860" spans="1:20" x14ac:dyDescent="0.15">
      <c r="A860" s="6">
        <v>37854</v>
      </c>
      <c r="B860" s="11">
        <v>1777.55</v>
      </c>
      <c r="C860" s="7">
        <f t="shared" si="65"/>
        <v>9.6618083088142459E-3</v>
      </c>
      <c r="E860">
        <v>858</v>
      </c>
      <c r="F860" s="2">
        <f t="shared" si="66"/>
        <v>853.3875819240717</v>
      </c>
      <c r="G860" s="9">
        <f>C860^2</f>
        <v>9.3350539796272004E-5</v>
      </c>
      <c r="H860" s="23">
        <f>$O$2*H859+(1-$O$2)*G859</f>
        <v>1.4975636878861566E-4</v>
      </c>
      <c r="I860" s="9">
        <f t="shared" si="67"/>
        <v>1.2237498469401973E-2</v>
      </c>
      <c r="J860" s="24">
        <f>$J$2*(1+C860*$O$3/I860)</f>
        <v>2275.7263923157325</v>
      </c>
      <c r="K860" s="24">
        <f t="shared" si="69"/>
        <v>10.060504643223519</v>
      </c>
      <c r="L860" s="26">
        <f t="shared" si="68"/>
        <v>-6.0504643223518784E-2</v>
      </c>
      <c r="Q860">
        <v>858</v>
      </c>
      <c r="R860">
        <v>943</v>
      </c>
      <c r="S860" s="10">
        <v>-1.5588145601631354E-2</v>
      </c>
      <c r="T860" s="20"/>
    </row>
    <row r="861" spans="1:20" x14ac:dyDescent="0.15">
      <c r="A861" s="6">
        <v>37855</v>
      </c>
      <c r="B861" s="11">
        <v>1765.32</v>
      </c>
      <c r="C861" s="7">
        <f t="shared" si="65"/>
        <v>-6.8802565328682785E-3</v>
      </c>
      <c r="E861">
        <v>859</v>
      </c>
      <c r="F861" s="2">
        <f t="shared" si="66"/>
        <v>847.51605643846995</v>
      </c>
      <c r="G861" s="9">
        <f>C861^2</f>
        <v>4.7337929958076628E-5</v>
      </c>
      <c r="H861" s="23">
        <f>$O$2*H860+(1-$O$2)*G860</f>
        <v>1.4637201904907503E-4</v>
      </c>
      <c r="I861" s="9">
        <f t="shared" si="67"/>
        <v>1.2098430437419353E-2</v>
      </c>
      <c r="J861" s="24">
        <f>$J$2*(1+C861*$O$3/I861)</f>
        <v>2252.181772912511</v>
      </c>
      <c r="K861" s="24">
        <f t="shared" si="69"/>
        <v>9.9564188648852845</v>
      </c>
      <c r="L861" s="26">
        <f t="shared" si="68"/>
        <v>4.3581135114715508E-2</v>
      </c>
      <c r="Q861">
        <v>859</v>
      </c>
      <c r="R861">
        <v>1298</v>
      </c>
      <c r="S861" s="10">
        <v>-1.5802542209653936E-2</v>
      </c>
      <c r="T861" s="20"/>
    </row>
    <row r="862" spans="1:20" x14ac:dyDescent="0.15">
      <c r="A862" s="6">
        <v>37858</v>
      </c>
      <c r="B862" s="11">
        <v>1764.31</v>
      </c>
      <c r="C862" s="7">
        <f t="shared" si="65"/>
        <v>-5.7213423062107971E-4</v>
      </c>
      <c r="E862">
        <v>860</v>
      </c>
      <c r="F862" s="2">
        <f t="shared" si="66"/>
        <v>847.03116349158051</v>
      </c>
      <c r="G862" s="9">
        <f>C862^2</f>
        <v>3.2733757784837482E-7</v>
      </c>
      <c r="H862" s="23">
        <f>$O$2*H861+(1-$O$2)*G861</f>
        <v>1.4042997370361513E-4</v>
      </c>
      <c r="I862" s="9">
        <f t="shared" si="67"/>
        <v>1.1850315341948294E-2</v>
      </c>
      <c r="J862" s="24">
        <f>$J$2*(1+C862*$O$3/I862)</f>
        <v>2261.2030659378856</v>
      </c>
      <c r="K862" s="24">
        <f t="shared" si="69"/>
        <v>9.9963000916778029</v>
      </c>
      <c r="L862" s="26">
        <f t="shared" si="68"/>
        <v>3.6999083221971318E-3</v>
      </c>
      <c r="Q862">
        <v>860</v>
      </c>
      <c r="R862">
        <v>159</v>
      </c>
      <c r="S862" s="10">
        <v>-1.5999901306674502E-2</v>
      </c>
      <c r="T862" s="20"/>
    </row>
    <row r="863" spans="1:20" x14ac:dyDescent="0.15">
      <c r="A863" s="6">
        <v>37859</v>
      </c>
      <c r="B863" s="11">
        <v>1770.65</v>
      </c>
      <c r="C863" s="7">
        <f t="shared" si="65"/>
        <v>3.593472802398745E-3</v>
      </c>
      <c r="E863">
        <v>861</v>
      </c>
      <c r="F863" s="2">
        <f t="shared" si="66"/>
        <v>850.07494694037166</v>
      </c>
      <c r="G863" s="9">
        <f>C863^2</f>
        <v>1.291304678157949E-5</v>
      </c>
      <c r="H863" s="23">
        <f>$O$2*H862+(1-$O$2)*G862</f>
        <v>1.3202381553606912E-4</v>
      </c>
      <c r="I863" s="9">
        <f t="shared" si="67"/>
        <v>1.1490161684505102E-2</v>
      </c>
      <c r="J863" s="24">
        <f>$J$2*(1+C863*$O$3/I863)</f>
        <v>2267.4613998660234</v>
      </c>
      <c r="K863" s="24">
        <f t="shared" si="69"/>
        <v>10.02396686117851</v>
      </c>
      <c r="L863" s="26">
        <f t="shared" si="68"/>
        <v>-2.3966861178509546E-2</v>
      </c>
      <c r="Q863">
        <v>861</v>
      </c>
      <c r="R863">
        <v>548</v>
      </c>
      <c r="S863" s="10">
        <v>-1.6048218008869242E-2</v>
      </c>
      <c r="T863" s="20"/>
    </row>
    <row r="864" spans="1:20" x14ac:dyDescent="0.15">
      <c r="A864" s="6">
        <v>37860</v>
      </c>
      <c r="B864" s="11">
        <v>1782.13</v>
      </c>
      <c r="C864" s="7">
        <f t="shared" si="65"/>
        <v>6.4834947618106487E-3</v>
      </c>
      <c r="E864">
        <v>862</v>
      </c>
      <c r="F864" s="2">
        <f t="shared" si="66"/>
        <v>855.58640340600607</v>
      </c>
      <c r="G864" s="9">
        <f>C864^2</f>
        <v>4.2035704326426121E-5</v>
      </c>
      <c r="H864" s="23">
        <f>$O$2*H863+(1-$O$2)*G863</f>
        <v>1.2487716941079972E-4</v>
      </c>
      <c r="I864" s="9">
        <f t="shared" si="67"/>
        <v>1.1174845386438226E-2</v>
      </c>
      <c r="J864" s="24">
        <f>$J$2*(1+C864*$O$3/I864)</f>
        <v>2272.0975189548335</v>
      </c>
      <c r="K864" s="24">
        <f t="shared" si="69"/>
        <v>10.04446216227314</v>
      </c>
      <c r="L864" s="26">
        <f t="shared" si="68"/>
        <v>-4.4462162273140038E-2</v>
      </c>
      <c r="Q864">
        <v>862</v>
      </c>
      <c r="R864">
        <v>1196</v>
      </c>
      <c r="S864" s="10">
        <v>-1.6263738080615653E-2</v>
      </c>
      <c r="T864" s="20"/>
    </row>
    <row r="865" spans="1:20" x14ac:dyDescent="0.15">
      <c r="A865" s="6">
        <v>37861</v>
      </c>
      <c r="B865" s="11">
        <v>1800.18</v>
      </c>
      <c r="C865" s="7">
        <f t="shared" si="65"/>
        <v>1.0128329583139362E-2</v>
      </c>
      <c r="E865">
        <v>863</v>
      </c>
      <c r="F865" s="2">
        <f t="shared" si="66"/>
        <v>864.2520644865549</v>
      </c>
      <c r="G865" s="9">
        <f>C865^2</f>
        <v>1.0258306014469595E-4</v>
      </c>
      <c r="H865" s="23">
        <f>$O$2*H864+(1-$O$2)*G864</f>
        <v>1.199066815057373E-4</v>
      </c>
      <c r="I865" s="9">
        <f t="shared" si="67"/>
        <v>1.0950190934670376E-2</v>
      </c>
      <c r="J865" s="24">
        <f>$J$2*(1+C865*$O$3/I865)</f>
        <v>2278.0739066841365</v>
      </c>
      <c r="K865" s="24">
        <f t="shared" si="69"/>
        <v>10.070882507312588</v>
      </c>
      <c r="L865" s="26">
        <f t="shared" si="68"/>
        <v>-7.0882507312587606E-2</v>
      </c>
      <c r="Q865">
        <v>863</v>
      </c>
      <c r="R865">
        <v>1319</v>
      </c>
      <c r="S865" s="10">
        <v>-1.6353127246313548E-2</v>
      </c>
      <c r="T865" s="20"/>
    </row>
    <row r="866" spans="1:20" x14ac:dyDescent="0.15">
      <c r="A866" s="6">
        <v>37862</v>
      </c>
      <c r="B866" s="11">
        <v>1810.45</v>
      </c>
      <c r="C866" s="7">
        <f t="shared" si="65"/>
        <v>5.7049850570498606E-3</v>
      </c>
      <c r="E866">
        <v>864</v>
      </c>
      <c r="F866" s="2">
        <f t="shared" si="66"/>
        <v>869.18260959997519</v>
      </c>
      <c r="G866" s="9">
        <f>C866^2</f>
        <v>3.2546854501162201E-5</v>
      </c>
      <c r="H866" s="23">
        <f>$O$2*H865+(1-$O$2)*G865</f>
        <v>1.1886726422407482E-4</v>
      </c>
      <c r="I866" s="9">
        <f t="shared" si="67"/>
        <v>1.0902626482828567E-2</v>
      </c>
      <c r="J866" s="24">
        <f>$J$2*(1+C866*$O$3/I866)</f>
        <v>2271.1108209820809</v>
      </c>
      <c r="K866" s="24">
        <f t="shared" si="69"/>
        <v>10.04010017940479</v>
      </c>
      <c r="L866" s="26">
        <f t="shared" si="68"/>
        <v>-4.0100179404790381E-2</v>
      </c>
      <c r="Q866">
        <v>864</v>
      </c>
      <c r="R866">
        <v>1165</v>
      </c>
      <c r="S866" s="10">
        <v>-1.6416564584901039E-2</v>
      </c>
      <c r="T866" s="20"/>
    </row>
    <row r="867" spans="1:20" x14ac:dyDescent="0.15">
      <c r="A867" s="6">
        <v>37866</v>
      </c>
      <c r="B867" s="11">
        <v>1841.48</v>
      </c>
      <c r="C867" s="7">
        <f t="shared" si="65"/>
        <v>1.7139385235714899E-2</v>
      </c>
      <c r="E867">
        <v>865</v>
      </c>
      <c r="F867" s="2">
        <f t="shared" si="66"/>
        <v>884.07986518609312</v>
      </c>
      <c r="G867" s="9">
        <f>C867^2</f>
        <v>2.9375852625824187E-4</v>
      </c>
      <c r="H867" s="23">
        <f>$O$2*H866+(1-$O$2)*G866</f>
        <v>1.1368803964070005E-4</v>
      </c>
      <c r="I867" s="9">
        <f t="shared" si="67"/>
        <v>1.066245936173733E-2</v>
      </c>
      <c r="J867" s="24">
        <f>$J$2*(1+C867*$O$3/I867)</f>
        <v>2289.905129765858</v>
      </c>
      <c r="K867" s="24">
        <f t="shared" si="69"/>
        <v>10.123185840064094</v>
      </c>
      <c r="L867" s="26">
        <f t="shared" si="68"/>
        <v>-0.12318584006409417</v>
      </c>
      <c r="Q867">
        <v>865</v>
      </c>
      <c r="R867">
        <v>1285</v>
      </c>
      <c r="S867" s="10">
        <v>-1.6476501247552733E-2</v>
      </c>
      <c r="T867" s="20"/>
    </row>
    <row r="868" spans="1:20" x14ac:dyDescent="0.15">
      <c r="A868" s="6">
        <v>37867</v>
      </c>
      <c r="B868" s="11">
        <v>1852.9</v>
      </c>
      <c r="C868" s="7">
        <f t="shared" si="65"/>
        <v>6.2015335491019119E-3</v>
      </c>
      <c r="E868">
        <v>866</v>
      </c>
      <c r="F868" s="2">
        <f t="shared" si="66"/>
        <v>889.56251613013012</v>
      </c>
      <c r="G868" s="9">
        <f>C868^2</f>
        <v>3.8459018360636557E-5</v>
      </c>
      <c r="H868" s="23">
        <f>$O$2*H867+(1-$O$2)*G867</f>
        <v>1.2449226883775257E-4</v>
      </c>
      <c r="I868" s="9">
        <f t="shared" si="67"/>
        <v>1.1157610355168017E-2</v>
      </c>
      <c r="J868" s="24">
        <f>$J$2*(1+C868*$O$3/I868)</f>
        <v>2271.6749868215429</v>
      </c>
      <c r="K868" s="24">
        <f t="shared" si="69"/>
        <v>10.042594237155589</v>
      </c>
      <c r="L868" s="26">
        <f t="shared" si="68"/>
        <v>-4.2594237155588743E-2</v>
      </c>
      <c r="Q868">
        <v>866</v>
      </c>
      <c r="R868">
        <v>329</v>
      </c>
      <c r="S868" s="10">
        <v>-1.6503627441609936E-2</v>
      </c>
      <c r="T868" s="20"/>
    </row>
    <row r="869" spans="1:20" x14ac:dyDescent="0.15">
      <c r="A869" s="6">
        <v>37868</v>
      </c>
      <c r="B869" s="11">
        <v>1868.97</v>
      </c>
      <c r="C869" s="7">
        <f t="shared" si="65"/>
        <v>8.6728911436126932E-3</v>
      </c>
      <c r="E869">
        <v>867</v>
      </c>
      <c r="F869" s="2">
        <f t="shared" si="66"/>
        <v>897.27759499796491</v>
      </c>
      <c r="G869" s="9">
        <f>C869^2</f>
        <v>7.5219040788955492E-5</v>
      </c>
      <c r="H869" s="23">
        <f>$O$2*H868+(1-$O$2)*G868</f>
        <v>1.193302738091256E-4</v>
      </c>
      <c r="I869" s="9">
        <f t="shared" si="67"/>
        <v>1.0923839700816082E-2</v>
      </c>
      <c r="J869" s="24">
        <f>$J$2*(1+C869*$O$3/I869)</f>
        <v>2275.8029583411703</v>
      </c>
      <c r="K869" s="24">
        <f t="shared" si="69"/>
        <v>10.060843125414097</v>
      </c>
      <c r="L869" s="26">
        <f t="shared" si="68"/>
        <v>-6.0843125414097088E-2</v>
      </c>
      <c r="Q869">
        <v>867</v>
      </c>
      <c r="R869">
        <v>37</v>
      </c>
      <c r="S869" s="10">
        <v>-1.6514568387398398E-2</v>
      </c>
      <c r="T869" s="20"/>
    </row>
    <row r="870" spans="1:20" x14ac:dyDescent="0.15">
      <c r="A870" s="6">
        <v>37869</v>
      </c>
      <c r="B870" s="11">
        <v>1858.24</v>
      </c>
      <c r="C870" s="7">
        <f t="shared" si="65"/>
        <v>-5.741130141200812E-3</v>
      </c>
      <c r="E870">
        <v>868</v>
      </c>
      <c r="F870" s="2">
        <f t="shared" si="66"/>
        <v>892.12620755229796</v>
      </c>
      <c r="G870" s="9">
        <f>C870^2</f>
        <v>3.2960575298204457E-5</v>
      </c>
      <c r="H870" s="23">
        <f>$O$2*H869+(1-$O$2)*G869</f>
        <v>1.1668359982791539E-4</v>
      </c>
      <c r="I870" s="9">
        <f t="shared" si="67"/>
        <v>1.0802018321957957E-2</v>
      </c>
      <c r="J870" s="24">
        <f>$J$2*(1+C870*$O$3/I870)</f>
        <v>2252.8266896516652</v>
      </c>
      <c r="K870" s="24">
        <f t="shared" si="69"/>
        <v>9.9592699052698688</v>
      </c>
      <c r="L870" s="26">
        <f t="shared" si="68"/>
        <v>4.0730094730131228E-2</v>
      </c>
      <c r="Q870">
        <v>868</v>
      </c>
      <c r="R870">
        <v>1095</v>
      </c>
      <c r="S870" s="10">
        <v>-1.6591664741335777E-2</v>
      </c>
      <c r="T870" s="20"/>
    </row>
    <row r="871" spans="1:20" x14ac:dyDescent="0.15">
      <c r="A871" s="6">
        <v>37872</v>
      </c>
      <c r="B871" s="11">
        <v>1888.62</v>
      </c>
      <c r="C871" s="7">
        <f t="shared" si="65"/>
        <v>1.6348803168589665E-2</v>
      </c>
      <c r="E871">
        <v>869</v>
      </c>
      <c r="F871" s="2">
        <f t="shared" si="66"/>
        <v>906.71140332111088</v>
      </c>
      <c r="G871" s="9">
        <f>C871^2</f>
        <v>2.6728336504528745E-4</v>
      </c>
      <c r="H871" s="23">
        <f>$O$2*H870+(1-$O$2)*G870</f>
        <v>1.1166021835613273E-4</v>
      </c>
      <c r="I871" s="9">
        <f t="shared" si="67"/>
        <v>1.0566939876621459E-2</v>
      </c>
      <c r="J871" s="24">
        <f>$J$2*(1+C871*$O$3/I871)</f>
        <v>2288.8600724823491</v>
      </c>
      <c r="K871" s="24">
        <f t="shared" si="69"/>
        <v>10.118565863036679</v>
      </c>
      <c r="L871" s="26">
        <f t="shared" si="68"/>
        <v>-0.11856586303667882</v>
      </c>
      <c r="Q871">
        <v>869</v>
      </c>
      <c r="R871">
        <v>3</v>
      </c>
      <c r="S871" s="10">
        <v>-1.6738006540903072E-2</v>
      </c>
      <c r="T871" s="20"/>
    </row>
    <row r="872" spans="1:20" x14ac:dyDescent="0.15">
      <c r="A872" s="6">
        <v>37873</v>
      </c>
      <c r="B872" s="11">
        <v>1873.43</v>
      </c>
      <c r="C872" s="7">
        <f t="shared" si="65"/>
        <v>-8.0429096377248044E-3</v>
      </c>
      <c r="E872">
        <v>870</v>
      </c>
      <c r="F872" s="2">
        <f t="shared" si="66"/>
        <v>899.41880543670459</v>
      </c>
      <c r="G872" s="9">
        <f>C872^2</f>
        <v>6.4688395440606544E-5</v>
      </c>
      <c r="H872" s="23">
        <f>$O$2*H871+(1-$O$2)*G871</f>
        <v>1.2099760715748203E-4</v>
      </c>
      <c r="I872" s="9">
        <f t="shared" si="67"/>
        <v>1.0999891233893271E-2</v>
      </c>
      <c r="J872" s="24">
        <f>$J$2*(1+C872*$O$3/I872)</f>
        <v>2249.3649985714269</v>
      </c>
      <c r="K872" s="24">
        <f t="shared" si="69"/>
        <v>9.9439665017923069</v>
      </c>
      <c r="L872" s="26">
        <f t="shared" si="68"/>
        <v>5.60334982076931E-2</v>
      </c>
      <c r="Q872">
        <v>870</v>
      </c>
      <c r="R872">
        <v>590</v>
      </c>
      <c r="S872" s="10">
        <v>-1.7193352158438202E-2</v>
      </c>
      <c r="T872" s="20"/>
    </row>
    <row r="873" spans="1:20" x14ac:dyDescent="0.15">
      <c r="A873" s="6">
        <v>37874</v>
      </c>
      <c r="B873" s="11">
        <v>1823.81</v>
      </c>
      <c r="C873" s="7">
        <f t="shared" si="65"/>
        <v>-2.6486177759510676E-2</v>
      </c>
      <c r="E873">
        <v>871</v>
      </c>
      <c r="F873" s="2">
        <f t="shared" si="66"/>
        <v>875.5966390756613</v>
      </c>
      <c r="G873" s="9">
        <f>C873^2</f>
        <v>7.0151761230839802E-4</v>
      </c>
      <c r="H873" s="23">
        <f>$O$2*H872+(1-$O$2)*G872</f>
        <v>1.176190544544695E-4</v>
      </c>
      <c r="I873" s="9">
        <f t="shared" si="67"/>
        <v>1.0845231876473158E-2</v>
      </c>
      <c r="J873" s="24">
        <f>$J$2*(1+C873*$O$3/I873)</f>
        <v>2219.7046001449776</v>
      </c>
      <c r="K873" s="24">
        <f t="shared" si="69"/>
        <v>9.8128441590112363</v>
      </c>
      <c r="L873" s="26">
        <f t="shared" si="68"/>
        <v>0.1871558409887637</v>
      </c>
      <c r="Q873">
        <v>871</v>
      </c>
      <c r="R873">
        <v>1182</v>
      </c>
      <c r="S873" s="10">
        <v>-1.7208959417978065E-2</v>
      </c>
      <c r="T873" s="20"/>
    </row>
    <row r="874" spans="1:20" x14ac:dyDescent="0.15">
      <c r="A874" s="6">
        <v>37875</v>
      </c>
      <c r="B874" s="11">
        <v>1846.09</v>
      </c>
      <c r="C874" s="7">
        <f t="shared" si="65"/>
        <v>1.221618479995179E-2</v>
      </c>
      <c r="E874">
        <v>872</v>
      </c>
      <c r="F874" s="2">
        <f t="shared" si="66"/>
        <v>886.29308942882631</v>
      </c>
      <c r="G874" s="9">
        <f>C874^2</f>
        <v>1.4923517106657316E-4</v>
      </c>
      <c r="H874" s="23">
        <f>$O$2*H873+(1-$O$2)*G873</f>
        <v>1.5265296792570525E-4</v>
      </c>
      <c r="I874" s="9">
        <f t="shared" si="67"/>
        <v>1.2355280973159018E-2</v>
      </c>
      <c r="J874" s="24">
        <f>$J$2*(1+C874*$O$3/I874)</f>
        <v>2279.1798172137856</v>
      </c>
      <c r="K874" s="24">
        <f t="shared" si="69"/>
        <v>10.075771503659466</v>
      </c>
      <c r="L874" s="26">
        <f t="shared" si="68"/>
        <v>-7.5771503659465722E-2</v>
      </c>
      <c r="Q874">
        <v>872</v>
      </c>
      <c r="R874">
        <v>751</v>
      </c>
      <c r="S874" s="10">
        <v>-1.7258778816559683E-2</v>
      </c>
      <c r="T874" s="20"/>
    </row>
    <row r="875" spans="1:20" x14ac:dyDescent="0.15">
      <c r="A875" s="6">
        <v>37876</v>
      </c>
      <c r="B875" s="11">
        <v>1855.03</v>
      </c>
      <c r="C875" s="7">
        <f t="shared" si="65"/>
        <v>4.8426674755834842E-3</v>
      </c>
      <c r="E875">
        <v>873</v>
      </c>
      <c r="F875" s="2">
        <f t="shared" si="66"/>
        <v>890.58511214683767</v>
      </c>
      <c r="G875" s="9">
        <f>C875^2</f>
        <v>2.3451428279074114E-5</v>
      </c>
      <c r="H875" s="23">
        <f>$O$2*H874+(1-$O$2)*G874</f>
        <v>1.5244790011415731E-4</v>
      </c>
      <c r="I875" s="9">
        <f t="shared" si="67"/>
        <v>1.2346979392311195E-2</v>
      </c>
      <c r="J875" s="24">
        <f>$J$2*(1+C875*$O$3/I875)</f>
        <v>2268.8390329228146</v>
      </c>
      <c r="K875" s="24">
        <f t="shared" si="69"/>
        <v>10.030057085298292</v>
      </c>
      <c r="L875" s="26">
        <f t="shared" si="68"/>
        <v>-3.0057085298292208E-2</v>
      </c>
      <c r="Q875">
        <v>873</v>
      </c>
      <c r="R875">
        <v>343</v>
      </c>
      <c r="S875" s="10">
        <v>-1.7434458341199388E-2</v>
      </c>
      <c r="T875" s="20"/>
    </row>
    <row r="876" spans="1:20" x14ac:dyDescent="0.15">
      <c r="A876" s="6">
        <v>37879</v>
      </c>
      <c r="B876" s="11">
        <v>1845.7</v>
      </c>
      <c r="C876" s="7">
        <f t="shared" si="65"/>
        <v>-5.0295682549608145E-3</v>
      </c>
      <c r="E876">
        <v>874</v>
      </c>
      <c r="F876" s="2">
        <f t="shared" si="66"/>
        <v>886.10585353844317</v>
      </c>
      <c r="G876" s="9">
        <f>C876^2</f>
        <v>2.5296556831309574E-5</v>
      </c>
      <c r="H876" s="23">
        <f>$O$2*H875+(1-$O$2)*G875</f>
        <v>1.447081118040523E-4</v>
      </c>
      <c r="I876" s="9">
        <f t="shared" si="67"/>
        <v>1.2029468475541731E-2</v>
      </c>
      <c r="J876" s="24">
        <f>$J$2*(1+C876*$O$3/I876)</f>
        <v>2254.7921785445669</v>
      </c>
      <c r="K876" s="24">
        <f t="shared" si="69"/>
        <v>9.9679589156008159</v>
      </c>
      <c r="L876" s="26">
        <f t="shared" si="68"/>
        <v>3.2041084399184072E-2</v>
      </c>
      <c r="Q876">
        <v>874</v>
      </c>
      <c r="R876">
        <v>320</v>
      </c>
      <c r="S876" s="10">
        <v>-1.7501199293178615E-2</v>
      </c>
      <c r="T876" s="20"/>
    </row>
    <row r="877" spans="1:20" x14ac:dyDescent="0.15">
      <c r="A877" s="6">
        <v>37880</v>
      </c>
      <c r="B877" s="11">
        <v>1887.25</v>
      </c>
      <c r="C877" s="7">
        <f t="shared" si="65"/>
        <v>2.2511784146935998E-2</v>
      </c>
      <c r="E877">
        <v>875</v>
      </c>
      <c r="F877" s="2">
        <f t="shared" si="66"/>
        <v>906.05367724463713</v>
      </c>
      <c r="G877" s="9">
        <f>C877^2</f>
        <v>5.0678042547823887E-4</v>
      </c>
      <c r="H877" s="23">
        <f>$O$2*H876+(1-$O$2)*G876</f>
        <v>1.3754341850568774E-4</v>
      </c>
      <c r="I877" s="9">
        <f t="shared" si="67"/>
        <v>1.1727890624732468E-2</v>
      </c>
      <c r="J877" s="24">
        <f>$J$2*(1+C877*$O$3/I877)</f>
        <v>2295.3146294093376</v>
      </c>
      <c r="K877" s="24">
        <f t="shared" si="69"/>
        <v>10.147100092877835</v>
      </c>
      <c r="L877" s="26">
        <f t="shared" si="68"/>
        <v>-0.14710009287783521</v>
      </c>
      <c r="Q877">
        <v>875</v>
      </c>
      <c r="R877">
        <v>543</v>
      </c>
      <c r="S877" s="10">
        <v>-1.7526129841673566E-2</v>
      </c>
      <c r="T877" s="20"/>
    </row>
    <row r="878" spans="1:20" x14ac:dyDescent="0.15">
      <c r="A878" s="6">
        <v>37881</v>
      </c>
      <c r="B878" s="11">
        <v>1883.1</v>
      </c>
      <c r="C878" s="7">
        <f t="shared" si="65"/>
        <v>-2.1989667505630806E-3</v>
      </c>
      <c r="E878">
        <v>876</v>
      </c>
      <c r="F878" s="2">
        <f t="shared" si="66"/>
        <v>904.06129533415071</v>
      </c>
      <c r="G878" s="9">
        <f>C878^2</f>
        <v>4.8354547700819536E-6</v>
      </c>
      <c r="H878" s="23">
        <f>$O$2*H877+(1-$O$2)*G877</f>
        <v>1.5969763892404083E-4</v>
      </c>
      <c r="I878" s="9">
        <f t="shared" si="67"/>
        <v>1.2637153117852171E-2</v>
      </c>
      <c r="J878" s="24">
        <f>$J$2*(1+C878*$O$3/I878)</f>
        <v>2259.0235742921072</v>
      </c>
      <c r="K878" s="24">
        <f t="shared" si="69"/>
        <v>9.9866650204775649</v>
      </c>
      <c r="L878" s="26">
        <f t="shared" si="68"/>
        <v>1.333497952243512E-2</v>
      </c>
      <c r="Q878">
        <v>876</v>
      </c>
      <c r="R878">
        <v>964</v>
      </c>
      <c r="S878" s="10">
        <v>-1.769032989001218E-2</v>
      </c>
      <c r="T878" s="20"/>
    </row>
    <row r="879" spans="1:20" x14ac:dyDescent="0.15">
      <c r="A879" s="6">
        <v>37882</v>
      </c>
      <c r="B879" s="11">
        <v>1909.55</v>
      </c>
      <c r="C879" s="7">
        <f t="shared" si="65"/>
        <v>1.4045987998513088E-2</v>
      </c>
      <c r="E879">
        <v>877</v>
      </c>
      <c r="F879" s="2">
        <f t="shared" si="66"/>
        <v>916.75972943833438</v>
      </c>
      <c r="G879" s="9">
        <f>C879^2</f>
        <v>1.972897788543737E-4</v>
      </c>
      <c r="H879" s="23">
        <f>$O$2*H878+(1-$O$2)*G878</f>
        <v>1.504059078748033E-4</v>
      </c>
      <c r="I879" s="9">
        <f t="shared" si="67"/>
        <v>1.2264008638076022E-2</v>
      </c>
      <c r="J879" s="24">
        <f>$J$2*(1+C879*$O$3/I879)</f>
        <v>2281.8937735338363</v>
      </c>
      <c r="K879" s="24">
        <f t="shared" si="69"/>
        <v>10.087769330046491</v>
      </c>
      <c r="L879" s="26">
        <f t="shared" si="68"/>
        <v>-8.7769330046491234E-2</v>
      </c>
      <c r="Q879">
        <v>877</v>
      </c>
      <c r="R879">
        <v>371</v>
      </c>
      <c r="S879" s="10">
        <v>-1.7950153258242452E-2</v>
      </c>
      <c r="T879" s="20"/>
    </row>
    <row r="880" spans="1:20" x14ac:dyDescent="0.15">
      <c r="A880" s="6">
        <v>37883</v>
      </c>
      <c r="B880" s="11">
        <v>1905.7</v>
      </c>
      <c r="C880" s="7">
        <f t="shared" si="65"/>
        <v>-2.0161818229424977E-3</v>
      </c>
      <c r="E880">
        <v>878</v>
      </c>
      <c r="F880" s="2">
        <f t="shared" si="66"/>
        <v>914.9113751358351</v>
      </c>
      <c r="G880" s="9">
        <f>C880^2</f>
        <v>4.0649891431637333E-6</v>
      </c>
      <c r="H880" s="23">
        <f>$O$2*H879+(1-$O$2)*G879</f>
        <v>1.5321894013357754E-4</v>
      </c>
      <c r="I880" s="9">
        <f t="shared" si="67"/>
        <v>1.2378163843380712E-2</v>
      </c>
      <c r="J880" s="24">
        <f>$J$2*(1+C880*$O$3/I880)</f>
        <v>2259.216442173512</v>
      </c>
      <c r="K880" s="24">
        <f t="shared" si="69"/>
        <v>9.9875176485540127</v>
      </c>
      <c r="L880" s="26">
        <f t="shared" si="68"/>
        <v>1.2482351445987305E-2</v>
      </c>
      <c r="Q880">
        <v>878</v>
      </c>
      <c r="R880">
        <v>973</v>
      </c>
      <c r="S880" s="10">
        <v>-1.8000876388670761E-2</v>
      </c>
      <c r="T880" s="20"/>
    </row>
    <row r="881" spans="1:20" x14ac:dyDescent="0.15">
      <c r="A881" s="6">
        <v>37886</v>
      </c>
      <c r="B881" s="11">
        <v>1874.62</v>
      </c>
      <c r="C881" s="7">
        <f t="shared" si="65"/>
        <v>-1.6308967833342125E-2</v>
      </c>
      <c r="E881">
        <v>879</v>
      </c>
      <c r="F881" s="2">
        <f t="shared" si="66"/>
        <v>899.99011494838601</v>
      </c>
      <c r="G881" s="9">
        <f>C881^2</f>
        <v>2.6598243178898814E-4</v>
      </c>
      <c r="H881" s="23">
        <f>$O$2*H880+(1-$O$2)*G880</f>
        <v>1.442697030741527E-4</v>
      </c>
      <c r="I881" s="9">
        <f t="shared" si="67"/>
        <v>1.2011232371166278E-2</v>
      </c>
      <c r="J881" s="24">
        <f>$J$2*(1+C881*$O$3/I881)</f>
        <v>2238.502402846555</v>
      </c>
      <c r="K881" s="24">
        <f t="shared" si="69"/>
        <v>9.8959452655415259</v>
      </c>
      <c r="L881" s="26">
        <f t="shared" si="68"/>
        <v>0.10405473445847413</v>
      </c>
      <c r="Q881">
        <v>879</v>
      </c>
      <c r="R881">
        <v>226</v>
      </c>
      <c r="S881" s="10">
        <v>-1.8022428685389613E-2</v>
      </c>
      <c r="T881" s="20"/>
    </row>
    <row r="882" spans="1:20" x14ac:dyDescent="0.15">
      <c r="A882" s="6">
        <v>37887</v>
      </c>
      <c r="B882" s="11">
        <v>1901.72</v>
      </c>
      <c r="C882" s="7">
        <f t="shared" si="65"/>
        <v>1.4456263135995684E-2</v>
      </c>
      <c r="E882">
        <v>880</v>
      </c>
      <c r="F882" s="2">
        <f t="shared" si="66"/>
        <v>913.0006088698749</v>
      </c>
      <c r="G882" s="9">
        <f>C882^2</f>
        <v>2.0898354385714775E-4</v>
      </c>
      <c r="H882" s="23">
        <f>$O$2*H881+(1-$O$2)*G881</f>
        <v>1.5157246679704282E-4</v>
      </c>
      <c r="I882" s="9">
        <f t="shared" si="67"/>
        <v>1.2311477035556816E-2</v>
      </c>
      <c r="J882" s="24">
        <f>$J$2*(1+C882*$O$3/I882)</f>
        <v>2282.3949061274229</v>
      </c>
      <c r="K882" s="24">
        <f t="shared" si="69"/>
        <v>10.08998473116047</v>
      </c>
      <c r="L882" s="26">
        <f t="shared" si="68"/>
        <v>-8.9984731160470233E-2</v>
      </c>
      <c r="Q882">
        <v>880</v>
      </c>
      <c r="R882">
        <v>222</v>
      </c>
      <c r="S882" s="10">
        <v>-1.8031932400861095E-2</v>
      </c>
      <c r="T882" s="20"/>
    </row>
    <row r="883" spans="1:20" x14ac:dyDescent="0.15">
      <c r="A883" s="6">
        <v>37888</v>
      </c>
      <c r="B883" s="11">
        <v>1843.7</v>
      </c>
      <c r="C883" s="7">
        <f t="shared" si="65"/>
        <v>-3.0509223229497451E-2</v>
      </c>
      <c r="E883">
        <v>881</v>
      </c>
      <c r="F883" s="2">
        <f t="shared" si="66"/>
        <v>885.14566948519678</v>
      </c>
      <c r="G883" s="9">
        <f>C883^2</f>
        <v>9.308127020673069E-4</v>
      </c>
      <c r="H883" s="23">
        <f>$O$2*H882+(1-$O$2)*G882</f>
        <v>1.5501713142064913E-4</v>
      </c>
      <c r="I883" s="9">
        <f t="shared" si="67"/>
        <v>1.2450587593388881E-2</v>
      </c>
      <c r="J883" s="24">
        <f>$J$2*(1+C883*$O$3/I883)</f>
        <v>2219.561954968533</v>
      </c>
      <c r="K883" s="24">
        <f t="shared" si="69"/>
        <v>9.8122135548820228</v>
      </c>
      <c r="L883" s="26">
        <f t="shared" si="68"/>
        <v>0.18778644511797715</v>
      </c>
      <c r="Q883">
        <v>881</v>
      </c>
      <c r="R883">
        <v>433</v>
      </c>
      <c r="S883" s="10">
        <v>-1.8121344793032179E-2</v>
      </c>
      <c r="T883" s="20"/>
    </row>
    <row r="884" spans="1:20" x14ac:dyDescent="0.15">
      <c r="A884" s="6">
        <v>37889</v>
      </c>
      <c r="B884" s="11">
        <v>1817.24</v>
      </c>
      <c r="C884" s="7">
        <f t="shared" si="65"/>
        <v>-1.4351575635949465E-2</v>
      </c>
      <c r="E884">
        <v>882</v>
      </c>
      <c r="F884" s="2">
        <f t="shared" si="66"/>
        <v>872.44243446074688</v>
      </c>
      <c r="G884" s="9">
        <f>C884^2</f>
        <v>2.059677232343783E-4</v>
      </c>
      <c r="H884" s="23">
        <f>$O$2*H883+(1-$O$2)*G883</f>
        <v>2.0156486565944863E-4</v>
      </c>
      <c r="I884" s="9">
        <f t="shared" si="67"/>
        <v>1.4197354178136454E-2</v>
      </c>
      <c r="J884" s="24">
        <f>$J$2*(1+C884*$O$3/I884)</f>
        <v>2244.5167205891917</v>
      </c>
      <c r="K884" s="24">
        <f t="shared" si="69"/>
        <v>9.922533291140704</v>
      </c>
      <c r="L884" s="26">
        <f t="shared" si="68"/>
        <v>7.7466708859295963E-2</v>
      </c>
      <c r="Q884">
        <v>882</v>
      </c>
      <c r="R884">
        <v>72</v>
      </c>
      <c r="S884" s="10">
        <v>-1.814154322494943E-2</v>
      </c>
      <c r="T884" s="20"/>
    </row>
    <row r="885" spans="1:20" x14ac:dyDescent="0.15">
      <c r="A885" s="6">
        <v>37890</v>
      </c>
      <c r="B885" s="11">
        <v>1792.07</v>
      </c>
      <c r="C885" s="7">
        <f t="shared" si="65"/>
        <v>-1.3850674649468431E-2</v>
      </c>
      <c r="E885">
        <v>883</v>
      </c>
      <c r="F885" s="2">
        <f t="shared" si="66"/>
        <v>860.35851815064086</v>
      </c>
      <c r="G885" s="9">
        <f>C885^2</f>
        <v>1.9184118824542743E-4</v>
      </c>
      <c r="H885" s="23">
        <f>$O$2*H884+(1-$O$2)*G884</f>
        <v>2.018290371139444E-4</v>
      </c>
      <c r="I885" s="9">
        <f t="shared" si="67"/>
        <v>1.4206654677085116E-2</v>
      </c>
      <c r="J885" s="24">
        <f>$J$2*(1+C885*$O$3/I885)</f>
        <v>2245.1393922523262</v>
      </c>
      <c r="K885" s="24">
        <f t="shared" si="69"/>
        <v>9.925285990753153</v>
      </c>
      <c r="L885" s="26">
        <f t="shared" si="68"/>
        <v>7.4714009246847013E-2</v>
      </c>
      <c r="Q885">
        <v>883</v>
      </c>
      <c r="R885">
        <v>1159</v>
      </c>
      <c r="S885" s="10">
        <v>-1.8320659995637811E-2</v>
      </c>
      <c r="T885" s="20"/>
    </row>
    <row r="886" spans="1:20" x14ac:dyDescent="0.15">
      <c r="A886" s="6">
        <v>37893</v>
      </c>
      <c r="B886" s="11">
        <v>1824.56</v>
      </c>
      <c r="C886" s="7">
        <f t="shared" si="65"/>
        <v>1.812987215901174E-2</v>
      </c>
      <c r="E886">
        <v>884</v>
      </c>
      <c r="F886" s="2">
        <f t="shared" si="66"/>
        <v>875.95670809562876</v>
      </c>
      <c r="G886" s="9">
        <f>C886^2</f>
        <v>3.2869226450210902E-4</v>
      </c>
      <c r="H886" s="23">
        <f>$O$2*H885+(1-$O$2)*G885</f>
        <v>2.012297661818334E-4</v>
      </c>
      <c r="I886" s="9">
        <f t="shared" si="67"/>
        <v>1.4185547792800721E-2</v>
      </c>
      <c r="J886" s="24">
        <f>$J$2*(1+C886*$O$3/I886)</f>
        <v>2284.1950048213312</v>
      </c>
      <c r="K886" s="24">
        <f t="shared" si="69"/>
        <v>10.097942586432296</v>
      </c>
      <c r="L886" s="26">
        <f t="shared" si="68"/>
        <v>-9.7942586432296252E-2</v>
      </c>
      <c r="Q886">
        <v>884</v>
      </c>
      <c r="R886">
        <v>1125</v>
      </c>
      <c r="S886" s="10">
        <v>-1.8346288011736434E-2</v>
      </c>
      <c r="T886" s="20"/>
    </row>
    <row r="887" spans="1:20" x14ac:dyDescent="0.15">
      <c r="A887" s="6">
        <v>37894</v>
      </c>
      <c r="B887" s="11">
        <v>1786.94</v>
      </c>
      <c r="C887" s="7">
        <f t="shared" si="65"/>
        <v>-2.0618669706668924E-2</v>
      </c>
      <c r="E887">
        <v>885</v>
      </c>
      <c r="F887" s="2">
        <f t="shared" si="66"/>
        <v>857.89564605406395</v>
      </c>
      <c r="G887" s="9">
        <f>C887^2</f>
        <v>4.2512954047270679E-4</v>
      </c>
      <c r="H887" s="23">
        <f>$O$2*H886+(1-$O$2)*G886</f>
        <v>2.0887751608104994E-4</v>
      </c>
      <c r="I887" s="9">
        <f t="shared" si="67"/>
        <v>1.4452595479049772E-2</v>
      </c>
      <c r="J887" s="24">
        <f>$J$2*(1+C887*$O$3/I887)</f>
        <v>2237.3092086755087</v>
      </c>
      <c r="K887" s="24">
        <f t="shared" si="69"/>
        <v>9.8906704066926707</v>
      </c>
      <c r="L887" s="26">
        <f t="shared" si="68"/>
        <v>0.10932959330732928</v>
      </c>
      <c r="Q887">
        <v>885</v>
      </c>
      <c r="R887">
        <v>432</v>
      </c>
      <c r="S887" s="10">
        <v>-1.8361967967743809E-2</v>
      </c>
      <c r="T887" s="20"/>
    </row>
    <row r="888" spans="1:20" x14ac:dyDescent="0.15">
      <c r="A888" s="6">
        <v>37895</v>
      </c>
      <c r="B888" s="11">
        <v>1832.25</v>
      </c>
      <c r="C888" s="7">
        <f t="shared" si="65"/>
        <v>2.5356195507403756E-2</v>
      </c>
      <c r="E888">
        <v>886</v>
      </c>
      <c r="F888" s="2">
        <f t="shared" si="66"/>
        <v>879.6486157803613</v>
      </c>
      <c r="G888" s="9">
        <f>C888^2</f>
        <v>6.4293665060968243E-4</v>
      </c>
      <c r="H888" s="23">
        <f>$O$2*H887+(1-$O$2)*G887</f>
        <v>2.2185263754454936E-4</v>
      </c>
      <c r="I888" s="9">
        <f t="shared" si="67"/>
        <v>1.4894718444621549E-2</v>
      </c>
      <c r="J888" s="24">
        <f>$J$2*(1+C888*$O$3/I888)</f>
        <v>2291.550394279001</v>
      </c>
      <c r="K888" s="24">
        <f t="shared" si="69"/>
        <v>10.130459206198834</v>
      </c>
      <c r="L888" s="26">
        <f t="shared" si="68"/>
        <v>-0.13045920619883411</v>
      </c>
      <c r="Q888">
        <v>886</v>
      </c>
      <c r="R888">
        <v>1172</v>
      </c>
      <c r="S888" s="10">
        <v>-1.8474968318868079E-2</v>
      </c>
      <c r="T888" s="20"/>
    </row>
    <row r="889" spans="1:20" x14ac:dyDescent="0.15">
      <c r="A889" s="6">
        <v>37896</v>
      </c>
      <c r="B889" s="11">
        <v>1836.22</v>
      </c>
      <c r="C889" s="7">
        <f t="shared" si="65"/>
        <v>2.1667348887979276E-3</v>
      </c>
      <c r="E889">
        <v>887</v>
      </c>
      <c r="F889" s="2">
        <f t="shared" si="66"/>
        <v>881.55458112605538</v>
      </c>
      <c r="G889" s="9">
        <f>C889^2</f>
        <v>4.6947400783341681E-6</v>
      </c>
      <c r="H889" s="23">
        <f>$O$2*H888+(1-$O$2)*G888</f>
        <v>2.4711767832845735E-4</v>
      </c>
      <c r="I889" s="9">
        <f t="shared" si="67"/>
        <v>1.5719977046053768E-2</v>
      </c>
      <c r="J889" s="24">
        <f>$J$2*(1+C889*$O$3/I889)</f>
        <v>2264.4293352333088</v>
      </c>
      <c r="K889" s="24">
        <f t="shared" si="69"/>
        <v>10.010562745279962</v>
      </c>
      <c r="L889" s="26">
        <f t="shared" si="68"/>
        <v>-1.0562745279962371E-2</v>
      </c>
      <c r="Q889">
        <v>887</v>
      </c>
      <c r="R889">
        <v>763</v>
      </c>
      <c r="S889" s="10">
        <v>-1.8631818118619137E-2</v>
      </c>
      <c r="T889" s="20"/>
    </row>
    <row r="890" spans="1:20" x14ac:dyDescent="0.15">
      <c r="A890" s="6">
        <v>37897</v>
      </c>
      <c r="B890" s="11">
        <v>1880.57</v>
      </c>
      <c r="C890" s="7">
        <f t="shared" si="65"/>
        <v>2.415287928461729E-2</v>
      </c>
      <c r="E890">
        <v>888</v>
      </c>
      <c r="F890" s="2">
        <f t="shared" si="66"/>
        <v>902.84666250679436</v>
      </c>
      <c r="G890" s="9">
        <f>C890^2</f>
        <v>5.8336157773729498E-4</v>
      </c>
      <c r="H890" s="23">
        <f>$O$2*H889+(1-$O$2)*G889</f>
        <v>2.3257230203344994E-4</v>
      </c>
      <c r="I890" s="9">
        <f t="shared" si="67"/>
        <v>1.5250321374759613E-2</v>
      </c>
      <c r="J890" s="24">
        <f>$J$2*(1+C890*$O$3/I890)</f>
        <v>2289.4944743750925</v>
      </c>
      <c r="K890" s="24">
        <f t="shared" si="69"/>
        <v>10.121370419511116</v>
      </c>
      <c r="L890" s="26">
        <f t="shared" si="68"/>
        <v>-0.12137041951111627</v>
      </c>
      <c r="Q890">
        <v>888</v>
      </c>
      <c r="R890">
        <v>1160</v>
      </c>
      <c r="S890" s="10">
        <v>-1.896967866021626E-2</v>
      </c>
      <c r="T890" s="20"/>
    </row>
    <row r="891" spans="1:20" x14ac:dyDescent="0.15">
      <c r="A891" s="6">
        <v>37900</v>
      </c>
      <c r="B891" s="11">
        <v>1893.46</v>
      </c>
      <c r="C891" s="7">
        <f t="shared" si="65"/>
        <v>6.8543048118390182E-3</v>
      </c>
      <c r="E891">
        <v>889</v>
      </c>
      <c r="F891" s="2">
        <f t="shared" si="66"/>
        <v>909.03504872996746</v>
      </c>
      <c r="G891" s="9">
        <f>C891^2</f>
        <v>4.6981494453599521E-5</v>
      </c>
      <c r="H891" s="23">
        <f>$O$2*H890+(1-$O$2)*G890</f>
        <v>2.5361965857568066E-4</v>
      </c>
      <c r="I891" s="9">
        <f t="shared" si="67"/>
        <v>1.5925440608525739E-2</v>
      </c>
      <c r="J891" s="24">
        <f>$J$2*(1+C891*$O$3/I891)</f>
        <v>2269.500967965726</v>
      </c>
      <c r="K891" s="24">
        <f t="shared" si="69"/>
        <v>10.032983360001266</v>
      </c>
      <c r="L891" s="26">
        <f t="shared" si="68"/>
        <v>-3.2983360001265893E-2</v>
      </c>
      <c r="Q891">
        <v>889</v>
      </c>
      <c r="R891">
        <v>939</v>
      </c>
      <c r="S891" s="10">
        <v>-1.9001879234380681E-2</v>
      </c>
      <c r="T891" s="20"/>
    </row>
    <row r="892" spans="1:20" x14ac:dyDescent="0.15">
      <c r="A892" s="6">
        <v>37901</v>
      </c>
      <c r="B892" s="11">
        <v>1907.85</v>
      </c>
      <c r="C892" s="7">
        <f t="shared" si="65"/>
        <v>7.5998436724302731E-3</v>
      </c>
      <c r="E892">
        <v>890</v>
      </c>
      <c r="F892" s="2">
        <f t="shared" si="66"/>
        <v>915.94357299307524</v>
      </c>
      <c r="G892" s="9">
        <f>C892^2</f>
        <v>5.7757623845378462E-5</v>
      </c>
      <c r="H892" s="23">
        <f>$O$2*H891+(1-$O$2)*G891</f>
        <v>2.4122136872835578E-4</v>
      </c>
      <c r="I892" s="9">
        <f t="shared" si="67"/>
        <v>1.5531302866416448E-2</v>
      </c>
      <c r="J892" s="24">
        <f>$J$2*(1+C892*$O$3/I892)</f>
        <v>2270.5224242258878</v>
      </c>
      <c r="K892" s="24">
        <f t="shared" si="69"/>
        <v>10.037499001900443</v>
      </c>
      <c r="L892" s="26">
        <f t="shared" si="68"/>
        <v>-3.7499001900442863E-2</v>
      </c>
      <c r="Q892">
        <v>890</v>
      </c>
      <c r="R892">
        <v>215</v>
      </c>
      <c r="S892" s="10">
        <v>-1.9055332854499341E-2</v>
      </c>
      <c r="T892" s="20"/>
    </row>
    <row r="893" spans="1:20" x14ac:dyDescent="0.15">
      <c r="A893" s="6">
        <v>37902</v>
      </c>
      <c r="B893" s="11">
        <v>1893.78</v>
      </c>
      <c r="C893" s="7">
        <f t="shared" si="65"/>
        <v>-7.3747936158502503E-3</v>
      </c>
      <c r="E893">
        <v>891</v>
      </c>
      <c r="F893" s="2">
        <f t="shared" si="66"/>
        <v>909.18867817848684</v>
      </c>
      <c r="G893" s="9">
        <f>C893^2</f>
        <v>5.4387580876385606E-5</v>
      </c>
      <c r="H893" s="23">
        <f>$O$2*H892+(1-$O$2)*G892</f>
        <v>2.3021354403537713E-4</v>
      </c>
      <c r="I893" s="9">
        <f t="shared" si="67"/>
        <v>1.5172789593063535E-2</v>
      </c>
      <c r="J893" s="24">
        <f>$J$2*(1+C893*$O$3/I893)</f>
        <v>2253.614267749776</v>
      </c>
      <c r="K893" s="24">
        <f t="shared" si="69"/>
        <v>9.9627516213231235</v>
      </c>
      <c r="L893" s="26">
        <f t="shared" si="68"/>
        <v>3.724837867687647E-2</v>
      </c>
      <c r="Q893">
        <v>891</v>
      </c>
      <c r="R893">
        <v>540</v>
      </c>
      <c r="S893" s="10">
        <v>-1.9149093908177761E-2</v>
      </c>
      <c r="T893" s="20"/>
    </row>
    <row r="894" spans="1:20" x14ac:dyDescent="0.15">
      <c r="A894" s="6">
        <v>37903</v>
      </c>
      <c r="B894" s="11">
        <v>1911.9</v>
      </c>
      <c r="C894" s="7">
        <f t="shared" si="65"/>
        <v>9.5681652567880526E-3</v>
      </c>
      <c r="E894">
        <v>892</v>
      </c>
      <c r="F894" s="2">
        <f t="shared" si="66"/>
        <v>917.88794570089931</v>
      </c>
      <c r="G894" s="9">
        <f>C894^2</f>
        <v>9.1549786381205976E-5</v>
      </c>
      <c r="H894" s="23">
        <f>$O$2*H893+(1-$O$2)*G893</f>
        <v>2.1966398624583764E-4</v>
      </c>
      <c r="I894" s="9">
        <f t="shared" si="67"/>
        <v>1.4821065624503443E-2</v>
      </c>
      <c r="J894" s="24">
        <f>$J$2*(1+C894*$O$3/I894)</f>
        <v>2273.2310917376935</v>
      </c>
      <c r="K894" s="24">
        <f t="shared" si="69"/>
        <v>10.049473447585779</v>
      </c>
      <c r="L894" s="26">
        <f t="shared" si="68"/>
        <v>-4.9473447585778985E-2</v>
      </c>
      <c r="Q894">
        <v>892</v>
      </c>
      <c r="R894">
        <v>234</v>
      </c>
      <c r="S894" s="10">
        <v>-1.9164783183958534E-2</v>
      </c>
      <c r="T894" s="20"/>
    </row>
    <row r="895" spans="1:20" x14ac:dyDescent="0.15">
      <c r="A895" s="6">
        <v>37904</v>
      </c>
      <c r="B895" s="11">
        <v>1915.31</v>
      </c>
      <c r="C895" s="7">
        <f t="shared" si="65"/>
        <v>1.7835660860923142E-3</v>
      </c>
      <c r="E895">
        <v>893</v>
      </c>
      <c r="F895" s="2">
        <f t="shared" si="66"/>
        <v>919.52505951168439</v>
      </c>
      <c r="G895" s="9">
        <f>C895^2</f>
        <v>3.1811079834586562E-6</v>
      </c>
      <c r="H895" s="23">
        <f>$O$2*H894+(1-$O$2)*G894</f>
        <v>2.1197713425395975E-4</v>
      </c>
      <c r="I895" s="9">
        <f t="shared" si="67"/>
        <v>1.4559434544444361E-2</v>
      </c>
      <c r="J895" s="24">
        <f>$J$2*(1+C895*$O$3/I895)</f>
        <v>2264.163576525697</v>
      </c>
      <c r="K895" s="24">
        <f t="shared" si="69"/>
        <v>10.009387882290751</v>
      </c>
      <c r="L895" s="26">
        <f t="shared" si="68"/>
        <v>-9.3878822907509374E-3</v>
      </c>
      <c r="Q895">
        <v>893</v>
      </c>
      <c r="R895">
        <v>1336</v>
      </c>
      <c r="S895" s="10">
        <v>-1.9197247270996698E-2</v>
      </c>
      <c r="T895" s="20"/>
    </row>
    <row r="896" spans="1:20" x14ac:dyDescent="0.15">
      <c r="A896" s="6">
        <v>37907</v>
      </c>
      <c r="B896" s="11">
        <v>1933.53</v>
      </c>
      <c r="C896" s="7">
        <f t="shared" si="65"/>
        <v>9.5128203789465182E-3</v>
      </c>
      <c r="E896">
        <v>894</v>
      </c>
      <c r="F896" s="2">
        <f t="shared" si="66"/>
        <v>928.2723362367592</v>
      </c>
      <c r="G896" s="9">
        <f>C896^2</f>
        <v>9.0493751562100181E-5</v>
      </c>
      <c r="H896" s="23">
        <f>$O$2*H895+(1-$O$2)*G895</f>
        <v>1.9944937267772969E-4</v>
      </c>
      <c r="I896" s="9">
        <f t="shared" si="67"/>
        <v>1.4122654590328607E-2</v>
      </c>
      <c r="J896" s="24">
        <f>$J$2*(1+C896*$O$3/I896)</f>
        <v>2273.7165939383713</v>
      </c>
      <c r="K896" s="24">
        <f t="shared" si="69"/>
        <v>10.051619750041429</v>
      </c>
      <c r="L896" s="26">
        <f t="shared" si="68"/>
        <v>-5.1619750041428603E-2</v>
      </c>
      <c r="Q896">
        <v>894</v>
      </c>
      <c r="R896">
        <v>1474</v>
      </c>
      <c r="S896" s="10">
        <v>-1.9213830303884905E-2</v>
      </c>
      <c r="T896" s="20"/>
    </row>
    <row r="897" spans="1:20" x14ac:dyDescent="0.15">
      <c r="A897" s="6">
        <v>37908</v>
      </c>
      <c r="B897" s="11">
        <v>1943.19</v>
      </c>
      <c r="C897" s="7">
        <f t="shared" si="65"/>
        <v>4.996043505919312E-3</v>
      </c>
      <c r="E897">
        <v>895</v>
      </c>
      <c r="F897" s="2">
        <f t="shared" si="66"/>
        <v>932.91002521393943</v>
      </c>
      <c r="G897" s="9">
        <f>C897^2</f>
        <v>2.4960450713038531E-5</v>
      </c>
      <c r="H897" s="23">
        <f>$O$2*H896+(1-$O$2)*G896</f>
        <v>1.9291203541079192E-4</v>
      </c>
      <c r="I897" s="9">
        <f t="shared" si="67"/>
        <v>1.3889277713790301E-2</v>
      </c>
      <c r="J897" s="24">
        <f>$J$2*(1+C897*$O$3/I897)</f>
        <v>2268.2754782454681</v>
      </c>
      <c r="K897" s="24">
        <f t="shared" si="69"/>
        <v>10.027565729365831</v>
      </c>
      <c r="L897" s="26">
        <f t="shared" si="68"/>
        <v>-2.7565729365830904E-2</v>
      </c>
      <c r="Q897">
        <v>895</v>
      </c>
      <c r="R897">
        <v>1308</v>
      </c>
      <c r="S897" s="10">
        <v>-1.9368532468289956E-2</v>
      </c>
      <c r="T897" s="20"/>
    </row>
    <row r="898" spans="1:20" x14ac:dyDescent="0.15">
      <c r="A898" s="6">
        <v>37909</v>
      </c>
      <c r="B898" s="11">
        <v>1939.1</v>
      </c>
      <c r="C898" s="7">
        <f t="shared" si="65"/>
        <v>-2.1047864593787269E-3</v>
      </c>
      <c r="E898">
        <v>896</v>
      </c>
      <c r="F898" s="2">
        <f t="shared" si="66"/>
        <v>930.94644882505042</v>
      </c>
      <c r="G898" s="9">
        <f>C898^2</f>
        <v>4.4301260395840371E-6</v>
      </c>
      <c r="H898" s="23">
        <f>$O$2*H897+(1-$O$2)*G897</f>
        <v>1.8283494032892672E-4</v>
      </c>
      <c r="I898" s="9">
        <f t="shared" si="67"/>
        <v>1.3521647101182855E-2</v>
      </c>
      <c r="J898" s="24">
        <f>$J$2*(1+C898*$O$3/I898)</f>
        <v>2259.3416289895995</v>
      </c>
      <c r="K898" s="24">
        <f t="shared" si="69"/>
        <v>9.9880710729677613</v>
      </c>
      <c r="L898" s="26">
        <f t="shared" si="68"/>
        <v>1.192892703223869E-2</v>
      </c>
      <c r="Q898">
        <v>896</v>
      </c>
      <c r="R898">
        <v>1227</v>
      </c>
      <c r="S898" s="10">
        <v>-1.9476687501324363E-2</v>
      </c>
      <c r="T898" s="20"/>
    </row>
    <row r="899" spans="1:20" x14ac:dyDescent="0.15">
      <c r="A899" s="6">
        <v>37910</v>
      </c>
      <c r="B899" s="11">
        <v>1950.14</v>
      </c>
      <c r="C899" s="7">
        <f t="shared" si="65"/>
        <v>5.6933629003146358E-3</v>
      </c>
      <c r="E899">
        <v>897</v>
      </c>
      <c r="F899" s="2">
        <f t="shared" si="66"/>
        <v>936.24666479897064</v>
      </c>
      <c r="G899" s="9">
        <f>C899^2</f>
        <v>3.241438111467908E-5</v>
      </c>
      <c r="H899" s="23">
        <f>$O$2*H898+(1-$O$2)*G898</f>
        <v>1.7213065147156614E-4</v>
      </c>
      <c r="I899" s="9">
        <f t="shared" si="67"/>
        <v>1.311985714371792E-2</v>
      </c>
      <c r="J899" s="24">
        <f>$J$2*(1+C899*$O$3/I899)</f>
        <v>2269.5625135596547</v>
      </c>
      <c r="K899" s="24">
        <f t="shared" si="69"/>
        <v>10.033255440043742</v>
      </c>
      <c r="L899" s="26">
        <f t="shared" si="68"/>
        <v>-3.3255440043742368E-2</v>
      </c>
      <c r="Q899">
        <v>897</v>
      </c>
      <c r="R899">
        <v>481</v>
      </c>
      <c r="S899" s="10">
        <v>-1.9621007988504857E-2</v>
      </c>
      <c r="T899" s="20"/>
    </row>
    <row r="900" spans="1:20" x14ac:dyDescent="0.15">
      <c r="A900" s="6">
        <v>37911</v>
      </c>
      <c r="B900" s="11">
        <v>1912.36</v>
      </c>
      <c r="C900" s="7">
        <f t="shared" ref="C900:C963" si="70">B900/B899-1</f>
        <v>-1.9372968094598431E-2</v>
      </c>
      <c r="E900">
        <v>898</v>
      </c>
      <c r="F900" s="2">
        <f t="shared" ref="F900:F963" si="71">F899*(1+C900)</f>
        <v>918.10878803314597</v>
      </c>
      <c r="G900" s="9">
        <f>C900^2</f>
        <v>3.7531189279432873E-4</v>
      </c>
      <c r="H900" s="23">
        <f>$O$2*H899+(1-$O$2)*G899</f>
        <v>1.6374767525015289E-4</v>
      </c>
      <c r="I900" s="9">
        <f t="shared" ref="I900:I963" si="72">SQRT(H900)</f>
        <v>1.2796393056254286E-2</v>
      </c>
      <c r="J900" s="24">
        <f>$J$2*(1+C900*$O$3/I900)</f>
        <v>2235.7958923697042</v>
      </c>
      <c r="K900" s="24">
        <f t="shared" si="69"/>
        <v>9.8839803556511132</v>
      </c>
      <c r="L900" s="26">
        <f t="shared" si="68"/>
        <v>0.11601964434888679</v>
      </c>
      <c r="Q900">
        <v>898</v>
      </c>
      <c r="R900">
        <v>1303</v>
      </c>
      <c r="S900" s="10">
        <v>-1.9737292223377167E-2</v>
      </c>
      <c r="T900" s="20"/>
    </row>
    <row r="901" spans="1:20" x14ac:dyDescent="0.15">
      <c r="A901" s="6">
        <v>37914</v>
      </c>
      <c r="B901" s="11">
        <v>1925.14</v>
      </c>
      <c r="C901" s="7">
        <f t="shared" si="70"/>
        <v>6.6828421426929907E-3</v>
      </c>
      <c r="E901">
        <v>899</v>
      </c>
      <c r="F901" s="2">
        <f t="shared" si="71"/>
        <v>924.24436413339072</v>
      </c>
      <c r="G901" s="9">
        <f>C901^2</f>
        <v>4.4660379104153441E-5</v>
      </c>
      <c r="H901" s="23">
        <f>$O$2*H900+(1-$O$2)*G900</f>
        <v>1.7644152830280347E-4</v>
      </c>
      <c r="I901" s="9">
        <f t="shared" si="72"/>
        <v>1.3283129461945459E-2</v>
      </c>
      <c r="J901" s="24">
        <f>$J$2*(1+C901*$O$3/I901)</f>
        <v>2270.7613560236296</v>
      </c>
      <c r="K901" s="24">
        <f t="shared" si="69"/>
        <v>10.038555268799975</v>
      </c>
      <c r="L901" s="26">
        <f t="shared" ref="L901:L964" si="73">-(K901-$K$2)</f>
        <v>-3.855526879997484E-2</v>
      </c>
      <c r="Q901">
        <v>899</v>
      </c>
      <c r="R901">
        <v>167</v>
      </c>
      <c r="S901" s="10">
        <v>-1.9786185213755303E-2</v>
      </c>
      <c r="T901" s="20"/>
    </row>
    <row r="902" spans="1:20" x14ac:dyDescent="0.15">
      <c r="A902" s="6">
        <v>37915</v>
      </c>
      <c r="B902" s="11">
        <v>1940.9</v>
      </c>
      <c r="C902" s="7">
        <f t="shared" si="70"/>
        <v>8.1864176111867692E-3</v>
      </c>
      <c r="E902">
        <v>900</v>
      </c>
      <c r="F902" s="2">
        <f t="shared" si="71"/>
        <v>931.81061447297247</v>
      </c>
      <c r="G902" s="9">
        <f>C902^2</f>
        <v>6.7017433304748892E-5</v>
      </c>
      <c r="H902" s="23">
        <f>$O$2*H901+(1-$O$2)*G901</f>
        <v>1.6853465935088446E-4</v>
      </c>
      <c r="I902" s="9">
        <f t="shared" si="72"/>
        <v>1.2982089945416511E-2</v>
      </c>
      <c r="J902" s="24">
        <f>$J$2*(1+C902*$O$3/I902)</f>
        <v>2272.9713172860193</v>
      </c>
      <c r="K902" s="24">
        <f t="shared" ref="K902:K965" si="74">$K$2*J902/$J$2</f>
        <v>10.04832503972529</v>
      </c>
      <c r="L902" s="26">
        <f t="shared" si="73"/>
        <v>-4.8325039725289898E-2</v>
      </c>
      <c r="Q902">
        <v>900</v>
      </c>
      <c r="R902">
        <v>1441</v>
      </c>
      <c r="S902" s="10">
        <v>-1.9860037245875262E-2</v>
      </c>
      <c r="T902" s="20"/>
    </row>
    <row r="903" spans="1:20" x14ac:dyDescent="0.15">
      <c r="A903" s="6">
        <v>37916</v>
      </c>
      <c r="B903" s="11">
        <v>1898.07</v>
      </c>
      <c r="C903" s="7">
        <f t="shared" si="70"/>
        <v>-2.2067082281415962E-2</v>
      </c>
      <c r="E903">
        <v>901</v>
      </c>
      <c r="F903" s="2">
        <f t="shared" si="71"/>
        <v>911.24827297270065</v>
      </c>
      <c r="G903" s="9">
        <f>C903^2</f>
        <v>4.8695612041478229E-4</v>
      </c>
      <c r="H903" s="23">
        <f>$O$2*H902+(1-$O$2)*G902</f>
        <v>1.624436257881163E-4</v>
      </c>
      <c r="I903" s="9">
        <f t="shared" si="72"/>
        <v>1.274533741366294E-2</v>
      </c>
      <c r="J903" s="24">
        <f>$J$2*(1+C903*$O$3/I903)</f>
        <v>2232.0264894764055</v>
      </c>
      <c r="K903" s="24">
        <f t="shared" si="74"/>
        <v>9.8673166233859941</v>
      </c>
      <c r="L903" s="26">
        <f t="shared" si="73"/>
        <v>0.13268337661400587</v>
      </c>
      <c r="Q903">
        <v>901</v>
      </c>
      <c r="R903">
        <v>497</v>
      </c>
      <c r="S903" s="10">
        <v>-2.0128192730188843E-2</v>
      </c>
      <c r="T903" s="20"/>
    </row>
    <row r="904" spans="1:20" x14ac:dyDescent="0.15">
      <c r="A904" s="6">
        <v>37917</v>
      </c>
      <c r="B904" s="11">
        <v>1885.51</v>
      </c>
      <c r="C904" s="7">
        <f t="shared" si="70"/>
        <v>-6.6172480467000527E-3</v>
      </c>
      <c r="E904">
        <v>902</v>
      </c>
      <c r="F904" s="2">
        <f t="shared" si="71"/>
        <v>905.21831711831328</v>
      </c>
      <c r="G904" s="9">
        <f>C904^2</f>
        <v>4.3787971711555661E-5</v>
      </c>
      <c r="H904" s="23">
        <f>$O$2*H903+(1-$O$2)*G903</f>
        <v>1.8191437546571628E-4</v>
      </c>
      <c r="I904" s="9">
        <f t="shared" si="72"/>
        <v>1.3487563733518232E-2</v>
      </c>
      <c r="J904" s="24">
        <f>$J$2*(1+C904*$O$3/I904)</f>
        <v>2253.5351409015739</v>
      </c>
      <c r="K904" s="24">
        <f t="shared" si="74"/>
        <v>9.9624018182771934</v>
      </c>
      <c r="L904" s="26">
        <f t="shared" si="73"/>
        <v>3.7598181722806601E-2</v>
      </c>
      <c r="Q904">
        <v>902</v>
      </c>
      <c r="R904">
        <v>1440</v>
      </c>
      <c r="S904" s="10">
        <v>-2.0145054635781534E-2</v>
      </c>
      <c r="T904" s="20"/>
    </row>
    <row r="905" spans="1:20" x14ac:dyDescent="0.15">
      <c r="A905" s="6">
        <v>37918</v>
      </c>
      <c r="B905" s="11">
        <v>1865.59</v>
      </c>
      <c r="C905" s="7">
        <f t="shared" si="70"/>
        <v>-1.0564780881565206E-2</v>
      </c>
      <c r="E905">
        <v>903</v>
      </c>
      <c r="F905" s="2">
        <f t="shared" si="71"/>
        <v>895.6548839479791</v>
      </c>
      <c r="G905" s="9">
        <f>C905^2</f>
        <v>1.1161459507548568E-4</v>
      </c>
      <c r="H905" s="23">
        <f>$O$2*H904+(1-$O$2)*G904</f>
        <v>1.7362679124046664E-4</v>
      </c>
      <c r="I905" s="9">
        <f t="shared" si="72"/>
        <v>1.3176751923006923E-2</v>
      </c>
      <c r="J905" s="24">
        <f>$J$2*(1+C905*$O$3/I905)</f>
        <v>2248.1412628138046</v>
      </c>
      <c r="K905" s="24">
        <f t="shared" si="74"/>
        <v>9.938556625054396</v>
      </c>
      <c r="L905" s="26">
        <f t="shared" si="73"/>
        <v>6.1443374945604035E-2</v>
      </c>
      <c r="Q905">
        <v>903</v>
      </c>
      <c r="R905">
        <v>1274</v>
      </c>
      <c r="S905" s="10">
        <v>-2.0259353794886081E-2</v>
      </c>
      <c r="T905" s="20"/>
    </row>
    <row r="906" spans="1:20" x14ac:dyDescent="0.15">
      <c r="A906" s="6">
        <v>37921</v>
      </c>
      <c r="B906" s="11">
        <v>1882.91</v>
      </c>
      <c r="C906" s="7">
        <f t="shared" si="70"/>
        <v>9.2839262646133847E-3</v>
      </c>
      <c r="E906">
        <v>904</v>
      </c>
      <c r="F906" s="2">
        <f t="shared" si="71"/>
        <v>903.97007784909295</v>
      </c>
      <c r="G906" s="9">
        <f>C906^2</f>
        <v>8.6191286886778238E-5</v>
      </c>
      <c r="H906" s="23">
        <f>$O$2*H905+(1-$O$2)*G905</f>
        <v>1.6990605947056779E-4</v>
      </c>
      <c r="I906" s="9">
        <f t="shared" si="72"/>
        <v>1.3034801857740983E-2</v>
      </c>
      <c r="J906" s="24">
        <f>$J$2*(1+C906*$O$3/I906)</f>
        <v>2274.3866878132217</v>
      </c>
      <c r="K906" s="24">
        <f t="shared" si="74"/>
        <v>10.054582093213302</v>
      </c>
      <c r="L906" s="26">
        <f t="shared" si="73"/>
        <v>-5.4582093213301874E-2</v>
      </c>
      <c r="Q906">
        <v>904</v>
      </c>
      <c r="R906">
        <v>1157</v>
      </c>
      <c r="S906" s="10">
        <v>-2.0389869363286905E-2</v>
      </c>
      <c r="T906" s="20"/>
    </row>
    <row r="907" spans="1:20" x14ac:dyDescent="0.15">
      <c r="A907" s="6">
        <v>37922</v>
      </c>
      <c r="B907" s="11">
        <v>1932.26</v>
      </c>
      <c r="C907" s="7">
        <f t="shared" si="70"/>
        <v>2.6209431146470008E-2</v>
      </c>
      <c r="E907">
        <v>905</v>
      </c>
      <c r="F907" s="2">
        <f t="shared" si="71"/>
        <v>927.66261936294791</v>
      </c>
      <c r="G907" s="9">
        <f>C907^2</f>
        <v>6.8693428102155221E-4</v>
      </c>
      <c r="H907" s="23">
        <f>$O$2*H906+(1-$O$2)*G906</f>
        <v>1.648831731155404E-4</v>
      </c>
      <c r="I907" s="9">
        <f t="shared" si="72"/>
        <v>1.284068429311851E-2</v>
      </c>
      <c r="J907" s="24">
        <f>$J$2*(1+C907*$O$3/I907)</f>
        <v>2297.4228364621936</v>
      </c>
      <c r="K907" s="24">
        <f t="shared" si="74"/>
        <v>10.156420029982643</v>
      </c>
      <c r="L907" s="26">
        <f t="shared" si="73"/>
        <v>-0.15642002998264282</v>
      </c>
      <c r="Q907">
        <v>905</v>
      </c>
      <c r="R907">
        <v>618</v>
      </c>
      <c r="S907" s="10">
        <v>-2.0391351312865069E-2</v>
      </c>
      <c r="T907" s="20"/>
    </row>
    <row r="908" spans="1:20" x14ac:dyDescent="0.15">
      <c r="A908" s="6">
        <v>37923</v>
      </c>
      <c r="B908" s="11">
        <v>1936.56</v>
      </c>
      <c r="C908" s="7">
        <f t="shared" si="70"/>
        <v>2.2253733969548328E-3</v>
      </c>
      <c r="E908">
        <v>906</v>
      </c>
      <c r="F908" s="2">
        <f t="shared" si="71"/>
        <v>929.72701507742761</v>
      </c>
      <c r="G908" s="9">
        <f>C908^2</f>
        <v>4.9522867558742917E-6</v>
      </c>
      <c r="H908" s="23">
        <f>$O$2*H907+(1-$O$2)*G907</f>
        <v>1.9620623958990113E-4</v>
      </c>
      <c r="I908" s="9">
        <f t="shared" si="72"/>
        <v>1.4007363763031969E-2</v>
      </c>
      <c r="J908" s="24">
        <f>$J$2*(1+C908*$O$3/I908)</f>
        <v>2264.7940365728787</v>
      </c>
      <c r="K908" s="24">
        <f t="shared" si="74"/>
        <v>10.012175012700389</v>
      </c>
      <c r="L908" s="26">
        <f t="shared" si="73"/>
        <v>-1.2175012700389232E-2</v>
      </c>
      <c r="Q908">
        <v>906</v>
      </c>
      <c r="R908">
        <v>1181</v>
      </c>
      <c r="S908" s="10">
        <v>-2.039190116217604E-2</v>
      </c>
      <c r="T908" s="20"/>
    </row>
    <row r="909" spans="1:20" x14ac:dyDescent="0.15">
      <c r="A909" s="6">
        <v>37924</v>
      </c>
      <c r="B909" s="11">
        <v>1932.69</v>
      </c>
      <c r="C909" s="7">
        <f t="shared" si="70"/>
        <v>-1.9983888957738616E-3</v>
      </c>
      <c r="E909">
        <v>907</v>
      </c>
      <c r="F909" s="2">
        <f t="shared" si="71"/>
        <v>927.86905893439587</v>
      </c>
      <c r="G909" s="9">
        <f>C909^2</f>
        <v>3.9935581787522736E-6</v>
      </c>
      <c r="H909" s="23">
        <f>$O$2*H908+(1-$O$2)*G908</f>
        <v>1.847310024198595E-4</v>
      </c>
      <c r="I909" s="9">
        <f t="shared" si="72"/>
        <v>1.3591578363819983E-2</v>
      </c>
      <c r="J909" s="24">
        <f>$J$2*(1+C909*$O$3/I909)</f>
        <v>2259.4912142355029</v>
      </c>
      <c r="K909" s="24">
        <f t="shared" si="74"/>
        <v>9.9887323576749427</v>
      </c>
      <c r="L909" s="26">
        <f t="shared" si="73"/>
        <v>1.1267642325057281E-2</v>
      </c>
      <c r="Q909">
        <v>907</v>
      </c>
      <c r="R909">
        <v>559</v>
      </c>
      <c r="S909" s="10">
        <v>-2.0458165833323605E-2</v>
      </c>
      <c r="T909" s="20"/>
    </row>
    <row r="910" spans="1:20" x14ac:dyDescent="0.15">
      <c r="A910" s="6">
        <v>37925</v>
      </c>
      <c r="B910" s="11">
        <v>1932.21</v>
      </c>
      <c r="C910" s="7">
        <f t="shared" si="70"/>
        <v>-2.4835850550275484E-4</v>
      </c>
      <c r="E910">
        <v>908</v>
      </c>
      <c r="F910" s="2">
        <f t="shared" si="71"/>
        <v>927.63861476161662</v>
      </c>
      <c r="G910" s="9">
        <f>C910^2</f>
        <v>6.1681947255561913E-8</v>
      </c>
      <c r="H910" s="23">
        <f>$O$2*H909+(1-$O$2)*G909</f>
        <v>1.7388675576539305E-4</v>
      </c>
      <c r="I910" s="9">
        <f t="shared" si="72"/>
        <v>1.318661274798775E-2</v>
      </c>
      <c r="J910" s="24">
        <f>$J$2*(1+C910*$O$3/I910)</f>
        <v>2261.7135106616038</v>
      </c>
      <c r="K910" s="24">
        <f t="shared" si="74"/>
        <v>9.9985566597478552</v>
      </c>
      <c r="L910" s="26">
        <f t="shared" si="73"/>
        <v>1.4433402521447647E-3</v>
      </c>
      <c r="Q910">
        <v>908</v>
      </c>
      <c r="R910">
        <v>1178</v>
      </c>
      <c r="S910" s="10">
        <v>-2.0496240474900063E-2</v>
      </c>
      <c r="T910" s="20"/>
    </row>
    <row r="911" spans="1:20" x14ac:dyDescent="0.15">
      <c r="A911" s="6">
        <v>37928</v>
      </c>
      <c r="B911" s="11">
        <v>1967.7</v>
      </c>
      <c r="C911" s="7">
        <f t="shared" si="70"/>
        <v>1.8367568742527984E-2</v>
      </c>
      <c r="E911">
        <v>909</v>
      </c>
      <c r="F911" s="2">
        <f t="shared" si="71"/>
        <v>944.67708078647411</v>
      </c>
      <c r="G911" s="9">
        <f>C911^2</f>
        <v>3.3736758151149102E-4</v>
      </c>
      <c r="H911" s="23">
        <f>$O$2*H910+(1-$O$2)*G910</f>
        <v>1.6345725133630479E-4</v>
      </c>
      <c r="I911" s="9">
        <f t="shared" si="72"/>
        <v>1.2785040138235969E-2</v>
      </c>
      <c r="J911" s="24">
        <f>$J$2*(1+C911*$O$3/I911)</f>
        <v>2286.9442115332663</v>
      </c>
      <c r="K911" s="24">
        <f t="shared" si="74"/>
        <v>10.110096247339863</v>
      </c>
      <c r="L911" s="26">
        <f t="shared" si="73"/>
        <v>-0.11009624733986278</v>
      </c>
      <c r="Q911">
        <v>909</v>
      </c>
      <c r="R911">
        <v>414</v>
      </c>
      <c r="S911" s="10">
        <v>-2.0545733633362318E-2</v>
      </c>
      <c r="T911" s="20"/>
    </row>
    <row r="912" spans="1:20" x14ac:dyDescent="0.15">
      <c r="A912" s="6">
        <v>37929</v>
      </c>
      <c r="B912" s="11">
        <v>1957.97</v>
      </c>
      <c r="C912" s="7">
        <f t="shared" si="70"/>
        <v>-4.9448594806118518E-3</v>
      </c>
      <c r="E912">
        <v>910</v>
      </c>
      <c r="F912" s="2">
        <f t="shared" si="71"/>
        <v>940.00578536743035</v>
      </c>
      <c r="G912" s="9">
        <f>C912^2</f>
        <v>2.4451635282996913E-5</v>
      </c>
      <c r="H912" s="23">
        <f>$O$2*H911+(1-$O$2)*G911</f>
        <v>1.7389187114681597E-4</v>
      </c>
      <c r="I912" s="9">
        <f t="shared" si="72"/>
        <v>1.3186806707721774E-2</v>
      </c>
      <c r="J912" s="24">
        <f>$J$2*(1+C912*$O$3/I912)</f>
        <v>2255.539638151</v>
      </c>
      <c r="K912" s="24">
        <f t="shared" si="74"/>
        <v>9.9712632762948488</v>
      </c>
      <c r="L912" s="26">
        <f t="shared" si="73"/>
        <v>2.8736723705151235E-2</v>
      </c>
      <c r="Q912">
        <v>910</v>
      </c>
      <c r="R912">
        <v>81</v>
      </c>
      <c r="S912" s="10">
        <v>-2.0553383009431769E-2</v>
      </c>
      <c r="T912" s="20"/>
    </row>
    <row r="913" spans="1:20" x14ac:dyDescent="0.15">
      <c r="A913" s="6">
        <v>37930</v>
      </c>
      <c r="B913" s="11">
        <v>1959.37</v>
      </c>
      <c r="C913" s="7">
        <f t="shared" si="70"/>
        <v>7.150262772155358E-4</v>
      </c>
      <c r="E913">
        <v>911</v>
      </c>
      <c r="F913" s="2">
        <f t="shared" si="71"/>
        <v>940.67791420470269</v>
      </c>
      <c r="G913" s="9">
        <f>C913^2</f>
        <v>5.1126257710870828E-7</v>
      </c>
      <c r="H913" s="23">
        <f>$O$2*H912+(1-$O$2)*G912</f>
        <v>1.6492545699498684E-4</v>
      </c>
      <c r="I913" s="9">
        <f t="shared" si="72"/>
        <v>1.2842330668340028E-2</v>
      </c>
      <c r="J913" s="24">
        <f>$J$2*(1+C913*$O$3/I913)</f>
        <v>2263.0051645737053</v>
      </c>
      <c r="K913" s="24">
        <f t="shared" si="74"/>
        <v>10.004266788269462</v>
      </c>
      <c r="L913" s="26">
        <f t="shared" si="73"/>
        <v>-4.2667882694615855E-3</v>
      </c>
      <c r="Q913">
        <v>911</v>
      </c>
      <c r="R913">
        <v>937</v>
      </c>
      <c r="S913" s="10">
        <v>-2.0565093742836993E-2</v>
      </c>
      <c r="T913" s="20"/>
    </row>
    <row r="914" spans="1:20" x14ac:dyDescent="0.15">
      <c r="A914" s="6">
        <v>37931</v>
      </c>
      <c r="B914" s="11">
        <v>1976.37</v>
      </c>
      <c r="C914" s="7">
        <f t="shared" si="70"/>
        <v>8.6762581850288178E-3</v>
      </c>
      <c r="E914">
        <v>912</v>
      </c>
      <c r="F914" s="2">
        <f t="shared" si="71"/>
        <v>948.83947865729704</v>
      </c>
      <c r="G914" s="9">
        <f>C914^2</f>
        <v>7.5277456093279563E-5</v>
      </c>
      <c r="H914" s="23">
        <f>$O$2*H913+(1-$O$2)*G913</f>
        <v>1.5506060532991415E-4</v>
      </c>
      <c r="I914" s="9">
        <f t="shared" si="72"/>
        <v>1.2452333328734584E-2</v>
      </c>
      <c r="J914" s="24">
        <f>$J$2*(1+C914*$O$3/I914)</f>
        <v>2274.1182759613012</v>
      </c>
      <c r="K914" s="24">
        <f t="shared" si="74"/>
        <v>10.05339550123473</v>
      </c>
      <c r="L914" s="26">
        <f t="shared" si="73"/>
        <v>-5.3395501234730247E-2</v>
      </c>
      <c r="Q914">
        <v>912</v>
      </c>
      <c r="R914">
        <v>769</v>
      </c>
      <c r="S914" s="10">
        <v>-2.0596745928941118E-2</v>
      </c>
      <c r="T914" s="20"/>
    </row>
    <row r="915" spans="1:20" x14ac:dyDescent="0.15">
      <c r="A915" s="6">
        <v>37932</v>
      </c>
      <c r="B915" s="11">
        <v>1970.74</v>
      </c>
      <c r="C915" s="7">
        <f t="shared" si="70"/>
        <v>-2.8486568810495161E-3</v>
      </c>
      <c r="E915">
        <v>913</v>
      </c>
      <c r="F915" s="2">
        <f t="shared" si="71"/>
        <v>946.13656054740852</v>
      </c>
      <c r="G915" s="9">
        <f>C915^2</f>
        <v>8.1148460259507566E-6</v>
      </c>
      <c r="H915" s="23">
        <f>$O$2*H914+(1-$O$2)*G914</f>
        <v>1.5027361637571607E-4</v>
      </c>
      <c r="I915" s="9">
        <f t="shared" si="72"/>
        <v>1.2258613966338774E-2</v>
      </c>
      <c r="J915" s="24">
        <f>$J$2*(1+C915*$O$3/I915)</f>
        <v>2258.0116982839327</v>
      </c>
      <c r="K915" s="24">
        <f t="shared" si="74"/>
        <v>9.9821917308444252</v>
      </c>
      <c r="L915" s="26">
        <f t="shared" si="73"/>
        <v>1.7808269155574763E-2</v>
      </c>
      <c r="Q915">
        <v>913</v>
      </c>
      <c r="R915">
        <v>602</v>
      </c>
      <c r="S915" s="10">
        <v>-2.0740287472118979E-2</v>
      </c>
      <c r="T915" s="20"/>
    </row>
    <row r="916" spans="1:20" x14ac:dyDescent="0.15">
      <c r="A916" s="6">
        <v>37935</v>
      </c>
      <c r="B916" s="11">
        <v>1941.64</v>
      </c>
      <c r="C916" s="7">
        <f t="shared" si="70"/>
        <v>-1.4766026974638913E-2</v>
      </c>
      <c r="E916">
        <v>914</v>
      </c>
      <c r="F916" s="2">
        <f t="shared" si="71"/>
        <v>932.16588257267335</v>
      </c>
      <c r="G916" s="9">
        <f>C916^2</f>
        <v>2.1803555261576402E-4</v>
      </c>
      <c r="H916" s="23">
        <f>$O$2*H915+(1-$O$2)*G915</f>
        <v>1.4174409015473016E-4</v>
      </c>
      <c r="I916" s="9">
        <f t="shared" si="72"/>
        <v>1.1905632707031162E-2</v>
      </c>
      <c r="J916" s="24">
        <f>$J$2*(1+C916*$O$3/I916)</f>
        <v>2240.5402012046661</v>
      </c>
      <c r="K916" s="24">
        <f t="shared" si="74"/>
        <v>9.9049539407113318</v>
      </c>
      <c r="L916" s="26">
        <f t="shared" si="73"/>
        <v>9.5046059288668161E-2</v>
      </c>
      <c r="Q916">
        <v>914</v>
      </c>
      <c r="R916">
        <v>1035</v>
      </c>
      <c r="S916" s="10">
        <v>-2.0877956131737818E-2</v>
      </c>
      <c r="T916" s="20"/>
    </row>
    <row r="917" spans="1:20" x14ac:dyDescent="0.15">
      <c r="A917" s="6">
        <v>37936</v>
      </c>
      <c r="B917" s="11">
        <v>1930.75</v>
      </c>
      <c r="C917" s="7">
        <f t="shared" si="70"/>
        <v>-5.6086607198039262E-3</v>
      </c>
      <c r="E917">
        <v>915</v>
      </c>
      <c r="F917" s="2">
        <f t="shared" si="71"/>
        <v>926.93768040274665</v>
      </c>
      <c r="G917" s="9">
        <f>C917^2</f>
        <v>3.1457075069871496E-5</v>
      </c>
      <c r="H917" s="23">
        <f>$O$2*H916+(1-$O$2)*G916</f>
        <v>1.4632157790239218E-4</v>
      </c>
      <c r="I917" s="9">
        <f t="shared" si="72"/>
        <v>1.2096345642481954E-2</v>
      </c>
      <c r="J917" s="24">
        <f>$J$2*(1+C917*$O$3/I917)</f>
        <v>2254.0023664898063</v>
      </c>
      <c r="K917" s="24">
        <f t="shared" si="74"/>
        <v>9.9644673236981056</v>
      </c>
      <c r="L917" s="26">
        <f t="shared" si="73"/>
        <v>3.5532676301894384E-2</v>
      </c>
      <c r="Q917">
        <v>915</v>
      </c>
      <c r="R917">
        <v>1391</v>
      </c>
      <c r="S917" s="10">
        <v>-2.0896026824017255E-2</v>
      </c>
      <c r="T917" s="20"/>
    </row>
    <row r="918" spans="1:20" x14ac:dyDescent="0.15">
      <c r="A918" s="6">
        <v>37937</v>
      </c>
      <c r="B918" s="11">
        <v>1973.11</v>
      </c>
      <c r="C918" s="7">
        <f t="shared" si="70"/>
        <v>2.1939660753593104E-2</v>
      </c>
      <c r="E918">
        <v>916</v>
      </c>
      <c r="F918" s="2">
        <f t="shared" si="71"/>
        <v>947.27437865050547</v>
      </c>
      <c r="G918" s="9">
        <f>C918^2</f>
        <v>4.8134871398275355E-4</v>
      </c>
      <c r="H918" s="23">
        <f>$O$2*H917+(1-$O$2)*G917</f>
        <v>1.3942970773244095E-4</v>
      </c>
      <c r="I918" s="9">
        <f t="shared" si="72"/>
        <v>1.180803572709877E-2</v>
      </c>
      <c r="J918" s="24">
        <f>$J$2*(1+C918*$O$3/I918)</f>
        <v>2294.2488684679261</v>
      </c>
      <c r="K918" s="24">
        <f t="shared" si="74"/>
        <v>10.142388589361488</v>
      </c>
      <c r="L918" s="26">
        <f t="shared" si="73"/>
        <v>-0.14238858936148802</v>
      </c>
      <c r="Q918">
        <v>916</v>
      </c>
      <c r="R918">
        <v>1288</v>
      </c>
      <c r="S918" s="10">
        <v>-2.0911509241756221E-2</v>
      </c>
      <c r="T918" s="20"/>
    </row>
    <row r="919" spans="1:20" x14ac:dyDescent="0.15">
      <c r="A919" s="6">
        <v>37938</v>
      </c>
      <c r="B919" s="11">
        <v>1967.35</v>
      </c>
      <c r="C919" s="7">
        <f t="shared" si="70"/>
        <v>-2.9192493069316594E-3</v>
      </c>
      <c r="E919">
        <v>917</v>
      </c>
      <c r="F919" s="2">
        <f t="shared" si="71"/>
        <v>944.50904857715591</v>
      </c>
      <c r="G919" s="9">
        <f>C919^2</f>
        <v>8.5220165160209735E-6</v>
      </c>
      <c r="H919" s="23">
        <f>$O$2*H918+(1-$O$2)*G918</f>
        <v>1.5994484810745975E-4</v>
      </c>
      <c r="I919" s="9">
        <f t="shared" si="72"/>
        <v>1.2646930382802768E-2</v>
      </c>
      <c r="J919" s="24">
        <f>$J$2*(1+C919*$O$3/I919)</f>
        <v>2258.038624798281</v>
      </c>
      <c r="K919" s="24">
        <f t="shared" si="74"/>
        <v>9.9823107672644209</v>
      </c>
      <c r="L919" s="26">
        <f t="shared" si="73"/>
        <v>1.7689232735579097E-2</v>
      </c>
      <c r="Q919">
        <v>917</v>
      </c>
      <c r="R919">
        <v>927</v>
      </c>
      <c r="S919" s="10">
        <v>-2.1122787550298838E-2</v>
      </c>
      <c r="T919" s="20"/>
    </row>
    <row r="920" spans="1:20" x14ac:dyDescent="0.15">
      <c r="A920" s="6">
        <v>37939</v>
      </c>
      <c r="B920" s="11">
        <v>1930.26</v>
      </c>
      <c r="C920" s="7">
        <f t="shared" si="70"/>
        <v>-1.8852771494650145E-2</v>
      </c>
      <c r="E920">
        <v>918</v>
      </c>
      <c r="F920" s="2">
        <f t="shared" si="71"/>
        <v>926.7024353097014</v>
      </c>
      <c r="G920" s="9">
        <f>C920^2</f>
        <v>3.5542699302949305E-4</v>
      </c>
      <c r="H920" s="23">
        <f>$O$2*H919+(1-$O$2)*G919</f>
        <v>1.5085947821197342E-4</v>
      </c>
      <c r="I920" s="9">
        <f t="shared" si="72"/>
        <v>1.228248664611419E-2</v>
      </c>
      <c r="J920" s="24">
        <f>$J$2*(1+C920*$O$3/I920)</f>
        <v>2235.4320067626077</v>
      </c>
      <c r="K920" s="24">
        <f t="shared" si="74"/>
        <v>9.8823716944112725</v>
      </c>
      <c r="L920" s="26">
        <f t="shared" si="73"/>
        <v>0.1176283055887275</v>
      </c>
      <c r="Q920">
        <v>918</v>
      </c>
      <c r="R920">
        <v>123</v>
      </c>
      <c r="S920" s="10">
        <v>-2.1124959178127511E-2</v>
      </c>
      <c r="T920" s="20"/>
    </row>
    <row r="921" spans="1:20" x14ac:dyDescent="0.15">
      <c r="A921" s="6">
        <v>37942</v>
      </c>
      <c r="B921" s="11">
        <v>1909.61</v>
      </c>
      <c r="C921" s="7">
        <f t="shared" si="70"/>
        <v>-1.0698040678457921E-2</v>
      </c>
      <c r="E921">
        <v>919</v>
      </c>
      <c r="F921" s="2">
        <f t="shared" si="71"/>
        <v>916.78853495993224</v>
      </c>
      <c r="G921" s="9">
        <f>C921^2</f>
        <v>1.144480743579404E-4</v>
      </c>
      <c r="H921" s="23">
        <f>$O$2*H920+(1-$O$2)*G920</f>
        <v>1.6313352910102459E-4</v>
      </c>
      <c r="I921" s="9">
        <f t="shared" si="72"/>
        <v>1.277237366745213E-2</v>
      </c>
      <c r="J921" s="24">
        <f>$J$2*(1+C921*$O$3/I921)</f>
        <v>2247.5203600321161</v>
      </c>
      <c r="K921" s="24">
        <f t="shared" si="74"/>
        <v>9.9358117452923747</v>
      </c>
      <c r="L921" s="26">
        <f t="shared" si="73"/>
        <v>6.4188254707625347E-2</v>
      </c>
      <c r="Q921">
        <v>919</v>
      </c>
      <c r="R921">
        <v>1300</v>
      </c>
      <c r="S921" s="10">
        <v>-2.1363756194475059E-2</v>
      </c>
      <c r="T921" s="20"/>
    </row>
    <row r="922" spans="1:20" x14ac:dyDescent="0.15">
      <c r="A922" s="6">
        <v>37943</v>
      </c>
      <c r="B922" s="11">
        <v>1881.75</v>
      </c>
      <c r="C922" s="7">
        <f t="shared" si="70"/>
        <v>-1.4589366415131866E-2</v>
      </c>
      <c r="E922">
        <v>920</v>
      </c>
      <c r="F922" s="2">
        <f t="shared" si="71"/>
        <v>903.41317109820989</v>
      </c>
      <c r="G922" s="9">
        <f>C922^2</f>
        <v>2.1284961239497762E-4</v>
      </c>
      <c r="H922" s="23">
        <f>$O$2*H921+(1-$O$2)*G921</f>
        <v>1.6021240181643954E-4</v>
      </c>
      <c r="I922" s="9">
        <f t="shared" si="72"/>
        <v>1.2657503775090867E-2</v>
      </c>
      <c r="J922" s="24">
        <f>$J$2*(1+C922*$O$3/I922)</f>
        <v>2242.0592592589924</v>
      </c>
      <c r="K922" s="24">
        <f t="shared" si="74"/>
        <v>9.9116693748076621</v>
      </c>
      <c r="L922" s="26">
        <f t="shared" si="73"/>
        <v>8.8330625192337919E-2</v>
      </c>
      <c r="Q922">
        <v>920</v>
      </c>
      <c r="R922">
        <v>1094</v>
      </c>
      <c r="S922" s="10">
        <v>-2.1551566303209313E-2</v>
      </c>
      <c r="T922" s="20"/>
    </row>
    <row r="923" spans="1:20" x14ac:dyDescent="0.15">
      <c r="A923" s="6">
        <v>37944</v>
      </c>
      <c r="B923" s="11">
        <v>1899.65</v>
      </c>
      <c r="C923" s="7">
        <f t="shared" si="70"/>
        <v>9.5124219476552252E-3</v>
      </c>
      <c r="E923">
        <v>921</v>
      </c>
      <c r="F923" s="2">
        <f t="shared" si="71"/>
        <v>912.00681837476532</v>
      </c>
      <c r="G923" s="9">
        <f>C923^2</f>
        <v>9.0486171310232832E-5</v>
      </c>
      <c r="H923" s="23">
        <f>$O$2*H922+(1-$O$2)*G922</f>
        <v>1.6337063445115183E-4</v>
      </c>
      <c r="I923" s="9">
        <f t="shared" si="72"/>
        <v>1.2781652258262693E-2</v>
      </c>
      <c r="J923" s="24">
        <f>$J$2*(1+C923*$O$3/I923)</f>
        <v>2274.9411173872368</v>
      </c>
      <c r="K923" s="24">
        <f t="shared" si="74"/>
        <v>10.057033108995581</v>
      </c>
      <c r="L923" s="26">
        <f t="shared" si="73"/>
        <v>-5.7033108995581117E-2</v>
      </c>
      <c r="Q923">
        <v>921</v>
      </c>
      <c r="R923">
        <v>95</v>
      </c>
      <c r="S923" s="10">
        <v>-2.1701049854121024E-2</v>
      </c>
      <c r="T923" s="20"/>
    </row>
    <row r="924" spans="1:20" x14ac:dyDescent="0.15">
      <c r="A924" s="6">
        <v>37945</v>
      </c>
      <c r="B924" s="11">
        <v>1881.92</v>
      </c>
      <c r="C924" s="7">
        <f t="shared" si="70"/>
        <v>-9.3332982391493013E-3</v>
      </c>
      <c r="E924">
        <v>922</v>
      </c>
      <c r="F924" s="2">
        <f t="shared" si="71"/>
        <v>903.49478674273598</v>
      </c>
      <c r="G924" s="9">
        <f>C924^2</f>
        <v>8.7110456020907448E-5</v>
      </c>
      <c r="H924" s="23">
        <f>$O$2*H923+(1-$O$2)*G923</f>
        <v>1.5899756666269669E-4</v>
      </c>
      <c r="I924" s="9">
        <f t="shared" si="72"/>
        <v>1.2609423724448976E-2</v>
      </c>
      <c r="J924" s="24">
        <f>$J$2*(1+C924*$O$3/I924)</f>
        <v>2249.2089226468856</v>
      </c>
      <c r="K924" s="24">
        <f t="shared" si="74"/>
        <v>9.943276523168846</v>
      </c>
      <c r="L924" s="26">
        <f t="shared" si="73"/>
        <v>5.6723476831153974E-2</v>
      </c>
      <c r="Q924">
        <v>922</v>
      </c>
      <c r="R924">
        <v>798</v>
      </c>
      <c r="S924" s="10">
        <v>-2.1702928528156917E-2</v>
      </c>
      <c r="T924" s="20"/>
    </row>
    <row r="925" spans="1:20" x14ac:dyDescent="0.15">
      <c r="A925" s="6">
        <v>37946</v>
      </c>
      <c r="B925" s="11">
        <v>1893.88</v>
      </c>
      <c r="C925" s="7">
        <f t="shared" si="70"/>
        <v>6.3552116986906881E-3</v>
      </c>
      <c r="E925">
        <v>923</v>
      </c>
      <c r="F925" s="2">
        <f t="shared" si="71"/>
        <v>909.23668738114952</v>
      </c>
      <c r="G925" s="9">
        <f>C925^2</f>
        <v>4.0388715735174985E-5</v>
      </c>
      <c r="H925" s="23">
        <f>$O$2*H924+(1-$O$2)*G924</f>
        <v>1.5468434002418935E-4</v>
      </c>
      <c r="I925" s="9">
        <f t="shared" si="72"/>
        <v>1.2437215927376566E-2</v>
      </c>
      <c r="J925" s="24">
        <f>$J$2*(1+C925*$O$3/I925)</f>
        <v>2270.8978855789669</v>
      </c>
      <c r="K925" s="24">
        <f t="shared" si="74"/>
        <v>10.039158837062859</v>
      </c>
      <c r="L925" s="26">
        <f t="shared" si="73"/>
        <v>-3.9158837062858609E-2</v>
      </c>
      <c r="Q925">
        <v>923</v>
      </c>
      <c r="R925">
        <v>106</v>
      </c>
      <c r="S925" s="10">
        <v>-2.178041393151986E-2</v>
      </c>
      <c r="T925" s="20"/>
    </row>
    <row r="926" spans="1:20" x14ac:dyDescent="0.15">
      <c r="A926" s="6">
        <v>37949</v>
      </c>
      <c r="B926" s="11">
        <v>1947.14</v>
      </c>
      <c r="C926" s="7">
        <f t="shared" si="70"/>
        <v>2.8122161910997479E-2</v>
      </c>
      <c r="E926">
        <v>924</v>
      </c>
      <c r="F926" s="2">
        <f t="shared" si="71"/>
        <v>934.80638871910116</v>
      </c>
      <c r="G926" s="9">
        <f>C926^2</f>
        <v>7.9085599054835734E-4</v>
      </c>
      <c r="H926" s="23">
        <f>$O$2*H925+(1-$O$2)*G925</f>
        <v>1.4782660256684849E-4</v>
      </c>
      <c r="I926" s="9">
        <f t="shared" si="72"/>
        <v>1.2158396381383874E-2</v>
      </c>
      <c r="J926" s="24">
        <f>$J$2*(1+C926*$O$3/I926)</f>
        <v>2302.1354991929475</v>
      </c>
      <c r="K926" s="24">
        <f t="shared" si="74"/>
        <v>10.177253714315164</v>
      </c>
      <c r="L926" s="26">
        <f t="shared" si="73"/>
        <v>-0.17725371431516379</v>
      </c>
      <c r="Q926">
        <v>924</v>
      </c>
      <c r="R926">
        <v>579</v>
      </c>
      <c r="S926" s="10">
        <v>-2.1794267537195822E-2</v>
      </c>
      <c r="T926" s="20"/>
    </row>
    <row r="927" spans="1:20" x14ac:dyDescent="0.15">
      <c r="A927" s="6">
        <v>37950</v>
      </c>
      <c r="B927" s="11">
        <v>1943.04</v>
      </c>
      <c r="C927" s="7">
        <f t="shared" si="70"/>
        <v>-2.1056523927401871E-3</v>
      </c>
      <c r="E927">
        <v>925</v>
      </c>
      <c r="F927" s="2">
        <f t="shared" si="71"/>
        <v>932.83801140994592</v>
      </c>
      <c r="G927" s="9">
        <f>C927^2</f>
        <v>4.4337719990524749E-6</v>
      </c>
      <c r="H927" s="23">
        <f>$O$2*H926+(1-$O$2)*G926</f>
        <v>1.8640836584573906E-4</v>
      </c>
      <c r="I927" s="9">
        <f t="shared" si="72"/>
        <v>1.3653144906787559E-2</v>
      </c>
      <c r="J927" s="24">
        <f>$J$2*(1+C927*$O$3/I927)</f>
        <v>2259.3665184151318</v>
      </c>
      <c r="K927" s="24">
        <f t="shared" si="74"/>
        <v>9.9881811038493211</v>
      </c>
      <c r="L927" s="26">
        <f t="shared" si="73"/>
        <v>1.1818896150678881E-2</v>
      </c>
      <c r="Q927">
        <v>925</v>
      </c>
      <c r="R927">
        <v>412</v>
      </c>
      <c r="S927" s="10">
        <v>-2.2213532566645711E-2</v>
      </c>
      <c r="T927" s="20"/>
    </row>
    <row r="928" spans="1:20" x14ac:dyDescent="0.15">
      <c r="A928" s="6">
        <v>37951</v>
      </c>
      <c r="B928" s="11">
        <v>1953.31</v>
      </c>
      <c r="C928" s="7">
        <f t="shared" si="70"/>
        <v>5.2855319499340858E-3</v>
      </c>
      <c r="E928">
        <v>926</v>
      </c>
      <c r="F928" s="2">
        <f t="shared" si="71"/>
        <v>937.76855652336621</v>
      </c>
      <c r="G928" s="9">
        <f>C928^2</f>
        <v>2.7936847993774021E-5</v>
      </c>
      <c r="H928" s="23">
        <f>$O$2*H927+(1-$O$2)*G927</f>
        <v>1.7548989021493784E-4</v>
      </c>
      <c r="I928" s="9">
        <f t="shared" si="72"/>
        <v>1.324725972474828E-2</v>
      </c>
      <c r="J928" s="24">
        <f>$J$2*(1+C928*$O$3/I928)</f>
        <v>2268.9564918525803</v>
      </c>
      <c r="K928" s="24">
        <f t="shared" si="74"/>
        <v>10.030576346362487</v>
      </c>
      <c r="L928" s="26">
        <f t="shared" si="73"/>
        <v>-3.0576346362487072E-2</v>
      </c>
      <c r="Q928">
        <v>926</v>
      </c>
      <c r="R928">
        <v>1384</v>
      </c>
      <c r="S928" s="10">
        <v>-2.2231771275281531E-2</v>
      </c>
      <c r="T928" s="20"/>
    </row>
    <row r="929" spans="1:20" x14ac:dyDescent="0.15">
      <c r="A929" s="6">
        <v>37953</v>
      </c>
      <c r="B929" s="11">
        <v>1960.26</v>
      </c>
      <c r="C929" s="7">
        <f t="shared" si="70"/>
        <v>3.5580629802745012E-3</v>
      </c>
      <c r="E929">
        <v>927</v>
      </c>
      <c r="F929" s="2">
        <f t="shared" si="71"/>
        <v>941.10519610839742</v>
      </c>
      <c r="G929" s="9">
        <f>C929^2</f>
        <v>1.2659812171599866E-5</v>
      </c>
      <c r="H929" s="23">
        <f>$O$2*H928+(1-$O$2)*G928</f>
        <v>1.6663670768166799E-4</v>
      </c>
      <c r="I929" s="9">
        <f t="shared" si="72"/>
        <v>1.290878412871127E-2</v>
      </c>
      <c r="J929" s="24">
        <f>$J$2*(1+C929*$O$3/I929)</f>
        <v>2266.818059035028</v>
      </c>
      <c r="K929" s="24">
        <f t="shared" si="74"/>
        <v>10.021122787550299</v>
      </c>
      <c r="L929" s="26">
        <f t="shared" si="73"/>
        <v>-2.1122787550298838E-2</v>
      </c>
      <c r="Q929">
        <v>927</v>
      </c>
      <c r="R929">
        <v>1420</v>
      </c>
      <c r="S929" s="10">
        <v>-2.2721629949465694E-2</v>
      </c>
      <c r="T929" s="20"/>
    </row>
    <row r="930" spans="1:20" x14ac:dyDescent="0.15">
      <c r="A930" s="6">
        <v>37956</v>
      </c>
      <c r="B930" s="11">
        <v>1989.82</v>
      </c>
      <c r="C930" s="7">
        <f t="shared" si="70"/>
        <v>1.507963229367526E-2</v>
      </c>
      <c r="E930">
        <v>928</v>
      </c>
      <c r="F930" s="2">
        <f t="shared" si="71"/>
        <v>955.29671641537925</v>
      </c>
      <c r="G930" s="9">
        <f>C930^2</f>
        <v>2.2739531011245378E-4</v>
      </c>
      <c r="H930" s="23">
        <f>$O$2*H929+(1-$O$2)*G929</f>
        <v>1.5739809395106389E-4</v>
      </c>
      <c r="I930" s="9">
        <f t="shared" si="72"/>
        <v>1.2545839706893432E-2</v>
      </c>
      <c r="J930" s="24">
        <f>$J$2*(1+C930*$O$3/I930)</f>
        <v>2282.8759945758511</v>
      </c>
      <c r="K930" s="24">
        <f t="shared" si="74"/>
        <v>10.092111521351748</v>
      </c>
      <c r="L930" s="26">
        <f t="shared" si="73"/>
        <v>-9.2111521351748493E-2</v>
      </c>
      <c r="Q930">
        <v>928</v>
      </c>
      <c r="R930">
        <v>1010</v>
      </c>
      <c r="S930" s="10">
        <v>-2.3011360936157743E-2</v>
      </c>
      <c r="T930" s="20"/>
    </row>
    <row r="931" spans="1:20" x14ac:dyDescent="0.15">
      <c r="A931" s="6">
        <v>37957</v>
      </c>
      <c r="B931" s="11">
        <v>1980.07</v>
      </c>
      <c r="C931" s="7">
        <f t="shared" si="70"/>
        <v>-4.899940698153582E-3</v>
      </c>
      <c r="E931">
        <v>929</v>
      </c>
      <c r="F931" s="2">
        <f t="shared" si="71"/>
        <v>950.61581915580302</v>
      </c>
      <c r="G931" s="9">
        <f>C931^2</f>
        <v>2.4009418845421813E-5</v>
      </c>
      <c r="H931" s="23">
        <f>$O$2*H930+(1-$O$2)*G930</f>
        <v>1.615979269207473E-4</v>
      </c>
      <c r="I931" s="9">
        <f t="shared" si="72"/>
        <v>1.2712117326423135E-2</v>
      </c>
      <c r="J931" s="24">
        <f>$J$2*(1+C931*$O$3/I931)</f>
        <v>2255.3581588020979</v>
      </c>
      <c r="K931" s="24">
        <f t="shared" si="74"/>
        <v>9.9704609945098124</v>
      </c>
      <c r="L931" s="26">
        <f t="shared" si="73"/>
        <v>2.953900549018762E-2</v>
      </c>
      <c r="Q931">
        <v>929</v>
      </c>
      <c r="R931">
        <v>759</v>
      </c>
      <c r="S931" s="10">
        <v>-2.3086230389285589E-2</v>
      </c>
      <c r="T931" s="20"/>
    </row>
    <row r="932" spans="1:20" x14ac:dyDescent="0.15">
      <c r="A932" s="6">
        <v>37958</v>
      </c>
      <c r="B932" s="11">
        <v>1960.25</v>
      </c>
      <c r="C932" s="7">
        <f t="shared" si="70"/>
        <v>-1.0009747130151903E-2</v>
      </c>
      <c r="E932">
        <v>930</v>
      </c>
      <c r="F932" s="2">
        <f t="shared" si="71"/>
        <v>941.10039518813119</v>
      </c>
      <c r="G932" s="9">
        <f>C932^2</f>
        <v>1.0019503760958426E-4</v>
      </c>
      <c r="H932" s="23">
        <f>$O$2*H931+(1-$O$2)*G931</f>
        <v>1.5334261643622774E-4</v>
      </c>
      <c r="I932" s="9">
        <f t="shared" si="72"/>
        <v>1.2383158580759101E-2</v>
      </c>
      <c r="J932" s="24">
        <f>$J$2*(1+C932*$O$3/I932)</f>
        <v>2248.0275237294122</v>
      </c>
      <c r="K932" s="24">
        <f t="shared" si="74"/>
        <v>9.9380538086391574</v>
      </c>
      <c r="L932" s="26">
        <f t="shared" si="73"/>
        <v>6.1946191360842562E-2</v>
      </c>
      <c r="Q932">
        <v>930</v>
      </c>
      <c r="R932">
        <v>609</v>
      </c>
      <c r="S932" s="10">
        <v>-2.3258773060113924E-2</v>
      </c>
      <c r="T932" s="20"/>
    </row>
    <row r="933" spans="1:20" x14ac:dyDescent="0.15">
      <c r="A933" s="6">
        <v>37959</v>
      </c>
      <c r="B933" s="11">
        <v>1968.8</v>
      </c>
      <c r="C933" s="7">
        <f t="shared" si="70"/>
        <v>4.3616885601325261E-3</v>
      </c>
      <c r="E933">
        <v>931</v>
      </c>
      <c r="F933" s="2">
        <f t="shared" si="71"/>
        <v>945.20518201575942</v>
      </c>
      <c r="G933" s="9">
        <f>C933^2</f>
        <v>1.9024327095590948E-5</v>
      </c>
      <c r="H933" s="23">
        <f>$O$2*H932+(1-$O$2)*G932</f>
        <v>1.5015376170662915E-4</v>
      </c>
      <c r="I933" s="9">
        <f t="shared" si="72"/>
        <v>1.225372440144747E-2</v>
      </c>
      <c r="J933" s="24">
        <f>$J$2*(1+C933*$O$3/I933)</f>
        <v>2268.2103494755743</v>
      </c>
      <c r="K933" s="24">
        <f t="shared" si="74"/>
        <v>10.027277808860914</v>
      </c>
      <c r="L933" s="26">
        <f t="shared" si="73"/>
        <v>-2.7277808860914021E-2</v>
      </c>
      <c r="Q933">
        <v>931</v>
      </c>
      <c r="R933">
        <v>444</v>
      </c>
      <c r="S933" s="10">
        <v>-2.3269677064842398E-2</v>
      </c>
      <c r="T933" s="20"/>
    </row>
    <row r="934" spans="1:20" x14ac:dyDescent="0.15">
      <c r="A934" s="6">
        <v>37960</v>
      </c>
      <c r="B934" s="11">
        <v>1937.82</v>
      </c>
      <c r="C934" s="7">
        <f t="shared" si="70"/>
        <v>-1.5735473384802967E-2</v>
      </c>
      <c r="E934">
        <v>932</v>
      </c>
      <c r="F934" s="2">
        <f t="shared" si="71"/>
        <v>930.33193103097256</v>
      </c>
      <c r="G934" s="9">
        <f>C934^2</f>
        <v>2.4760512264384254E-4</v>
      </c>
      <c r="H934" s="23">
        <f>$O$2*H933+(1-$O$2)*G933</f>
        <v>1.4228599562996687E-4</v>
      </c>
      <c r="I934" s="9">
        <f t="shared" si="72"/>
        <v>1.1928369361734524E-2</v>
      </c>
      <c r="J934" s="24">
        <f>$J$2*(1+C934*$O$3/I934)</f>
        <v>2239.1723280913848</v>
      </c>
      <c r="K934" s="24">
        <f t="shared" si="74"/>
        <v>9.8989068632357728</v>
      </c>
      <c r="L934" s="26">
        <f t="shared" si="73"/>
        <v>0.10109313676422715</v>
      </c>
      <c r="Q934">
        <v>932</v>
      </c>
      <c r="R934">
        <v>319</v>
      </c>
      <c r="S934" s="10">
        <v>-2.327721101904956E-2</v>
      </c>
      <c r="T934" s="20"/>
    </row>
    <row r="935" spans="1:20" x14ac:dyDescent="0.15">
      <c r="A935" s="6">
        <v>37963</v>
      </c>
      <c r="B935" s="11">
        <v>1948.85</v>
      </c>
      <c r="C935" s="7">
        <f t="shared" si="70"/>
        <v>5.6919631338308019E-3</v>
      </c>
      <c r="E935">
        <v>933</v>
      </c>
      <c r="F935" s="2">
        <f t="shared" si="71"/>
        <v>935.62734608462642</v>
      </c>
      <c r="G935" s="9">
        <f>C935^2</f>
        <v>3.2398444316888963E-5</v>
      </c>
      <c r="H935" s="23">
        <f>$O$2*H934+(1-$O$2)*G934</f>
        <v>1.4860514325079941E-4</v>
      </c>
      <c r="I935" s="9">
        <f t="shared" si="72"/>
        <v>1.2190370923429665E-2</v>
      </c>
      <c r="J935" s="24">
        <f>$J$2*(1+C935*$O$3/I935)</f>
        <v>2270.1340964772266</v>
      </c>
      <c r="K935" s="24">
        <f t="shared" si="74"/>
        <v>10.035782287126782</v>
      </c>
      <c r="L935" s="26">
        <f t="shared" si="73"/>
        <v>-3.5782287126782109E-2</v>
      </c>
      <c r="Q935">
        <v>933</v>
      </c>
      <c r="R935">
        <v>242</v>
      </c>
      <c r="S935" s="10">
        <v>-2.3304534475370176E-2</v>
      </c>
      <c r="T935" s="20"/>
    </row>
    <row r="936" spans="1:20" x14ac:dyDescent="0.15">
      <c r="A936" s="6">
        <v>37964</v>
      </c>
      <c r="B936" s="11">
        <v>1908.32</v>
      </c>
      <c r="C936" s="7">
        <f t="shared" si="70"/>
        <v>-2.0796880211406688E-2</v>
      </c>
      <c r="E936">
        <v>934</v>
      </c>
      <c r="F936" s="2">
        <f t="shared" si="71"/>
        <v>916.16921624558813</v>
      </c>
      <c r="G936" s="9">
        <f>C936^2</f>
        <v>4.3251022652759908E-4</v>
      </c>
      <c r="H936" s="23">
        <f>$O$2*H935+(1-$O$2)*G935</f>
        <v>1.416327413147648E-4</v>
      </c>
      <c r="I936" s="9">
        <f t="shared" si="72"/>
        <v>1.1900955479068259E-2</v>
      </c>
      <c r="J936" s="24">
        <f>$J$2*(1+C936*$O$3/I936)</f>
        <v>2231.7471887917409</v>
      </c>
      <c r="K936" s="24">
        <f t="shared" si="74"/>
        <v>9.8660818941828659</v>
      </c>
      <c r="L936" s="26">
        <f t="shared" si="73"/>
        <v>0.13391810581713415</v>
      </c>
      <c r="Q936">
        <v>934</v>
      </c>
      <c r="R936">
        <v>1128</v>
      </c>
      <c r="S936" s="10">
        <v>-2.339845393906792E-2</v>
      </c>
      <c r="T936" s="20"/>
    </row>
    <row r="937" spans="1:20" x14ac:dyDescent="0.15">
      <c r="A937" s="6">
        <v>37965</v>
      </c>
      <c r="B937" s="11">
        <v>1904.65</v>
      </c>
      <c r="C937" s="7">
        <f t="shared" si="70"/>
        <v>-1.9231575417120172E-3</v>
      </c>
      <c r="E937">
        <v>935</v>
      </c>
      <c r="F937" s="2">
        <f t="shared" si="71"/>
        <v>914.40727850788107</v>
      </c>
      <c r="G937" s="9">
        <f>C937^2</f>
        <v>3.6985349302438092E-6</v>
      </c>
      <c r="H937" s="23">
        <f>$O$2*H936+(1-$O$2)*G936</f>
        <v>1.5908539042753486E-4</v>
      </c>
      <c r="I937" s="9">
        <f t="shared" si="72"/>
        <v>1.2612905709135182E-2</v>
      </c>
      <c r="J937" s="24">
        <f>$J$2*(1+C937*$O$3/I937)</f>
        <v>2259.396843174653</v>
      </c>
      <c r="K937" s="24">
        <f t="shared" si="74"/>
        <v>9.9883151631918672</v>
      </c>
      <c r="L937" s="26">
        <f t="shared" si="73"/>
        <v>1.1684836808132815E-2</v>
      </c>
      <c r="Q937">
        <v>935</v>
      </c>
      <c r="R937">
        <v>749</v>
      </c>
      <c r="S937" s="10">
        <v>-2.3733328817478139E-2</v>
      </c>
      <c r="T937" s="20"/>
    </row>
    <row r="938" spans="1:20" x14ac:dyDescent="0.15">
      <c r="A938" s="6">
        <v>37966</v>
      </c>
      <c r="B938" s="11">
        <v>1942.32</v>
      </c>
      <c r="C938" s="7">
        <f t="shared" si="70"/>
        <v>1.9777911952327143E-2</v>
      </c>
      <c r="E938">
        <v>936</v>
      </c>
      <c r="F938" s="2">
        <f t="shared" si="71"/>
        <v>932.49234515077706</v>
      </c>
      <c r="G938" s="9">
        <f>C938^2</f>
        <v>3.9116580119400487E-4</v>
      </c>
      <c r="H938" s="23">
        <f>$O$2*H937+(1-$O$2)*G937</f>
        <v>1.497621790976974E-4</v>
      </c>
      <c r="I938" s="9">
        <f t="shared" si="72"/>
        <v>1.2237735864844338E-2</v>
      </c>
      <c r="J938" s="24">
        <f>$J$2*(1+C938*$O$3/I938)</f>
        <v>2290.0557712231016</v>
      </c>
      <c r="K938" s="24">
        <f t="shared" si="74"/>
        <v>10.123851794058027</v>
      </c>
      <c r="L938" s="26">
        <f t="shared" si="73"/>
        <v>-0.1238517940580266</v>
      </c>
      <c r="Q938">
        <v>936</v>
      </c>
      <c r="R938">
        <v>113</v>
      </c>
      <c r="S938" s="10">
        <v>-2.3885751808757405E-2</v>
      </c>
      <c r="T938" s="20"/>
    </row>
    <row r="939" spans="1:20" x14ac:dyDescent="0.15">
      <c r="A939" s="6">
        <v>37967</v>
      </c>
      <c r="B939" s="11">
        <v>1949</v>
      </c>
      <c r="C939" s="7">
        <f t="shared" si="70"/>
        <v>3.4391861279294833E-3</v>
      </c>
      <c r="E939">
        <v>937</v>
      </c>
      <c r="F939" s="2">
        <f t="shared" si="71"/>
        <v>935.69935988862005</v>
      </c>
      <c r="G939" s="9">
        <f>C939^2</f>
        <v>1.1828001222542593E-5</v>
      </c>
      <c r="H939" s="23">
        <f>$O$2*H938+(1-$O$2)*G938</f>
        <v>1.6424639642347586E-4</v>
      </c>
      <c r="I939" s="9">
        <f t="shared" si="72"/>
        <v>1.2815865028295041E-2</v>
      </c>
      <c r="J939" s="24">
        <f>$J$2*(1+C939*$O$3/I939)</f>
        <v>2266.6919064650046</v>
      </c>
      <c r="K939" s="24">
        <f t="shared" si="74"/>
        <v>10.020565093742837</v>
      </c>
      <c r="L939" s="26">
        <f t="shared" si="73"/>
        <v>-2.0565093742836993E-2</v>
      </c>
      <c r="Q939">
        <v>937</v>
      </c>
      <c r="R939">
        <v>734</v>
      </c>
      <c r="S939" s="10">
        <v>-2.3919144603043563E-2</v>
      </c>
      <c r="T939" s="20"/>
    </row>
    <row r="940" spans="1:20" x14ac:dyDescent="0.15">
      <c r="A940" s="6">
        <v>37970</v>
      </c>
      <c r="B940" s="11">
        <v>1918.26</v>
      </c>
      <c r="C940" s="7">
        <f t="shared" si="70"/>
        <v>-1.5772190867111346E-2</v>
      </c>
      <c r="E940">
        <v>938</v>
      </c>
      <c r="F940" s="2">
        <f t="shared" si="71"/>
        <v>920.94133099022281</v>
      </c>
      <c r="G940" s="9">
        <f>C940^2</f>
        <v>2.4876200474859055E-4</v>
      </c>
      <c r="H940" s="23">
        <f>$O$2*H939+(1-$O$2)*G939</f>
        <v>1.5510129271141985E-4</v>
      </c>
      <c r="I940" s="9">
        <f t="shared" si="72"/>
        <v>1.2453966946777233E-2</v>
      </c>
      <c r="J940" s="24">
        <f>$J$2*(1+C940*$O$3/I940)</f>
        <v>2240.0863096800049</v>
      </c>
      <c r="K940" s="24">
        <f t="shared" si="74"/>
        <v>9.9029473823628447</v>
      </c>
      <c r="L940" s="26">
        <f t="shared" si="73"/>
        <v>9.7052617637155336E-2</v>
      </c>
      <c r="Q940">
        <v>938</v>
      </c>
      <c r="R940">
        <v>861</v>
      </c>
      <c r="S940" s="10">
        <v>-2.3966861178509546E-2</v>
      </c>
      <c r="T940" s="20"/>
    </row>
    <row r="941" spans="1:20" x14ac:dyDescent="0.15">
      <c r="A941" s="6">
        <v>37971</v>
      </c>
      <c r="B941" s="11">
        <v>1924.29</v>
      </c>
      <c r="C941" s="7">
        <f t="shared" si="70"/>
        <v>3.143473773106864E-3</v>
      </c>
      <c r="E941">
        <v>939</v>
      </c>
      <c r="F941" s="2">
        <f t="shared" si="71"/>
        <v>923.83628591076069</v>
      </c>
      <c r="G941" s="9">
        <f>C941^2</f>
        <v>9.8814273622107044E-6</v>
      </c>
      <c r="H941" s="23">
        <f>$O$2*H940+(1-$O$2)*G940</f>
        <v>1.607209354336501E-4</v>
      </c>
      <c r="I941" s="9">
        <f t="shared" si="72"/>
        <v>1.2677576086683531E-2</v>
      </c>
      <c r="J941" s="24">
        <f>$J$2*(1+C941*$O$3/I941)</f>
        <v>2266.3383010903335</v>
      </c>
      <c r="K941" s="24">
        <f t="shared" si="74"/>
        <v>10.019001879234381</v>
      </c>
      <c r="L941" s="26">
        <f t="shared" si="73"/>
        <v>-1.9001879234380681E-2</v>
      </c>
      <c r="Q941">
        <v>939</v>
      </c>
      <c r="R941">
        <v>383</v>
      </c>
      <c r="S941" s="10">
        <v>-2.4038336960652273E-2</v>
      </c>
      <c r="T941" s="20"/>
    </row>
    <row r="942" spans="1:20" x14ac:dyDescent="0.15">
      <c r="A942" s="6">
        <v>37972</v>
      </c>
      <c r="B942" s="11">
        <v>1921.33</v>
      </c>
      <c r="C942" s="7">
        <f t="shared" si="70"/>
        <v>-1.5382296847149535E-3</v>
      </c>
      <c r="E942">
        <v>940</v>
      </c>
      <c r="F942" s="2">
        <f t="shared" si="71"/>
        <v>922.41521351195593</v>
      </c>
      <c r="G942" s="9">
        <f>C942^2</f>
        <v>2.3661505629382651E-6</v>
      </c>
      <c r="H942" s="23">
        <f>$O$2*H941+(1-$O$2)*G941</f>
        <v>1.5167056494936373E-4</v>
      </c>
      <c r="I942" s="9">
        <f t="shared" si="72"/>
        <v>1.2315460403467007E-2</v>
      </c>
      <c r="J942" s="24">
        <f>$J$2*(1+C942*$O$3/I942)</f>
        <v>2259.8748212588112</v>
      </c>
      <c r="K942" s="24">
        <f t="shared" si="74"/>
        <v>9.9904282031211249</v>
      </c>
      <c r="L942" s="26">
        <f t="shared" si="73"/>
        <v>9.5717968788751051E-3</v>
      </c>
      <c r="Q942">
        <v>940</v>
      </c>
      <c r="R942">
        <v>455</v>
      </c>
      <c r="S942" s="10">
        <v>-2.4104386110732179E-2</v>
      </c>
      <c r="T942" s="20"/>
    </row>
    <row r="943" spans="1:20" x14ac:dyDescent="0.15">
      <c r="A943" s="6">
        <v>37973</v>
      </c>
      <c r="B943" s="11">
        <v>1956.18</v>
      </c>
      <c r="C943" s="7">
        <f t="shared" si="70"/>
        <v>1.8138476992500152E-2</v>
      </c>
      <c r="E943">
        <v>941</v>
      </c>
      <c r="F943" s="2">
        <f t="shared" si="71"/>
        <v>939.14642063977465</v>
      </c>
      <c r="G943" s="9">
        <f>C943^2</f>
        <v>3.2900434760745734E-4</v>
      </c>
      <c r="H943" s="23">
        <f>$O$2*H942+(1-$O$2)*G942</f>
        <v>1.4271230008617818E-4</v>
      </c>
      <c r="I943" s="9">
        <f t="shared" si="72"/>
        <v>1.194622534887812E-2</v>
      </c>
      <c r="J943" s="24">
        <f>$J$2*(1+C943*$O$3/I943)</f>
        <v>2288.3604514508202</v>
      </c>
      <c r="K943" s="24">
        <f t="shared" si="74"/>
        <v>10.116357144218583</v>
      </c>
      <c r="L943" s="26">
        <f t="shared" si="73"/>
        <v>-0.11635714421858268</v>
      </c>
      <c r="Q943">
        <v>941</v>
      </c>
      <c r="R943">
        <v>691</v>
      </c>
      <c r="S943" s="10">
        <v>-2.509965157055305E-2</v>
      </c>
      <c r="T943" s="20"/>
    </row>
    <row r="944" spans="1:20" x14ac:dyDescent="0.15">
      <c r="A944" s="6">
        <v>37974</v>
      </c>
      <c r="B944" s="11">
        <v>1951.02</v>
      </c>
      <c r="C944" s="7">
        <f t="shared" si="70"/>
        <v>-2.6377940680305523E-3</v>
      </c>
      <c r="E944">
        <v>942</v>
      </c>
      <c r="F944" s="2">
        <f t="shared" si="71"/>
        <v>936.66914578239891</v>
      </c>
      <c r="G944" s="9">
        <f>C944^2</f>
        <v>6.9579575453371697E-6</v>
      </c>
      <c r="H944" s="23">
        <f>$O$2*H943+(1-$O$2)*G943</f>
        <v>1.5388982293745496E-4</v>
      </c>
      <c r="I944" s="9">
        <f t="shared" si="72"/>
        <v>1.2405233691368129E-2</v>
      </c>
      <c r="J944" s="24">
        <f>$J$2*(1+C944*$O$3/I944)</f>
        <v>2258.3539675371667</v>
      </c>
      <c r="K944" s="24">
        <f t="shared" si="74"/>
        <v>9.9837048307596987</v>
      </c>
      <c r="L944" s="26">
        <f t="shared" si="73"/>
        <v>1.6295169240301277E-2</v>
      </c>
      <c r="Q944">
        <v>942</v>
      </c>
      <c r="R944">
        <v>259</v>
      </c>
      <c r="S944" s="10">
        <v>-2.5309875355970846E-2</v>
      </c>
      <c r="T944" s="20"/>
    </row>
    <row r="945" spans="1:20" x14ac:dyDescent="0.15">
      <c r="A945" s="6">
        <v>37977</v>
      </c>
      <c r="B945" s="11">
        <v>1955.8</v>
      </c>
      <c r="C945" s="7">
        <f t="shared" si="70"/>
        <v>2.4500005125522861E-3</v>
      </c>
      <c r="E945">
        <v>943</v>
      </c>
      <c r="F945" s="2">
        <f t="shared" si="71"/>
        <v>938.96398566965775</v>
      </c>
      <c r="G945" s="9">
        <f>C945^2</f>
        <v>6.0025025115064647E-6</v>
      </c>
      <c r="H945" s="23">
        <f>$O$2*H944+(1-$O$2)*G944</f>
        <v>1.4507391101392791E-4</v>
      </c>
      <c r="I945" s="9">
        <f t="shared" si="72"/>
        <v>1.2044663175611342E-2</v>
      </c>
      <c r="J945" s="24">
        <f>$J$2*(1+C945*$O$3/I945)</f>
        <v>2265.5661008876714</v>
      </c>
      <c r="K945" s="24">
        <f t="shared" si="74"/>
        <v>10.015588145601631</v>
      </c>
      <c r="L945" s="26">
        <f t="shared" si="73"/>
        <v>-1.5588145601631354E-2</v>
      </c>
      <c r="Q945">
        <v>943</v>
      </c>
      <c r="R945">
        <v>1231</v>
      </c>
      <c r="S945" s="10">
        <v>-2.5373043538730045E-2</v>
      </c>
      <c r="T945" s="20"/>
    </row>
    <row r="946" spans="1:20" x14ac:dyDescent="0.15">
      <c r="A946" s="6">
        <v>37978</v>
      </c>
      <c r="B946" s="11">
        <v>1974.78</v>
      </c>
      <c r="C946" s="7">
        <f t="shared" si="70"/>
        <v>9.7044687595868595E-3</v>
      </c>
      <c r="E946">
        <v>944</v>
      </c>
      <c r="F946" s="2">
        <f t="shared" si="71"/>
        <v>948.07613233496613</v>
      </c>
      <c r="G946" s="9">
        <f>C946^2</f>
        <v>9.4176713905797313E-5</v>
      </c>
      <c r="H946" s="23">
        <f>$O$2*H945+(1-$O$2)*G945</f>
        <v>1.3672962650378262E-4</v>
      </c>
      <c r="I946" s="9">
        <f t="shared" si="72"/>
        <v>1.1693144423284211E-2</v>
      </c>
      <c r="J946" s="24">
        <f>$J$2*(1+C946*$O$3/I946)</f>
        <v>2276.4267822692736</v>
      </c>
      <c r="K946" s="24">
        <f t="shared" si="74"/>
        <v>10.063600918946056</v>
      </c>
      <c r="L946" s="26">
        <f t="shared" si="73"/>
        <v>-6.360091894605624E-2</v>
      </c>
      <c r="Q946">
        <v>944</v>
      </c>
      <c r="R946">
        <v>1284</v>
      </c>
      <c r="S946" s="10">
        <v>-2.5480666104462202E-2</v>
      </c>
      <c r="T946" s="20"/>
    </row>
    <row r="947" spans="1:20" x14ac:dyDescent="0.15">
      <c r="A947" s="6">
        <v>37979</v>
      </c>
      <c r="B947" s="11">
        <v>1969.23</v>
      </c>
      <c r="C947" s="7">
        <f t="shared" si="70"/>
        <v>-2.8104396439097012E-3</v>
      </c>
      <c r="E947">
        <v>945</v>
      </c>
      <c r="F947" s="2">
        <f t="shared" si="71"/>
        <v>945.41162158720738</v>
      </c>
      <c r="G947" s="9">
        <f>C947^2</f>
        <v>7.8985709920592879E-6</v>
      </c>
      <c r="H947" s="23">
        <f>$O$2*H946+(1-$O$2)*G946</f>
        <v>1.341764517479035E-4</v>
      </c>
      <c r="I947" s="9">
        <f t="shared" si="72"/>
        <v>1.1583455950099845E-2</v>
      </c>
      <c r="J947" s="24">
        <f>$J$2*(1+C947*$O$3/I947)</f>
        <v>2257.8340962491188</v>
      </c>
      <c r="K947" s="24">
        <f t="shared" si="74"/>
        <v>9.9814065898442053</v>
      </c>
      <c r="L947" s="26">
        <f t="shared" si="73"/>
        <v>1.8593410155794743E-2</v>
      </c>
      <c r="Q947">
        <v>945</v>
      </c>
      <c r="R947">
        <v>1006</v>
      </c>
      <c r="S947" s="10">
        <v>-2.5502281048245479E-2</v>
      </c>
      <c r="T947" s="20"/>
    </row>
    <row r="948" spans="1:20" x14ac:dyDescent="0.15">
      <c r="A948" s="6">
        <v>37981</v>
      </c>
      <c r="B948" s="11">
        <v>1973.14</v>
      </c>
      <c r="C948" s="7">
        <f t="shared" si="70"/>
        <v>1.9855476506045466E-3</v>
      </c>
      <c r="E948">
        <v>946</v>
      </c>
      <c r="F948" s="2">
        <f t="shared" si="71"/>
        <v>947.28878141130406</v>
      </c>
      <c r="G948" s="9">
        <f>C948^2</f>
        <v>3.9423994728212344E-6</v>
      </c>
      <c r="H948" s="23">
        <f>$O$2*H947+(1-$O$2)*G947</f>
        <v>1.2659977890255283E-4</v>
      </c>
      <c r="I948" s="9">
        <f t="shared" si="72"/>
        <v>1.1251656718126129E-2</v>
      </c>
      <c r="J948" s="24">
        <f>$J$2*(1+C948*$O$3/I948)</f>
        <v>2265.0990534042826</v>
      </c>
      <c r="K948" s="24">
        <f t="shared" si="74"/>
        <v>10.013523427544529</v>
      </c>
      <c r="L948" s="26">
        <f t="shared" si="73"/>
        <v>-1.3523427544528843E-2</v>
      </c>
      <c r="Q948">
        <v>946</v>
      </c>
      <c r="R948">
        <v>1222</v>
      </c>
      <c r="S948" s="10">
        <v>-2.5622280050450641E-2</v>
      </c>
      <c r="T948" s="20"/>
    </row>
    <row r="949" spans="1:20" x14ac:dyDescent="0.15">
      <c r="A949" s="6">
        <v>37984</v>
      </c>
      <c r="B949" s="11">
        <v>2006.48</v>
      </c>
      <c r="C949" s="7">
        <f t="shared" si="70"/>
        <v>1.689692571231638E-2</v>
      </c>
      <c r="E949">
        <v>947</v>
      </c>
      <c r="F949" s="2">
        <f t="shared" si="71"/>
        <v>963.29504957892152</v>
      </c>
      <c r="G949" s="9">
        <f>C949^2</f>
        <v>2.8550609852753838E-4</v>
      </c>
      <c r="H949" s="23">
        <f>$O$2*H948+(1-$O$2)*G948</f>
        <v>1.1924033613676894E-4</v>
      </c>
      <c r="I949" s="9">
        <f t="shared" si="72"/>
        <v>1.0919722347054843E-2</v>
      </c>
      <c r="J949" s="24">
        <f>$J$2*(1+C949*$O$3/I949)</f>
        <v>2288.863739163316</v>
      </c>
      <c r="K949" s="24">
        <f t="shared" si="74"/>
        <v>10.118582072657054</v>
      </c>
      <c r="L949" s="26">
        <f t="shared" si="73"/>
        <v>-0.11858207265705367</v>
      </c>
      <c r="Q949">
        <v>947</v>
      </c>
      <c r="R949">
        <v>643</v>
      </c>
      <c r="S949" s="10">
        <v>-2.5638411833352137E-2</v>
      </c>
      <c r="T949" s="20"/>
    </row>
    <row r="950" spans="1:20" x14ac:dyDescent="0.15">
      <c r="A950" s="6">
        <v>37985</v>
      </c>
      <c r="B950" s="11">
        <v>2009.88</v>
      </c>
      <c r="C950" s="7">
        <f t="shared" si="70"/>
        <v>1.6945097882858917E-3</v>
      </c>
      <c r="E950">
        <v>948</v>
      </c>
      <c r="F950" s="2">
        <f t="shared" si="71"/>
        <v>964.92736246944037</v>
      </c>
      <c r="G950" s="9">
        <f>C950^2</f>
        <v>2.8713634225966977E-6</v>
      </c>
      <c r="H950" s="23">
        <f>$O$2*H949+(1-$O$2)*G949</f>
        <v>1.2921628188021511E-4</v>
      </c>
      <c r="I950" s="9">
        <f t="shared" si="72"/>
        <v>1.1367333982962545E-2</v>
      </c>
      <c r="J950" s="24">
        <f>$J$2*(1+C950*$O$3/I950)</f>
        <v>2264.6240962162565</v>
      </c>
      <c r="K950" s="24">
        <f t="shared" si="74"/>
        <v>10.011423742357589</v>
      </c>
      <c r="L950" s="26">
        <f t="shared" si="73"/>
        <v>-1.1423742357589362E-2</v>
      </c>
      <c r="Q950">
        <v>948</v>
      </c>
      <c r="R950">
        <v>100</v>
      </c>
      <c r="S950" s="10">
        <v>-2.5680316807465076E-2</v>
      </c>
      <c r="T950" s="20"/>
    </row>
    <row r="951" spans="1:20" x14ac:dyDescent="0.15">
      <c r="A951" s="6">
        <v>37986</v>
      </c>
      <c r="B951" s="11">
        <v>2003.37</v>
      </c>
      <c r="C951" s="7">
        <f t="shared" si="70"/>
        <v>-3.238999343244453E-3</v>
      </c>
      <c r="E951">
        <v>949</v>
      </c>
      <c r="F951" s="2">
        <f t="shared" si="71"/>
        <v>961.80196337612324</v>
      </c>
      <c r="G951" s="9">
        <f>C951^2</f>
        <v>1.0491116745537998E-5</v>
      </c>
      <c r="H951" s="23">
        <f>$O$2*H950+(1-$O$2)*G950</f>
        <v>1.21635586772758E-4</v>
      </c>
      <c r="I951" s="9">
        <f t="shared" si="72"/>
        <v>1.102885246853715E-2</v>
      </c>
      <c r="J951" s="24">
        <f>$J$2*(1+C951*$O$3/I951)</f>
        <v>2256.9489923324409</v>
      </c>
      <c r="K951" s="24">
        <f t="shared" si="74"/>
        <v>9.9774937327918192</v>
      </c>
      <c r="L951" s="26">
        <f t="shared" si="73"/>
        <v>2.250626720818083E-2</v>
      </c>
      <c r="Q951">
        <v>949</v>
      </c>
      <c r="R951">
        <v>1481</v>
      </c>
      <c r="S951" s="10">
        <v>-2.5734353675433752E-2</v>
      </c>
      <c r="T951" s="20"/>
    </row>
    <row r="952" spans="1:20" x14ac:dyDescent="0.15">
      <c r="A952" s="6">
        <v>37988</v>
      </c>
      <c r="B952" s="11">
        <v>2006.68</v>
      </c>
      <c r="C952" s="7">
        <f t="shared" si="70"/>
        <v>1.6522160160130639E-3</v>
      </c>
      <c r="E952">
        <v>950</v>
      </c>
      <c r="F952" s="2">
        <f t="shared" si="71"/>
        <v>963.39106798424609</v>
      </c>
      <c r="G952" s="9">
        <f>C952^2</f>
        <v>2.729817763570081E-6</v>
      </c>
      <c r="H952" s="23">
        <f>$O$2*H951+(1-$O$2)*G951</f>
        <v>1.149669185711248E-4</v>
      </c>
      <c r="I952" s="9">
        <f t="shared" si="72"/>
        <v>1.0722262754247576E-2</v>
      </c>
      <c r="J952" s="24">
        <f>$J$2*(1+C952*$O$3/I952)</f>
        <v>2264.7111827445196</v>
      </c>
      <c r="K952" s="24">
        <f t="shared" si="74"/>
        <v>10.011808733464127</v>
      </c>
      <c r="L952" s="26">
        <f t="shared" si="73"/>
        <v>-1.180873346412703E-2</v>
      </c>
      <c r="Q952">
        <v>950</v>
      </c>
      <c r="R952">
        <v>961</v>
      </c>
      <c r="S952" s="10">
        <v>-2.5792358379126412E-2</v>
      </c>
      <c r="T952" s="20"/>
    </row>
    <row r="953" spans="1:20" x14ac:dyDescent="0.15">
      <c r="A953" s="6">
        <v>37991</v>
      </c>
      <c r="B953" s="11">
        <v>2047.36</v>
      </c>
      <c r="C953" s="7">
        <f t="shared" si="70"/>
        <v>2.0272290549564476E-2</v>
      </c>
      <c r="E953">
        <v>951</v>
      </c>
      <c r="F953" s="2">
        <f t="shared" si="71"/>
        <v>982.9212116272779</v>
      </c>
      <c r="G953" s="9">
        <f>C953^2</f>
        <v>4.1096576412596113E-4</v>
      </c>
      <c r="H953" s="23">
        <f>$O$2*H952+(1-$O$2)*G952</f>
        <v>1.0823269252267151E-4</v>
      </c>
      <c r="I953" s="9">
        <f t="shared" si="72"/>
        <v>1.0403494245813352E-2</v>
      </c>
      <c r="J953" s="24">
        <f>$J$2*(1+C953*$O$3/I953)</f>
        <v>2295.8190016098779</v>
      </c>
      <c r="K953" s="24">
        <f t="shared" si="74"/>
        <v>10.149329815608379</v>
      </c>
      <c r="L953" s="26">
        <f t="shared" si="73"/>
        <v>-0.14932981560837888</v>
      </c>
      <c r="Q953">
        <v>951</v>
      </c>
      <c r="R953">
        <v>1434</v>
      </c>
      <c r="S953" s="10">
        <v>-2.5792555733932687E-2</v>
      </c>
      <c r="T953" s="20"/>
    </row>
    <row r="954" spans="1:20" x14ac:dyDescent="0.15">
      <c r="A954" s="6">
        <v>37992</v>
      </c>
      <c r="B954" s="11">
        <v>2057.37</v>
      </c>
      <c r="C954" s="7">
        <f t="shared" si="70"/>
        <v>4.8892231947483822E-3</v>
      </c>
      <c r="E954">
        <v>952</v>
      </c>
      <c r="F954" s="2">
        <f t="shared" si="71"/>
        <v>987.72693281377622</v>
      </c>
      <c r="G954" s="9">
        <f>C954^2</f>
        <v>2.3904503448065578E-5</v>
      </c>
      <c r="H954" s="23">
        <f>$O$2*H953+(1-$O$2)*G953</f>
        <v>1.2639667681886891E-4</v>
      </c>
      <c r="I954" s="9">
        <f t="shared" si="72"/>
        <v>1.1242627665224394E-2</v>
      </c>
      <c r="J954" s="24">
        <f>$J$2*(1+C954*$O$3/I954)</f>
        <v>2269.5786790468351</v>
      </c>
      <c r="K954" s="24">
        <f t="shared" si="74"/>
        <v>10.033326904240576</v>
      </c>
      <c r="L954" s="26">
        <f t="shared" si="73"/>
        <v>-3.3326904240576383E-2</v>
      </c>
      <c r="Q954">
        <v>952</v>
      </c>
      <c r="R954">
        <v>740</v>
      </c>
      <c r="S954" s="10">
        <v>-2.5795471278788895E-2</v>
      </c>
      <c r="T954" s="20"/>
    </row>
    <row r="955" spans="1:20" x14ac:dyDescent="0.15">
      <c r="A955" s="6">
        <v>37993</v>
      </c>
      <c r="B955" s="11">
        <v>2077.6799999999998</v>
      </c>
      <c r="C955" s="7">
        <f t="shared" si="70"/>
        <v>9.8718266524737697E-3</v>
      </c>
      <c r="E955">
        <v>953</v>
      </c>
      <c r="F955" s="2">
        <f t="shared" si="71"/>
        <v>997.47760187449342</v>
      </c>
      <c r="G955" s="9">
        <f>C955^2</f>
        <v>9.7452961456491477E-5</v>
      </c>
      <c r="H955" s="23">
        <f>$O$2*H954+(1-$O$2)*G954</f>
        <v>1.2024714641662071E-4</v>
      </c>
      <c r="I955" s="9">
        <f t="shared" si="72"/>
        <v>1.0965725986756221E-2</v>
      </c>
      <c r="J955" s="24">
        <f>$J$2*(1+C955*$O$3/I955)</f>
        <v>2277.6457034389423</v>
      </c>
      <c r="K955" s="24">
        <f t="shared" si="74"/>
        <v>10.0689895114098</v>
      </c>
      <c r="L955" s="26">
        <f t="shared" si="73"/>
        <v>-6.8989511409800031E-2</v>
      </c>
      <c r="Q955">
        <v>953</v>
      </c>
      <c r="R955">
        <v>355</v>
      </c>
      <c r="S955" s="10">
        <v>-2.5819476338522662E-2</v>
      </c>
      <c r="T955" s="20"/>
    </row>
    <row r="956" spans="1:20" x14ac:dyDescent="0.15">
      <c r="A956" s="6">
        <v>37994</v>
      </c>
      <c r="B956" s="11">
        <v>2100.25</v>
      </c>
      <c r="C956" s="7">
        <f t="shared" si="70"/>
        <v>1.0863078048592767E-2</v>
      </c>
      <c r="E956">
        <v>954</v>
      </c>
      <c r="F956" s="2">
        <f t="shared" si="71"/>
        <v>1008.3132789153792</v>
      </c>
      <c r="G956" s="9">
        <f>C956^2</f>
        <v>1.1800646468981803E-4</v>
      </c>
      <c r="H956" s="23">
        <f>$O$2*H955+(1-$O$2)*G955</f>
        <v>1.1887949531901295E-4</v>
      </c>
      <c r="I956" s="9">
        <f t="shared" si="72"/>
        <v>1.0903187392639501E-2</v>
      </c>
      <c r="J956" s="24">
        <f>$J$2*(1+C956*$O$3/I956)</f>
        <v>2279.3112051148537</v>
      </c>
      <c r="K956" s="24">
        <f t="shared" si="74"/>
        <v>10.076352341757234</v>
      </c>
      <c r="L956" s="26">
        <f t="shared" si="73"/>
        <v>-7.6352341757234043E-2</v>
      </c>
      <c r="Q956">
        <v>954</v>
      </c>
      <c r="R956">
        <v>704</v>
      </c>
      <c r="S956" s="10">
        <v>-2.5924047066226308E-2</v>
      </c>
      <c r="T956" s="20"/>
    </row>
    <row r="957" spans="1:20" x14ac:dyDescent="0.15">
      <c r="A957" s="6">
        <v>37995</v>
      </c>
      <c r="B957" s="11">
        <v>2086.92</v>
      </c>
      <c r="C957" s="7">
        <f t="shared" si="70"/>
        <v>-6.346863468634667E-3</v>
      </c>
      <c r="E957">
        <v>955</v>
      </c>
      <c r="F957" s="2">
        <f t="shared" si="71"/>
        <v>1001.9136522004919</v>
      </c>
      <c r="G957" s="9">
        <f>C957^2</f>
        <v>4.0282675889489279E-5</v>
      </c>
      <c r="H957" s="23">
        <f>$O$2*H956+(1-$O$2)*G956</f>
        <v>1.1882711348126125E-4</v>
      </c>
      <c r="I957" s="9">
        <f t="shared" si="72"/>
        <v>1.0900784993809448E-2</v>
      </c>
      <c r="J957" s="24">
        <f>$J$2*(1+C957*$O$3/I957)</f>
        <v>2251.9468994288777</v>
      </c>
      <c r="K957" s="24">
        <f t="shared" si="74"/>
        <v>9.9553805389333423</v>
      </c>
      <c r="L957" s="26">
        <f t="shared" si="73"/>
        <v>4.4619461066657706E-2</v>
      </c>
      <c r="Q957">
        <v>955</v>
      </c>
      <c r="R957">
        <v>1386</v>
      </c>
      <c r="S957" s="10">
        <v>-2.6038042303470732E-2</v>
      </c>
      <c r="T957" s="20"/>
    </row>
    <row r="958" spans="1:20" x14ac:dyDescent="0.15">
      <c r="A958" s="6">
        <v>37998</v>
      </c>
      <c r="B958" s="11">
        <v>2111.7800000000002</v>
      </c>
      <c r="C958" s="7">
        <f t="shared" si="70"/>
        <v>1.1912291798439778E-2</v>
      </c>
      <c r="E958">
        <v>956</v>
      </c>
      <c r="F958" s="2">
        <f t="shared" si="71"/>
        <v>1013.8487399823447</v>
      </c>
      <c r="G958" s="9">
        <f>C958^2</f>
        <v>1.4190269589117561E-4</v>
      </c>
      <c r="H958" s="23">
        <f>$O$2*H957+(1-$O$2)*G957</f>
        <v>1.1411444722575492E-4</v>
      </c>
      <c r="I958" s="9">
        <f t="shared" si="72"/>
        <v>1.0682436389969983E-2</v>
      </c>
      <c r="J958" s="24">
        <f>$J$2*(1+C958*$O$3/I958)</f>
        <v>2281.3707287211914</v>
      </c>
      <c r="K958" s="24">
        <f t="shared" si="74"/>
        <v>10.085457059650542</v>
      </c>
      <c r="L958" s="26">
        <f t="shared" si="73"/>
        <v>-8.5457059650542178E-2</v>
      </c>
      <c r="Q958">
        <v>956</v>
      </c>
      <c r="R958">
        <v>1232</v>
      </c>
      <c r="S958" s="10">
        <v>-2.6208968986050962E-2</v>
      </c>
      <c r="T958" s="20"/>
    </row>
    <row r="959" spans="1:20" x14ac:dyDescent="0.15">
      <c r="A959" s="6">
        <v>37999</v>
      </c>
      <c r="B959" s="11">
        <v>2096.44</v>
      </c>
      <c r="C959" s="7">
        <f t="shared" si="70"/>
        <v>-7.2640142439081012E-3</v>
      </c>
      <c r="E959">
        <v>957</v>
      </c>
      <c r="F959" s="2">
        <f t="shared" si="71"/>
        <v>1006.4841282939447</v>
      </c>
      <c r="G959" s="9">
        <f>C959^2</f>
        <v>5.2765902935699781E-5</v>
      </c>
      <c r="H959" s="23">
        <f>$O$2*H958+(1-$O$2)*G958</f>
        <v>1.1578174214568016E-4</v>
      </c>
      <c r="I959" s="9">
        <f t="shared" si="72"/>
        <v>1.0760192477166947E-2</v>
      </c>
      <c r="J959" s="24">
        <f>$J$2*(1+C959*$O$3/I959)</f>
        <v>2250.3374672405139</v>
      </c>
      <c r="K959" s="24">
        <f t="shared" si="74"/>
        <v>9.9482655799212836</v>
      </c>
      <c r="L959" s="26">
        <f t="shared" si="73"/>
        <v>5.1734420078716425E-2</v>
      </c>
      <c r="Q959">
        <v>957</v>
      </c>
      <c r="R959">
        <v>809</v>
      </c>
      <c r="S959" s="10">
        <v>-2.6376973838246442E-2</v>
      </c>
      <c r="T959" s="20"/>
    </row>
    <row r="960" spans="1:20" x14ac:dyDescent="0.15">
      <c r="A960" s="6">
        <v>38000</v>
      </c>
      <c r="B960" s="11">
        <v>2111.13</v>
      </c>
      <c r="C960" s="7">
        <f t="shared" si="70"/>
        <v>7.0071168266203632E-3</v>
      </c>
      <c r="E960">
        <v>958</v>
      </c>
      <c r="F960" s="2">
        <f t="shared" si="71"/>
        <v>1013.5366801650395</v>
      </c>
      <c r="G960" s="9">
        <f>C960^2</f>
        <v>4.9099686221906229E-5</v>
      </c>
      <c r="H960" s="23">
        <f>$O$2*H959+(1-$O$2)*G959</f>
        <v>1.1200079179308133E-4</v>
      </c>
      <c r="I960" s="9">
        <f t="shared" si="72"/>
        <v>1.0583042652899086E-2</v>
      </c>
      <c r="J960" s="24">
        <f>$J$2*(1+C960*$O$3/I960)</f>
        <v>2273.5176249754099</v>
      </c>
      <c r="K960" s="24">
        <f t="shared" si="74"/>
        <v>10.050740150374926</v>
      </c>
      <c r="L960" s="26">
        <f t="shared" si="73"/>
        <v>-5.0740150374926074E-2</v>
      </c>
      <c r="Q960">
        <v>958</v>
      </c>
      <c r="R960">
        <v>1223</v>
      </c>
      <c r="S960" s="10">
        <v>-2.654568254146028E-2</v>
      </c>
      <c r="T960" s="20"/>
    </row>
    <row r="961" spans="1:20" x14ac:dyDescent="0.15">
      <c r="A961" s="6">
        <v>38001</v>
      </c>
      <c r="B961" s="11">
        <v>2109.08</v>
      </c>
      <c r="C961" s="7">
        <f t="shared" si="70"/>
        <v>-9.7104394329117216E-4</v>
      </c>
      <c r="E961">
        <v>959</v>
      </c>
      <c r="F961" s="2">
        <f t="shared" si="71"/>
        <v>1012.5524915104618</v>
      </c>
      <c r="G961" s="9">
        <f>C961^2</f>
        <v>9.4292633980246921E-7</v>
      </c>
      <c r="H961" s="23">
        <f>$O$2*H960+(1-$O$2)*G960</f>
        <v>1.0822672545881083E-4</v>
      </c>
      <c r="I961" s="9">
        <f t="shared" si="72"/>
        <v>1.0403207460144724E-2</v>
      </c>
      <c r="J961" s="24">
        <f>$J$2*(1+C961*$O$3/I961)</f>
        <v>2260.4219391761781</v>
      </c>
      <c r="K961" s="24">
        <f t="shared" si="74"/>
        <v>9.9928468956171344</v>
      </c>
      <c r="L961" s="26">
        <f t="shared" si="73"/>
        <v>7.1531043828656493E-3</v>
      </c>
      <c r="Q961">
        <v>959</v>
      </c>
      <c r="R961">
        <v>1425</v>
      </c>
      <c r="S961" s="10">
        <v>-2.6548346961472902E-2</v>
      </c>
      <c r="T961" s="20"/>
    </row>
    <row r="962" spans="1:20" x14ac:dyDescent="0.15">
      <c r="A962" s="6">
        <v>38002</v>
      </c>
      <c r="B962" s="11">
        <v>2140.46</v>
      </c>
      <c r="C962" s="7">
        <f t="shared" si="70"/>
        <v>1.4878525233751327E-2</v>
      </c>
      <c r="E962">
        <v>960</v>
      </c>
      <c r="F962" s="2">
        <f t="shared" si="71"/>
        <v>1027.617779305898</v>
      </c>
      <c r="G962" s="9">
        <f>C962^2</f>
        <v>2.2137051313137499E-4</v>
      </c>
      <c r="H962" s="23">
        <f>$O$2*H961+(1-$O$2)*G961</f>
        <v>1.0178969751167031E-4</v>
      </c>
      <c r="I962" s="9">
        <f t="shared" si="72"/>
        <v>1.0089088041625482E-2</v>
      </c>
      <c r="J962" s="24">
        <f>$J$2*(1+C962*$O$3/I962)</f>
        <v>2287.6041403040535</v>
      </c>
      <c r="K962" s="24">
        <f t="shared" si="74"/>
        <v>10.113013652738474</v>
      </c>
      <c r="L962" s="26">
        <f t="shared" si="73"/>
        <v>-0.11301365273847352</v>
      </c>
      <c r="Q962">
        <v>960</v>
      </c>
      <c r="R962">
        <v>285</v>
      </c>
      <c r="S962" s="10">
        <v>-2.6585730518544182E-2</v>
      </c>
      <c r="T962" s="20"/>
    </row>
    <row r="963" spans="1:20" x14ac:dyDescent="0.15">
      <c r="A963" s="6">
        <v>38006</v>
      </c>
      <c r="B963" s="11">
        <v>2147.98</v>
      </c>
      <c r="C963" s="7">
        <f t="shared" si="70"/>
        <v>3.513263504106634E-3</v>
      </c>
      <c r="E963">
        <v>961</v>
      </c>
      <c r="F963" s="2">
        <f t="shared" si="71"/>
        <v>1031.2280713461046</v>
      </c>
      <c r="G963" s="9">
        <f>C963^2</f>
        <v>1.2343020449287625E-5</v>
      </c>
      <c r="H963" s="23">
        <f>$O$2*H962+(1-$O$2)*G962</f>
        <v>1.0896454644885259E-4</v>
      </c>
      <c r="I963" s="9">
        <f t="shared" si="72"/>
        <v>1.0438608453661465E-2</v>
      </c>
      <c r="J963" s="24">
        <f>$J$2*(1+C963*$O$3/I963)</f>
        <v>2267.8743346347919</v>
      </c>
      <c r="K963" s="24">
        <f t="shared" si="74"/>
        <v>10.025792358379126</v>
      </c>
      <c r="L963" s="26">
        <f t="shared" si="73"/>
        <v>-2.5792358379126412E-2</v>
      </c>
      <c r="Q963">
        <v>961</v>
      </c>
      <c r="R963">
        <v>318</v>
      </c>
      <c r="S963" s="10">
        <v>-2.6619476968113176E-2</v>
      </c>
      <c r="T963" s="20"/>
    </row>
    <row r="964" spans="1:20" x14ac:dyDescent="0.15">
      <c r="A964" s="6">
        <v>38007</v>
      </c>
      <c r="B964" s="11">
        <v>2142.4499999999998</v>
      </c>
      <c r="C964" s="7">
        <f t="shared" ref="C964:C1027" si="75">B964/B963-1</f>
        <v>-2.574511866963447E-3</v>
      </c>
      <c r="E964">
        <v>962</v>
      </c>
      <c r="F964" s="2">
        <f t="shared" ref="F964:F1027" si="76">F963*(1+C964)</f>
        <v>1028.5731624388782</v>
      </c>
      <c r="G964" s="9">
        <f>C964^2</f>
        <v>6.6281113531356135E-6</v>
      </c>
      <c r="H964" s="23">
        <f>$O$2*H963+(1-$O$2)*G963</f>
        <v>1.0316725488887869E-4</v>
      </c>
      <c r="I964" s="9">
        <f t="shared" ref="I964:I1027" si="77">SQRT(H964)</f>
        <v>1.0157128279630945E-2</v>
      </c>
      <c r="J964" s="24">
        <f>$J$2*(1+C964*$O$3/I964)</f>
        <v>2257.6461302470143</v>
      </c>
      <c r="K964" s="24">
        <f t="shared" si="74"/>
        <v>9.9805756319384908</v>
      </c>
      <c r="L964" s="26">
        <f t="shared" si="73"/>
        <v>1.9424368061509156E-2</v>
      </c>
      <c r="Q964">
        <v>962</v>
      </c>
      <c r="R964">
        <v>56</v>
      </c>
      <c r="S964" s="10">
        <v>-2.6754752357836864E-2</v>
      </c>
      <c r="T964" s="20"/>
    </row>
    <row r="965" spans="1:20" x14ac:dyDescent="0.15">
      <c r="A965" s="6">
        <v>38008</v>
      </c>
      <c r="B965" s="11">
        <v>2119.0100000000002</v>
      </c>
      <c r="C965" s="7">
        <f t="shared" si="75"/>
        <v>-1.0940745408294039E-2</v>
      </c>
      <c r="E965">
        <v>963</v>
      </c>
      <c r="F965" s="2">
        <f t="shared" si="76"/>
        <v>1017.3198053348306</v>
      </c>
      <c r="G965" s="9">
        <f>C965^2</f>
        <v>1.196999100891071E-4</v>
      </c>
      <c r="H965" s="23">
        <f>$O$2*H964+(1-$O$2)*G964</f>
        <v>9.7374906276734098E-5</v>
      </c>
      <c r="I965" s="9">
        <f t="shared" si="77"/>
        <v>9.8678724290869359E-3</v>
      </c>
      <c r="J965" s="24">
        <f>$J$2*(1+C965*$O$3/I965)</f>
        <v>2242.820300012811</v>
      </c>
      <c r="K965" s="24">
        <f t="shared" si="74"/>
        <v>9.91503377487936</v>
      </c>
      <c r="L965" s="26">
        <f t="shared" ref="L965:L1028" si="78">-(K965-$K$2)</f>
        <v>8.4966225120640004E-2</v>
      </c>
      <c r="Q965">
        <v>963</v>
      </c>
      <c r="R965">
        <v>1428</v>
      </c>
      <c r="S965" s="10">
        <v>-2.6891077459263002E-2</v>
      </c>
      <c r="T965" s="20"/>
    </row>
    <row r="966" spans="1:20" x14ac:dyDescent="0.15">
      <c r="A966" s="6">
        <v>38009</v>
      </c>
      <c r="B966" s="11">
        <v>2123.87</v>
      </c>
      <c r="C966" s="7">
        <f t="shared" si="75"/>
        <v>2.2935238625583221E-3</v>
      </c>
      <c r="E966">
        <v>964</v>
      </c>
      <c r="F966" s="2">
        <f t="shared" si="76"/>
        <v>1019.6530525842192</v>
      </c>
      <c r="G966" s="9">
        <f>C966^2</f>
        <v>5.2602517081244452E-6</v>
      </c>
      <c r="H966" s="23">
        <f>$O$2*H965+(1-$O$2)*G965</f>
        <v>9.8714406505476474E-5</v>
      </c>
      <c r="I966" s="9">
        <f t="shared" si="77"/>
        <v>9.9355123926990543E-3</v>
      </c>
      <c r="J966" s="24">
        <f>$J$2*(1+C966*$O$3/I966)</f>
        <v>2266.0416233824403</v>
      </c>
      <c r="K966" s="24">
        <f t="shared" ref="K966:K1029" si="79">$K$2*J966/$J$2</f>
        <v>10.017690329890012</v>
      </c>
      <c r="L966" s="26">
        <f t="shared" si="78"/>
        <v>-1.769032989001218E-2</v>
      </c>
      <c r="Q966">
        <v>964</v>
      </c>
      <c r="R966">
        <v>1401</v>
      </c>
      <c r="S966" s="10">
        <v>-2.6945189341340381E-2</v>
      </c>
      <c r="T966" s="20"/>
    </row>
    <row r="967" spans="1:20" x14ac:dyDescent="0.15">
      <c r="A967" s="6">
        <v>38012</v>
      </c>
      <c r="B967" s="11">
        <v>2153.83</v>
      </c>
      <c r="C967" s="7">
        <f t="shared" si="75"/>
        <v>1.41063247750568E-2</v>
      </c>
      <c r="E967">
        <v>965</v>
      </c>
      <c r="F967" s="2">
        <f t="shared" si="76"/>
        <v>1034.0366097018502</v>
      </c>
      <c r="G967" s="9">
        <f>C967^2</f>
        <v>1.9898839865938129E-4</v>
      </c>
      <c r="H967" s="23">
        <f>$O$2*H966+(1-$O$2)*G966</f>
        <v>9.3107157217635356E-5</v>
      </c>
      <c r="I967" s="9">
        <f t="shared" si="77"/>
        <v>9.6492050044361347E-3</v>
      </c>
      <c r="J967" s="24">
        <f>$J$2*(1+C967*$O$3/I967)</f>
        <v>2287.3822729141893</v>
      </c>
      <c r="K967" s="24">
        <f t="shared" si="79"/>
        <v>10.112032823973889</v>
      </c>
      <c r="L967" s="26">
        <f t="shared" si="78"/>
        <v>-0.11203282397388925</v>
      </c>
      <c r="Q967">
        <v>965</v>
      </c>
      <c r="R967">
        <v>1373</v>
      </c>
      <c r="S967" s="10">
        <v>-2.698639034906769E-2</v>
      </c>
      <c r="T967" s="20"/>
    </row>
    <row r="968" spans="1:20" x14ac:dyDescent="0.15">
      <c r="A968" s="6">
        <v>38013</v>
      </c>
      <c r="B968" s="11">
        <v>2116.04</v>
      </c>
      <c r="C968" s="7">
        <f t="shared" si="75"/>
        <v>-1.7545488734022618E-2</v>
      </c>
      <c r="E968">
        <v>966</v>
      </c>
      <c r="F968" s="2">
        <f t="shared" si="76"/>
        <v>1015.8939320157594</v>
      </c>
      <c r="G968" s="9">
        <f>C968^2</f>
        <v>3.0784417491571461E-4</v>
      </c>
      <c r="H968" s="23">
        <f>$O$2*H967+(1-$O$2)*G967</f>
        <v>9.9460031704140127E-5</v>
      </c>
      <c r="I968" s="9">
        <f t="shared" si="77"/>
        <v>9.9729650407559406E-3</v>
      </c>
      <c r="J968" s="24">
        <f>$J$2*(1+C968*$O$3/I968)</f>
        <v>2231.542489333337</v>
      </c>
      <c r="K968" s="24">
        <f t="shared" si="79"/>
        <v>9.8651769612090714</v>
      </c>
      <c r="L968" s="26">
        <f t="shared" si="78"/>
        <v>0.13482303879092861</v>
      </c>
      <c r="Q968">
        <v>966</v>
      </c>
      <c r="R968">
        <v>1195</v>
      </c>
      <c r="S968" s="10">
        <v>-2.7064318712936242E-2</v>
      </c>
      <c r="T968" s="20"/>
    </row>
    <row r="969" spans="1:20" x14ac:dyDescent="0.15">
      <c r="A969" s="6">
        <v>38014</v>
      </c>
      <c r="B969" s="11">
        <v>2077.37</v>
      </c>
      <c r="C969" s="7">
        <f t="shared" si="75"/>
        <v>-1.8274701801478277E-2</v>
      </c>
      <c r="E969">
        <v>967</v>
      </c>
      <c r="F969" s="2">
        <f t="shared" si="76"/>
        <v>997.32877334624015</v>
      </c>
      <c r="G969" s="9">
        <f>C969^2</f>
        <v>3.3396472593295336E-4</v>
      </c>
      <c r="H969" s="23">
        <f>$O$2*H968+(1-$O$2)*G968</f>
        <v>1.1196308029683461E-4</v>
      </c>
      <c r="I969" s="9">
        <f t="shared" si="77"/>
        <v>1.0581260808468648E-2</v>
      </c>
      <c r="J969" s="24">
        <f>$J$2*(1+C969*$O$3/I969)</f>
        <v>2232.101082162013</v>
      </c>
      <c r="K969" s="24">
        <f t="shared" si="79"/>
        <v>9.8676463818589113</v>
      </c>
      <c r="L969" s="26">
        <f t="shared" si="78"/>
        <v>0.1323536181410887</v>
      </c>
      <c r="Q969">
        <v>967</v>
      </c>
      <c r="R969">
        <v>931</v>
      </c>
      <c r="S969" s="10">
        <v>-2.7277808860914021E-2</v>
      </c>
      <c r="T969" s="20"/>
    </row>
    <row r="970" spans="1:20" x14ac:dyDescent="0.15">
      <c r="A970" s="6">
        <v>38015</v>
      </c>
      <c r="B970" s="11">
        <v>2068.23</v>
      </c>
      <c r="C970" s="7">
        <f t="shared" si="75"/>
        <v>-4.3997939702603572E-3</v>
      </c>
      <c r="E970">
        <v>968</v>
      </c>
      <c r="F970" s="2">
        <f t="shared" si="76"/>
        <v>992.94073222290422</v>
      </c>
      <c r="G970" s="9">
        <f>C970^2</f>
        <v>1.9358186980739397E-5</v>
      </c>
      <c r="H970" s="23">
        <f>$O$2*H969+(1-$O$2)*G969</f>
        <v>1.2528317903500174E-4</v>
      </c>
      <c r="I970" s="9">
        <f t="shared" si="77"/>
        <v>1.1192996874608771E-2</v>
      </c>
      <c r="J970" s="24">
        <f>$J$2*(1+C970*$O$3/I970)</f>
        <v>2255.2258894343672</v>
      </c>
      <c r="K970" s="24">
        <f t="shared" si="79"/>
        <v>9.9698762596345212</v>
      </c>
      <c r="L970" s="26">
        <f t="shared" si="78"/>
        <v>3.0123740365478824E-2</v>
      </c>
      <c r="Q970">
        <v>968</v>
      </c>
      <c r="R970">
        <v>607</v>
      </c>
      <c r="S970" s="10">
        <v>-2.7556428732605553E-2</v>
      </c>
      <c r="T970" s="20"/>
    </row>
    <row r="971" spans="1:20" x14ac:dyDescent="0.15">
      <c r="A971" s="6">
        <v>38016</v>
      </c>
      <c r="B971" s="11">
        <v>2066.15</v>
      </c>
      <c r="C971" s="7">
        <f t="shared" si="75"/>
        <v>-1.0056908564327616E-3</v>
      </c>
      <c r="E971">
        <v>969</v>
      </c>
      <c r="F971" s="2">
        <f t="shared" si="76"/>
        <v>991.94214080752795</v>
      </c>
      <c r="G971" s="9">
        <f>C971^2</f>
        <v>1.0114140987124615E-6</v>
      </c>
      <c r="H971" s="23">
        <f>$O$2*H970+(1-$O$2)*G970</f>
        <v>1.1892767951174599E-4</v>
      </c>
      <c r="I971" s="9">
        <f t="shared" si="77"/>
        <v>1.0905396806707494E-2</v>
      </c>
      <c r="J971" s="24">
        <f>$J$2*(1+C971*$O$3/I971)</f>
        <v>2260.4413762989284</v>
      </c>
      <c r="K971" s="24">
        <f t="shared" si="79"/>
        <v>9.9929328230222652</v>
      </c>
      <c r="L971" s="26">
        <f t="shared" si="78"/>
        <v>7.0671769777348459E-3</v>
      </c>
      <c r="Q971">
        <v>969</v>
      </c>
      <c r="R971">
        <v>895</v>
      </c>
      <c r="S971" s="10">
        <v>-2.7565729365830904E-2</v>
      </c>
      <c r="T971" s="20"/>
    </row>
    <row r="972" spans="1:20" x14ac:dyDescent="0.15">
      <c r="A972" s="6">
        <v>38019</v>
      </c>
      <c r="B972" s="11">
        <v>2063.15</v>
      </c>
      <c r="C972" s="7">
        <f t="shared" si="75"/>
        <v>-1.4519758972001418E-3</v>
      </c>
      <c r="E972">
        <v>970</v>
      </c>
      <c r="F972" s="2">
        <f t="shared" si="76"/>
        <v>990.50186472765836</v>
      </c>
      <c r="G972" s="9">
        <f>C972^2</f>
        <v>2.1082340060501565E-6</v>
      </c>
      <c r="H972" s="23">
        <f>$O$2*H971+(1-$O$2)*G971</f>
        <v>1.1185270358696399E-4</v>
      </c>
      <c r="I972" s="9">
        <f t="shared" si="77"/>
        <v>1.0576043853301857E-2</v>
      </c>
      <c r="J972" s="24">
        <f>$J$2*(1+C972*$O$3/I972)</f>
        <v>2259.6600963085384</v>
      </c>
      <c r="K972" s="24">
        <f t="shared" si="79"/>
        <v>9.989478949570028</v>
      </c>
      <c r="L972" s="26">
        <f t="shared" si="78"/>
        <v>1.0521050429971979E-2</v>
      </c>
      <c r="Q972">
        <v>970</v>
      </c>
      <c r="R972">
        <v>622</v>
      </c>
      <c r="S972" s="10">
        <v>-2.8106882995460936E-2</v>
      </c>
      <c r="T972" s="20"/>
    </row>
    <row r="973" spans="1:20" x14ac:dyDescent="0.15">
      <c r="A973" s="6">
        <v>38020</v>
      </c>
      <c r="B973" s="11">
        <v>2066.21</v>
      </c>
      <c r="C973" s="7">
        <f t="shared" si="75"/>
        <v>1.4831689406975546E-3</v>
      </c>
      <c r="E973">
        <v>971</v>
      </c>
      <c r="F973" s="2">
        <f t="shared" si="76"/>
        <v>991.97094632912547</v>
      </c>
      <c r="G973" s="9">
        <f>C973^2</f>
        <v>2.1997901066499059E-6</v>
      </c>
      <c r="H973" s="23">
        <f>$O$2*H972+(1-$O$2)*G972</f>
        <v>1.0526803541210915E-4</v>
      </c>
      <c r="I973" s="9">
        <f t="shared" si="77"/>
        <v>1.026002121889176E-2</v>
      </c>
      <c r="J973" s="24">
        <f>$J$2*(1+C973*$O$3/I973)</f>
        <v>2264.5459106493722</v>
      </c>
      <c r="K973" s="24">
        <f t="shared" si="79"/>
        <v>10.011078100517111</v>
      </c>
      <c r="L973" s="26">
        <f t="shared" si="78"/>
        <v>-1.1078100517110556E-2</v>
      </c>
      <c r="Q973">
        <v>971</v>
      </c>
      <c r="R973">
        <v>1051</v>
      </c>
      <c r="S973" s="10">
        <v>-2.8145547491631007E-2</v>
      </c>
      <c r="T973" s="20"/>
    </row>
    <row r="974" spans="1:20" x14ac:dyDescent="0.15">
      <c r="A974" s="6">
        <v>38021</v>
      </c>
      <c r="B974" s="11">
        <v>2014.14</v>
      </c>
      <c r="C974" s="7">
        <f t="shared" si="75"/>
        <v>-2.520072983869015E-2</v>
      </c>
      <c r="E974">
        <v>972</v>
      </c>
      <c r="F974" s="2">
        <f t="shared" si="76"/>
        <v>966.97255450285536</v>
      </c>
      <c r="G974" s="9">
        <f>C974^2</f>
        <v>6.3507678440264813E-4</v>
      </c>
      <c r="H974" s="23">
        <f>$O$2*H973+(1-$O$2)*G973</f>
        <v>9.9083940693781591E-5</v>
      </c>
      <c r="I974" s="9">
        <f t="shared" si="77"/>
        <v>9.9540916558861162E-3</v>
      </c>
      <c r="J974" s="24">
        <f>$J$2*(1+C974*$O$3/I974)</f>
        <v>2218.1531205533693</v>
      </c>
      <c r="K974" s="24">
        <f t="shared" si="79"/>
        <v>9.8059853961617343</v>
      </c>
      <c r="L974" s="26">
        <f t="shared" si="78"/>
        <v>0.19401460383826574</v>
      </c>
      <c r="Q974">
        <v>972</v>
      </c>
      <c r="R974">
        <v>503</v>
      </c>
      <c r="S974" s="10">
        <v>-2.8264915845159777E-2</v>
      </c>
      <c r="T974" s="20"/>
    </row>
    <row r="975" spans="1:20" x14ac:dyDescent="0.15">
      <c r="A975" s="6">
        <v>38022</v>
      </c>
      <c r="B975" s="11">
        <v>2019.56</v>
      </c>
      <c r="C975" s="7">
        <f t="shared" si="75"/>
        <v>2.6909748081065388E-3</v>
      </c>
      <c r="E975">
        <v>973</v>
      </c>
      <c r="F975" s="2">
        <f t="shared" si="76"/>
        <v>969.57465328715296</v>
      </c>
      <c r="G975" s="9">
        <f>C975^2</f>
        <v>7.2413454178640231E-6</v>
      </c>
      <c r="H975" s="23">
        <f>$O$2*H974+(1-$O$2)*G974</f>
        <v>1.3124351131631363E-4</v>
      </c>
      <c r="I975" s="9">
        <f t="shared" si="77"/>
        <v>1.1456156044516575E-2</v>
      </c>
      <c r="J975" s="24">
        <f>$J$2*(1+C975*$O$3/I975)</f>
        <v>2266.1118702426229</v>
      </c>
      <c r="K975" s="24">
        <f t="shared" si="79"/>
        <v>10.018000876388671</v>
      </c>
      <c r="L975" s="26">
        <f t="shared" si="78"/>
        <v>-1.8000876388670761E-2</v>
      </c>
      <c r="Q975">
        <v>973</v>
      </c>
      <c r="R975">
        <v>385</v>
      </c>
      <c r="S975" s="10">
        <v>-2.8425492969416766E-2</v>
      </c>
      <c r="T975" s="20"/>
    </row>
    <row r="976" spans="1:20" x14ac:dyDescent="0.15">
      <c r="A976" s="6">
        <v>38023</v>
      </c>
      <c r="B976" s="11">
        <v>2064.0100000000002</v>
      </c>
      <c r="C976" s="7">
        <f t="shared" si="75"/>
        <v>2.2009744696864786E-2</v>
      </c>
      <c r="E976">
        <v>974</v>
      </c>
      <c r="F976" s="2">
        <f t="shared" si="76"/>
        <v>990.91474387055439</v>
      </c>
      <c r="G976" s="9">
        <f>C976^2</f>
        <v>4.8442886162116755E-4</v>
      </c>
      <c r="H976" s="23">
        <f>$O$2*H975+(1-$O$2)*G975</f>
        <v>1.2380338136240665E-4</v>
      </c>
      <c r="I976" s="9">
        <f t="shared" si="77"/>
        <v>1.1126696785767403E-2</v>
      </c>
      <c r="J976" s="24">
        <f>$J$2*(1+C976*$O$3/I976)</f>
        <v>2296.3303541226919</v>
      </c>
      <c r="K976" s="24">
        <f t="shared" si="79"/>
        <v>10.151590396821859</v>
      </c>
      <c r="L976" s="26">
        <f t="shared" si="78"/>
        <v>-0.15159039682185949</v>
      </c>
      <c r="Q976">
        <v>974</v>
      </c>
      <c r="R976">
        <v>203</v>
      </c>
      <c r="S976" s="10">
        <v>-2.8523146423909296E-2</v>
      </c>
      <c r="T976" s="20"/>
    </row>
    <row r="977" spans="1:20" x14ac:dyDescent="0.15">
      <c r="A977" s="6">
        <v>38026</v>
      </c>
      <c r="B977" s="11">
        <v>2060.5700000000002</v>
      </c>
      <c r="C977" s="7">
        <f t="shared" si="75"/>
        <v>-1.666658591770398E-3</v>
      </c>
      <c r="E977">
        <v>975</v>
      </c>
      <c r="F977" s="2">
        <f t="shared" si="76"/>
        <v>989.26322729897061</v>
      </c>
      <c r="G977" s="9">
        <f>C977^2</f>
        <v>2.777750861522086E-6</v>
      </c>
      <c r="H977" s="23">
        <f>$O$2*H976+(1-$O$2)*G976</f>
        <v>1.4544091017793233E-4</v>
      </c>
      <c r="I977" s="9">
        <f t="shared" si="77"/>
        <v>1.2059888481156546E-2</v>
      </c>
      <c r="J977" s="24">
        <f>$J$2*(1+C977*$O$3/I977)</f>
        <v>2259.6443323298154</v>
      </c>
      <c r="K977" s="24">
        <f t="shared" si="79"/>
        <v>9.9894092603570908</v>
      </c>
      <c r="L977" s="26">
        <f t="shared" si="78"/>
        <v>1.0590739642909242E-2</v>
      </c>
      <c r="Q977">
        <v>975</v>
      </c>
      <c r="R977">
        <v>60</v>
      </c>
      <c r="S977" s="10">
        <v>-2.8752335526506911E-2</v>
      </c>
      <c r="T977" s="20"/>
    </row>
    <row r="978" spans="1:20" x14ac:dyDescent="0.15">
      <c r="A978" s="6">
        <v>38027</v>
      </c>
      <c r="B978" s="11">
        <v>2075.33</v>
      </c>
      <c r="C978" s="7">
        <f t="shared" si="75"/>
        <v>7.1630665301347651E-3</v>
      </c>
      <c r="E978">
        <v>976</v>
      </c>
      <c r="F978" s="2">
        <f t="shared" si="76"/>
        <v>996.34938561192894</v>
      </c>
      <c r="G978" s="9">
        <f>C978^2</f>
        <v>5.1309522115136905E-5</v>
      </c>
      <c r="H978" s="23">
        <f>$O$2*H977+(1-$O$2)*G977</f>
        <v>1.3688112061894771E-4</v>
      </c>
      <c r="I978" s="9">
        <f t="shared" si="77"/>
        <v>1.1699620533117632E-2</v>
      </c>
      <c r="J978" s="24">
        <f>$J$2*(1+C978*$O$3/I978)</f>
        <v>2272.6532996810715</v>
      </c>
      <c r="K978" s="24">
        <f t="shared" si="79"/>
        <v>10.04691915121338</v>
      </c>
      <c r="L978" s="26">
        <f t="shared" si="78"/>
        <v>-4.6919151213380417E-2</v>
      </c>
      <c r="Q978">
        <v>976</v>
      </c>
      <c r="R978">
        <v>1127</v>
      </c>
      <c r="S978" s="10">
        <v>-2.877876238465582E-2</v>
      </c>
      <c r="T978" s="20"/>
    </row>
    <row r="979" spans="1:20" x14ac:dyDescent="0.15">
      <c r="A979" s="6">
        <v>38028</v>
      </c>
      <c r="B979" s="11">
        <v>2089.66</v>
      </c>
      <c r="C979" s="7">
        <f t="shared" si="75"/>
        <v>6.9049259635816096E-3</v>
      </c>
      <c r="E979">
        <v>977</v>
      </c>
      <c r="F979" s="2">
        <f t="shared" si="76"/>
        <v>1003.2291043534393</v>
      </c>
      <c r="G979" s="9">
        <f>C979^2</f>
        <v>4.7678002562543419E-5</v>
      </c>
      <c r="H979" s="23">
        <f>$O$2*H978+(1-$O$2)*G978</f>
        <v>1.3174682470871906E-4</v>
      </c>
      <c r="I979" s="9">
        <f t="shared" si="77"/>
        <v>1.14781019645549E-2</v>
      </c>
      <c r="J979" s="24">
        <f>$J$2*(1+C979*$O$3/I979)</f>
        <v>2272.4682675818149</v>
      </c>
      <c r="K979" s="24">
        <f t="shared" si="79"/>
        <v>10.046101163471093</v>
      </c>
      <c r="L979" s="26">
        <f t="shared" si="78"/>
        <v>-4.6101163471092832E-2</v>
      </c>
      <c r="Q979">
        <v>977</v>
      </c>
      <c r="R979">
        <v>265</v>
      </c>
      <c r="S979" s="10">
        <v>-2.8872735186590504E-2</v>
      </c>
      <c r="T979" s="20"/>
    </row>
    <row r="980" spans="1:20" x14ac:dyDescent="0.15">
      <c r="A980" s="6">
        <v>38029</v>
      </c>
      <c r="B980" s="11">
        <v>2073.61</v>
      </c>
      <c r="C980" s="7">
        <f t="shared" si="75"/>
        <v>-7.6806753251723592E-3</v>
      </c>
      <c r="E980">
        <v>978</v>
      </c>
      <c r="F980" s="2">
        <f t="shared" si="76"/>
        <v>995.5236273261371</v>
      </c>
      <c r="G980" s="9">
        <f>C980^2</f>
        <v>5.8992773450711525E-5</v>
      </c>
      <c r="H980" s="23">
        <f>$O$2*H979+(1-$O$2)*G979</f>
        <v>1.2670269537994852E-4</v>
      </c>
      <c r="I980" s="9">
        <f t="shared" si="77"/>
        <v>1.125622918121111E-2</v>
      </c>
      <c r="J980" s="24">
        <f>$J$2*(1+C980*$O$3/I980)</f>
        <v>2250.2114993337668</v>
      </c>
      <c r="K980" s="24">
        <f t="shared" si="79"/>
        <v>9.9477087024710737</v>
      </c>
      <c r="L980" s="26">
        <f t="shared" si="78"/>
        <v>5.229129752892625E-2</v>
      </c>
      <c r="Q980">
        <v>978</v>
      </c>
      <c r="R980">
        <v>813</v>
      </c>
      <c r="S980" s="10">
        <v>-2.8977597107459729E-2</v>
      </c>
      <c r="T980" s="20"/>
    </row>
    <row r="981" spans="1:20" x14ac:dyDescent="0.15">
      <c r="A981" s="6">
        <v>38030</v>
      </c>
      <c r="B981" s="11">
        <v>2053.56</v>
      </c>
      <c r="C981" s="7">
        <f t="shared" si="75"/>
        <v>-9.6691277530490671E-3</v>
      </c>
      <c r="E981">
        <v>979</v>
      </c>
      <c r="F981" s="2">
        <f t="shared" si="76"/>
        <v>985.89778219234188</v>
      </c>
      <c r="G981" s="9">
        <f>C981^2</f>
        <v>9.3492031504783705E-5</v>
      </c>
      <c r="H981" s="23">
        <f>$O$2*H980+(1-$O$2)*G980</f>
        <v>1.2264010006419429E-4</v>
      </c>
      <c r="I981" s="9">
        <f t="shared" si="77"/>
        <v>1.1074299077783402E-2</v>
      </c>
      <c r="J981" s="24">
        <f>$J$2*(1+C981*$O$3/I981)</f>
        <v>2246.9045872555366</v>
      </c>
      <c r="K981" s="24">
        <f t="shared" si="79"/>
        <v>9.9330895441969922</v>
      </c>
      <c r="L981" s="26">
        <f t="shared" si="78"/>
        <v>6.6910455803007807E-2</v>
      </c>
      <c r="Q981">
        <v>979</v>
      </c>
      <c r="R981">
        <v>1313</v>
      </c>
      <c r="S981" s="10">
        <v>-2.9001336237584496E-2</v>
      </c>
      <c r="T981" s="20"/>
    </row>
    <row r="982" spans="1:20" x14ac:dyDescent="0.15">
      <c r="A982" s="6">
        <v>38034</v>
      </c>
      <c r="B982" s="11">
        <v>2080.35</v>
      </c>
      <c r="C982" s="7">
        <f t="shared" si="75"/>
        <v>1.304563781920165E-2</v>
      </c>
      <c r="E982">
        <v>980</v>
      </c>
      <c r="F982" s="2">
        <f t="shared" si="76"/>
        <v>998.75944758557728</v>
      </c>
      <c r="G982" s="9">
        <f>C982^2</f>
        <v>1.7018866610978437E-4</v>
      </c>
      <c r="H982" s="23">
        <f>$O$2*H981+(1-$O$2)*G981</f>
        <v>1.2089121595062966E-4</v>
      </c>
      <c r="I982" s="9">
        <f t="shared" si="77"/>
        <v>1.0995054158603752E-2</v>
      </c>
      <c r="J982" s="24">
        <f>$J$2*(1+C982*$O$3/I982)</f>
        <v>2282.6079573337747</v>
      </c>
      <c r="K982" s="24">
        <f t="shared" si="79"/>
        <v>10.090926585444</v>
      </c>
      <c r="L982" s="26">
        <f t="shared" si="78"/>
        <v>-9.0926585444000452E-2</v>
      </c>
      <c r="Q982">
        <v>980</v>
      </c>
      <c r="R982">
        <v>366</v>
      </c>
      <c r="S982" s="10">
        <v>-2.9313355709698286E-2</v>
      </c>
      <c r="T982" s="20"/>
    </row>
    <row r="983" spans="1:20" x14ac:dyDescent="0.15">
      <c r="A983" s="6">
        <v>38035</v>
      </c>
      <c r="B983" s="11">
        <v>2076.4699999999998</v>
      </c>
      <c r="C983" s="7">
        <f t="shared" si="75"/>
        <v>-1.8650707813590017E-3</v>
      </c>
      <c r="E983">
        <v>981</v>
      </c>
      <c r="F983" s="2">
        <f t="shared" si="76"/>
        <v>996.89669052227919</v>
      </c>
      <c r="G983" s="9">
        <f>C983^2</f>
        <v>3.4784890194790771E-6</v>
      </c>
      <c r="H983" s="23">
        <f>$O$2*H982+(1-$O$2)*G982</f>
        <v>1.2384906296017894E-4</v>
      </c>
      <c r="I983" s="9">
        <f t="shared" si="77"/>
        <v>1.1128749388865711E-2</v>
      </c>
      <c r="J983" s="24">
        <f>$J$2*(1+C983*$O$3/I983)</f>
        <v>2259.1348258292892</v>
      </c>
      <c r="K983" s="24">
        <f t="shared" si="79"/>
        <v>9.9871568399731618</v>
      </c>
      <c r="L983" s="26">
        <f t="shared" si="78"/>
        <v>1.2843160026838163E-2</v>
      </c>
      <c r="Q983">
        <v>981</v>
      </c>
      <c r="R983">
        <v>111</v>
      </c>
      <c r="S983" s="10">
        <v>-2.9402666038373937E-2</v>
      </c>
      <c r="T983" s="20"/>
    </row>
    <row r="984" spans="1:20" x14ac:dyDescent="0.15">
      <c r="A984" s="6">
        <v>38036</v>
      </c>
      <c r="B984" s="11">
        <v>2045.96</v>
      </c>
      <c r="C984" s="7">
        <f t="shared" si="75"/>
        <v>-1.4693205295525424E-2</v>
      </c>
      <c r="E984">
        <v>982</v>
      </c>
      <c r="F984" s="2">
        <f t="shared" si="76"/>
        <v>982.24908279000545</v>
      </c>
      <c r="G984" s="9">
        <f>C984^2</f>
        <v>2.1589028185645638E-4</v>
      </c>
      <c r="H984" s="23">
        <f>$O$2*H983+(1-$O$2)*G983</f>
        <v>1.1662682852373694E-4</v>
      </c>
      <c r="I984" s="9">
        <f t="shared" si="77"/>
        <v>1.079939019221627E-2</v>
      </c>
      <c r="J984" s="24">
        <f>$J$2*(1+C984*$O$3/I984)</f>
        <v>2238.454747387073</v>
      </c>
      <c r="K984" s="24">
        <f t="shared" si="79"/>
        <v>9.8957345908431016</v>
      </c>
      <c r="L984" s="26">
        <f t="shared" si="78"/>
        <v>0.10426540915689841</v>
      </c>
      <c r="Q984">
        <v>982</v>
      </c>
      <c r="R984">
        <v>665</v>
      </c>
      <c r="S984" s="10">
        <v>-2.9405435899743537E-2</v>
      </c>
      <c r="T984" s="20"/>
    </row>
    <row r="985" spans="1:20" x14ac:dyDescent="0.15">
      <c r="A985" s="6">
        <v>38037</v>
      </c>
      <c r="B985" s="11">
        <v>2037.93</v>
      </c>
      <c r="C985" s="7">
        <f t="shared" si="75"/>
        <v>-3.9248079141331882E-3</v>
      </c>
      <c r="E985">
        <v>983</v>
      </c>
      <c r="F985" s="2">
        <f t="shared" si="76"/>
        <v>978.39394381622117</v>
      </c>
      <c r="G985" s="9">
        <f>C985^2</f>
        <v>1.5404117162842508E-5</v>
      </c>
      <c r="H985" s="23">
        <f>$O$2*H984+(1-$O$2)*G984</f>
        <v>1.2258263572370012E-4</v>
      </c>
      <c r="I985" s="9">
        <f t="shared" si="77"/>
        <v>1.107170428270644E-2</v>
      </c>
      <c r="J985" s="24">
        <f>$J$2*(1+C985*$O$3/I985)</f>
        <v>2255.8949255704415</v>
      </c>
      <c r="K985" s="24">
        <f t="shared" si="79"/>
        <v>9.9728339267671728</v>
      </c>
      <c r="L985" s="26">
        <f t="shared" si="78"/>
        <v>2.7166073232827159E-2</v>
      </c>
      <c r="Q985">
        <v>983</v>
      </c>
      <c r="R985">
        <v>766</v>
      </c>
      <c r="S985" s="10">
        <v>-2.9519021269710066E-2</v>
      </c>
      <c r="T985" s="20"/>
    </row>
    <row r="986" spans="1:20" x14ac:dyDescent="0.15">
      <c r="A986" s="6">
        <v>38040</v>
      </c>
      <c r="B986" s="11">
        <v>2007.52</v>
      </c>
      <c r="C986" s="7">
        <f t="shared" si="75"/>
        <v>-1.4922004190526694E-2</v>
      </c>
      <c r="E986">
        <v>984</v>
      </c>
      <c r="F986" s="2">
        <f t="shared" si="76"/>
        <v>963.79434528660954</v>
      </c>
      <c r="G986" s="9">
        <f>C986^2</f>
        <v>2.2266620906209622E-4</v>
      </c>
      <c r="H986" s="23">
        <f>$O$2*H985+(1-$O$2)*G985</f>
        <v>1.1615192461004866E-4</v>
      </c>
      <c r="I986" s="9">
        <f t="shared" si="77"/>
        <v>1.0777380229445774E-2</v>
      </c>
      <c r="J986" s="24">
        <f>$J$2*(1+C986*$O$3/I986)</f>
        <v>2238.0385670584465</v>
      </c>
      <c r="K986" s="24">
        <f t="shared" si="79"/>
        <v>9.8938947457093889</v>
      </c>
      <c r="L986" s="26">
        <f t="shared" si="78"/>
        <v>0.10610525429061113</v>
      </c>
      <c r="Q986">
        <v>984</v>
      </c>
      <c r="R986">
        <v>701</v>
      </c>
      <c r="S986" s="10">
        <v>-2.9523528433397672E-2</v>
      </c>
      <c r="T986" s="20"/>
    </row>
    <row r="987" spans="1:20" x14ac:dyDescent="0.15">
      <c r="A987" s="6">
        <v>38041</v>
      </c>
      <c r="B987" s="11">
        <v>2005.44</v>
      </c>
      <c r="C987" s="7">
        <f t="shared" si="75"/>
        <v>-1.0361042480273586E-3</v>
      </c>
      <c r="E987">
        <v>985</v>
      </c>
      <c r="F987" s="2">
        <f t="shared" si="76"/>
        <v>962.79575387123339</v>
      </c>
      <c r="G987" s="9">
        <f>C987^2</f>
        <v>1.0735120127803381E-6</v>
      </c>
      <c r="H987" s="23">
        <f>$O$2*H986+(1-$O$2)*G986</f>
        <v>1.2254278167717151E-4</v>
      </c>
      <c r="I987" s="9">
        <f t="shared" si="77"/>
        <v>1.1069904321048648E-2</v>
      </c>
      <c r="J987" s="24">
        <f>$J$2*(1+C987*$O$3/I987)</f>
        <v>2260.4175070980414</v>
      </c>
      <c r="K987" s="24">
        <f t="shared" si="79"/>
        <v>9.9928273023378971</v>
      </c>
      <c r="L987" s="26">
        <f t="shared" si="78"/>
        <v>7.1726976621029337E-3</v>
      </c>
      <c r="Q987">
        <v>985</v>
      </c>
      <c r="R987">
        <v>115</v>
      </c>
      <c r="S987" s="10">
        <v>-2.9697377138568015E-2</v>
      </c>
      <c r="T987" s="20"/>
    </row>
    <row r="988" spans="1:20" x14ac:dyDescent="0.15">
      <c r="A988" s="6">
        <v>38042</v>
      </c>
      <c r="B988" s="11">
        <v>2022.98</v>
      </c>
      <c r="C988" s="7">
        <f t="shared" si="75"/>
        <v>8.7462103079622988E-3</v>
      </c>
      <c r="E988">
        <v>986</v>
      </c>
      <c r="F988" s="2">
        <f t="shared" si="76"/>
        <v>971.21656801820427</v>
      </c>
      <c r="G988" s="9">
        <f>C988^2</f>
        <v>7.6496194751105969E-5</v>
      </c>
      <c r="H988" s="23">
        <f>$O$2*H987+(1-$O$2)*G987</f>
        <v>1.1525462549730803E-4</v>
      </c>
      <c r="I988" s="9">
        <f t="shared" si="77"/>
        <v>1.0735670705517565E-2</v>
      </c>
      <c r="J988" s="24">
        <f>$J$2*(1+C988*$O$3/I988)</f>
        <v>2276.1625770391283</v>
      </c>
      <c r="K988" s="24">
        <f t="shared" si="79"/>
        <v>10.062432923551876</v>
      </c>
      <c r="L988" s="26">
        <f t="shared" si="78"/>
        <v>-6.2432923551876129E-2</v>
      </c>
      <c r="Q988">
        <v>986</v>
      </c>
      <c r="R988">
        <v>780</v>
      </c>
      <c r="S988" s="10">
        <v>-2.9834036368574957E-2</v>
      </c>
      <c r="T988" s="20"/>
    </row>
    <row r="989" spans="1:20" x14ac:dyDescent="0.15">
      <c r="A989" s="6">
        <v>38043</v>
      </c>
      <c r="B989" s="11">
        <v>2032.57</v>
      </c>
      <c r="C989" s="7">
        <f t="shared" si="75"/>
        <v>4.7405312954156287E-3</v>
      </c>
      <c r="E989">
        <v>987</v>
      </c>
      <c r="F989" s="2">
        <f t="shared" si="76"/>
        <v>975.82065055352075</v>
      </c>
      <c r="G989" s="9">
        <f>C989^2</f>
        <v>2.2472636962814979E-5</v>
      </c>
      <c r="H989" s="23">
        <f>$O$2*H988+(1-$O$2)*G988</f>
        <v>1.129291196525359E-4</v>
      </c>
      <c r="I989" s="9">
        <f t="shared" si="77"/>
        <v>1.0626811358659562E-2</v>
      </c>
      <c r="J989" s="24">
        <f>$J$2*(1+C989*$O$3/I989)</f>
        <v>2269.7729867339617</v>
      </c>
      <c r="K989" s="24">
        <f t="shared" si="79"/>
        <v>10.034185897393334</v>
      </c>
      <c r="L989" s="26">
        <f t="shared" si="78"/>
        <v>-3.4185897393333775E-2</v>
      </c>
      <c r="Q989">
        <v>987</v>
      </c>
      <c r="R989">
        <v>639</v>
      </c>
      <c r="S989" s="10">
        <v>-2.9882518498363098E-2</v>
      </c>
      <c r="T989" s="20"/>
    </row>
    <row r="990" spans="1:20" x14ac:dyDescent="0.15">
      <c r="A990" s="6">
        <v>38044</v>
      </c>
      <c r="B990" s="11">
        <v>2029.82</v>
      </c>
      <c r="C990" s="7">
        <f t="shared" si="75"/>
        <v>-1.3529669334881866E-3</v>
      </c>
      <c r="E990">
        <v>988</v>
      </c>
      <c r="F990" s="2">
        <f t="shared" si="76"/>
        <v>974.5003974803069</v>
      </c>
      <c r="G990" s="9">
        <f>C990^2</f>
        <v>1.8305195231124272E-6</v>
      </c>
      <c r="H990" s="23">
        <f>$O$2*H989+(1-$O$2)*G989</f>
        <v>1.0750173069115264E-4</v>
      </c>
      <c r="I990" s="9">
        <f t="shared" si="77"/>
        <v>1.0368304137666519E-2</v>
      </c>
      <c r="J990" s="24">
        <f>$J$2*(1+C990*$O$3/I990)</f>
        <v>2259.7779475379725</v>
      </c>
      <c r="K990" s="24">
        <f t="shared" si="79"/>
        <v>9.9899999449080141</v>
      </c>
      <c r="L990" s="26">
        <f t="shared" si="78"/>
        <v>1.0000055091985871E-2</v>
      </c>
      <c r="Q990">
        <v>988</v>
      </c>
      <c r="R990">
        <v>873</v>
      </c>
      <c r="S990" s="10">
        <v>-3.0057085298292208E-2</v>
      </c>
      <c r="T990" s="20"/>
    </row>
    <row r="991" spans="1:20" x14ac:dyDescent="0.15">
      <c r="A991" s="6">
        <v>38047</v>
      </c>
      <c r="B991" s="11">
        <v>2057.8000000000002</v>
      </c>
      <c r="C991" s="7">
        <f t="shared" si="75"/>
        <v>1.3784473500113359E-2</v>
      </c>
      <c r="E991">
        <v>989</v>
      </c>
      <c r="F991" s="2">
        <f t="shared" si="76"/>
        <v>987.93337238522417</v>
      </c>
      <c r="G991" s="9">
        <f>C991^2</f>
        <v>1.9001170967532745E-4</v>
      </c>
      <c r="H991" s="23">
        <f>$O$2*H990+(1-$O$2)*G990</f>
        <v>1.0116145802107022E-4</v>
      </c>
      <c r="I991" s="9">
        <f t="shared" si="77"/>
        <v>1.0057905250153742E-2</v>
      </c>
      <c r="J991" s="24">
        <f>$J$2*(1+C991*$O$3/I991)</f>
        <v>2285.7977802629048</v>
      </c>
      <c r="K991" s="24">
        <f t="shared" si="79"/>
        <v>10.10502811737593</v>
      </c>
      <c r="L991" s="26">
        <f t="shared" si="78"/>
        <v>-0.10502811737593021</v>
      </c>
      <c r="Q991">
        <v>989</v>
      </c>
      <c r="R991">
        <v>1362</v>
      </c>
      <c r="S991" s="10">
        <v>-3.0080881455512909E-2</v>
      </c>
      <c r="T991" s="20"/>
    </row>
    <row r="992" spans="1:20" x14ac:dyDescent="0.15">
      <c r="A992" s="6">
        <v>38048</v>
      </c>
      <c r="B992" s="11">
        <v>2039.65</v>
      </c>
      <c r="C992" s="7">
        <f t="shared" si="75"/>
        <v>-8.8200991349985935E-3</v>
      </c>
      <c r="E992">
        <v>990</v>
      </c>
      <c r="F992" s="2">
        <f t="shared" si="76"/>
        <v>979.219702102013</v>
      </c>
      <c r="G992" s="9">
        <f>C992^2</f>
        <v>7.7794148751202932E-5</v>
      </c>
      <c r="H992" s="23">
        <f>$O$2*H991+(1-$O$2)*G991</f>
        <v>1.0649247312032567E-4</v>
      </c>
      <c r="I992" s="9">
        <f t="shared" si="77"/>
        <v>1.0319519035319701E-2</v>
      </c>
      <c r="J992" s="24">
        <f>$J$2*(1+C992*$O$3/I992)</f>
        <v>2247.2237864683493</v>
      </c>
      <c r="K992" s="24">
        <f t="shared" si="79"/>
        <v>9.9345006563471436</v>
      </c>
      <c r="L992" s="26">
        <f t="shared" si="78"/>
        <v>6.5499343652856368E-2</v>
      </c>
      <c r="Q992">
        <v>990</v>
      </c>
      <c r="R992">
        <v>448</v>
      </c>
      <c r="S992" s="10">
        <v>-3.0210027361762926E-2</v>
      </c>
      <c r="T992" s="20"/>
    </row>
    <row r="993" spans="1:20" x14ac:dyDescent="0.15">
      <c r="A993" s="6">
        <v>38049</v>
      </c>
      <c r="B993" s="11">
        <v>2033.36</v>
      </c>
      <c r="C993" s="7">
        <f t="shared" si="75"/>
        <v>-3.0838624273773485E-3</v>
      </c>
      <c r="E993">
        <v>991</v>
      </c>
      <c r="F993" s="2">
        <f t="shared" si="76"/>
        <v>976.19992325455291</v>
      </c>
      <c r="G993" s="9">
        <f>C993^2</f>
        <v>9.5102074709897125E-6</v>
      </c>
      <c r="H993" s="23">
        <f>$O$2*H992+(1-$O$2)*G992</f>
        <v>1.0477057365817831E-4</v>
      </c>
      <c r="I993" s="9">
        <f t="shared" si="77"/>
        <v>1.0235749784855934E-2</v>
      </c>
      <c r="J993" s="24">
        <f>$J$2*(1+C993*$O$3/I993)</f>
        <v>2256.8172582317075</v>
      </c>
      <c r="K993" s="24">
        <f t="shared" si="79"/>
        <v>9.9769113642186138</v>
      </c>
      <c r="L993" s="26">
        <f t="shared" si="78"/>
        <v>2.3088635781386202E-2</v>
      </c>
      <c r="Q993">
        <v>991</v>
      </c>
      <c r="R993">
        <v>1315</v>
      </c>
      <c r="S993" s="10">
        <v>-3.0211700594005464E-2</v>
      </c>
      <c r="T993" s="20"/>
    </row>
    <row r="994" spans="1:20" x14ac:dyDescent="0.15">
      <c r="A994" s="6">
        <v>38050</v>
      </c>
      <c r="B994" s="11">
        <v>2055.11</v>
      </c>
      <c r="C994" s="7">
        <f t="shared" si="75"/>
        <v>1.0696581028445618E-2</v>
      </c>
      <c r="E994">
        <v>992</v>
      </c>
      <c r="F994" s="2">
        <f t="shared" si="76"/>
        <v>986.64192483360762</v>
      </c>
      <c r="G994" s="9">
        <f>C994^2</f>
        <v>1.144168456981027E-4</v>
      </c>
      <c r="H994" s="23">
        <f>$O$2*H993+(1-$O$2)*G993</f>
        <v>9.9054951686946985E-5</v>
      </c>
      <c r="I994" s="9">
        <f t="shared" si="77"/>
        <v>9.9526354141477019E-3</v>
      </c>
      <c r="J994" s="24">
        <f>$J$2*(1+C994*$O$3/I994)</f>
        <v>2280.6707401481526</v>
      </c>
      <c r="K994" s="24">
        <f t="shared" si="79"/>
        <v>10.082362558346238</v>
      </c>
      <c r="L994" s="26">
        <f t="shared" si="78"/>
        <v>-8.2362558346238401E-2</v>
      </c>
      <c r="Q994">
        <v>992</v>
      </c>
      <c r="R994">
        <v>1365</v>
      </c>
      <c r="S994" s="10">
        <v>-3.03359668819283E-2</v>
      </c>
      <c r="T994" s="20"/>
    </row>
    <row r="995" spans="1:20" x14ac:dyDescent="0.15">
      <c r="A995" s="6">
        <v>38051</v>
      </c>
      <c r="B995" s="11">
        <v>2047.63</v>
      </c>
      <c r="C995" s="7">
        <f t="shared" si="75"/>
        <v>-3.6397078501880786E-3</v>
      </c>
      <c r="E995">
        <v>993</v>
      </c>
      <c r="F995" s="2">
        <f t="shared" si="76"/>
        <v>983.05083647446611</v>
      </c>
      <c r="G995" s="9">
        <f>C995^2</f>
        <v>1.3247473234720725E-5</v>
      </c>
      <c r="H995" s="23">
        <f>$O$2*H994+(1-$O$2)*G994</f>
        <v>9.997666532761633E-5</v>
      </c>
      <c r="I995" s="9">
        <f t="shared" si="77"/>
        <v>9.9988331983095081E-3</v>
      </c>
      <c r="J995" s="24">
        <f>$J$2*(1+C995*$O$3/I995)</f>
        <v>2255.7298392881557</v>
      </c>
      <c r="K995" s="24">
        <f t="shared" si="79"/>
        <v>9.9721041152594818</v>
      </c>
      <c r="L995" s="26">
        <f t="shared" si="78"/>
        <v>2.7895884740518184E-2</v>
      </c>
      <c r="Q995">
        <v>993</v>
      </c>
      <c r="R995">
        <v>673</v>
      </c>
      <c r="S995" s="10">
        <v>-3.0338794663162361E-2</v>
      </c>
      <c r="T995" s="20"/>
    </row>
    <row r="996" spans="1:20" x14ac:dyDescent="0.15">
      <c r="A996" s="6">
        <v>38054</v>
      </c>
      <c r="B996" s="11">
        <v>2008.78</v>
      </c>
      <c r="C996" s="7">
        <f t="shared" si="75"/>
        <v>-1.8973154329639752E-2</v>
      </c>
      <c r="E996">
        <v>994</v>
      </c>
      <c r="F996" s="2">
        <f t="shared" si="76"/>
        <v>964.3992612401546</v>
      </c>
      <c r="G996" s="9">
        <f>C996^2</f>
        <v>3.5998058521632769E-4</v>
      </c>
      <c r="H996" s="23">
        <f>$O$2*H995+(1-$O$2)*G995</f>
        <v>9.47729138020426E-5</v>
      </c>
      <c r="I996" s="9">
        <f t="shared" si="77"/>
        <v>9.7351380987658626E-3</v>
      </c>
      <c r="J996" s="24">
        <f>$J$2*(1+C996*$O$3/I996)</f>
        <v>2228.2552553245296</v>
      </c>
      <c r="K996" s="24">
        <f t="shared" si="79"/>
        <v>9.8506447955143575</v>
      </c>
      <c r="L996" s="26">
        <f t="shared" si="78"/>
        <v>0.14935520448564255</v>
      </c>
      <c r="Q996">
        <v>994</v>
      </c>
      <c r="R996">
        <v>681</v>
      </c>
      <c r="S996" s="10">
        <v>-3.0418642452932687E-2</v>
      </c>
      <c r="T996" s="20"/>
    </row>
    <row r="997" spans="1:20" x14ac:dyDescent="0.15">
      <c r="A997" s="6">
        <v>38055</v>
      </c>
      <c r="B997" s="11">
        <v>1995.16</v>
      </c>
      <c r="C997" s="7">
        <f t="shared" si="75"/>
        <v>-6.7802347693624032E-3</v>
      </c>
      <c r="E997">
        <v>995</v>
      </c>
      <c r="F997" s="2">
        <f t="shared" si="76"/>
        <v>957.86040783754675</v>
      </c>
      <c r="G997" s="9">
        <f>C997^2</f>
        <v>4.5971583527670842E-5</v>
      </c>
      <c r="H997" s="23">
        <f>$O$2*H996+(1-$O$2)*G996</f>
        <v>1.1068537408689972E-4</v>
      </c>
      <c r="I997" s="9">
        <f t="shared" si="77"/>
        <v>1.0520711672073317E-2</v>
      </c>
      <c r="J997" s="24">
        <f>$J$2*(1+C997*$O$3/I997)</f>
        <v>2250.8682082474211</v>
      </c>
      <c r="K997" s="24">
        <f t="shared" si="79"/>
        <v>9.9506118735628952</v>
      </c>
      <c r="L997" s="26">
        <f t="shared" si="78"/>
        <v>4.9388126437104773E-2</v>
      </c>
      <c r="Q997">
        <v>995</v>
      </c>
      <c r="R997">
        <v>926</v>
      </c>
      <c r="S997" s="10">
        <v>-3.0576346362487072E-2</v>
      </c>
      <c r="T997" s="20"/>
    </row>
    <row r="998" spans="1:20" x14ac:dyDescent="0.15">
      <c r="A998" s="6">
        <v>38056</v>
      </c>
      <c r="B998" s="11">
        <v>1964.15</v>
      </c>
      <c r="C998" s="7">
        <f t="shared" si="75"/>
        <v>-1.5542613123759486E-2</v>
      </c>
      <c r="E998">
        <v>996</v>
      </c>
      <c r="F998" s="2">
        <f t="shared" si="76"/>
        <v>942.97275409196129</v>
      </c>
      <c r="G998" s="9">
        <f>C998^2</f>
        <v>2.415728227148606E-4</v>
      </c>
      <c r="H998" s="23">
        <f>$O$2*H997+(1-$O$2)*G997</f>
        <v>1.0680254665334599E-4</v>
      </c>
      <c r="I998" s="9">
        <f t="shared" si="77"/>
        <v>1.0334531757817863E-2</v>
      </c>
      <c r="J998" s="24">
        <f>$J$2*(1+C998*$O$3/I998)</f>
        <v>2235.9690743413844</v>
      </c>
      <c r="K998" s="24">
        <f t="shared" si="79"/>
        <v>9.8847459564878797</v>
      </c>
      <c r="L998" s="26">
        <f t="shared" si="78"/>
        <v>0.11525404351212032</v>
      </c>
      <c r="Q998">
        <v>996</v>
      </c>
      <c r="R998">
        <v>240</v>
      </c>
      <c r="S998" s="10">
        <v>-3.0650926814848489E-2</v>
      </c>
      <c r="T998" s="20"/>
    </row>
    <row r="999" spans="1:20" x14ac:dyDescent="0.15">
      <c r="A999" s="6">
        <v>38057</v>
      </c>
      <c r="B999" s="11">
        <v>1943.89</v>
      </c>
      <c r="C999" s="7">
        <f t="shared" si="75"/>
        <v>-1.0314894483618886E-2</v>
      </c>
      <c r="E999">
        <v>997</v>
      </c>
      <c r="F999" s="2">
        <f t="shared" si="76"/>
        <v>933.24608963257526</v>
      </c>
      <c r="G999" s="9">
        <f>C999^2</f>
        <v>1.0639704820819132E-4</v>
      </c>
      <c r="H999" s="23">
        <f>$O$2*H998+(1-$O$2)*G998</f>
        <v>1.1488876321703687E-4</v>
      </c>
      <c r="I999" s="9">
        <f t="shared" si="77"/>
        <v>1.0718617598227715E-2</v>
      </c>
      <c r="J999" s="24">
        <f>$J$2*(1+C999*$O$3/I999)</f>
        <v>2245.3579572031645</v>
      </c>
      <c r="K999" s="24">
        <f t="shared" si="79"/>
        <v>9.9262522201338825</v>
      </c>
      <c r="L999" s="26">
        <f t="shared" si="78"/>
        <v>7.3747779866117469E-2</v>
      </c>
      <c r="Q999">
        <v>997</v>
      </c>
      <c r="R999">
        <v>127</v>
      </c>
      <c r="S999" s="10">
        <v>-3.0692325668759679E-2</v>
      </c>
      <c r="T999" s="20"/>
    </row>
    <row r="1000" spans="1:20" x14ac:dyDescent="0.15">
      <c r="A1000" s="6">
        <v>38058</v>
      </c>
      <c r="B1000" s="11">
        <v>1984.73</v>
      </c>
      <c r="C1000" s="7">
        <f t="shared" si="75"/>
        <v>2.1009419257262518E-2</v>
      </c>
      <c r="E1000">
        <v>998</v>
      </c>
      <c r="F1000" s="2">
        <f t="shared" si="76"/>
        <v>952.85304799986682</v>
      </c>
      <c r="G1000" s="9">
        <f>C1000^2</f>
        <v>4.4139569752743314E-4</v>
      </c>
      <c r="H1000" s="23">
        <f>$O$2*H999+(1-$O$2)*G999</f>
        <v>1.1437926031650614E-4</v>
      </c>
      <c r="I1000" s="9">
        <f t="shared" si="77"/>
        <v>1.0694823996518416E-2</v>
      </c>
      <c r="J1000" s="24">
        <f>$J$2*(1+C1000*$O$3/I1000)</f>
        <v>2296.0936465751947</v>
      </c>
      <c r="K1000" s="24">
        <f t="shared" si="79"/>
        <v>10.150543962861818</v>
      </c>
      <c r="L1000" s="26">
        <f t="shared" si="78"/>
        <v>-0.1505439628618177</v>
      </c>
      <c r="Q1000">
        <v>998</v>
      </c>
      <c r="R1000">
        <v>1395</v>
      </c>
      <c r="S1000" s="10">
        <v>-3.0819370329938423E-2</v>
      </c>
      <c r="T1000" s="20"/>
    </row>
    <row r="1001" spans="1:20" x14ac:dyDescent="0.15">
      <c r="A1001" s="6">
        <v>38061</v>
      </c>
      <c r="B1001" s="11">
        <v>1939.2</v>
      </c>
      <c r="C1001" s="7">
        <f t="shared" si="75"/>
        <v>-2.2940148030210605E-2</v>
      </c>
      <c r="E1001">
        <v>999</v>
      </c>
      <c r="F1001" s="2">
        <f t="shared" si="76"/>
        <v>930.99445802771254</v>
      </c>
      <c r="G1001" s="9">
        <f>C1001^2</f>
        <v>5.2625039164797547E-4</v>
      </c>
      <c r="H1001" s="23">
        <f>$O$2*H1000+(1-$O$2)*G1000</f>
        <v>1.3400024654916179E-4</v>
      </c>
      <c r="I1001" s="9">
        <f t="shared" si="77"/>
        <v>1.1575847552087138E-2</v>
      </c>
      <c r="J1001" s="24">
        <f>$J$2*(1+C1001*$O$3/I1001)</f>
        <v>2227.686844458829</v>
      </c>
      <c r="K1001" s="24">
        <f t="shared" si="79"/>
        <v>9.8481319714011644</v>
      </c>
      <c r="L1001" s="26">
        <f t="shared" si="78"/>
        <v>0.15186802859883564</v>
      </c>
      <c r="Q1001">
        <v>999</v>
      </c>
      <c r="R1001">
        <v>64</v>
      </c>
      <c r="S1001" s="10">
        <v>-3.1012073788478034E-2</v>
      </c>
      <c r="T1001" s="20"/>
    </row>
    <row r="1002" spans="1:20" x14ac:dyDescent="0.15">
      <c r="A1002" s="6">
        <v>38062</v>
      </c>
      <c r="B1002" s="11">
        <v>1943.09</v>
      </c>
      <c r="C1002" s="7">
        <f t="shared" si="75"/>
        <v>2.0059818481847902E-3</v>
      </c>
      <c r="E1002">
        <v>1000</v>
      </c>
      <c r="F1002" s="2">
        <f t="shared" si="76"/>
        <v>932.86201601127675</v>
      </c>
      <c r="G1002" s="9">
        <f>C1002^2</f>
        <v>4.0239631752468668E-6</v>
      </c>
      <c r="H1002" s="23">
        <f>$O$2*H1001+(1-$O$2)*G1001</f>
        <v>1.5753525525509063E-4</v>
      </c>
      <c r="I1002" s="9">
        <f t="shared" si="77"/>
        <v>1.2551304922401122E-2</v>
      </c>
      <c r="J1002" s="24">
        <f>$J$2*(1+C1002*$O$3/I1002)</f>
        <v>2264.8105203009241</v>
      </c>
      <c r="K1002" s="24">
        <f t="shared" si="79"/>
        <v>10.012247883772718</v>
      </c>
      <c r="L1002" s="26">
        <f t="shared" si="78"/>
        <v>-1.2247883772717572E-2</v>
      </c>
      <c r="Q1002">
        <v>1000</v>
      </c>
      <c r="R1002">
        <v>778</v>
      </c>
      <c r="S1002" s="10">
        <v>-3.1103440846644403E-2</v>
      </c>
      <c r="T1002" s="20"/>
    </row>
    <row r="1003" spans="1:20" x14ac:dyDescent="0.15">
      <c r="A1003" s="6">
        <v>38063</v>
      </c>
      <c r="B1003" s="11">
        <v>1976.76</v>
      </c>
      <c r="C1003" s="7">
        <f t="shared" si="75"/>
        <v>1.7328070238640469E-2</v>
      </c>
      <c r="E1003">
        <v>1001</v>
      </c>
      <c r="F1003" s="2">
        <f t="shared" si="76"/>
        <v>949.02671454767994</v>
      </c>
      <c r="G1003" s="9">
        <f>C1003^2</f>
        <v>3.0026201819525756E-4</v>
      </c>
      <c r="H1003" s="23">
        <f>$O$2*H1002+(1-$O$2)*G1002</f>
        <v>1.4832457773029999E-4</v>
      </c>
      <c r="I1003" s="9">
        <f t="shared" si="77"/>
        <v>1.2178857817147714E-2</v>
      </c>
      <c r="J1003" s="24">
        <f>$J$2*(1+C1003*$O$3/I1003)</f>
        <v>2286.7041900289223</v>
      </c>
      <c r="K1003" s="24">
        <f t="shared" si="79"/>
        <v>10.109035163078117</v>
      </c>
      <c r="L1003" s="26">
        <f t="shared" si="78"/>
        <v>-0.10903516307811678</v>
      </c>
      <c r="Q1003">
        <v>1001</v>
      </c>
      <c r="R1003">
        <v>153</v>
      </c>
      <c r="S1003" s="10">
        <v>-3.1106766222949389E-2</v>
      </c>
      <c r="T1003" s="20"/>
    </row>
    <row r="1004" spans="1:20" x14ac:dyDescent="0.15">
      <c r="A1004" s="6">
        <v>38064</v>
      </c>
      <c r="B1004" s="11">
        <v>1962.44</v>
      </c>
      <c r="C1004" s="7">
        <f t="shared" si="75"/>
        <v>-7.2441773406989318E-3</v>
      </c>
      <c r="E1004">
        <v>1002</v>
      </c>
      <c r="F1004" s="2">
        <f t="shared" si="76"/>
        <v>942.15179672643569</v>
      </c>
      <c r="G1004" s="9">
        <f>C1004^2</f>
        <v>5.247810534349585E-5</v>
      </c>
      <c r="H1004" s="23">
        <f>$O$2*H1003+(1-$O$2)*G1003</f>
        <v>1.5744082415819745E-4</v>
      </c>
      <c r="I1004" s="9">
        <f t="shared" si="77"/>
        <v>1.254754255454818E-2</v>
      </c>
      <c r="J1004" s="24">
        <f>$J$2*(1+C1004*$O$3/I1004)</f>
        <v>2252.0318544052543</v>
      </c>
      <c r="K1004" s="24">
        <f t="shared" si="79"/>
        <v>9.9557561069002052</v>
      </c>
      <c r="L1004" s="26">
        <f t="shared" si="78"/>
        <v>4.4243893099794818E-2</v>
      </c>
      <c r="Q1004">
        <v>1002</v>
      </c>
      <c r="R1004">
        <v>1060</v>
      </c>
      <c r="S1004" s="10">
        <v>-3.1173537352477965E-2</v>
      </c>
      <c r="T1004" s="20"/>
    </row>
    <row r="1005" spans="1:20" x14ac:dyDescent="0.15">
      <c r="A1005" s="6">
        <v>38065</v>
      </c>
      <c r="B1005" s="11">
        <v>1940.47</v>
      </c>
      <c r="C1005" s="7">
        <f t="shared" si="75"/>
        <v>-1.1195246733658126E-2</v>
      </c>
      <c r="E1005">
        <v>1003</v>
      </c>
      <c r="F1005" s="2">
        <f t="shared" si="76"/>
        <v>931.60417490152395</v>
      </c>
      <c r="G1005" s="9">
        <f>C1005^2</f>
        <v>1.2533354942748294E-4</v>
      </c>
      <c r="H1005" s="23">
        <f>$O$2*H1004+(1-$O$2)*G1004</f>
        <v>1.5114306102931538E-4</v>
      </c>
      <c r="I1005" s="9">
        <f t="shared" si="77"/>
        <v>1.2294025420069514E-2</v>
      </c>
      <c r="J1005" s="24">
        <f>$J$2*(1+C1005*$O$3/I1005)</f>
        <v>2246.2543386671141</v>
      </c>
      <c r="K1005" s="24">
        <f t="shared" si="79"/>
        <v>9.930214932835467</v>
      </c>
      <c r="L1005" s="26">
        <f t="shared" si="78"/>
        <v>6.9785067164533032E-2</v>
      </c>
      <c r="Q1005">
        <v>1003</v>
      </c>
      <c r="R1005">
        <v>834</v>
      </c>
      <c r="S1005" s="10">
        <v>-3.1176672997476729E-2</v>
      </c>
      <c r="T1005" s="20"/>
    </row>
    <row r="1006" spans="1:20" x14ac:dyDescent="0.15">
      <c r="A1006" s="6">
        <v>38068</v>
      </c>
      <c r="B1006" s="11">
        <v>1909.9</v>
      </c>
      <c r="C1006" s="7">
        <f t="shared" si="75"/>
        <v>-1.5753915288564069E-2</v>
      </c>
      <c r="E1006">
        <v>1004</v>
      </c>
      <c r="F1006" s="2">
        <f t="shared" si="76"/>
        <v>916.92776164765269</v>
      </c>
      <c r="G1006" s="9">
        <f>C1006^2</f>
        <v>2.4818584691925272E-4</v>
      </c>
      <c r="H1006" s="23">
        <f>$O$2*H1005+(1-$O$2)*G1005</f>
        <v>1.4959449033320543E-4</v>
      </c>
      <c r="I1006" s="9">
        <f t="shared" si="77"/>
        <v>1.2230882647348286E-2</v>
      </c>
      <c r="J1006" s="24">
        <f>$J$2*(1+C1006*$O$3/I1006)</f>
        <v>2239.7117891273469</v>
      </c>
      <c r="K1006" s="24">
        <f t="shared" si="79"/>
        <v>9.9012917062799364</v>
      </c>
      <c r="L1006" s="26">
        <f t="shared" si="78"/>
        <v>9.8708293720063622E-2</v>
      </c>
      <c r="Q1006">
        <v>1004</v>
      </c>
      <c r="R1006">
        <v>603</v>
      </c>
      <c r="S1006" s="10">
        <v>-3.1629801939192959E-2</v>
      </c>
      <c r="T1006" s="20"/>
    </row>
    <row r="1007" spans="1:20" x14ac:dyDescent="0.15">
      <c r="A1007" s="6">
        <v>38069</v>
      </c>
      <c r="B1007" s="11">
        <v>1901.8</v>
      </c>
      <c r="C1007" s="7">
        <f t="shared" si="75"/>
        <v>-4.2410597413478079E-3</v>
      </c>
      <c r="E1007">
        <v>1005</v>
      </c>
      <c r="F1007" s="2">
        <f t="shared" si="76"/>
        <v>913.03901623200466</v>
      </c>
      <c r="G1007" s="9">
        <f>C1007^2</f>
        <v>1.7986587729681136E-5</v>
      </c>
      <c r="H1007" s="23">
        <f>$O$2*H1006+(1-$O$2)*G1006</f>
        <v>1.5550997172836828E-4</v>
      </c>
      <c r="I1007" s="9">
        <f t="shared" si="77"/>
        <v>1.2470363736810899E-2</v>
      </c>
      <c r="J1007" s="24">
        <f>$J$2*(1+C1007*$O$3/I1007)</f>
        <v>2256.1445292716462</v>
      </c>
      <c r="K1007" s="24">
        <f t="shared" si="79"/>
        <v>9.9739373718928324</v>
      </c>
      <c r="L1007" s="26">
        <f t="shared" si="78"/>
        <v>2.606262810716764E-2</v>
      </c>
      <c r="Q1007">
        <v>1005</v>
      </c>
      <c r="R1007">
        <v>357</v>
      </c>
      <c r="S1007" s="10">
        <v>-3.1794463065722312E-2</v>
      </c>
      <c r="T1007" s="20"/>
    </row>
    <row r="1008" spans="1:20" x14ac:dyDescent="0.15">
      <c r="A1008" s="6">
        <v>38070</v>
      </c>
      <c r="B1008" s="11">
        <v>1909.48</v>
      </c>
      <c r="C1008" s="7">
        <f t="shared" si="75"/>
        <v>4.0382795246609593E-3</v>
      </c>
      <c r="E1008">
        <v>1006</v>
      </c>
      <c r="F1008" s="2">
        <f t="shared" si="76"/>
        <v>916.72612299647096</v>
      </c>
      <c r="G1008" s="9">
        <f>C1008^2</f>
        <v>1.6307701519295943E-5</v>
      </c>
      <c r="H1008" s="23">
        <f>$O$2*H1007+(1-$O$2)*G1007</f>
        <v>1.4725856868844705E-4</v>
      </c>
      <c r="I1008" s="9">
        <f t="shared" si="77"/>
        <v>1.2135014161031995E-2</v>
      </c>
      <c r="J1008" s="24">
        <f>$J$2*(1+C1008*$O$3/I1008)</f>
        <v>2267.8087179822373</v>
      </c>
      <c r="K1008" s="24">
        <f t="shared" si="79"/>
        <v>10.025502281048245</v>
      </c>
      <c r="L1008" s="26">
        <f t="shared" si="78"/>
        <v>-2.5502281048245479E-2</v>
      </c>
      <c r="Q1008">
        <v>1006</v>
      </c>
      <c r="R1008">
        <v>496</v>
      </c>
      <c r="S1008" s="10">
        <v>-3.1961682036865113E-2</v>
      </c>
      <c r="T1008" s="20"/>
    </row>
    <row r="1009" spans="1:20" x14ac:dyDescent="0.15">
      <c r="A1009" s="6">
        <v>38071</v>
      </c>
      <c r="B1009" s="11">
        <v>1967.17</v>
      </c>
      <c r="C1009" s="7">
        <f t="shared" si="75"/>
        <v>3.0212413850891462E-2</v>
      </c>
      <c r="E1009">
        <v>1007</v>
      </c>
      <c r="F1009" s="2">
        <f t="shared" si="76"/>
        <v>944.42263201236358</v>
      </c>
      <c r="G1009" s="9">
        <f>C1009^2</f>
        <v>9.1278995069753828E-4</v>
      </c>
      <c r="H1009" s="23">
        <f>$O$2*H1008+(1-$O$2)*G1008</f>
        <v>1.3940151665829797E-4</v>
      </c>
      <c r="I1009" s="9">
        <f t="shared" si="77"/>
        <v>1.180684194263216E-2</v>
      </c>
      <c r="J1009" s="24">
        <f>$J$2*(1+C1009*$O$3/I1009)</f>
        <v>2306.3983000315884</v>
      </c>
      <c r="K1009" s="24">
        <f t="shared" si="79"/>
        <v>10.196098654451683</v>
      </c>
      <c r="L1009" s="26">
        <f t="shared" si="78"/>
        <v>-0.19609865445168317</v>
      </c>
      <c r="Q1009">
        <v>1007</v>
      </c>
      <c r="R1009">
        <v>1114</v>
      </c>
      <c r="S1009" s="10">
        <v>-3.199536419921678E-2</v>
      </c>
      <c r="T1009" s="20"/>
    </row>
    <row r="1010" spans="1:20" x14ac:dyDescent="0.15">
      <c r="A1010" s="6">
        <v>38072</v>
      </c>
      <c r="B1010" s="11">
        <v>1960.02</v>
      </c>
      <c r="C1010" s="7">
        <f t="shared" si="75"/>
        <v>-3.6346629930306129E-3</v>
      </c>
      <c r="E1010">
        <v>1008</v>
      </c>
      <c r="F1010" s="2">
        <f t="shared" si="76"/>
        <v>940.98997402200769</v>
      </c>
      <c r="G1010" s="9">
        <f>C1010^2</f>
        <v>1.3210775072906254E-5</v>
      </c>
      <c r="H1010" s="23">
        <f>$O$2*H1009+(1-$O$2)*G1009</f>
        <v>1.8580482270065242E-4</v>
      </c>
      <c r="I1010" s="9">
        <f t="shared" si="77"/>
        <v>1.3631024271882595E-2</v>
      </c>
      <c r="J1010" s="24">
        <f>$J$2*(1+C1010*$O$3/I1010)</f>
        <v>2257.4176920440409</v>
      </c>
      <c r="K1010" s="24">
        <f t="shared" si="79"/>
        <v>9.9795657550000918</v>
      </c>
      <c r="L1010" s="26">
        <f t="shared" si="78"/>
        <v>2.0434244999908202E-2</v>
      </c>
      <c r="Q1010">
        <v>1008</v>
      </c>
      <c r="R1010">
        <v>1264</v>
      </c>
      <c r="S1010" s="10">
        <v>-3.2261985724698405E-2</v>
      </c>
      <c r="T1010" s="20"/>
    </row>
    <row r="1011" spans="1:20" x14ac:dyDescent="0.15">
      <c r="A1011" s="6">
        <v>38075</v>
      </c>
      <c r="B1011" s="11">
        <v>1992.57</v>
      </c>
      <c r="C1011" s="7">
        <f t="shared" si="75"/>
        <v>1.6606973398230584E-2</v>
      </c>
      <c r="E1011">
        <v>1009</v>
      </c>
      <c r="F1011" s="2">
        <f t="shared" si="76"/>
        <v>956.61696948859287</v>
      </c>
      <c r="G1011" s="9">
        <f>C1011^2</f>
        <v>2.7579156544953827E-4</v>
      </c>
      <c r="H1011" s="23">
        <f>$O$2*H1010+(1-$O$2)*G1010</f>
        <v>1.7544917984298764E-4</v>
      </c>
      <c r="I1011" s="9">
        <f t="shared" si="77"/>
        <v>1.3245723077393232E-2</v>
      </c>
      <c r="J1011" s="24">
        <f>$J$2*(1+C1011*$O$3/I1011)</f>
        <v>2283.7739186535528</v>
      </c>
      <c r="K1011" s="24">
        <f t="shared" si="79"/>
        <v>10.096081053622186</v>
      </c>
      <c r="L1011" s="26">
        <f t="shared" si="78"/>
        <v>-9.6081053622185664E-2</v>
      </c>
      <c r="Q1011">
        <v>1009</v>
      </c>
      <c r="R1011">
        <v>1416</v>
      </c>
      <c r="S1011" s="10">
        <v>-3.2385907445213746E-2</v>
      </c>
      <c r="T1011" s="20"/>
    </row>
    <row r="1012" spans="1:20" x14ac:dyDescent="0.15">
      <c r="A1012" s="6">
        <v>38076</v>
      </c>
      <c r="B1012" s="11">
        <v>2000.63</v>
      </c>
      <c r="C1012" s="7">
        <f t="shared" si="75"/>
        <v>4.0450272763317141E-3</v>
      </c>
      <c r="E1012">
        <v>1010</v>
      </c>
      <c r="F1012" s="2">
        <f t="shared" si="76"/>
        <v>960.48651122317597</v>
      </c>
      <c r="G1012" s="9">
        <f>C1012^2</f>
        <v>1.6362245666267565E-5</v>
      </c>
      <c r="H1012" s="23">
        <f>$O$2*H1011+(1-$O$2)*G1011</f>
        <v>1.814697229793807E-4</v>
      </c>
      <c r="I1012" s="9">
        <f t="shared" si="77"/>
        <v>1.3471069852813499E-2</v>
      </c>
      <c r="J1012" s="24">
        <f>$J$2*(1+C1012*$O$3/I1012)</f>
        <v>2267.2452618892025</v>
      </c>
      <c r="K1012" s="24">
        <f t="shared" si="79"/>
        <v>10.023011360936158</v>
      </c>
      <c r="L1012" s="26">
        <f t="shared" si="78"/>
        <v>-2.3011360936157743E-2</v>
      </c>
      <c r="Q1012">
        <v>1010</v>
      </c>
      <c r="R1012">
        <v>396</v>
      </c>
      <c r="S1012" s="10">
        <v>-3.2704941617851091E-2</v>
      </c>
      <c r="T1012" s="20"/>
    </row>
    <row r="1013" spans="1:20" x14ac:dyDescent="0.15">
      <c r="A1013" s="6">
        <v>38077</v>
      </c>
      <c r="B1013" s="11">
        <v>1994.22</v>
      </c>
      <c r="C1013" s="7">
        <f t="shared" si="75"/>
        <v>-3.2039907429159964E-3</v>
      </c>
      <c r="E1013">
        <v>1011</v>
      </c>
      <c r="F1013" s="2">
        <f t="shared" si="76"/>
        <v>957.40912133252118</v>
      </c>
      <c r="G1013" s="9">
        <f>C1013^2</f>
        <v>1.0265556680691399E-5</v>
      </c>
      <c r="H1013" s="23">
        <f>$O$2*H1012+(1-$O$2)*G1012</f>
        <v>1.715632743405939E-4</v>
      </c>
      <c r="I1013" s="9">
        <f t="shared" si="77"/>
        <v>1.3098216456472E-2</v>
      </c>
      <c r="J1013" s="24">
        <f>$J$2*(1+C1013*$O$3/I1013)</f>
        <v>2257.7996441121195</v>
      </c>
      <c r="K1013" s="24">
        <f t="shared" si="79"/>
        <v>9.9812542842395331</v>
      </c>
      <c r="L1013" s="26">
        <f t="shared" si="78"/>
        <v>1.8745715760466908E-2</v>
      </c>
      <c r="Q1013">
        <v>1011</v>
      </c>
      <c r="R1013">
        <v>292</v>
      </c>
      <c r="S1013" s="10">
        <v>-3.2915818137036368E-2</v>
      </c>
      <c r="T1013" s="20"/>
    </row>
    <row r="1014" spans="1:20" x14ac:dyDescent="0.15">
      <c r="A1014" s="6">
        <v>38078</v>
      </c>
      <c r="B1014" s="11">
        <v>2015.01</v>
      </c>
      <c r="C1014" s="7">
        <f t="shared" si="75"/>
        <v>1.0425128621716739E-2</v>
      </c>
      <c r="E1014">
        <v>1012</v>
      </c>
      <c r="F1014" s="2">
        <f t="shared" si="76"/>
        <v>967.39023456601751</v>
      </c>
      <c r="G1014" s="9">
        <f>C1014^2</f>
        <v>1.0868330677933756E-4</v>
      </c>
      <c r="H1014" s="23">
        <f>$O$2*H1013+(1-$O$2)*G1013</f>
        <v>1.6188541128099975E-4</v>
      </c>
      <c r="I1014" s="9">
        <f t="shared" si="77"/>
        <v>1.2723419795047233E-2</v>
      </c>
      <c r="J1014" s="24">
        <f>$J$2*(1+C1014*$O$3/I1014)</f>
        <v>2276.2436768754246</v>
      </c>
      <c r="K1014" s="24">
        <f t="shared" si="79"/>
        <v>10.062791448760521</v>
      </c>
      <c r="L1014" s="26">
        <f t="shared" si="78"/>
        <v>-6.2791448760521007E-2</v>
      </c>
      <c r="Q1014">
        <v>1012</v>
      </c>
      <c r="R1014">
        <v>889</v>
      </c>
      <c r="S1014" s="10">
        <v>-3.2983360001265893E-2</v>
      </c>
      <c r="T1014" s="20"/>
    </row>
    <row r="1015" spans="1:20" x14ac:dyDescent="0.15">
      <c r="A1015" s="6">
        <v>38079</v>
      </c>
      <c r="B1015" s="11">
        <v>2057.17</v>
      </c>
      <c r="C1015" s="7">
        <f t="shared" si="75"/>
        <v>2.0922973086982211E-2</v>
      </c>
      <c r="E1015">
        <v>1013</v>
      </c>
      <c r="F1015" s="2">
        <f t="shared" si="76"/>
        <v>987.63091440845176</v>
      </c>
      <c r="G1015" s="9">
        <f>C1015^2</f>
        <v>4.3777080279858188E-4</v>
      </c>
      <c r="H1015" s="23">
        <f>$O$2*H1014+(1-$O$2)*G1014</f>
        <v>1.5869328501090001E-4</v>
      </c>
      <c r="I1015" s="9">
        <f t="shared" si="77"/>
        <v>1.2597352301610843E-2</v>
      </c>
      <c r="J1015" s="24">
        <f>$J$2*(1+C1015*$O$3/I1015)</f>
        <v>2290.8317020720733</v>
      </c>
      <c r="K1015" s="24">
        <f t="shared" si="79"/>
        <v>10.127282020088387</v>
      </c>
      <c r="L1015" s="26">
        <f t="shared" si="78"/>
        <v>-0.12728202008838707</v>
      </c>
      <c r="Q1015">
        <v>1013</v>
      </c>
      <c r="R1015">
        <v>1144</v>
      </c>
      <c r="S1015" s="10">
        <v>-3.3014227952651964E-2</v>
      </c>
      <c r="T1015" s="20"/>
    </row>
    <row r="1016" spans="1:20" x14ac:dyDescent="0.15">
      <c r="A1016" s="6">
        <v>38082</v>
      </c>
      <c r="B1016" s="11">
        <v>2079.12</v>
      </c>
      <c r="C1016" s="7">
        <f t="shared" si="75"/>
        <v>1.0669998104191558E-2</v>
      </c>
      <c r="E1016">
        <v>1014</v>
      </c>
      <c r="F1016" s="2">
        <f t="shared" si="76"/>
        <v>998.16893439283092</v>
      </c>
      <c r="G1016" s="9">
        <f>C1016^2</f>
        <v>1.1384885954345144E-4</v>
      </c>
      <c r="H1016" s="23">
        <f>$O$2*H1015+(1-$O$2)*G1015</f>
        <v>1.7543793607816092E-4</v>
      </c>
      <c r="I1016" s="9">
        <f t="shared" si="77"/>
        <v>1.3245298640580397E-2</v>
      </c>
      <c r="J1016" s="24">
        <f>$J$2*(1+C1016*$O$3/I1016)</f>
        <v>2276.0045133630683</v>
      </c>
      <c r="K1016" s="24">
        <f t="shared" si="79"/>
        <v>10.061734157499728</v>
      </c>
      <c r="L1016" s="26">
        <f t="shared" si="78"/>
        <v>-6.1734157499728326E-2</v>
      </c>
      <c r="Q1016">
        <v>1014</v>
      </c>
      <c r="R1016">
        <v>301</v>
      </c>
      <c r="S1016" s="10">
        <v>-3.3137878429711165E-2</v>
      </c>
      <c r="T1016" s="20"/>
    </row>
    <row r="1017" spans="1:20" x14ac:dyDescent="0.15">
      <c r="A1017" s="6">
        <v>38083</v>
      </c>
      <c r="B1017" s="11">
        <v>2059.9</v>
      </c>
      <c r="C1017" s="7">
        <f t="shared" si="75"/>
        <v>-9.2442956635498952E-3</v>
      </c>
      <c r="E1017">
        <v>1015</v>
      </c>
      <c r="F1017" s="2">
        <f t="shared" si="76"/>
        <v>988.94156564113302</v>
      </c>
      <c r="G1017" s="9">
        <f>C1017^2</f>
        <v>8.5457002315127397E-5</v>
      </c>
      <c r="H1017" s="23">
        <f>$O$2*H1016+(1-$O$2)*G1016</f>
        <v>1.7174259148607836E-4</v>
      </c>
      <c r="I1017" s="9">
        <f t="shared" si="77"/>
        <v>1.310505976659696E-2</v>
      </c>
      <c r="J1017" s="24">
        <f>$J$2*(1+C1017*$O$3/I1017)</f>
        <v>2249.8119265213536</v>
      </c>
      <c r="K1017" s="24">
        <f t="shared" si="79"/>
        <v>9.9459422756509763</v>
      </c>
      <c r="L1017" s="26">
        <f t="shared" si="78"/>
        <v>5.4057724349023673E-2</v>
      </c>
      <c r="Q1017">
        <v>1015</v>
      </c>
      <c r="R1017">
        <v>1415</v>
      </c>
      <c r="S1017" s="10">
        <v>-3.3161283544684395E-2</v>
      </c>
      <c r="T1017" s="20"/>
    </row>
    <row r="1018" spans="1:20" x14ac:dyDescent="0.15">
      <c r="A1018" s="6">
        <v>38084</v>
      </c>
      <c r="B1018" s="11">
        <v>2050.2399999999998</v>
      </c>
      <c r="C1018" s="7">
        <f t="shared" si="75"/>
        <v>-4.6895480363126074E-3</v>
      </c>
      <c r="E1018">
        <v>1016</v>
      </c>
      <c r="F1018" s="2">
        <f t="shared" si="76"/>
        <v>984.30387666395268</v>
      </c>
      <c r="G1018" s="9">
        <f>C1018^2</f>
        <v>2.1991860784883432E-5</v>
      </c>
      <c r="H1018" s="23">
        <f>$O$2*H1017+(1-$O$2)*G1017</f>
        <v>1.6656545613582128E-4</v>
      </c>
      <c r="I1018" s="9">
        <f t="shared" si="77"/>
        <v>1.2906024025075317E-2</v>
      </c>
      <c r="J1018" s="24">
        <f>$J$2*(1+C1018*$O$3/I1018)</f>
        <v>2255.7411431573805</v>
      </c>
      <c r="K1018" s="24">
        <f t="shared" si="79"/>
        <v>9.9721540872724646</v>
      </c>
      <c r="L1018" s="26">
        <f t="shared" si="78"/>
        <v>2.7845912727535449E-2</v>
      </c>
      <c r="Q1018">
        <v>1016</v>
      </c>
      <c r="R1018">
        <v>443</v>
      </c>
      <c r="S1018" s="10">
        <v>-3.3176297029950064E-2</v>
      </c>
      <c r="T1018" s="20"/>
    </row>
    <row r="1019" spans="1:20" x14ac:dyDescent="0.15">
      <c r="A1019" s="6">
        <v>38085</v>
      </c>
      <c r="B1019" s="11">
        <v>2052.88</v>
      </c>
      <c r="C1019" s="7">
        <f t="shared" si="75"/>
        <v>1.2876541282973442E-3</v>
      </c>
      <c r="E1019">
        <v>1017</v>
      </c>
      <c r="F1019" s="2">
        <f t="shared" si="76"/>
        <v>985.57131961423806</v>
      </c>
      <c r="G1019" s="9">
        <f>C1019^2</f>
        <v>1.6580531541211932E-6</v>
      </c>
      <c r="H1019" s="23">
        <f>$O$2*H1018+(1-$O$2)*G1018</f>
        <v>1.57891040414765E-4</v>
      </c>
      <c r="I1019" s="9">
        <f t="shared" si="77"/>
        <v>1.2565470162901387E-2</v>
      </c>
      <c r="J1019" s="24">
        <f>$J$2*(1+C1019*$O$3/I1019)</f>
        <v>2263.8164120061015</v>
      </c>
      <c r="K1019" s="24">
        <f t="shared" si="79"/>
        <v>10.007853141439149</v>
      </c>
      <c r="L1019" s="26">
        <f t="shared" si="78"/>
        <v>-7.8531414391491694E-3</v>
      </c>
      <c r="Q1019">
        <v>1017</v>
      </c>
      <c r="R1019">
        <v>897</v>
      </c>
      <c r="S1019" s="10">
        <v>-3.3255440043742368E-2</v>
      </c>
      <c r="T1019" s="20"/>
    </row>
    <row r="1020" spans="1:20" x14ac:dyDescent="0.15">
      <c r="A1020" s="6">
        <v>38089</v>
      </c>
      <c r="B1020" s="11">
        <v>2065.48</v>
      </c>
      <c r="C1020" s="7">
        <f t="shared" si="75"/>
        <v>6.1377187171192116E-3</v>
      </c>
      <c r="E1020">
        <v>1018</v>
      </c>
      <c r="F1020" s="2">
        <f t="shared" si="76"/>
        <v>991.62047914969025</v>
      </c>
      <c r="G1020" s="9">
        <f>C1020^2</f>
        <v>3.7671591050475502E-5</v>
      </c>
      <c r="H1020" s="23">
        <f>$O$2*H1019+(1-$O$2)*G1019</f>
        <v>1.4851706117912638E-4</v>
      </c>
      <c r="I1020" s="9">
        <f t="shared" si="77"/>
        <v>1.2186757615507349E-2</v>
      </c>
      <c r="J1020" s="24">
        <f>$J$2*(1+C1020*$O$3/I1020)</f>
        <v>2270.7705584942987</v>
      </c>
      <c r="K1020" s="24">
        <f t="shared" si="79"/>
        <v>10.038595950974779</v>
      </c>
      <c r="L1020" s="26">
        <f t="shared" si="78"/>
        <v>-3.8595950974778859E-2</v>
      </c>
      <c r="Q1020">
        <v>1018</v>
      </c>
      <c r="R1020">
        <v>952</v>
      </c>
      <c r="S1020" s="10">
        <v>-3.3326904240576383E-2</v>
      </c>
      <c r="T1020" s="20"/>
    </row>
    <row r="1021" spans="1:20" x14ac:dyDescent="0.15">
      <c r="A1021" s="6">
        <v>38090</v>
      </c>
      <c r="B1021" s="11">
        <v>2030.08</v>
      </c>
      <c r="C1021" s="7">
        <f t="shared" si="75"/>
        <v>-1.7138873288533474E-2</v>
      </c>
      <c r="E1021">
        <v>1019</v>
      </c>
      <c r="F1021" s="2">
        <f t="shared" si="76"/>
        <v>974.62522140722888</v>
      </c>
      <c r="G1021" s="9">
        <f>C1021^2</f>
        <v>2.9374097760040619E-4</v>
      </c>
      <c r="H1021" s="23">
        <f>$O$2*H1020+(1-$O$2)*G1020</f>
        <v>1.4186633297140732E-4</v>
      </c>
      <c r="I1021" s="9">
        <f t="shared" si="77"/>
        <v>1.1910765423406144E-2</v>
      </c>
      <c r="J1021" s="24">
        <f>$J$2*(1+C1021*$O$3/I1021)</f>
        <v>2237.0960162521051</v>
      </c>
      <c r="K1021" s="24">
        <f t="shared" si="79"/>
        <v>9.8897279281184467</v>
      </c>
      <c r="L1021" s="26">
        <f t="shared" si="78"/>
        <v>0.1102720718815533</v>
      </c>
      <c r="Q1021">
        <v>1019</v>
      </c>
      <c r="R1021">
        <v>745</v>
      </c>
      <c r="S1021" s="10">
        <v>-3.3330306691837563E-2</v>
      </c>
      <c r="T1021" s="20"/>
    </row>
    <row r="1022" spans="1:20" x14ac:dyDescent="0.15">
      <c r="A1022" s="6">
        <v>38091</v>
      </c>
      <c r="B1022" s="11">
        <v>2024.85</v>
      </c>
      <c r="C1022" s="7">
        <f t="shared" si="75"/>
        <v>-2.5762531525851395E-3</v>
      </c>
      <c r="E1022">
        <v>1020</v>
      </c>
      <c r="F1022" s="2">
        <f t="shared" si="76"/>
        <v>972.11434010798951</v>
      </c>
      <c r="G1022" s="9">
        <f>C1022^2</f>
        <v>6.63708030620487E-6</v>
      </c>
      <c r="H1022" s="23">
        <f>$O$2*H1021+(1-$O$2)*G1021</f>
        <v>1.5097881164914727E-4</v>
      </c>
      <c r="I1022" s="9">
        <f t="shared" si="77"/>
        <v>1.2287343555429191E-2</v>
      </c>
      <c r="J1022" s="24">
        <f>$J$2*(1+C1022*$O$3/I1022)</f>
        <v>2258.405424009979</v>
      </c>
      <c r="K1022" s="24">
        <f t="shared" si="79"/>
        <v>9.9839323089334364</v>
      </c>
      <c r="L1022" s="26">
        <f t="shared" si="78"/>
        <v>1.6067691066563583E-2</v>
      </c>
      <c r="Q1022">
        <v>1020</v>
      </c>
      <c r="R1022">
        <v>1385</v>
      </c>
      <c r="S1022" s="10">
        <v>-3.34092258437515E-2</v>
      </c>
      <c r="T1022" s="20"/>
    </row>
    <row r="1023" spans="1:20" x14ac:dyDescent="0.15">
      <c r="A1023" s="6">
        <v>38092</v>
      </c>
      <c r="B1023" s="11">
        <v>2002.17</v>
      </c>
      <c r="C1023" s="7">
        <f t="shared" si="75"/>
        <v>-1.1200829691088154E-2</v>
      </c>
      <c r="E1023">
        <v>1021</v>
      </c>
      <c r="F1023" s="2">
        <f t="shared" si="76"/>
        <v>961.22585294417536</v>
      </c>
      <c r="G1023" s="9">
        <f>C1023^2</f>
        <v>1.2545858576876195E-4</v>
      </c>
      <c r="H1023" s="23">
        <f>$O$2*H1022+(1-$O$2)*G1022</f>
        <v>1.4231830776857072E-4</v>
      </c>
      <c r="I1023" s="9">
        <f t="shared" si="77"/>
        <v>1.1929723708811145E-2</v>
      </c>
      <c r="J1023" s="24">
        <f>$J$2*(1+C1023*$O$3/I1023)</f>
        <v>2245.7641744347443</v>
      </c>
      <c r="K1023" s="24">
        <f t="shared" si="79"/>
        <v>9.9280480205245887</v>
      </c>
      <c r="L1023" s="26">
        <f t="shared" si="78"/>
        <v>7.1951979475411321E-2</v>
      </c>
      <c r="Q1023">
        <v>1021</v>
      </c>
      <c r="R1023">
        <v>442</v>
      </c>
      <c r="S1023" s="10">
        <v>-3.3671093201775193E-2</v>
      </c>
      <c r="T1023" s="20"/>
    </row>
    <row r="1024" spans="1:20" x14ac:dyDescent="0.15">
      <c r="A1024" s="6">
        <v>38093</v>
      </c>
      <c r="B1024" s="11">
        <v>1995.74</v>
      </c>
      <c r="C1024" s="7">
        <f t="shared" si="75"/>
        <v>-3.2115155056763323E-3</v>
      </c>
      <c r="E1024">
        <v>1022</v>
      </c>
      <c r="F1024" s="2">
        <f t="shared" si="76"/>
        <v>958.13886121298822</v>
      </c>
      <c r="G1024" s="9">
        <f>C1024^2</f>
        <v>1.0313831843199507E-5</v>
      </c>
      <c r="H1024" s="23">
        <f>$O$2*H1023+(1-$O$2)*G1023</f>
        <v>1.4130672444858218E-4</v>
      </c>
      <c r="I1024" s="9">
        <f t="shared" si="77"/>
        <v>1.1887250499950869E-2</v>
      </c>
      <c r="J1024" s="24">
        <f>$J$2*(1+C1024*$O$3/I1024)</f>
        <v>2257.356701633727</v>
      </c>
      <c r="K1024" s="24">
        <f t="shared" si="79"/>
        <v>9.9792961293068512</v>
      </c>
      <c r="L1024" s="26">
        <f t="shared" si="78"/>
        <v>2.0703870693148829E-2</v>
      </c>
      <c r="Q1024">
        <v>1022</v>
      </c>
      <c r="R1024">
        <v>647</v>
      </c>
      <c r="S1024" s="10">
        <v>-3.3791896238248853E-2</v>
      </c>
      <c r="T1024" s="20"/>
    </row>
    <row r="1025" spans="1:20" x14ac:dyDescent="0.15">
      <c r="A1025" s="6">
        <v>38096</v>
      </c>
      <c r="B1025" s="11">
        <v>2020.43</v>
      </c>
      <c r="C1025" s="7">
        <f t="shared" si="75"/>
        <v>1.2371350977582241E-2</v>
      </c>
      <c r="E1025">
        <v>1023</v>
      </c>
      <c r="F1025" s="2">
        <f t="shared" si="76"/>
        <v>969.99233335031511</v>
      </c>
      <c r="G1025" s="9">
        <f>C1025^2</f>
        <v>1.5305032501052506E-4</v>
      </c>
      <c r="H1025" s="23">
        <f>$O$2*H1024+(1-$O$2)*G1024</f>
        <v>1.3344715089225922E-4</v>
      </c>
      <c r="I1025" s="9">
        <f t="shared" si="77"/>
        <v>1.1551932777343331E-2</v>
      </c>
      <c r="J1025" s="24">
        <f>$J$2*(1+C1025*$O$3/I1025)</f>
        <v>2280.6046041611321</v>
      </c>
      <c r="K1025" s="24">
        <f t="shared" si="79"/>
        <v>10.08207018514762</v>
      </c>
      <c r="L1025" s="26">
        <f t="shared" si="78"/>
        <v>-8.2070185147619767E-2</v>
      </c>
      <c r="Q1025">
        <v>1023</v>
      </c>
      <c r="R1025">
        <v>1490</v>
      </c>
      <c r="S1025" s="10">
        <v>-3.384244267333969E-2</v>
      </c>
      <c r="T1025" s="20"/>
    </row>
    <row r="1026" spans="1:20" x14ac:dyDescent="0.15">
      <c r="A1026" s="6">
        <v>38097</v>
      </c>
      <c r="B1026" s="11">
        <v>1978.63</v>
      </c>
      <c r="C1026" s="7">
        <f t="shared" si="75"/>
        <v>-2.0688665284122609E-2</v>
      </c>
      <c r="E1026">
        <v>1024</v>
      </c>
      <c r="F1026" s="2">
        <f t="shared" si="76"/>
        <v>949.92448663746541</v>
      </c>
      <c r="G1026" s="9">
        <f>C1026^2</f>
        <v>4.2802087123846005E-4</v>
      </c>
      <c r="H1026" s="23">
        <f>$O$2*H1025+(1-$O$2)*G1025</f>
        <v>1.3462334133935517E-4</v>
      </c>
      <c r="I1026" s="9">
        <f t="shared" si="77"/>
        <v>1.1602729908920365E-2</v>
      </c>
      <c r="J1026" s="24">
        <f>$J$2*(1+C1026*$O$3/I1026)</f>
        <v>2231.130248821893</v>
      </c>
      <c r="K1026" s="24">
        <f t="shared" si="79"/>
        <v>9.8633545331731227</v>
      </c>
      <c r="L1026" s="26">
        <f t="shared" si="78"/>
        <v>0.13664546682687728</v>
      </c>
      <c r="Q1026">
        <v>1024</v>
      </c>
      <c r="R1026">
        <v>437</v>
      </c>
      <c r="S1026" s="10">
        <v>-3.3949485711438854E-2</v>
      </c>
      <c r="T1026" s="20"/>
    </row>
    <row r="1027" spans="1:20" x14ac:dyDescent="0.15">
      <c r="A1027" s="6">
        <v>38098</v>
      </c>
      <c r="B1027" s="11">
        <v>1995.63</v>
      </c>
      <c r="C1027" s="7">
        <f t="shared" si="75"/>
        <v>8.5918034195378024E-3</v>
      </c>
      <c r="E1027">
        <v>1025</v>
      </c>
      <c r="F1027" s="2">
        <f t="shared" si="76"/>
        <v>958.08605109005987</v>
      </c>
      <c r="G1027" s="9">
        <f>C1027^2</f>
        <v>7.3819085999981475E-5</v>
      </c>
      <c r="H1027" s="23">
        <f>$O$2*H1026+(1-$O$2)*G1026</f>
        <v>1.5222719313330146E-4</v>
      </c>
      <c r="I1027" s="9">
        <f t="shared" si="77"/>
        <v>1.2338038463763251E-2</v>
      </c>
      <c r="J1027" s="24">
        <f>$J$2*(1+C1027*$O$3/I1027)</f>
        <v>2274.1115053288017</v>
      </c>
      <c r="K1027" s="24">
        <f t="shared" si="79"/>
        <v>10.053365569701693</v>
      </c>
      <c r="L1027" s="26">
        <f t="shared" si="78"/>
        <v>-5.3365569701693261E-2</v>
      </c>
      <c r="Q1027">
        <v>1025</v>
      </c>
      <c r="R1027">
        <v>195</v>
      </c>
      <c r="S1027" s="10">
        <v>-3.4109463615036972E-2</v>
      </c>
      <c r="T1027" s="20"/>
    </row>
    <row r="1028" spans="1:20" x14ac:dyDescent="0.15">
      <c r="A1028" s="6">
        <v>38099</v>
      </c>
      <c r="B1028" s="11">
        <v>2032.91</v>
      </c>
      <c r="C1028" s="7">
        <f t="shared" ref="C1028:C1091" si="80">B1028/B1027-1</f>
        <v>1.8680817586426368E-2</v>
      </c>
      <c r="E1028">
        <v>1026</v>
      </c>
      <c r="F1028" s="2">
        <f t="shared" ref="F1028:F1091" si="81">F1027*(1+C1028)</f>
        <v>975.98388184257283</v>
      </c>
      <c r="G1028" s="9">
        <f>C1028^2</f>
        <v>3.489729456973367E-4</v>
      </c>
      <c r="H1028" s="23">
        <f>$O$2*H1027+(1-$O$2)*G1027</f>
        <v>1.4752270670530227E-4</v>
      </c>
      <c r="I1028" s="9">
        <f t="shared" ref="I1028:I1091" si="82">SQRT(H1028)</f>
        <v>1.2145892585779864E-2</v>
      </c>
      <c r="J1028" s="24">
        <f>$J$2*(1+C1028*$O$3/I1028)</f>
        <v>2288.7018120191101</v>
      </c>
      <c r="K1028" s="24">
        <f t="shared" si="79"/>
        <v>10.117866227030071</v>
      </c>
      <c r="L1028" s="26">
        <f t="shared" si="78"/>
        <v>-0.11786622703007055</v>
      </c>
      <c r="Q1028">
        <v>1026</v>
      </c>
      <c r="R1028">
        <v>987</v>
      </c>
      <c r="S1028" s="10">
        <v>-3.4185897393333775E-2</v>
      </c>
      <c r="T1028" s="20"/>
    </row>
    <row r="1029" spans="1:20" x14ac:dyDescent="0.15">
      <c r="A1029" s="6">
        <v>38100</v>
      </c>
      <c r="B1029" s="11">
        <v>2049.77</v>
      </c>
      <c r="C1029" s="7">
        <f t="shared" si="80"/>
        <v>8.293529964435109E-3</v>
      </c>
      <c r="E1029">
        <v>1027</v>
      </c>
      <c r="F1029" s="2">
        <f t="shared" si="81"/>
        <v>984.0782334114399</v>
      </c>
      <c r="G1029" s="9">
        <f>C1029^2</f>
        <v>6.8782639270983026E-5</v>
      </c>
      <c r="H1029" s="23">
        <f>$O$2*H1028+(1-$O$2)*G1028</f>
        <v>1.5960972104482433E-4</v>
      </c>
      <c r="I1029" s="9">
        <f t="shared" si="82"/>
        <v>1.263367409128573E-2</v>
      </c>
      <c r="J1029" s="24">
        <f>$J$2*(1+C1029*$O$3/I1029)</f>
        <v>2273.4197564469919</v>
      </c>
      <c r="K1029" s="24">
        <f t="shared" si="79"/>
        <v>10.050307494328093</v>
      </c>
      <c r="L1029" s="26">
        <f t="shared" ref="L1029:L1092" si="83">-(K1029-$K$2)</f>
        <v>-5.0307494328093227E-2</v>
      </c>
      <c r="Q1029">
        <v>1027</v>
      </c>
      <c r="R1029">
        <v>1169</v>
      </c>
      <c r="S1029" s="10">
        <v>-3.4438222907597904E-2</v>
      </c>
      <c r="T1029" s="20"/>
    </row>
    <row r="1030" spans="1:20" x14ac:dyDescent="0.15">
      <c r="A1030" s="6">
        <v>38103</v>
      </c>
      <c r="B1030" s="11">
        <v>2036.77</v>
      </c>
      <c r="C1030" s="7">
        <f t="shared" si="80"/>
        <v>-6.3421749757289758E-3</v>
      </c>
      <c r="E1030">
        <v>1028</v>
      </c>
      <c r="F1030" s="2">
        <f t="shared" si="81"/>
        <v>977.83703706533834</v>
      </c>
      <c r="G1030" s="9">
        <f>C1030^2</f>
        <v>4.0223183422762836E-5</v>
      </c>
      <c r="H1030" s="23">
        <f>$O$2*H1029+(1-$O$2)*G1029</f>
        <v>1.5416009613839385E-4</v>
      </c>
      <c r="I1030" s="9">
        <f t="shared" si="82"/>
        <v>1.2416122427650021E-2</v>
      </c>
      <c r="J1030" s="24">
        <f>$J$2*(1+C1030*$O$3/I1030)</f>
        <v>2253.1852673747171</v>
      </c>
      <c r="K1030" s="24">
        <f t="shared" ref="K1030:K1093" si="84">$K$2*J1030/$J$2</f>
        <v>9.9608551014779447</v>
      </c>
      <c r="L1030" s="26">
        <f t="shared" si="83"/>
        <v>3.9144898522055271E-2</v>
      </c>
      <c r="Q1030">
        <v>1028</v>
      </c>
      <c r="R1030">
        <v>619</v>
      </c>
      <c r="S1030" s="10">
        <v>-3.4702790763248004E-2</v>
      </c>
      <c r="T1030" s="20"/>
    </row>
    <row r="1031" spans="1:20" x14ac:dyDescent="0.15">
      <c r="A1031" s="6">
        <v>38104</v>
      </c>
      <c r="B1031" s="11">
        <v>2032.53</v>
      </c>
      <c r="C1031" s="7">
        <f t="shared" si="80"/>
        <v>-2.0817274409972164E-3</v>
      </c>
      <c r="E1031">
        <v>1029</v>
      </c>
      <c r="F1031" s="2">
        <f t="shared" si="81"/>
        <v>975.80144687245604</v>
      </c>
      <c r="G1031" s="9">
        <f>C1031^2</f>
        <v>4.3335891386008188E-6</v>
      </c>
      <c r="H1031" s="23">
        <f>$O$2*H1030+(1-$O$2)*G1030</f>
        <v>1.4732388137545598E-4</v>
      </c>
      <c r="I1031" s="9">
        <f t="shared" si="82"/>
        <v>1.2137704946795171E-2</v>
      </c>
      <c r="J1031" s="24">
        <f>$J$2*(1+C1031*$O$3/I1031)</f>
        <v>2259.0668932056892</v>
      </c>
      <c r="K1031" s="24">
        <f t="shared" si="84"/>
        <v>9.986856524224546</v>
      </c>
      <c r="L1031" s="26">
        <f t="shared" si="83"/>
        <v>1.314347577545405E-2</v>
      </c>
      <c r="Q1031">
        <v>1029</v>
      </c>
      <c r="R1031">
        <v>551</v>
      </c>
      <c r="S1031" s="10">
        <v>-3.4880584215889243E-2</v>
      </c>
      <c r="T1031" s="20"/>
    </row>
    <row r="1032" spans="1:20" x14ac:dyDescent="0.15">
      <c r="A1032" s="6">
        <v>38105</v>
      </c>
      <c r="B1032" s="11">
        <v>1989.54</v>
      </c>
      <c r="C1032" s="7">
        <f t="shared" si="80"/>
        <v>-2.115097932133847E-2</v>
      </c>
      <c r="E1032">
        <v>1030</v>
      </c>
      <c r="F1032" s="2">
        <f t="shared" si="81"/>
        <v>955.16229064792458</v>
      </c>
      <c r="G1032" s="9">
        <f>C1032^2</f>
        <v>4.4736392625168759E-4</v>
      </c>
      <c r="H1032" s="23">
        <f>$O$2*H1031+(1-$O$2)*G1031</f>
        <v>1.3874446384124465E-4</v>
      </c>
      <c r="I1032" s="9">
        <f t="shared" si="82"/>
        <v>1.1778983990193918E-2</v>
      </c>
      <c r="J1032" s="24">
        <f>$J$2*(1+C1032*$O$3/I1032)</f>
        <v>2230.9123834728512</v>
      </c>
      <c r="K1032" s="24">
        <f t="shared" si="84"/>
        <v>9.8623913965838401</v>
      </c>
      <c r="L1032" s="26">
        <f t="shared" si="83"/>
        <v>0.13760860341615988</v>
      </c>
      <c r="Q1032">
        <v>1030</v>
      </c>
      <c r="R1032">
        <v>1291</v>
      </c>
      <c r="S1032" s="10">
        <v>-3.4935686255657572E-2</v>
      </c>
      <c r="T1032" s="20"/>
    </row>
    <row r="1033" spans="1:20" x14ac:dyDescent="0.15">
      <c r="A1033" s="6">
        <v>38106</v>
      </c>
      <c r="B1033" s="11">
        <v>1958.78</v>
      </c>
      <c r="C1033" s="7">
        <f t="shared" si="80"/>
        <v>-1.5460860299365664E-2</v>
      </c>
      <c r="E1033">
        <v>1031</v>
      </c>
      <c r="F1033" s="2">
        <f t="shared" si="81"/>
        <v>940.39465990899487</v>
      </c>
      <c r="G1033" s="9">
        <f>C1033^2</f>
        <v>2.3903820119650134E-4</v>
      </c>
      <c r="H1033" s="23">
        <f>$O$2*H1032+(1-$O$2)*G1032</f>
        <v>1.5726163158587123E-4</v>
      </c>
      <c r="I1033" s="9">
        <f t="shared" si="82"/>
        <v>1.2540399977108834E-2</v>
      </c>
      <c r="J1033" s="24">
        <f>$J$2*(1+C1033*$O$3/I1033)</f>
        <v>2240.6679842348844</v>
      </c>
      <c r="K1033" s="24">
        <f t="shared" si="84"/>
        <v>9.9055188424381733</v>
      </c>
      <c r="L1033" s="26">
        <f t="shared" si="83"/>
        <v>9.4481157561826734E-2</v>
      </c>
      <c r="Q1033">
        <v>1031</v>
      </c>
      <c r="R1033">
        <v>1333</v>
      </c>
      <c r="S1033" s="10">
        <v>-3.4938830286954214E-2</v>
      </c>
      <c r="T1033" s="20"/>
    </row>
    <row r="1034" spans="1:20" x14ac:dyDescent="0.15">
      <c r="A1034" s="6">
        <v>38107</v>
      </c>
      <c r="B1034" s="11">
        <v>1920.15</v>
      </c>
      <c r="C1034" s="7">
        <f t="shared" si="80"/>
        <v>-1.9721459275671482E-2</v>
      </c>
      <c r="E1034">
        <v>1032</v>
      </c>
      <c r="F1034" s="2">
        <f t="shared" si="81"/>
        <v>921.84870492054074</v>
      </c>
      <c r="G1034" s="9">
        <f>C1034^2</f>
        <v>3.8893595596196874E-4</v>
      </c>
      <c r="H1034" s="23">
        <f>$O$2*H1033+(1-$O$2)*G1033</f>
        <v>1.6216822576250905E-4</v>
      </c>
      <c r="I1034" s="9">
        <f t="shared" si="82"/>
        <v>1.2734528878702543E-2</v>
      </c>
      <c r="J1034" s="24">
        <f>$J$2*(1+C1034*$O$3/I1034)</f>
        <v>2235.1940125434689</v>
      </c>
      <c r="K1034" s="24">
        <f t="shared" si="84"/>
        <v>9.8813195723482732</v>
      </c>
      <c r="L1034" s="26">
        <f t="shared" si="83"/>
        <v>0.11868042765172682</v>
      </c>
      <c r="Q1034">
        <v>1032</v>
      </c>
      <c r="R1034">
        <v>1148</v>
      </c>
      <c r="S1034" s="10">
        <v>-3.5088047698835112E-2</v>
      </c>
      <c r="T1034" s="20"/>
    </row>
    <row r="1035" spans="1:20" x14ac:dyDescent="0.15">
      <c r="A1035" s="6">
        <v>38110</v>
      </c>
      <c r="B1035" s="11">
        <v>1938.72</v>
      </c>
      <c r="C1035" s="7">
        <f t="shared" si="80"/>
        <v>9.6711194437935077E-3</v>
      </c>
      <c r="E1035">
        <v>1033</v>
      </c>
      <c r="F1035" s="2">
        <f t="shared" si="81"/>
        <v>930.76401385493364</v>
      </c>
      <c r="G1035" s="9">
        <f>C1035^2</f>
        <v>9.3530551296120849E-5</v>
      </c>
      <c r="H1035" s="23">
        <f>$O$2*H1034+(1-$O$2)*G1034</f>
        <v>1.7577428957447666E-4</v>
      </c>
      <c r="I1035" s="9">
        <f t="shared" si="82"/>
        <v>1.3257989650564548E-2</v>
      </c>
      <c r="J1035" s="24">
        <f>$J$2*(1+C1035*$O$3/I1035)</f>
        <v>2274.6851006318225</v>
      </c>
      <c r="K1035" s="24">
        <f t="shared" si="84"/>
        <v>10.055901313114811</v>
      </c>
      <c r="L1035" s="26">
        <f t="shared" si="83"/>
        <v>-5.5901313114810947E-2</v>
      </c>
      <c r="Q1035">
        <v>1033</v>
      </c>
      <c r="R1035">
        <v>1034</v>
      </c>
      <c r="S1035" s="10">
        <v>-3.5564836243828779E-2</v>
      </c>
      <c r="T1035" s="20"/>
    </row>
    <row r="1036" spans="1:20" x14ac:dyDescent="0.15">
      <c r="A1036" s="6">
        <v>38111</v>
      </c>
      <c r="B1036" s="11">
        <v>1950.48</v>
      </c>
      <c r="C1036" s="7">
        <f t="shared" si="80"/>
        <v>6.0658578856152001E-3</v>
      </c>
      <c r="E1036">
        <v>1034</v>
      </c>
      <c r="F1036" s="2">
        <f t="shared" si="81"/>
        <v>936.40989608802249</v>
      </c>
      <c r="G1036" s="9">
        <f>C1036^2</f>
        <v>3.6794631888480106E-5</v>
      </c>
      <c r="H1036" s="23">
        <f>$O$2*H1035+(1-$O$2)*G1035</f>
        <v>1.7083966527777533E-4</v>
      </c>
      <c r="I1036" s="9">
        <f t="shared" si="82"/>
        <v>1.3070564841573425E-2</v>
      </c>
      <c r="J1036" s="24">
        <f>$J$2*(1+C1036*$O$3/I1036)</f>
        <v>2270.0849082176992</v>
      </c>
      <c r="K1036" s="24">
        <f t="shared" si="84"/>
        <v>10.035564836243829</v>
      </c>
      <c r="L1036" s="26">
        <f t="shared" si="83"/>
        <v>-3.5564836243828779E-2</v>
      </c>
      <c r="Q1036">
        <v>1034</v>
      </c>
      <c r="R1036">
        <v>345</v>
      </c>
      <c r="S1036" s="10">
        <v>-3.5742522179889491E-2</v>
      </c>
      <c r="T1036" s="20"/>
    </row>
    <row r="1037" spans="1:20" x14ac:dyDescent="0.15">
      <c r="A1037" s="6">
        <v>38112</v>
      </c>
      <c r="B1037" s="11">
        <v>1957.26</v>
      </c>
      <c r="C1037" s="7">
        <f t="shared" si="80"/>
        <v>3.4760674295557514E-3</v>
      </c>
      <c r="E1037">
        <v>1035</v>
      </c>
      <c r="F1037" s="2">
        <f t="shared" si="81"/>
        <v>939.66492002852772</v>
      </c>
      <c r="G1037" s="9">
        <f>C1037^2</f>
        <v>1.208304477481833E-5</v>
      </c>
      <c r="H1037" s="23">
        <f>$O$2*H1036+(1-$O$2)*G1036</f>
        <v>1.6279696327441761E-4</v>
      </c>
      <c r="I1037" s="9">
        <f t="shared" si="82"/>
        <v>1.2759191325253242E-2</v>
      </c>
      <c r="J1037" s="24">
        <f>$J$2*(1+C1037*$O$3/I1037)</f>
        <v>2266.7626771888235</v>
      </c>
      <c r="K1037" s="24">
        <f t="shared" si="84"/>
        <v>10.020877956131738</v>
      </c>
      <c r="L1037" s="26">
        <f t="shared" si="83"/>
        <v>-2.0877956131737818E-2</v>
      </c>
      <c r="Q1037">
        <v>1035</v>
      </c>
      <c r="R1037">
        <v>933</v>
      </c>
      <c r="S1037" s="10">
        <v>-3.5782287126782109E-2</v>
      </c>
      <c r="T1037" s="20"/>
    </row>
    <row r="1038" spans="1:20" x14ac:dyDescent="0.15">
      <c r="A1038" s="6">
        <v>38113</v>
      </c>
      <c r="B1038" s="11">
        <v>1937.74</v>
      </c>
      <c r="C1038" s="7">
        <f t="shared" si="80"/>
        <v>-9.9731256961261838E-3</v>
      </c>
      <c r="E1038">
        <v>1036</v>
      </c>
      <c r="F1038" s="2">
        <f t="shared" si="81"/>
        <v>930.29352366884291</v>
      </c>
      <c r="G1038" s="9">
        <f>C1038^2</f>
        <v>9.9463236150732385E-5</v>
      </c>
      <c r="H1038" s="23">
        <f>$O$2*H1037+(1-$O$2)*G1037</f>
        <v>1.5375412816444166E-4</v>
      </c>
      <c r="I1038" s="9">
        <f t="shared" si="82"/>
        <v>1.2399763230176681E-2</v>
      </c>
      <c r="J1038" s="24">
        <f>$J$2*(1+C1038*$O$3/I1038)</f>
        <v>2248.0974850570078</v>
      </c>
      <c r="K1038" s="24">
        <f t="shared" si="84"/>
        <v>9.9383630928586921</v>
      </c>
      <c r="L1038" s="26">
        <f t="shared" si="83"/>
        <v>6.1636907141307873E-2</v>
      </c>
      <c r="Q1038">
        <v>1036</v>
      </c>
      <c r="R1038">
        <v>1070</v>
      </c>
      <c r="S1038" s="10">
        <v>-3.6504452089433315E-2</v>
      </c>
      <c r="T1038" s="20"/>
    </row>
    <row r="1039" spans="1:20" x14ac:dyDescent="0.15">
      <c r="A1039" s="6">
        <v>38114</v>
      </c>
      <c r="B1039" s="11">
        <v>1917.96</v>
      </c>
      <c r="C1039" s="7">
        <f t="shared" si="80"/>
        <v>-1.0207767811987178E-2</v>
      </c>
      <c r="E1039">
        <v>1037</v>
      </c>
      <c r="F1039" s="2">
        <f t="shared" si="81"/>
        <v>920.79730338223601</v>
      </c>
      <c r="G1039" s="9">
        <f>C1039^2</f>
        <v>1.0419852370344151E-4</v>
      </c>
      <c r="H1039" s="23">
        <f>$O$2*H1038+(1-$O$2)*G1038</f>
        <v>1.5049667464361912E-4</v>
      </c>
      <c r="I1039" s="9">
        <f t="shared" si="82"/>
        <v>1.2267708614228622E-2</v>
      </c>
      <c r="J1039" s="24">
        <f>$J$2*(1+C1039*$O$3/I1039)</f>
        <v>2247.6158393933497</v>
      </c>
      <c r="K1039" s="24">
        <f t="shared" si="84"/>
        <v>9.9362338393368361</v>
      </c>
      <c r="L1039" s="26">
        <f t="shared" si="83"/>
        <v>6.3766160663163873E-2</v>
      </c>
      <c r="Q1039">
        <v>1037</v>
      </c>
      <c r="R1039">
        <v>238</v>
      </c>
      <c r="S1039" s="10">
        <v>-3.6758835143478663E-2</v>
      </c>
      <c r="T1039" s="20"/>
    </row>
    <row r="1040" spans="1:20" x14ac:dyDescent="0.15">
      <c r="A1040" s="6">
        <v>38117</v>
      </c>
      <c r="B1040" s="11">
        <v>1896.07</v>
      </c>
      <c r="C1040" s="7">
        <f t="shared" si="80"/>
        <v>-1.1413168157834441E-2</v>
      </c>
      <c r="E1040">
        <v>1038</v>
      </c>
      <c r="F1040" s="2">
        <f t="shared" si="81"/>
        <v>910.28808891945403</v>
      </c>
      <c r="G1040" s="9">
        <f>C1040^2</f>
        <v>1.3026040739900601E-4</v>
      </c>
      <c r="H1040" s="23">
        <f>$O$2*H1039+(1-$O$2)*G1039</f>
        <v>1.4771878558720848E-4</v>
      </c>
      <c r="I1040" s="9">
        <f t="shared" si="82"/>
        <v>1.2153961723948635E-2</v>
      </c>
      <c r="J1040" s="24">
        <f>$J$2*(1+C1040*$O$3/I1040)</f>
        <v>2245.7616054631258</v>
      </c>
      <c r="K1040" s="24">
        <f t="shared" si="84"/>
        <v>9.9280366636448765</v>
      </c>
      <c r="L1040" s="26">
        <f t="shared" si="83"/>
        <v>7.1963336355123531E-2</v>
      </c>
      <c r="Q1040">
        <v>1038</v>
      </c>
      <c r="R1040">
        <v>1139</v>
      </c>
      <c r="S1040" s="10">
        <v>-3.6767314851338995E-2</v>
      </c>
      <c r="T1040" s="20"/>
    </row>
    <row r="1041" spans="1:20" x14ac:dyDescent="0.15">
      <c r="A1041" s="6">
        <v>38118</v>
      </c>
      <c r="B1041" s="11">
        <v>1931.35</v>
      </c>
      <c r="C1041" s="7">
        <f t="shared" si="80"/>
        <v>1.8606907972806841E-2</v>
      </c>
      <c r="E1041">
        <v>1039</v>
      </c>
      <c r="F1041" s="2">
        <f t="shared" si="81"/>
        <v>927.22573561872048</v>
      </c>
      <c r="G1041" s="9">
        <f>C1041^2</f>
        <v>3.4621702430850276E-4</v>
      </c>
      <c r="H1041" s="23">
        <f>$O$2*H1040+(1-$O$2)*G1040</f>
        <v>1.4667128289591635E-4</v>
      </c>
      <c r="I1041" s="9">
        <f t="shared" si="82"/>
        <v>1.2110792001182926E-2</v>
      </c>
      <c r="J1041" s="24">
        <f>$J$2*(1+C1041*$O$3/I1041)</f>
        <v>2288.6732939740127</v>
      </c>
      <c r="K1041" s="24">
        <f t="shared" si="84"/>
        <v>10.117740154789539</v>
      </c>
      <c r="L1041" s="26">
        <f t="shared" si="83"/>
        <v>-0.11774015478953892</v>
      </c>
      <c r="Q1041">
        <v>1039</v>
      </c>
      <c r="R1041">
        <v>87</v>
      </c>
      <c r="S1041" s="10">
        <v>-3.6936076771185711E-2</v>
      </c>
      <c r="T1041" s="20"/>
    </row>
    <row r="1042" spans="1:20" x14ac:dyDescent="0.15">
      <c r="A1042" s="6">
        <v>38119</v>
      </c>
      <c r="B1042" s="11">
        <v>1925.59</v>
      </c>
      <c r="C1042" s="7">
        <f t="shared" si="80"/>
        <v>-2.9823698449271685E-3</v>
      </c>
      <c r="E1042">
        <v>1040</v>
      </c>
      <c r="F1042" s="2">
        <f t="shared" si="81"/>
        <v>924.4604055453708</v>
      </c>
      <c r="G1042" s="9">
        <f>C1042^2</f>
        <v>8.894529891930903E-6</v>
      </c>
      <c r="H1042" s="23">
        <f>$O$2*H1041+(1-$O$2)*G1041</f>
        <v>1.5864402738067154E-4</v>
      </c>
      <c r="I1042" s="9">
        <f t="shared" si="82"/>
        <v>1.2595397071179277E-2</v>
      </c>
      <c r="J1042" s="24">
        <f>$J$2*(1+C1042*$O$3/I1042)</f>
        <v>2257.9353809661975</v>
      </c>
      <c r="K1042" s="24">
        <f t="shared" si="84"/>
        <v>9.9818543481379525</v>
      </c>
      <c r="L1042" s="26">
        <f t="shared" si="83"/>
        <v>1.8145651862047529E-2</v>
      </c>
      <c r="Q1042">
        <v>1040</v>
      </c>
      <c r="R1042">
        <v>890</v>
      </c>
      <c r="S1042" s="10">
        <v>-3.7499001900442863E-2</v>
      </c>
      <c r="T1042" s="20"/>
    </row>
    <row r="1043" spans="1:20" x14ac:dyDescent="0.15">
      <c r="A1043" s="6">
        <v>38120</v>
      </c>
      <c r="B1043" s="11">
        <v>1926.03</v>
      </c>
      <c r="C1043" s="7">
        <f t="shared" si="80"/>
        <v>2.2850139437791128E-4</v>
      </c>
      <c r="E1043">
        <v>1041</v>
      </c>
      <c r="F1043" s="2">
        <f t="shared" si="81"/>
        <v>924.67164603708511</v>
      </c>
      <c r="G1043" s="9">
        <f>C1043^2</f>
        <v>5.2212887232649748E-8</v>
      </c>
      <c r="H1043" s="23">
        <f>$O$2*H1042+(1-$O$2)*G1042</f>
        <v>1.4965905753134708E-4</v>
      </c>
      <c r="I1043" s="9">
        <f t="shared" si="82"/>
        <v>1.2233521877666589E-2</v>
      </c>
      <c r="J1043" s="24">
        <f>$J$2*(1+C1043*$O$3/I1043)</f>
        <v>2262.3637878664408</v>
      </c>
      <c r="K1043" s="24">
        <f t="shared" si="84"/>
        <v>10.001431397616493</v>
      </c>
      <c r="L1043" s="26">
        <f t="shared" si="83"/>
        <v>-1.4313976164928022E-3</v>
      </c>
      <c r="Q1043">
        <v>1041</v>
      </c>
      <c r="R1043">
        <v>254</v>
      </c>
      <c r="S1043" s="10">
        <v>-3.8011437335088161E-2</v>
      </c>
      <c r="T1043" s="20"/>
    </row>
    <row r="1044" spans="1:20" x14ac:dyDescent="0.15">
      <c r="A1044" s="6">
        <v>38121</v>
      </c>
      <c r="B1044" s="11">
        <v>1904.25</v>
      </c>
      <c r="C1044" s="7">
        <f t="shared" si="80"/>
        <v>-1.1308235074219963E-2</v>
      </c>
      <c r="E1044">
        <v>1042</v>
      </c>
      <c r="F1044" s="2">
        <f t="shared" si="81"/>
        <v>914.21524169723182</v>
      </c>
      <c r="G1044" s="9">
        <f>C1044^2</f>
        <v>1.2787618049381859E-4</v>
      </c>
      <c r="H1044" s="23">
        <f>$O$2*H1043+(1-$O$2)*G1043</f>
        <v>1.4068264685270022E-4</v>
      </c>
      <c r="I1044" s="9">
        <f t="shared" si="82"/>
        <v>1.1860971581312394E-2</v>
      </c>
      <c r="J1044" s="24">
        <f>$J$2*(1+C1044*$O$3/I1044)</f>
        <v>2245.5128571425494</v>
      </c>
      <c r="K1044" s="24">
        <f t="shared" si="84"/>
        <v>9.9269369999759025</v>
      </c>
      <c r="L1044" s="26">
        <f t="shared" si="83"/>
        <v>7.3063000024097491E-2</v>
      </c>
      <c r="Q1044">
        <v>1042</v>
      </c>
      <c r="R1044">
        <v>1050</v>
      </c>
      <c r="S1044" s="10">
        <v>-3.809946018770205E-2</v>
      </c>
      <c r="T1044" s="20"/>
    </row>
    <row r="1045" spans="1:20" x14ac:dyDescent="0.15">
      <c r="A1045" s="6">
        <v>38124</v>
      </c>
      <c r="B1045" s="11">
        <v>1876.64</v>
      </c>
      <c r="C1045" s="7">
        <f t="shared" si="80"/>
        <v>-1.4499146645660987E-2</v>
      </c>
      <c r="E1045">
        <v>1043</v>
      </c>
      <c r="F1045" s="2">
        <f t="shared" si="81"/>
        <v>900.95990084216521</v>
      </c>
      <c r="G1045" s="9">
        <f>C1045^2</f>
        <v>2.1022525345238226E-4</v>
      </c>
      <c r="H1045" s="23">
        <f>$O$2*H1044+(1-$O$2)*G1044</f>
        <v>1.3991425887116733E-4</v>
      </c>
      <c r="I1045" s="9">
        <f t="shared" si="82"/>
        <v>1.1828535787288609E-2</v>
      </c>
      <c r="J1045" s="24">
        <f>$J$2*(1+C1045*$O$3/I1045)</f>
        <v>2240.791187092434</v>
      </c>
      <c r="K1045" s="24">
        <f t="shared" si="84"/>
        <v>9.9060634961911997</v>
      </c>
      <c r="L1045" s="26">
        <f t="shared" si="83"/>
        <v>9.3936503808800254E-2</v>
      </c>
      <c r="Q1045">
        <v>1043</v>
      </c>
      <c r="R1045">
        <v>1207</v>
      </c>
      <c r="S1045" s="10">
        <v>-3.8189668834988311E-2</v>
      </c>
      <c r="T1045" s="20"/>
    </row>
    <row r="1046" spans="1:20" x14ac:dyDescent="0.15">
      <c r="A1046" s="6">
        <v>38125</v>
      </c>
      <c r="B1046" s="11">
        <v>1897.82</v>
      </c>
      <c r="C1046" s="7">
        <f t="shared" si="80"/>
        <v>1.1286128399693007E-2</v>
      </c>
      <c r="E1046">
        <v>1044</v>
      </c>
      <c r="F1046" s="2">
        <f t="shared" si="81"/>
        <v>911.12824996604456</v>
      </c>
      <c r="G1046" s="9">
        <f>C1046^2</f>
        <v>1.2737669425435706E-4</v>
      </c>
      <c r="H1046" s="23">
        <f>$O$2*H1045+(1-$O$2)*G1045</f>
        <v>1.4413291854604022E-4</v>
      </c>
      <c r="I1046" s="9">
        <f t="shared" si="82"/>
        <v>1.2005536995321793E-2</v>
      </c>
      <c r="J1046" s="24">
        <f>$J$2*(1+C1046*$O$3/I1046)</f>
        <v>2278.336210088692</v>
      </c>
      <c r="K1046" s="24">
        <f t="shared" si="84"/>
        <v>10.072042095138423</v>
      </c>
      <c r="L1046" s="26">
        <f t="shared" si="83"/>
        <v>-7.2042095138423079E-2</v>
      </c>
      <c r="Q1046">
        <v>1044</v>
      </c>
      <c r="R1046">
        <v>804</v>
      </c>
      <c r="S1046" s="10">
        <v>-3.8506746357180432E-2</v>
      </c>
      <c r="T1046" s="20"/>
    </row>
    <row r="1047" spans="1:20" x14ac:dyDescent="0.15">
      <c r="A1047" s="6">
        <v>38126</v>
      </c>
      <c r="B1047" s="11">
        <v>1898.17</v>
      </c>
      <c r="C1047" s="7">
        <f t="shared" si="80"/>
        <v>1.8442212643998701E-4</v>
      </c>
      <c r="E1047">
        <v>1045</v>
      </c>
      <c r="F1047" s="2">
        <f t="shared" si="81"/>
        <v>911.29628217536288</v>
      </c>
      <c r="G1047" s="9">
        <f>C1047^2</f>
        <v>3.4011520720646559E-8</v>
      </c>
      <c r="H1047" s="23">
        <f>$O$2*H1046+(1-$O$2)*G1046</f>
        <v>1.4312754508853922E-4</v>
      </c>
      <c r="I1047" s="9">
        <f t="shared" si="82"/>
        <v>1.1963592482550515E-2</v>
      </c>
      <c r="J1047" s="24">
        <f>$J$2*(1+C1047*$O$3/I1047)</f>
        <v>2262.307223490513</v>
      </c>
      <c r="K1047" s="24">
        <f t="shared" si="84"/>
        <v>10.001181338484345</v>
      </c>
      <c r="L1047" s="26">
        <f t="shared" si="83"/>
        <v>-1.1813384843453179E-3</v>
      </c>
      <c r="Q1047">
        <v>1045</v>
      </c>
      <c r="R1047">
        <v>899</v>
      </c>
      <c r="S1047" s="10">
        <v>-3.855526879997484E-2</v>
      </c>
      <c r="T1047" s="20"/>
    </row>
    <row r="1048" spans="1:20" x14ac:dyDescent="0.15">
      <c r="A1048" s="6">
        <v>38127</v>
      </c>
      <c r="B1048" s="11">
        <v>1896.59</v>
      </c>
      <c r="C1048" s="7">
        <f t="shared" si="80"/>
        <v>-8.3238066137392153E-4</v>
      </c>
      <c r="E1048">
        <v>1046</v>
      </c>
      <c r="F1048" s="2">
        <f t="shared" si="81"/>
        <v>910.53773677329821</v>
      </c>
      <c r="G1048" s="9">
        <f>C1048^2</f>
        <v>6.9285756542928697E-7</v>
      </c>
      <c r="H1048" s="23">
        <f>$O$2*H1047+(1-$O$2)*G1047</f>
        <v>1.345419330744701E-4</v>
      </c>
      <c r="I1048" s="9">
        <f t="shared" si="82"/>
        <v>1.1599221227068225E-2</v>
      </c>
      <c r="J1048" s="24">
        <f>$J$2*(1+C1048*$O$3/I1048)</f>
        <v>2260.7960114914431</v>
      </c>
      <c r="K1048" s="24">
        <f t="shared" si="84"/>
        <v>9.9945005901374113</v>
      </c>
      <c r="L1048" s="26">
        <f t="shared" si="83"/>
        <v>5.4994098625886778E-3</v>
      </c>
      <c r="Q1048">
        <v>1046</v>
      </c>
      <c r="R1048">
        <v>1359</v>
      </c>
      <c r="S1048" s="10">
        <v>-3.8593673028177733E-2</v>
      </c>
      <c r="T1048" s="20"/>
    </row>
    <row r="1049" spans="1:20" x14ac:dyDescent="0.15">
      <c r="A1049" s="6">
        <v>38128</v>
      </c>
      <c r="B1049" s="11">
        <v>1912.09</v>
      </c>
      <c r="C1049" s="7">
        <f t="shared" si="80"/>
        <v>8.1725623355601851E-3</v>
      </c>
      <c r="E1049">
        <v>1047</v>
      </c>
      <c r="F1049" s="2">
        <f t="shared" si="81"/>
        <v>917.97916318595787</v>
      </c>
      <c r="G1049" s="9">
        <f>C1049^2</f>
        <v>6.6790775128616948E-5</v>
      </c>
      <c r="H1049" s="23">
        <f>$O$2*H1048+(1-$O$2)*G1048</f>
        <v>1.2651098854392766E-4</v>
      </c>
      <c r="I1049" s="9">
        <f t="shared" si="82"/>
        <v>1.1247710368956327E-2</v>
      </c>
      <c r="J1049" s="24">
        <f>$J$2*(1+C1049*$O$3/I1049)</f>
        <v>2274.6355557820975</v>
      </c>
      <c r="K1049" s="24">
        <f t="shared" si="84"/>
        <v>10.055682285822078</v>
      </c>
      <c r="L1049" s="26">
        <f t="shared" si="83"/>
        <v>-5.5682285822078015E-2</v>
      </c>
      <c r="Q1049">
        <v>1047</v>
      </c>
      <c r="R1049">
        <v>1018</v>
      </c>
      <c r="S1049" s="10">
        <v>-3.8595950974778859E-2</v>
      </c>
      <c r="T1049" s="20"/>
    </row>
    <row r="1050" spans="1:20" x14ac:dyDescent="0.15">
      <c r="A1050" s="6">
        <v>38131</v>
      </c>
      <c r="B1050" s="11">
        <v>1922.98</v>
      </c>
      <c r="C1050" s="7">
        <f t="shared" si="80"/>
        <v>5.6953386085383251E-3</v>
      </c>
      <c r="E1050">
        <v>1048</v>
      </c>
      <c r="F1050" s="2">
        <f t="shared" si="81"/>
        <v>923.20736535588458</v>
      </c>
      <c r="G1050" s="9">
        <f>C1050^2</f>
        <v>3.2436881865907263E-5</v>
      </c>
      <c r="H1050" s="23">
        <f>$O$2*H1049+(1-$O$2)*G1049</f>
        <v>1.22927775739009E-4</v>
      </c>
      <c r="I1050" s="9">
        <f t="shared" si="82"/>
        <v>1.1087279907128213E-2</v>
      </c>
      <c r="J1050" s="24">
        <f>$J$2*(1+C1050*$O$3/I1050)</f>
        <v>2270.9446684979466</v>
      </c>
      <c r="K1050" s="24">
        <f t="shared" si="84"/>
        <v>10.039365654444424</v>
      </c>
      <c r="L1050" s="26">
        <f t="shared" si="83"/>
        <v>-3.9365654444424081E-2</v>
      </c>
      <c r="Q1050">
        <v>1048</v>
      </c>
      <c r="R1050">
        <v>1330</v>
      </c>
      <c r="S1050" s="10">
        <v>-3.8752266171398375E-2</v>
      </c>
      <c r="T1050" s="20"/>
    </row>
    <row r="1051" spans="1:20" x14ac:dyDescent="0.15">
      <c r="A1051" s="6">
        <v>38132</v>
      </c>
      <c r="B1051" s="11">
        <v>1964.65</v>
      </c>
      <c r="C1051" s="7">
        <f t="shared" si="80"/>
        <v>2.1669492142404101E-2</v>
      </c>
      <c r="E1051">
        <v>1049</v>
      </c>
      <c r="F1051" s="2">
        <f t="shared" si="81"/>
        <v>943.21280010527346</v>
      </c>
      <c r="G1051" s="9">
        <f>C1051^2</f>
        <v>4.6956688970971306E-4</v>
      </c>
      <c r="H1051" s="23">
        <f>$O$2*H1050+(1-$O$2)*G1050</f>
        <v>1.1749832210662289E-4</v>
      </c>
      <c r="I1051" s="9">
        <f t="shared" si="82"/>
        <v>1.083966429861289E-2</v>
      </c>
      <c r="J1051" s="24">
        <f>$J$2*(1+C1051*$O$3/I1051)</f>
        <v>2296.694219276812</v>
      </c>
      <c r="K1051" s="24">
        <f t="shared" si="84"/>
        <v>10.153198967643418</v>
      </c>
      <c r="L1051" s="26">
        <f t="shared" si="83"/>
        <v>-0.15319896764341756</v>
      </c>
      <c r="Q1051">
        <v>1049</v>
      </c>
      <c r="R1051">
        <v>552</v>
      </c>
      <c r="S1051" s="10">
        <v>-3.8982089063980041E-2</v>
      </c>
      <c r="T1051" s="20"/>
    </row>
    <row r="1052" spans="1:20" x14ac:dyDescent="0.15">
      <c r="A1052" s="6">
        <v>38133</v>
      </c>
      <c r="B1052" s="11">
        <v>1976.15</v>
      </c>
      <c r="C1052" s="7">
        <f t="shared" si="80"/>
        <v>5.853459903799596E-3</v>
      </c>
      <c r="E1052">
        <v>1050</v>
      </c>
      <c r="F1052" s="2">
        <f t="shared" si="81"/>
        <v>948.73385841144022</v>
      </c>
      <c r="G1052" s="9">
        <f>C1052^2</f>
        <v>3.4262992845389573E-5</v>
      </c>
      <c r="H1052" s="23">
        <f>$O$2*H1051+(1-$O$2)*G1051</f>
        <v>1.3862243616280832E-4</v>
      </c>
      <c r="I1052" s="9">
        <f t="shared" si="82"/>
        <v>1.1773802960930183E-2</v>
      </c>
      <c r="J1052" s="24">
        <f>$J$2*(1+C1052*$O$3/I1052)</f>
        <v>2270.6582502922988</v>
      </c>
      <c r="K1052" s="24">
        <f t="shared" si="84"/>
        <v>10.038099460187702</v>
      </c>
      <c r="L1052" s="26">
        <f t="shared" si="83"/>
        <v>-3.809946018770205E-2</v>
      </c>
      <c r="Q1052">
        <v>1050</v>
      </c>
      <c r="R1052">
        <v>450</v>
      </c>
      <c r="S1052" s="10">
        <v>-3.9154339969950769E-2</v>
      </c>
      <c r="T1052" s="20"/>
    </row>
    <row r="1053" spans="1:20" x14ac:dyDescent="0.15">
      <c r="A1053" s="6">
        <v>38134</v>
      </c>
      <c r="B1053" s="11">
        <v>1984.5</v>
      </c>
      <c r="C1053" s="7">
        <f t="shared" si="80"/>
        <v>4.2253877489055736E-3</v>
      </c>
      <c r="E1053">
        <v>1051</v>
      </c>
      <c r="F1053" s="2">
        <f t="shared" si="81"/>
        <v>952.74262683374388</v>
      </c>
      <c r="G1053" s="9">
        <f>C1053^2</f>
        <v>1.7853901628601312E-5</v>
      </c>
      <c r="H1053" s="23">
        <f>$O$2*H1052+(1-$O$2)*G1052</f>
        <v>1.3236086956376319E-4</v>
      </c>
      <c r="I1053" s="9">
        <f t="shared" si="82"/>
        <v>1.1504819405960407E-2</v>
      </c>
      <c r="J1053" s="24">
        <f>$J$2*(1+C1053*$O$3/I1053)</f>
        <v>2268.4066354247966</v>
      </c>
      <c r="K1053" s="24">
        <f t="shared" si="84"/>
        <v>10.028145547491631</v>
      </c>
      <c r="L1053" s="26">
        <f t="shared" si="83"/>
        <v>-2.8145547491631007E-2</v>
      </c>
      <c r="Q1053">
        <v>1051</v>
      </c>
      <c r="R1053">
        <v>923</v>
      </c>
      <c r="S1053" s="10">
        <v>-3.9158837062858609E-2</v>
      </c>
      <c r="T1053" s="20"/>
    </row>
    <row r="1054" spans="1:20" x14ac:dyDescent="0.15">
      <c r="A1054" s="6">
        <v>38135</v>
      </c>
      <c r="B1054" s="11">
        <v>1986.74</v>
      </c>
      <c r="C1054" s="7">
        <f t="shared" si="80"/>
        <v>1.1287477954144975E-3</v>
      </c>
      <c r="E1054">
        <v>1052</v>
      </c>
      <c r="F1054" s="2">
        <f t="shared" si="81"/>
        <v>953.8180329733799</v>
      </c>
      <c r="G1054" s="9">
        <f>C1054^2</f>
        <v>1.2740715856530884E-6</v>
      </c>
      <c r="H1054" s="23">
        <f>$O$2*H1053+(1-$O$2)*G1053</f>
        <v>1.2549045148765346E-4</v>
      </c>
      <c r="I1054" s="9">
        <f t="shared" si="82"/>
        <v>1.1202252072135025E-2</v>
      </c>
      <c r="J1054" s="24">
        <f>$J$2*(1+C1054*$O$3/I1054)</f>
        <v>2263.7866858122452</v>
      </c>
      <c r="K1054" s="24">
        <f t="shared" si="84"/>
        <v>10.007721728228702</v>
      </c>
      <c r="L1054" s="26">
        <f t="shared" si="83"/>
        <v>-7.7217282287023181E-3</v>
      </c>
      <c r="Q1054">
        <v>1052</v>
      </c>
      <c r="R1054">
        <v>1048</v>
      </c>
      <c r="S1054" s="10">
        <v>-3.9365654444424081E-2</v>
      </c>
      <c r="T1054" s="20"/>
    </row>
    <row r="1055" spans="1:20" x14ac:dyDescent="0.15">
      <c r="A1055" s="6">
        <v>38139</v>
      </c>
      <c r="B1055" s="11">
        <v>1990.77</v>
      </c>
      <c r="C1055" s="7">
        <f t="shared" si="80"/>
        <v>2.0284486143129499E-3</v>
      </c>
      <c r="E1055">
        <v>1053</v>
      </c>
      <c r="F1055" s="2">
        <f t="shared" si="81"/>
        <v>955.7528038406715</v>
      </c>
      <c r="G1055" s="9">
        <f>C1055^2</f>
        <v>4.1146037809081262E-6</v>
      </c>
      <c r="H1055" s="23">
        <f>$O$2*H1054+(1-$O$2)*G1054</f>
        <v>1.1803746869353344E-4</v>
      </c>
      <c r="I1055" s="9">
        <f t="shared" si="82"/>
        <v>1.0864504990727072E-2</v>
      </c>
      <c r="J1055" s="24">
        <f>$J$2*(1+C1055*$O$3/I1055)</f>
        <v>2265.276512473295</v>
      </c>
      <c r="K1055" s="24">
        <f t="shared" si="84"/>
        <v>10.014307936523204</v>
      </c>
      <c r="L1055" s="26">
        <f t="shared" si="83"/>
        <v>-1.430793652320439E-2</v>
      </c>
      <c r="Q1055">
        <v>1053</v>
      </c>
      <c r="R1055">
        <v>837</v>
      </c>
      <c r="S1055" s="10">
        <v>-3.9583851824326999E-2</v>
      </c>
      <c r="T1055" s="20"/>
    </row>
    <row r="1056" spans="1:20" x14ac:dyDescent="0.15">
      <c r="A1056" s="6">
        <v>38140</v>
      </c>
      <c r="B1056" s="11">
        <v>1988.98</v>
      </c>
      <c r="C1056" s="7">
        <f t="shared" si="80"/>
        <v>-8.9914957528991479E-4</v>
      </c>
      <c r="E1056">
        <v>1054</v>
      </c>
      <c r="F1056" s="2">
        <f t="shared" si="81"/>
        <v>954.89343911301603</v>
      </c>
      <c r="G1056" s="9">
        <f>C1056^2</f>
        <v>8.084699587440341E-7</v>
      </c>
      <c r="H1056" s="23">
        <f>$O$2*H1055+(1-$O$2)*G1055</f>
        <v>1.1120209679877591E-4</v>
      </c>
      <c r="I1056" s="9">
        <f t="shared" si="82"/>
        <v>1.0545240480841388E-2</v>
      </c>
      <c r="J1056" s="24">
        <f>$J$2*(1+C1056*$O$3/I1056)</f>
        <v>2260.5619175045613</v>
      </c>
      <c r="K1056" s="24">
        <f t="shared" si="84"/>
        <v>9.9934657101755988</v>
      </c>
      <c r="L1056" s="26">
        <f t="shared" si="83"/>
        <v>6.5342898244011849E-3</v>
      </c>
      <c r="Q1056">
        <v>1054</v>
      </c>
      <c r="R1056">
        <v>799</v>
      </c>
      <c r="S1056" s="10">
        <v>-3.9750049105563789E-2</v>
      </c>
      <c r="T1056" s="20"/>
    </row>
    <row r="1057" spans="1:20" x14ac:dyDescent="0.15">
      <c r="A1057" s="6">
        <v>38141</v>
      </c>
      <c r="B1057" s="11">
        <v>1960.26</v>
      </c>
      <c r="C1057" s="7">
        <f t="shared" si="80"/>
        <v>-1.4439561986545835E-2</v>
      </c>
      <c r="E1057">
        <v>1055</v>
      </c>
      <c r="F1057" s="2">
        <f t="shared" si="81"/>
        <v>941.10519610839765</v>
      </c>
      <c r="G1057" s="9">
        <f>C1057^2</f>
        <v>2.085009503632995E-4</v>
      </c>
      <c r="H1057" s="23">
        <f>$O$2*H1056+(1-$O$2)*G1056</f>
        <v>1.04578479188374E-4</v>
      </c>
      <c r="I1057" s="9">
        <f t="shared" si="82"/>
        <v>1.0226361972293666E-2</v>
      </c>
      <c r="J1057" s="24">
        <f>$J$2*(1+C1057*$O$3/I1057)</f>
        <v>2237.5631189723695</v>
      </c>
      <c r="K1057" s="24">
        <f t="shared" si="84"/>
        <v>9.8917928903660837</v>
      </c>
      <c r="L1057" s="26">
        <f t="shared" si="83"/>
        <v>0.10820710963391633</v>
      </c>
      <c r="Q1057">
        <v>1055</v>
      </c>
      <c r="R1057">
        <v>327</v>
      </c>
      <c r="S1057" s="10">
        <v>-3.9928956536252613E-2</v>
      </c>
      <c r="T1057" s="20"/>
    </row>
    <row r="1058" spans="1:20" x14ac:dyDescent="0.15">
      <c r="A1058" s="6">
        <v>38142</v>
      </c>
      <c r="B1058" s="11">
        <v>1978.62</v>
      </c>
      <c r="C1058" s="7">
        <f t="shared" si="80"/>
        <v>9.3661044963422313E-3</v>
      </c>
      <c r="E1058">
        <v>1056</v>
      </c>
      <c r="F1058" s="2">
        <f t="shared" si="81"/>
        <v>949.91968571719951</v>
      </c>
      <c r="G1058" s="9">
        <f>C1058^2</f>
        <v>8.772391343640216E-5</v>
      </c>
      <c r="H1058" s="23">
        <f>$O$2*H1057+(1-$O$2)*G1057</f>
        <v>1.1081382745886954E-4</v>
      </c>
      <c r="I1058" s="9">
        <f t="shared" si="82"/>
        <v>1.0526814687210445E-2</v>
      </c>
      <c r="J1058" s="24">
        <f>$J$2*(1+C1058*$O$3/I1058)</f>
        <v>2277.463581744109</v>
      </c>
      <c r="K1058" s="24">
        <f t="shared" si="84"/>
        <v>10.068184389949376</v>
      </c>
      <c r="L1058" s="26">
        <f t="shared" si="83"/>
        <v>-6.8184389949376367E-2</v>
      </c>
      <c r="Q1058">
        <v>1056</v>
      </c>
      <c r="R1058">
        <v>864</v>
      </c>
      <c r="S1058" s="10">
        <v>-4.0100179404790381E-2</v>
      </c>
      <c r="T1058" s="20"/>
    </row>
    <row r="1059" spans="1:20" x14ac:dyDescent="0.15">
      <c r="A1059" s="6">
        <v>38145</v>
      </c>
      <c r="B1059" s="11">
        <v>2020.62</v>
      </c>
      <c r="C1059" s="7">
        <f t="shared" si="80"/>
        <v>2.122691572914448E-2</v>
      </c>
      <c r="E1059">
        <v>1057</v>
      </c>
      <c r="F1059" s="2">
        <f t="shared" si="81"/>
        <v>970.0835508353739</v>
      </c>
      <c r="G1059" s="9">
        <f>C1059^2</f>
        <v>4.5058195137220132E-4</v>
      </c>
      <c r="H1059" s="23">
        <f>$O$2*H1058+(1-$O$2)*G1058</f>
        <v>1.094284326175215E-4</v>
      </c>
      <c r="I1059" s="9">
        <f t="shared" si="82"/>
        <v>1.0460804587483771E-2</v>
      </c>
      <c r="J1059" s="24">
        <f>$J$2*(1+C1059*$O$3/I1059)</f>
        <v>2297.2158843572738</v>
      </c>
      <c r="K1059" s="24">
        <f t="shared" si="84"/>
        <v>10.155505138535455</v>
      </c>
      <c r="L1059" s="26">
        <f t="shared" si="83"/>
        <v>-0.15550513853545489</v>
      </c>
      <c r="Q1059">
        <v>1057</v>
      </c>
      <c r="R1059">
        <v>1079</v>
      </c>
      <c r="S1059" s="10">
        <v>-4.0107445065741487E-2</v>
      </c>
      <c r="T1059" s="20"/>
    </row>
    <row r="1060" spans="1:20" x14ac:dyDescent="0.15">
      <c r="A1060" s="6">
        <v>38146</v>
      </c>
      <c r="B1060" s="11">
        <v>2023.53</v>
      </c>
      <c r="C1060" s="7">
        <f t="shared" si="80"/>
        <v>1.4401520325444395E-3</v>
      </c>
      <c r="E1060">
        <v>1058</v>
      </c>
      <c r="F1060" s="2">
        <f t="shared" si="81"/>
        <v>971.48061863284738</v>
      </c>
      <c r="G1060" s="9">
        <f>C1060^2</f>
        <v>2.0740378768418802E-6</v>
      </c>
      <c r="H1060" s="23">
        <f>$O$2*H1059+(1-$O$2)*G1059</f>
        <v>1.298976437428023E-4</v>
      </c>
      <c r="I1060" s="9">
        <f t="shared" si="82"/>
        <v>1.1397264748298264E-2</v>
      </c>
      <c r="J1060" s="24">
        <f>$J$2*(1+C1060*$O$3/I1060)</f>
        <v>2264.2304377902278</v>
      </c>
      <c r="K1060" s="24">
        <f t="shared" si="84"/>
        <v>10.009683461787713</v>
      </c>
      <c r="L1060" s="26">
        <f t="shared" si="83"/>
        <v>-9.6834617877128437E-3</v>
      </c>
      <c r="Q1060">
        <v>1058</v>
      </c>
      <c r="R1060">
        <v>279</v>
      </c>
      <c r="S1060" s="10">
        <v>-4.0268745962341868E-2</v>
      </c>
      <c r="T1060" s="20"/>
    </row>
    <row r="1061" spans="1:20" x14ac:dyDescent="0.15">
      <c r="A1061" s="6">
        <v>38147</v>
      </c>
      <c r="B1061" s="11">
        <v>1990.61</v>
      </c>
      <c r="C1061" s="7">
        <f t="shared" si="80"/>
        <v>-1.6268599921918647E-2</v>
      </c>
      <c r="E1061">
        <v>1059</v>
      </c>
      <c r="F1061" s="2">
        <f t="shared" si="81"/>
        <v>955.67598911641153</v>
      </c>
      <c r="G1061" s="9">
        <f>C1061^2</f>
        <v>2.6466734341945141E-4</v>
      </c>
      <c r="H1061" s="23">
        <f>$O$2*H1060+(1-$O$2)*G1060</f>
        <v>1.2222822739084468E-4</v>
      </c>
      <c r="I1061" s="9">
        <f t="shared" si="82"/>
        <v>1.1055687558485211E-2</v>
      </c>
      <c r="J1061" s="24">
        <f>$J$2*(1+C1061*$O$3/I1061)</f>
        <v>2236.5313402586953</v>
      </c>
      <c r="K1061" s="24">
        <f t="shared" si="84"/>
        <v>9.8872316150850352</v>
      </c>
      <c r="L1061" s="26">
        <f t="shared" si="83"/>
        <v>0.11276838491496477</v>
      </c>
      <c r="Q1061">
        <v>1059</v>
      </c>
      <c r="R1061">
        <v>278</v>
      </c>
      <c r="S1061" s="10">
        <v>-4.0414467684929178E-2</v>
      </c>
      <c r="T1061" s="20"/>
    </row>
    <row r="1062" spans="1:20" x14ac:dyDescent="0.15">
      <c r="A1062" s="6">
        <v>38148</v>
      </c>
      <c r="B1062" s="11">
        <v>1999.87</v>
      </c>
      <c r="C1062" s="7">
        <f t="shared" si="80"/>
        <v>4.6518403906339323E-3</v>
      </c>
      <c r="E1062">
        <v>1060</v>
      </c>
      <c r="F1062" s="2">
        <f t="shared" si="81"/>
        <v>960.12164128294228</v>
      </c>
      <c r="G1062" s="9">
        <f>C1062^2</f>
        <v>2.1639619019933254E-5</v>
      </c>
      <c r="H1062" s="23">
        <f>$O$2*H1061+(1-$O$2)*G1061</f>
        <v>1.3077457435256109E-4</v>
      </c>
      <c r="I1062" s="9">
        <f t="shared" si="82"/>
        <v>1.1435671136953925E-2</v>
      </c>
      <c r="J1062" s="24">
        <f>$J$2*(1+C1062*$O$3/I1062)</f>
        <v>2269.0915788432799</v>
      </c>
      <c r="K1062" s="24">
        <f t="shared" si="84"/>
        <v>10.031173537352478</v>
      </c>
      <c r="L1062" s="26">
        <f t="shared" si="83"/>
        <v>-3.1173537352477965E-2</v>
      </c>
      <c r="Q1062">
        <v>1060</v>
      </c>
      <c r="R1062">
        <v>27</v>
      </c>
      <c r="S1062" s="10">
        <v>-4.0514548942564232E-2</v>
      </c>
      <c r="T1062" s="20"/>
    </row>
    <row r="1063" spans="1:20" x14ac:dyDescent="0.15">
      <c r="A1063" s="6">
        <v>38152</v>
      </c>
      <c r="B1063" s="11">
        <v>1969.99</v>
      </c>
      <c r="C1063" s="7">
        <f t="shared" si="80"/>
        <v>-1.4940971163125538E-2</v>
      </c>
      <c r="E1063">
        <v>1061</v>
      </c>
      <c r="F1063" s="2">
        <f t="shared" si="81"/>
        <v>945.77649152744107</v>
      </c>
      <c r="G1063" s="9">
        <f>C1063^2</f>
        <v>2.2323261929734891E-4</v>
      </c>
      <c r="H1063" s="23">
        <f>$O$2*H1062+(1-$O$2)*G1062</f>
        <v>1.242264770326034E-4</v>
      </c>
      <c r="I1063" s="9">
        <f t="shared" si="82"/>
        <v>1.1145693205566147E-2</v>
      </c>
      <c r="J1063" s="24">
        <f>$J$2*(1+C1063*$O$3/I1063)</f>
        <v>2238.802202576308</v>
      </c>
      <c r="K1063" s="24">
        <f t="shared" si="84"/>
        <v>9.8972706166836488</v>
      </c>
      <c r="L1063" s="26">
        <f t="shared" si="83"/>
        <v>0.10272938331635117</v>
      </c>
      <c r="Q1063">
        <v>1061</v>
      </c>
      <c r="R1063">
        <v>178</v>
      </c>
      <c r="S1063" s="10">
        <v>-4.0605807002158656E-2</v>
      </c>
      <c r="T1063" s="20"/>
    </row>
    <row r="1064" spans="1:20" x14ac:dyDescent="0.15">
      <c r="A1064" s="6">
        <v>38153</v>
      </c>
      <c r="B1064" s="11">
        <v>1995.6</v>
      </c>
      <c r="C1064" s="7">
        <f t="shared" si="80"/>
        <v>1.3000065990182552E-2</v>
      </c>
      <c r="E1064">
        <v>1062</v>
      </c>
      <c r="F1064" s="2">
        <f t="shared" si="81"/>
        <v>958.07164832926117</v>
      </c>
      <c r="G1064" s="9">
        <f>C1064^2</f>
        <v>1.6900171574910105E-4</v>
      </c>
      <c r="H1064" s="23">
        <f>$O$2*H1063+(1-$O$2)*G1063</f>
        <v>1.3016684556848814E-4</v>
      </c>
      <c r="I1064" s="9">
        <f t="shared" si="82"/>
        <v>1.1409068567086804E-2</v>
      </c>
      <c r="J1064" s="24">
        <f>$J$2*(1+C1064*$O$3/I1064)</f>
        <v>2281.7923414796801</v>
      </c>
      <c r="K1064" s="24">
        <f t="shared" si="84"/>
        <v>10.087320920406713</v>
      </c>
      <c r="L1064" s="26">
        <f t="shared" si="83"/>
        <v>-8.7320920406712688E-2</v>
      </c>
      <c r="Q1064">
        <v>1062</v>
      </c>
      <c r="R1064">
        <v>1106</v>
      </c>
      <c r="S1064" s="10">
        <v>-4.0667157938480969E-2</v>
      </c>
      <c r="T1064" s="20"/>
    </row>
    <row r="1065" spans="1:20" x14ac:dyDescent="0.15">
      <c r="A1065" s="6">
        <v>38154</v>
      </c>
      <c r="B1065" s="11">
        <v>1998.23</v>
      </c>
      <c r="C1065" s="7">
        <f t="shared" si="80"/>
        <v>1.3178993786331361E-3</v>
      </c>
      <c r="E1065">
        <v>1063</v>
      </c>
      <c r="F1065" s="2">
        <f t="shared" si="81"/>
        <v>959.33429035928032</v>
      </c>
      <c r="G1065" s="9">
        <f>C1065^2</f>
        <v>1.7368587722016063E-6</v>
      </c>
      <c r="H1065" s="23">
        <f>$O$2*H1064+(1-$O$2)*G1064</f>
        <v>1.3249693777932491E-4</v>
      </c>
      <c r="I1065" s="9">
        <f t="shared" si="82"/>
        <v>1.1510731418086555E-2</v>
      </c>
      <c r="J1065" s="24">
        <f>$J$2*(1+C1065*$O$3/I1065)</f>
        <v>2264.0247351038661</v>
      </c>
      <c r="K1065" s="24">
        <f t="shared" si="84"/>
        <v>10.008774093755488</v>
      </c>
      <c r="L1065" s="26">
        <f t="shared" si="83"/>
        <v>-8.7740937554876552E-3</v>
      </c>
      <c r="Q1065">
        <v>1063</v>
      </c>
      <c r="R1065">
        <v>1295</v>
      </c>
      <c r="S1065" s="10">
        <v>-4.0704152233049129E-2</v>
      </c>
      <c r="T1065" s="20"/>
    </row>
    <row r="1066" spans="1:20" x14ac:dyDescent="0.15">
      <c r="A1066" s="6">
        <v>38155</v>
      </c>
      <c r="B1066" s="11">
        <v>1983.67</v>
      </c>
      <c r="C1066" s="7">
        <f t="shared" si="80"/>
        <v>-7.2864485069286111E-3</v>
      </c>
      <c r="E1066">
        <v>1064</v>
      </c>
      <c r="F1066" s="2">
        <f t="shared" si="81"/>
        <v>952.34415045164656</v>
      </c>
      <c r="G1066" s="9">
        <f>C1066^2</f>
        <v>5.3092331844122188E-5</v>
      </c>
      <c r="H1066" s="23">
        <f>$O$2*H1065+(1-$O$2)*G1065</f>
        <v>1.2465133303889752E-4</v>
      </c>
      <c r="I1066" s="9">
        <f t="shared" si="82"/>
        <v>1.1164736138346374E-2</v>
      </c>
      <c r="J1066" s="24">
        <f>$J$2*(1+C1066*$O$3/I1066)</f>
        <v>2250.7266648002451</v>
      </c>
      <c r="K1066" s="24">
        <f t="shared" si="84"/>
        <v>9.9499861399455583</v>
      </c>
      <c r="L1066" s="26">
        <f t="shared" si="83"/>
        <v>5.001386005444175E-2</v>
      </c>
      <c r="Q1066">
        <v>1064</v>
      </c>
      <c r="R1066">
        <v>1376</v>
      </c>
      <c r="S1066" s="10">
        <v>-4.0764690092492728E-2</v>
      </c>
      <c r="T1066" s="20"/>
    </row>
    <row r="1067" spans="1:20" x14ac:dyDescent="0.15">
      <c r="A1067" s="6">
        <v>38156</v>
      </c>
      <c r="B1067" s="11">
        <v>1986.73</v>
      </c>
      <c r="C1067" s="7">
        <f t="shared" si="80"/>
        <v>1.5425952905472329E-3</v>
      </c>
      <c r="E1067">
        <v>1065</v>
      </c>
      <c r="F1067" s="2">
        <f t="shared" si="81"/>
        <v>953.81323205311344</v>
      </c>
      <c r="G1067" s="9">
        <f>C1067^2</f>
        <v>2.3796002304185019E-6</v>
      </c>
      <c r="H1067" s="23">
        <f>$O$2*H1066+(1-$O$2)*G1066</f>
        <v>1.20357792967211E-4</v>
      </c>
      <c r="I1067" s="9">
        <f t="shared" si="82"/>
        <v>1.0970769935023293E-2</v>
      </c>
      <c r="J1067" s="24">
        <f>$J$2*(1+C1067*$O$3/I1067)</f>
        <v>2264.4774634487517</v>
      </c>
      <c r="K1067" s="24">
        <f t="shared" si="84"/>
        <v>10.010775509932413</v>
      </c>
      <c r="L1067" s="26">
        <f t="shared" si="83"/>
        <v>-1.0775509932413385E-2</v>
      </c>
      <c r="Q1067">
        <v>1065</v>
      </c>
      <c r="R1067">
        <v>216</v>
      </c>
      <c r="S1067" s="10">
        <v>-4.1006410541843508E-2</v>
      </c>
      <c r="T1067" s="20"/>
    </row>
    <row r="1068" spans="1:20" x14ac:dyDescent="0.15">
      <c r="A1068" s="6">
        <v>38159</v>
      </c>
      <c r="B1068" s="11">
        <v>1974.38</v>
      </c>
      <c r="C1068" s="7">
        <f t="shared" si="80"/>
        <v>-6.2162447841427326E-3</v>
      </c>
      <c r="E1068">
        <v>1066</v>
      </c>
      <c r="F1068" s="2">
        <f t="shared" si="81"/>
        <v>947.88409552431699</v>
      </c>
      <c r="G1068" s="9">
        <f>C1068^2</f>
        <v>3.8641699216381726E-5</v>
      </c>
      <c r="H1068" s="23">
        <f>$O$2*H1067+(1-$O$2)*G1067</f>
        <v>1.1327910140300345E-4</v>
      </c>
      <c r="I1068" s="9">
        <f t="shared" si="82"/>
        <v>1.0643265542257387E-2</v>
      </c>
      <c r="J1068" s="24">
        <f>$J$2*(1+C1068*$O$3/I1068)</f>
        <v>2251.9154337007708</v>
      </c>
      <c r="K1068" s="24">
        <f t="shared" si="84"/>
        <v>9.9552414356102048</v>
      </c>
      <c r="L1068" s="26">
        <f t="shared" si="83"/>
        <v>4.4758564389795197E-2</v>
      </c>
      <c r="Q1068">
        <v>1066</v>
      </c>
      <c r="R1068">
        <v>276</v>
      </c>
      <c r="S1068" s="10">
        <v>-4.1074631743576617E-2</v>
      </c>
      <c r="T1068" s="20"/>
    </row>
    <row r="1069" spans="1:20" x14ac:dyDescent="0.15">
      <c r="A1069" s="6">
        <v>38160</v>
      </c>
      <c r="B1069" s="11">
        <v>1994.15</v>
      </c>
      <c r="C1069" s="7">
        <f t="shared" si="80"/>
        <v>1.0013269988553342E-2</v>
      </c>
      <c r="E1069">
        <v>1067</v>
      </c>
      <c r="F1069" s="2">
        <f t="shared" si="81"/>
        <v>957.37551489065766</v>
      </c>
      <c r="G1069" s="9">
        <f>C1069^2</f>
        <v>1.0026557586366303E-4</v>
      </c>
      <c r="H1069" s="23">
        <f>$O$2*H1068+(1-$O$2)*G1068</f>
        <v>1.0880085727180614E-4</v>
      </c>
      <c r="I1069" s="9">
        <f t="shared" si="82"/>
        <v>1.0430764941834618E-2</v>
      </c>
      <c r="J1069" s="24">
        <f>$J$2*(1+C1069*$O$3/I1069)</f>
        <v>2278.6811366182533</v>
      </c>
      <c r="K1069" s="24">
        <f t="shared" si="84"/>
        <v>10.073566942309833</v>
      </c>
      <c r="L1069" s="26">
        <f t="shared" si="83"/>
        <v>-7.3566942309833294E-2</v>
      </c>
      <c r="Q1069">
        <v>1067</v>
      </c>
      <c r="R1069">
        <v>208</v>
      </c>
      <c r="S1069" s="10">
        <v>-4.1121034694491243E-2</v>
      </c>
      <c r="T1069" s="20"/>
    </row>
    <row r="1070" spans="1:20" x14ac:dyDescent="0.15">
      <c r="A1070" s="6">
        <v>38161</v>
      </c>
      <c r="B1070" s="11">
        <v>2020.98</v>
      </c>
      <c r="C1070" s="7">
        <f t="shared" si="80"/>
        <v>1.3454353985407286E-2</v>
      </c>
      <c r="E1070">
        <v>1068</v>
      </c>
      <c r="F1070" s="2">
        <f t="shared" si="81"/>
        <v>970.2563839649581</v>
      </c>
      <c r="G1070" s="9">
        <f>C1070^2</f>
        <v>1.8101964116464491E-4</v>
      </c>
      <c r="H1070" s="23">
        <f>$O$2*H1069+(1-$O$2)*G1069</f>
        <v>1.0828874038731755E-4</v>
      </c>
      <c r="I1070" s="9">
        <f t="shared" si="82"/>
        <v>1.0406187601005354E-2</v>
      </c>
      <c r="J1070" s="24">
        <f>$J$2*(1+C1070*$O$3/I1070)</f>
        <v>2284.4527123460125</v>
      </c>
      <c r="K1070" s="24">
        <f t="shared" si="84"/>
        <v>10.099081856846087</v>
      </c>
      <c r="L1070" s="26">
        <f t="shared" si="83"/>
        <v>-9.9081856846087391E-2</v>
      </c>
      <c r="Q1070">
        <v>1068</v>
      </c>
      <c r="R1070">
        <v>1335</v>
      </c>
      <c r="S1070" s="10">
        <v>-4.1486912627675565E-2</v>
      </c>
      <c r="T1070" s="20"/>
    </row>
    <row r="1071" spans="1:20" x14ac:dyDescent="0.15">
      <c r="A1071" s="6">
        <v>38162</v>
      </c>
      <c r="B1071" s="11">
        <v>2015.57</v>
      </c>
      <c r="C1071" s="7">
        <f t="shared" si="80"/>
        <v>-2.6769191184474739E-3</v>
      </c>
      <c r="E1071">
        <v>1069</v>
      </c>
      <c r="F1071" s="2">
        <f t="shared" si="81"/>
        <v>967.65908610092663</v>
      </c>
      <c r="G1071" s="9">
        <f>C1071^2</f>
        <v>7.1658959667096004E-6</v>
      </c>
      <c r="H1071" s="23">
        <f>$O$2*H1070+(1-$O$2)*G1070</f>
        <v>1.1265259443395719E-4</v>
      </c>
      <c r="I1071" s="9">
        <f t="shared" si="82"/>
        <v>1.0613792650789688E-2</v>
      </c>
      <c r="J1071" s="24">
        <f>$J$2*(1+C1071*$O$3/I1071)</f>
        <v>2257.6679223279439</v>
      </c>
      <c r="K1071" s="24">
        <f t="shared" si="84"/>
        <v>9.9806719701152229</v>
      </c>
      <c r="L1071" s="26">
        <f t="shared" si="83"/>
        <v>1.9328029884777109E-2</v>
      </c>
      <c r="Q1071">
        <v>1069</v>
      </c>
      <c r="R1071">
        <v>1151</v>
      </c>
      <c r="S1071" s="10">
        <v>-4.1760528552501341E-2</v>
      </c>
      <c r="T1071" s="20"/>
    </row>
    <row r="1072" spans="1:20" x14ac:dyDescent="0.15">
      <c r="A1072" s="6">
        <v>38163</v>
      </c>
      <c r="B1072" s="11">
        <v>2025.47</v>
      </c>
      <c r="C1072" s="7">
        <f t="shared" si="80"/>
        <v>4.9117619333489682E-3</v>
      </c>
      <c r="E1072">
        <v>1070</v>
      </c>
      <c r="F1072" s="2">
        <f t="shared" si="81"/>
        <v>972.41199716449637</v>
      </c>
      <c r="G1072" s="9">
        <f>C1072^2</f>
        <v>2.4125405289895994E-5</v>
      </c>
      <c r="H1072" s="23">
        <f>$O$2*H1071+(1-$O$2)*G1071</f>
        <v>1.0632339252592233E-4</v>
      </c>
      <c r="I1072" s="9">
        <f t="shared" si="82"/>
        <v>1.0311323509905134E-2</v>
      </c>
      <c r="J1072" s="24">
        <f>$J$2*(1+C1072*$O$3/I1072)</f>
        <v>2270.2974530804381</v>
      </c>
      <c r="K1072" s="24">
        <f t="shared" si="84"/>
        <v>10.036504452089433</v>
      </c>
      <c r="L1072" s="26">
        <f t="shared" si="83"/>
        <v>-3.6504452089433315E-2</v>
      </c>
      <c r="Q1072">
        <v>1070</v>
      </c>
      <c r="R1072">
        <v>1135</v>
      </c>
      <c r="S1072" s="10">
        <v>-4.1954579552369253E-2</v>
      </c>
      <c r="T1072" s="20"/>
    </row>
    <row r="1073" spans="1:20" x14ac:dyDescent="0.15">
      <c r="A1073" s="6">
        <v>38166</v>
      </c>
      <c r="B1073" s="11">
        <v>2019.82</v>
      </c>
      <c r="C1073" s="7">
        <f t="shared" si="80"/>
        <v>-2.7894760228490689E-3</v>
      </c>
      <c r="E1073">
        <v>1071</v>
      </c>
      <c r="F1073" s="2">
        <f t="shared" si="81"/>
        <v>969.69947721407527</v>
      </c>
      <c r="G1073" s="9">
        <f>C1073^2</f>
        <v>7.7811764820498591E-6</v>
      </c>
      <c r="H1073" s="23">
        <f>$O$2*H1072+(1-$O$2)*G1072</f>
        <v>1.0139151329176074E-4</v>
      </c>
      <c r="I1073" s="9">
        <f t="shared" si="82"/>
        <v>1.006933529542843E-2</v>
      </c>
      <c r="J1073" s="24">
        <f>$J$2*(1+C1073*$O$3/I1073)</f>
        <v>2257.2377468657064</v>
      </c>
      <c r="K1073" s="24">
        <f t="shared" si="84"/>
        <v>9.978770255458377</v>
      </c>
      <c r="L1073" s="26">
        <f t="shared" si="83"/>
        <v>2.1229744541622964E-2</v>
      </c>
      <c r="Q1073">
        <v>1071</v>
      </c>
      <c r="R1073">
        <v>511</v>
      </c>
      <c r="S1073" s="10">
        <v>-4.2573638223727173E-2</v>
      </c>
      <c r="T1073" s="20"/>
    </row>
    <row r="1074" spans="1:20" x14ac:dyDescent="0.15">
      <c r="A1074" s="6">
        <v>38167</v>
      </c>
      <c r="B1074" s="11">
        <v>2034.93</v>
      </c>
      <c r="C1074" s="7">
        <f t="shared" si="80"/>
        <v>7.4808646315018823E-3</v>
      </c>
      <c r="E1074">
        <v>1072</v>
      </c>
      <c r="F1074" s="2">
        <f t="shared" si="81"/>
        <v>976.95366773635192</v>
      </c>
      <c r="G1074" s="9">
        <f>C1074^2</f>
        <v>5.5963335634855791E-5</v>
      </c>
      <c r="H1074" s="23">
        <f>$O$2*H1073+(1-$O$2)*G1073</f>
        <v>9.5774893083178084E-5</v>
      </c>
      <c r="I1074" s="9">
        <f t="shared" si="82"/>
        <v>9.7864647898604374E-3</v>
      </c>
      <c r="J1074" s="24">
        <f>$J$2*(1+C1074*$O$3/I1074)</f>
        <v>2275.2910159474391</v>
      </c>
      <c r="K1074" s="24">
        <f t="shared" si="84"/>
        <v>10.058579936461951</v>
      </c>
      <c r="L1074" s="26">
        <f t="shared" si="83"/>
        <v>-5.8579936461951476E-2</v>
      </c>
      <c r="Q1074">
        <v>1072</v>
      </c>
      <c r="R1074">
        <v>866</v>
      </c>
      <c r="S1074" s="10">
        <v>-4.2594237155588743E-2</v>
      </c>
      <c r="T1074" s="20"/>
    </row>
    <row r="1075" spans="1:20" x14ac:dyDescent="0.15">
      <c r="A1075" s="6">
        <v>38168</v>
      </c>
      <c r="B1075" s="11">
        <v>2047.79</v>
      </c>
      <c r="C1075" s="7">
        <f t="shared" si="80"/>
        <v>6.3196277021813074E-3</v>
      </c>
      <c r="E1075">
        <v>1073</v>
      </c>
      <c r="F1075" s="2">
        <f t="shared" si="81"/>
        <v>983.1276511987262</v>
      </c>
      <c r="G1075" s="9">
        <f>C1075^2</f>
        <v>3.9937694294177394E-5</v>
      </c>
      <c r="H1075" s="23">
        <f>$O$2*H1074+(1-$O$2)*G1074</f>
        <v>9.3386199636278744E-5</v>
      </c>
      <c r="I1075" s="9">
        <f t="shared" si="82"/>
        <v>9.663653534573699E-3</v>
      </c>
      <c r="J1075" s="24">
        <f>$J$2*(1+C1075*$O$3/I1075)</f>
        <v>2273.3763530186088</v>
      </c>
      <c r="K1075" s="24">
        <f t="shared" si="84"/>
        <v>10.050115616959067</v>
      </c>
      <c r="L1075" s="26">
        <f t="shared" si="83"/>
        <v>-5.0115616959066855E-2</v>
      </c>
      <c r="Q1075">
        <v>1073</v>
      </c>
      <c r="R1075">
        <v>109</v>
      </c>
      <c r="S1075" s="10">
        <v>-4.2630990529191948E-2</v>
      </c>
      <c r="T1075" s="20"/>
    </row>
    <row r="1076" spans="1:20" x14ac:dyDescent="0.15">
      <c r="A1076" s="6">
        <v>38169</v>
      </c>
      <c r="B1076" s="11">
        <v>2015.55</v>
      </c>
      <c r="C1076" s="7">
        <f t="shared" si="80"/>
        <v>-1.5743801854682382E-2</v>
      </c>
      <c r="E1076">
        <v>1074</v>
      </c>
      <c r="F1076" s="2">
        <f t="shared" si="81"/>
        <v>967.64948426039416</v>
      </c>
      <c r="G1076" s="9">
        <f>C1076^2</f>
        <v>2.4786729683950044E-4</v>
      </c>
      <c r="H1076" s="23">
        <f>$O$2*H1075+(1-$O$2)*G1075</f>
        <v>9.0179289315752662E-5</v>
      </c>
      <c r="I1076" s="9">
        <f t="shared" si="82"/>
        <v>9.4962776557845369E-3</v>
      </c>
      <c r="J1076" s="24">
        <f>$J$2*(1+C1076*$O$3/I1076)</f>
        <v>2233.3004853524458</v>
      </c>
      <c r="K1076" s="24">
        <f t="shared" si="84"/>
        <v>9.8729486894681155</v>
      </c>
      <c r="L1076" s="26">
        <f t="shared" si="83"/>
        <v>0.12705131053188445</v>
      </c>
      <c r="Q1076">
        <v>1074</v>
      </c>
      <c r="R1076">
        <v>404</v>
      </c>
      <c r="S1076" s="10">
        <v>-4.2705427804712315E-2</v>
      </c>
      <c r="T1076" s="20"/>
    </row>
    <row r="1077" spans="1:20" x14ac:dyDescent="0.15">
      <c r="A1077" s="6">
        <v>38170</v>
      </c>
      <c r="B1077" s="11">
        <v>2006.66</v>
      </c>
      <c r="C1077" s="7">
        <f t="shared" si="80"/>
        <v>-4.4107067549800094E-3</v>
      </c>
      <c r="E1077">
        <v>1075</v>
      </c>
      <c r="F1077" s="2">
        <f t="shared" si="81"/>
        <v>963.38146614371396</v>
      </c>
      <c r="G1077" s="9">
        <f>C1077^2</f>
        <v>1.9454334078426283E-5</v>
      </c>
      <c r="H1077" s="23">
        <f>$O$2*H1076+(1-$O$2)*G1076</f>
        <v>9.9640569767177545E-5</v>
      </c>
      <c r="I1077" s="9">
        <f t="shared" si="82"/>
        <v>9.9820123105102184E-3</v>
      </c>
      <c r="J1077" s="24">
        <f>$J$2*(1+C1077*$O$3/I1077)</f>
        <v>2254.3802728091582</v>
      </c>
      <c r="K1077" s="24">
        <f t="shared" si="84"/>
        <v>9.9661379675388506</v>
      </c>
      <c r="L1077" s="26">
        <f t="shared" si="83"/>
        <v>3.3862032461149383E-2</v>
      </c>
      <c r="Q1077">
        <v>1075</v>
      </c>
      <c r="R1077">
        <v>660</v>
      </c>
      <c r="S1077" s="10">
        <v>-4.309200748071973E-2</v>
      </c>
      <c r="T1077" s="20"/>
    </row>
    <row r="1078" spans="1:20" x14ac:dyDescent="0.15">
      <c r="A1078" s="6">
        <v>38174</v>
      </c>
      <c r="B1078" s="11">
        <v>1963.43</v>
      </c>
      <c r="C1078" s="7">
        <f t="shared" si="80"/>
        <v>-2.1543260941066289E-2</v>
      </c>
      <c r="E1078">
        <v>1076</v>
      </c>
      <c r="F1078" s="2">
        <f t="shared" si="81"/>
        <v>942.62708783279288</v>
      </c>
      <c r="G1078" s="9">
        <f>C1078^2</f>
        <v>4.6411209197487236E-4</v>
      </c>
      <c r="H1078" s="23">
        <f>$O$2*H1077+(1-$O$2)*G1077</f>
        <v>9.4829395625852455E-5</v>
      </c>
      <c r="I1078" s="9">
        <f t="shared" si="82"/>
        <v>9.7380385923373936E-3</v>
      </c>
      <c r="J1078" s="24">
        <f>$J$2*(1+C1078*$O$3/I1078)</f>
        <v>2223.6901942114105</v>
      </c>
      <c r="K1078" s="24">
        <f t="shared" si="84"/>
        <v>9.8304636266883456</v>
      </c>
      <c r="L1078" s="26">
        <f t="shared" si="83"/>
        <v>0.16953637331165439</v>
      </c>
      <c r="Q1078">
        <v>1076</v>
      </c>
      <c r="R1078">
        <v>596</v>
      </c>
      <c r="S1078" s="10">
        <v>-4.3206310802913706E-2</v>
      </c>
      <c r="T1078" s="20"/>
    </row>
    <row r="1079" spans="1:20" x14ac:dyDescent="0.15">
      <c r="A1079" s="6">
        <v>38175</v>
      </c>
      <c r="B1079" s="11">
        <v>1966.08</v>
      </c>
      <c r="C1079" s="7">
        <f t="shared" si="80"/>
        <v>1.3496788782894065E-3</v>
      </c>
      <c r="E1079">
        <v>1077</v>
      </c>
      <c r="F1079" s="2">
        <f t="shared" si="81"/>
        <v>943.89933170334427</v>
      </c>
      <c r="G1079" s="9">
        <f>C1079^2</f>
        <v>1.8216330745005505E-6</v>
      </c>
      <c r="H1079" s="23">
        <f>$O$2*H1078+(1-$O$2)*G1078</f>
        <v>1.1698635740679366E-4</v>
      </c>
      <c r="I1079" s="9">
        <f t="shared" si="82"/>
        <v>1.0816023178913481E-2</v>
      </c>
      <c r="J1079" s="24">
        <f>$J$2*(1+C1079*$O$3/I1079)</f>
        <v>2264.2031471345917</v>
      </c>
      <c r="K1079" s="24">
        <f t="shared" si="84"/>
        <v>10.009562815576169</v>
      </c>
      <c r="L1079" s="26">
        <f t="shared" si="83"/>
        <v>-9.5628155761691147E-3</v>
      </c>
      <c r="Q1079">
        <v>1077</v>
      </c>
      <c r="R1079">
        <v>1299</v>
      </c>
      <c r="S1079" s="10">
        <v>-4.3281587001281707E-2</v>
      </c>
      <c r="T1079" s="20"/>
    </row>
    <row r="1080" spans="1:20" x14ac:dyDescent="0.15">
      <c r="A1080" s="6">
        <v>38176</v>
      </c>
      <c r="B1080" s="11">
        <v>1935.32</v>
      </c>
      <c r="C1080" s="7">
        <f t="shared" si="80"/>
        <v>-1.564534505208337E-2</v>
      </c>
      <c r="E1080">
        <v>1078</v>
      </c>
      <c r="F1080" s="2">
        <f t="shared" si="81"/>
        <v>929.13170096441456</v>
      </c>
      <c r="G1080" s="9">
        <f>C1080^2</f>
        <v>2.4477682179874959E-4</v>
      </c>
      <c r="H1080" s="23">
        <f>$O$2*H1079+(1-$O$2)*G1079</f>
        <v>1.1007647394685607E-4</v>
      </c>
      <c r="I1080" s="9">
        <f t="shared" si="82"/>
        <v>1.0491733600642749E-2</v>
      </c>
      <c r="J1080" s="24">
        <f>$J$2*(1+C1080*$O$3/I1080)</f>
        <v>2236.1899665448777</v>
      </c>
      <c r="K1080" s="24">
        <f t="shared" si="84"/>
        <v>9.8857224741599516</v>
      </c>
      <c r="L1080" s="26">
        <f t="shared" si="83"/>
        <v>0.11427752584004836</v>
      </c>
      <c r="Q1080">
        <v>1078</v>
      </c>
      <c r="R1080">
        <v>461</v>
      </c>
      <c r="S1080" s="10">
        <v>-4.3298491787309601E-2</v>
      </c>
      <c r="T1080" s="20"/>
    </row>
    <row r="1081" spans="1:20" x14ac:dyDescent="0.15">
      <c r="A1081" s="6">
        <v>38177</v>
      </c>
      <c r="B1081" s="11">
        <v>1946.33</v>
      </c>
      <c r="C1081" s="7">
        <f t="shared" si="80"/>
        <v>5.6889816671144011E-3</v>
      </c>
      <c r="E1081">
        <v>1079</v>
      </c>
      <c r="F1081" s="2">
        <f t="shared" si="81"/>
        <v>934.41751417753596</v>
      </c>
      <c r="G1081" s="9">
        <f>C1081^2</f>
        <v>3.2364512408763753E-5</v>
      </c>
      <c r="H1081" s="23">
        <f>$O$2*H1080+(1-$O$2)*G1080</f>
        <v>1.1815849481796968E-4</v>
      </c>
      <c r="I1081" s="9">
        <f t="shared" si="82"/>
        <v>1.0870073358444721E-2</v>
      </c>
      <c r="J1081" s="24">
        <f>$J$2*(1+C1081*$O$3/I1081)</f>
        <v>2271.1124645036512</v>
      </c>
      <c r="K1081" s="24">
        <f t="shared" si="84"/>
        <v>10.040107445065741</v>
      </c>
      <c r="L1081" s="26">
        <f t="shared" si="83"/>
        <v>-4.0107445065741487E-2</v>
      </c>
      <c r="Q1081">
        <v>1079</v>
      </c>
      <c r="R1081">
        <v>1265</v>
      </c>
      <c r="S1081" s="10">
        <v>-4.3470686621970955E-2</v>
      </c>
      <c r="T1081" s="20"/>
    </row>
    <row r="1082" spans="1:20" x14ac:dyDescent="0.15">
      <c r="A1082" s="6">
        <v>38180</v>
      </c>
      <c r="B1082" s="11">
        <v>1936.92</v>
      </c>
      <c r="C1082" s="7">
        <f t="shared" si="80"/>
        <v>-4.8347402547357365E-3</v>
      </c>
      <c r="E1082">
        <v>1080</v>
      </c>
      <c r="F1082" s="2">
        <f t="shared" si="81"/>
        <v>929.8998482070117</v>
      </c>
      <c r="G1082" s="9">
        <f>C1082^2</f>
        <v>2.3374713330762175E-5</v>
      </c>
      <c r="H1082" s="23">
        <f>$O$2*H1081+(1-$O$2)*G1081</f>
        <v>1.1301085587341732E-4</v>
      </c>
      <c r="I1082" s="9">
        <f t="shared" si="82"/>
        <v>1.0630656417804939E-2</v>
      </c>
      <c r="J1082" s="24">
        <f>$J$2*(1+C1082*$O$3/I1082)</f>
        <v>2254.1561875695238</v>
      </c>
      <c r="K1082" s="24">
        <f t="shared" si="84"/>
        <v>9.9651473341299184</v>
      </c>
      <c r="L1082" s="26">
        <f t="shared" si="83"/>
        <v>3.4852665870081623E-2</v>
      </c>
      <c r="Q1082">
        <v>1080</v>
      </c>
      <c r="R1082">
        <v>54</v>
      </c>
      <c r="S1082" s="10">
        <v>-4.3534783396619758E-2</v>
      </c>
      <c r="T1082" s="20"/>
    </row>
    <row r="1083" spans="1:20" x14ac:dyDescent="0.15">
      <c r="A1083" s="6">
        <v>38181</v>
      </c>
      <c r="B1083" s="11">
        <v>1931.66</v>
      </c>
      <c r="C1083" s="7">
        <f t="shared" si="80"/>
        <v>-2.7156516531400277E-3</v>
      </c>
      <c r="E1083">
        <v>1081</v>
      </c>
      <c r="F1083" s="2">
        <f t="shared" si="81"/>
        <v>927.37456414697363</v>
      </c>
      <c r="G1083" s="9">
        <f>C1083^2</f>
        <v>7.3747639012021651E-6</v>
      </c>
      <c r="H1083" s="23">
        <f>$O$2*H1082+(1-$O$2)*G1082</f>
        <v>1.07632687320858E-4</v>
      </c>
      <c r="I1083" s="9">
        <f t="shared" si="82"/>
        <v>1.0374617454193576E-2</v>
      </c>
      <c r="J1083" s="24">
        <f>$J$2*(1+C1083*$O$3/I1083)</f>
        <v>2257.5024106777055</v>
      </c>
      <c r="K1083" s="24">
        <f t="shared" si="84"/>
        <v>9.9799402781458575</v>
      </c>
      <c r="L1083" s="26">
        <f t="shared" si="83"/>
        <v>2.0059721854142509E-2</v>
      </c>
      <c r="Q1083">
        <v>1081</v>
      </c>
      <c r="R1083">
        <v>316</v>
      </c>
      <c r="S1083" s="10">
        <v>-4.3827300051486162E-2</v>
      </c>
      <c r="T1083" s="20"/>
    </row>
    <row r="1084" spans="1:20" x14ac:dyDescent="0.15">
      <c r="A1084" s="6">
        <v>38182</v>
      </c>
      <c r="B1084" s="11">
        <v>1914.88</v>
      </c>
      <c r="C1084" s="7">
        <f t="shared" si="80"/>
        <v>-8.6868289450524605E-3</v>
      </c>
      <c r="E1084">
        <v>1082</v>
      </c>
      <c r="F1084" s="2">
        <f t="shared" si="81"/>
        <v>919.31861994023632</v>
      </c>
      <c r="G1084" s="9">
        <f>C1084^2</f>
        <v>7.5460997120601242E-5</v>
      </c>
      <c r="H1084" s="23">
        <f>$O$2*H1083+(1-$O$2)*G1083</f>
        <v>1.0161721191567865E-4</v>
      </c>
      <c r="I1084" s="9">
        <f t="shared" si="82"/>
        <v>1.0080536291074927E-2</v>
      </c>
      <c r="J1084" s="24">
        <f>$J$2*(1+C1084*$O$3/I1084)</f>
        <v>2247.1017112206509</v>
      </c>
      <c r="K1084" s="24">
        <f t="shared" si="84"/>
        <v>9.9339609875185708</v>
      </c>
      <c r="L1084" s="26">
        <f t="shared" si="83"/>
        <v>6.6039012481429182E-2</v>
      </c>
      <c r="Q1084">
        <v>1082</v>
      </c>
      <c r="R1084">
        <v>149</v>
      </c>
      <c r="S1084" s="10">
        <v>-4.4082524912552046E-2</v>
      </c>
      <c r="T1084" s="20"/>
    </row>
    <row r="1085" spans="1:20" x14ac:dyDescent="0.15">
      <c r="A1085" s="6">
        <v>38183</v>
      </c>
      <c r="B1085" s="11">
        <v>1912.71</v>
      </c>
      <c r="C1085" s="7">
        <f t="shared" si="80"/>
        <v>-1.1332302807487427E-3</v>
      </c>
      <c r="E1085">
        <v>1083</v>
      </c>
      <c r="F1085" s="2">
        <f t="shared" si="81"/>
        <v>918.27682024246394</v>
      </c>
      <c r="G1085" s="9">
        <f>C1085^2</f>
        <v>1.2842108692058742E-6</v>
      </c>
      <c r="H1085" s="23">
        <f>$O$2*H1084+(1-$O$2)*G1084</f>
        <v>1.0004783902797401E-4</v>
      </c>
      <c r="I1085" s="9">
        <f t="shared" si="82"/>
        <v>1.0002391665395531E-2</v>
      </c>
      <c r="J1085" s="24">
        <f>$J$2*(1+C1085*$O$3/I1085)</f>
        <v>2260.0760178657524</v>
      </c>
      <c r="K1085" s="24">
        <f t="shared" si="84"/>
        <v>9.9913176507301049</v>
      </c>
      <c r="L1085" s="26">
        <f t="shared" si="83"/>
        <v>8.6823492698950844E-3</v>
      </c>
      <c r="Q1085">
        <v>1083</v>
      </c>
      <c r="R1085">
        <v>706</v>
      </c>
      <c r="S1085" s="10">
        <v>-4.4125318095575849E-2</v>
      </c>
      <c r="T1085" s="20"/>
    </row>
    <row r="1086" spans="1:20" x14ac:dyDescent="0.15">
      <c r="A1086" s="6">
        <v>38184</v>
      </c>
      <c r="B1086" s="11">
        <v>1883.15</v>
      </c>
      <c r="C1086" s="7">
        <f t="shared" si="80"/>
        <v>-1.5454512184282954E-2</v>
      </c>
      <c r="E1086">
        <v>1084</v>
      </c>
      <c r="F1086" s="2">
        <f t="shared" si="81"/>
        <v>904.08529993548223</v>
      </c>
      <c r="G1086" s="9">
        <f>C1086^2</f>
        <v>2.3884194685415026E-4</v>
      </c>
      <c r="H1086" s="23">
        <f>$O$2*H1085+(1-$O$2)*G1085</f>
        <v>9.4122021338447913E-5</v>
      </c>
      <c r="I1086" s="9">
        <f t="shared" si="82"/>
        <v>9.7016504440454836E-3</v>
      </c>
      <c r="J1086" s="24">
        <f>$J$2*(1+C1086*$O$3/I1086)</f>
        <v>2234.4257725919088</v>
      </c>
      <c r="K1086" s="24">
        <f t="shared" si="84"/>
        <v>9.8779233461473215</v>
      </c>
      <c r="L1086" s="26">
        <f t="shared" si="83"/>
        <v>0.12207665385267852</v>
      </c>
      <c r="Q1086">
        <v>1084</v>
      </c>
      <c r="R1086">
        <v>67</v>
      </c>
      <c r="S1086" s="10">
        <v>-4.4266588356469683E-2</v>
      </c>
      <c r="T1086" s="20"/>
    </row>
    <row r="1087" spans="1:20" x14ac:dyDescent="0.15">
      <c r="A1087" s="6">
        <v>38187</v>
      </c>
      <c r="B1087" s="11">
        <v>1883.83</v>
      </c>
      <c r="C1087" s="7">
        <f t="shared" si="80"/>
        <v>3.6109709794751588E-4</v>
      </c>
      <c r="E1087">
        <v>1085</v>
      </c>
      <c r="F1087" s="2">
        <f t="shared" si="81"/>
        <v>904.41176251358593</v>
      </c>
      <c r="G1087" s="9">
        <f>C1087^2</f>
        <v>1.3039111414611788E-7</v>
      </c>
      <c r="H1087" s="23">
        <f>$O$2*H1086+(1-$O$2)*G1086</f>
        <v>1.0280521686939007E-4</v>
      </c>
      <c r="I1087" s="9">
        <f t="shared" si="82"/>
        <v>1.0139290747847704E-2</v>
      </c>
      <c r="J1087" s="24">
        <f>$J$2*(1+C1087*$O$3/I1087)</f>
        <v>2262.6573616383525</v>
      </c>
      <c r="K1087" s="24">
        <f t="shared" si="84"/>
        <v>10.002729225116941</v>
      </c>
      <c r="L1087" s="26">
        <f t="shared" si="83"/>
        <v>-2.7292251169406256E-3</v>
      </c>
      <c r="Q1087">
        <v>1085</v>
      </c>
      <c r="R1087">
        <v>506</v>
      </c>
      <c r="S1087" s="10">
        <v>-4.4300967838584171E-2</v>
      </c>
      <c r="T1087" s="20"/>
    </row>
    <row r="1088" spans="1:20" x14ac:dyDescent="0.15">
      <c r="A1088" s="6">
        <v>38188</v>
      </c>
      <c r="B1088" s="11">
        <v>1917.07</v>
      </c>
      <c r="C1088" s="7">
        <f t="shared" si="80"/>
        <v>1.7644904264185302E-2</v>
      </c>
      <c r="E1088">
        <v>1086</v>
      </c>
      <c r="F1088" s="2">
        <f t="shared" si="81"/>
        <v>920.37002147854128</v>
      </c>
      <c r="G1088" s="9">
        <f>C1088^2</f>
        <v>3.1134264649226466E-4</v>
      </c>
      <c r="H1088" s="23">
        <f>$O$2*H1087+(1-$O$2)*G1087</f>
        <v>9.6644727324075416E-5</v>
      </c>
      <c r="I1088" s="9">
        <f t="shared" si="82"/>
        <v>9.8308050191261258E-3</v>
      </c>
      <c r="J1088" s="24">
        <f>$J$2*(1+C1088*$O$3/I1088)</f>
        <v>2293.1538276915007</v>
      </c>
      <c r="K1088" s="24">
        <f t="shared" si="84"/>
        <v>10.137547645892649</v>
      </c>
      <c r="L1088" s="26">
        <f t="shared" si="83"/>
        <v>-0.13754764589264923</v>
      </c>
      <c r="Q1088">
        <v>1086</v>
      </c>
      <c r="R1088">
        <v>393</v>
      </c>
      <c r="S1088" s="10">
        <v>-4.4328007093769273E-2</v>
      </c>
      <c r="T1088" s="20"/>
    </row>
    <row r="1089" spans="1:20" x14ac:dyDescent="0.15">
      <c r="A1089" s="6">
        <v>38189</v>
      </c>
      <c r="B1089" s="11">
        <v>1874.37</v>
      </c>
      <c r="C1089" s="7">
        <f t="shared" si="80"/>
        <v>-2.227357373491845E-2</v>
      </c>
      <c r="E1089">
        <v>1087</v>
      </c>
      <c r="F1089" s="2">
        <f t="shared" si="81"/>
        <v>899.87009194173049</v>
      </c>
      <c r="G1089" s="9">
        <f>C1089^2</f>
        <v>4.961120869248491E-4</v>
      </c>
      <c r="H1089" s="23">
        <f>$O$2*H1088+(1-$O$2)*G1088</f>
        <v>1.0952660247416678E-4</v>
      </c>
      <c r="I1089" s="9">
        <f t="shared" si="82"/>
        <v>1.0465495806418671E-2</v>
      </c>
      <c r="J1089" s="24">
        <f>$J$2*(1+C1089*$O$3/I1089)</f>
        <v>2225.1462063462868</v>
      </c>
      <c r="K1089" s="24">
        <f t="shared" si="84"/>
        <v>9.8369003481206647</v>
      </c>
      <c r="L1089" s="26">
        <f t="shared" si="83"/>
        <v>0.16309965187933528</v>
      </c>
      <c r="Q1089">
        <v>1087</v>
      </c>
      <c r="R1089">
        <v>862</v>
      </c>
      <c r="S1089" s="10">
        <v>-4.4462162273140038E-2</v>
      </c>
      <c r="T1089" s="20"/>
    </row>
    <row r="1090" spans="1:20" x14ac:dyDescent="0.15">
      <c r="A1090" s="6">
        <v>38190</v>
      </c>
      <c r="B1090" s="11">
        <v>1889.06</v>
      </c>
      <c r="C1090" s="7">
        <f t="shared" si="80"/>
        <v>7.8372999994664738E-3</v>
      </c>
      <c r="E1090">
        <v>1088</v>
      </c>
      <c r="F1090" s="2">
        <f t="shared" si="81"/>
        <v>906.9226438128253</v>
      </c>
      <c r="G1090" s="9">
        <f>C1090^2</f>
        <v>6.1423271281637194E-5</v>
      </c>
      <c r="H1090" s="23">
        <f>$O$2*H1089+(1-$O$2)*G1089</f>
        <v>1.3272173154120774E-4</v>
      </c>
      <c r="I1090" s="9">
        <f t="shared" si="82"/>
        <v>1.1520491809866787E-2</v>
      </c>
      <c r="J1090" s="24">
        <f>$J$2*(1+C1090*$O$3/I1090)</f>
        <v>2273.8328471646046</v>
      </c>
      <c r="K1090" s="24">
        <f t="shared" si="84"/>
        <v>10.052133680945539</v>
      </c>
      <c r="L1090" s="26">
        <f t="shared" si="83"/>
        <v>-5.2133680945539496E-2</v>
      </c>
      <c r="Q1090">
        <v>1088</v>
      </c>
      <c r="R1090">
        <v>339</v>
      </c>
      <c r="S1090" s="10">
        <v>-4.4529786786515757E-2</v>
      </c>
      <c r="T1090" s="20"/>
    </row>
    <row r="1091" spans="1:20" x14ac:dyDescent="0.15">
      <c r="A1091" s="6">
        <v>38191</v>
      </c>
      <c r="B1091" s="11">
        <v>1849.09</v>
      </c>
      <c r="C1091" s="7">
        <f t="shared" si="80"/>
        <v>-2.1158671508580973E-2</v>
      </c>
      <c r="E1091">
        <v>1089</v>
      </c>
      <c r="F1091" s="2">
        <f t="shared" si="81"/>
        <v>887.7333655086959</v>
      </c>
      <c r="G1091" s="9">
        <f>C1091^2</f>
        <v>4.4768938000803624E-4</v>
      </c>
      <c r="H1091" s="23">
        <f>$O$2*H1090+(1-$O$2)*G1090</f>
        <v>1.2844382392563351E-4</v>
      </c>
      <c r="I1091" s="9">
        <f t="shared" si="82"/>
        <v>1.1333305957470376E-2</v>
      </c>
      <c r="J1091" s="24">
        <f>$J$2*(1+C1091*$O$3/I1091)</f>
        <v>2229.6765358902553</v>
      </c>
      <c r="K1091" s="24">
        <f t="shared" si="84"/>
        <v>9.8569279760316153</v>
      </c>
      <c r="L1091" s="26">
        <f t="shared" si="83"/>
        <v>0.1430720239683847</v>
      </c>
      <c r="Q1091">
        <v>1089</v>
      </c>
      <c r="R1091">
        <v>1185</v>
      </c>
      <c r="S1091" s="10">
        <v>-4.4538775453530022E-2</v>
      </c>
      <c r="T1091" s="20"/>
    </row>
    <row r="1092" spans="1:20" x14ac:dyDescent="0.15">
      <c r="A1092" s="6">
        <v>38194</v>
      </c>
      <c r="B1092" s="11">
        <v>1839.02</v>
      </c>
      <c r="C1092" s="7">
        <f t="shared" ref="C1092:C1155" si="85">B1092/B1091-1</f>
        <v>-5.4459220481425374E-3</v>
      </c>
      <c r="E1092">
        <v>1090</v>
      </c>
      <c r="F1092" s="2">
        <f t="shared" ref="F1092:F1155" si="86">F1091*(1+C1092)</f>
        <v>882.89883880060029</v>
      </c>
      <c r="G1092" s="9">
        <f>C1092^2</f>
        <v>2.9658066954445009E-5</v>
      </c>
      <c r="H1092" s="23">
        <f>$O$2*H1091+(1-$O$2)*G1091</f>
        <v>1.4759855729057768E-4</v>
      </c>
      <c r="I1092" s="9">
        <f t="shared" ref="I1092:I1155" si="87">SQRT(H1092)</f>
        <v>1.2149014663361704E-2</v>
      </c>
      <c r="J1092" s="24">
        <f>$J$2*(1+C1092*$O$3/I1092)</f>
        <v>2254.2694173720292</v>
      </c>
      <c r="K1092" s="24">
        <f t="shared" si="84"/>
        <v>9.9656478991177408</v>
      </c>
      <c r="L1092" s="26">
        <f t="shared" si="83"/>
        <v>3.4352100882259151E-2</v>
      </c>
      <c r="Q1092">
        <v>1090</v>
      </c>
      <c r="R1092">
        <v>75</v>
      </c>
      <c r="S1092" s="10">
        <v>-4.4934524556603961E-2</v>
      </c>
      <c r="T1092" s="20"/>
    </row>
    <row r="1093" spans="1:20" x14ac:dyDescent="0.15">
      <c r="A1093" s="6">
        <v>38195</v>
      </c>
      <c r="B1093" s="11">
        <v>1869.1</v>
      </c>
      <c r="C1093" s="7">
        <f t="shared" si="85"/>
        <v>1.6356537721177622E-2</v>
      </c>
      <c r="E1093">
        <v>1091</v>
      </c>
      <c r="F1093" s="2">
        <f t="shared" si="86"/>
        <v>897.34000696142618</v>
      </c>
      <c r="G1093" s="9">
        <f>C1093^2</f>
        <v>2.6753632622430643E-4</v>
      </c>
      <c r="H1093" s="23">
        <f>$O$2*H1092+(1-$O$2)*G1092</f>
        <v>1.405221278704097E-4</v>
      </c>
      <c r="I1093" s="9">
        <f t="shared" si="87"/>
        <v>1.1854202962258142E-2</v>
      </c>
      <c r="J1093" s="24">
        <f>$J$2*(1+C1093*$O$3/I1093)</f>
        <v>2285.9589570640665</v>
      </c>
      <c r="K1093" s="24">
        <f t="shared" si="84"/>
        <v>10.105740645895152</v>
      </c>
      <c r="L1093" s="26">
        <f t="shared" ref="L1093:L1156" si="88">-(K1093-$K$2)</f>
        <v>-0.10574064589515153</v>
      </c>
      <c r="Q1093">
        <v>1091</v>
      </c>
      <c r="R1093">
        <v>38</v>
      </c>
      <c r="S1093" s="10">
        <v>-4.49632061931311E-2</v>
      </c>
      <c r="T1093" s="20"/>
    </row>
    <row r="1094" spans="1:20" x14ac:dyDescent="0.15">
      <c r="A1094" s="6">
        <v>38196</v>
      </c>
      <c r="B1094" s="11">
        <v>1858.26</v>
      </c>
      <c r="C1094" s="7">
        <f t="shared" si="85"/>
        <v>-5.799582686854543E-3</v>
      </c>
      <c r="E1094">
        <v>1092</v>
      </c>
      <c r="F1094" s="2">
        <f t="shared" si="86"/>
        <v>892.13580939283077</v>
      </c>
      <c r="G1094" s="9">
        <f>C1094^2</f>
        <v>3.3635159341662958E-5</v>
      </c>
      <c r="H1094" s="23">
        <f>$O$2*H1093+(1-$O$2)*G1093</f>
        <v>1.4814297977164352E-4</v>
      </c>
      <c r="I1094" s="9">
        <f t="shared" si="87"/>
        <v>1.217140007442215E-2</v>
      </c>
      <c r="J1094" s="24">
        <f>$J$2*(1+C1094*$O$3/I1094)</f>
        <v>2253.7800118319497</v>
      </c>
      <c r="K1094" s="24">
        <f t="shared" ref="K1094:K1157" si="89">$K$2*J1094/$J$2</f>
        <v>9.9634843408248734</v>
      </c>
      <c r="L1094" s="26">
        <f t="shared" si="88"/>
        <v>3.6515659175126558E-2</v>
      </c>
      <c r="Q1094">
        <v>1092</v>
      </c>
      <c r="R1094">
        <v>802</v>
      </c>
      <c r="S1094" s="10">
        <v>-4.5150235206993017E-2</v>
      </c>
      <c r="T1094" s="20"/>
    </row>
    <row r="1095" spans="1:20" x14ac:dyDescent="0.15">
      <c r="A1095" s="6">
        <v>38197</v>
      </c>
      <c r="B1095" s="11">
        <v>1881.06</v>
      </c>
      <c r="C1095" s="7">
        <f t="shared" si="85"/>
        <v>1.2269542475218831E-2</v>
      </c>
      <c r="E1095">
        <v>1093</v>
      </c>
      <c r="F1095" s="2">
        <f t="shared" si="86"/>
        <v>903.08190759983984</v>
      </c>
      <c r="G1095" s="9">
        <f>C1095^2</f>
        <v>1.5054167255119903E-4</v>
      </c>
      <c r="H1095" s="23">
        <f>$O$2*H1094+(1-$O$2)*G1094</f>
        <v>1.4127251054584468E-4</v>
      </c>
      <c r="I1095" s="9">
        <f t="shared" si="87"/>
        <v>1.1885811312057949E-2</v>
      </c>
      <c r="J1095" s="24">
        <f>$J$2*(1+C1095*$O$3/I1095)</f>
        <v>2279.9346313284764</v>
      </c>
      <c r="K1095" s="24">
        <f t="shared" si="89"/>
        <v>10.079108377077667</v>
      </c>
      <c r="L1095" s="26">
        <f t="shared" si="88"/>
        <v>-7.9108377077666603E-2</v>
      </c>
      <c r="Q1095">
        <v>1093</v>
      </c>
      <c r="R1095">
        <v>1306</v>
      </c>
      <c r="S1095" s="10">
        <v>-4.5170169050983588E-2</v>
      </c>
      <c r="T1095" s="20"/>
    </row>
    <row r="1096" spans="1:20" x14ac:dyDescent="0.15">
      <c r="A1096" s="6">
        <v>38198</v>
      </c>
      <c r="B1096" s="11">
        <v>1887.36</v>
      </c>
      <c r="C1096" s="7">
        <f t="shared" si="85"/>
        <v>3.3491754648973249E-3</v>
      </c>
      <c r="E1096">
        <v>1094</v>
      </c>
      <c r="F1096" s="2">
        <f t="shared" si="86"/>
        <v>906.10648736756593</v>
      </c>
      <c r="G1096" s="9">
        <f>C1096^2</f>
        <v>1.1216976294670212E-5</v>
      </c>
      <c r="H1096" s="23">
        <f>$O$2*H1095+(1-$O$2)*G1095</f>
        <v>1.4182866026616594E-4</v>
      </c>
      <c r="I1096" s="9">
        <f t="shared" si="87"/>
        <v>1.1909183862304164E-2</v>
      </c>
      <c r="J1096" s="24">
        <f>$J$2*(1+C1096*$O$3/I1096)</f>
        <v>2266.9150505040511</v>
      </c>
      <c r="K1096" s="24">
        <f t="shared" si="89"/>
        <v>10.021551566303209</v>
      </c>
      <c r="L1096" s="26">
        <f t="shared" si="88"/>
        <v>-2.1551566303209313E-2</v>
      </c>
      <c r="Q1096">
        <v>1094</v>
      </c>
      <c r="R1096">
        <v>1117</v>
      </c>
      <c r="S1096" s="10">
        <v>-4.5238727999459272E-2</v>
      </c>
      <c r="T1096" s="20"/>
    </row>
    <row r="1097" spans="1:20" x14ac:dyDescent="0.15">
      <c r="A1097" s="6">
        <v>38201</v>
      </c>
      <c r="B1097" s="11">
        <v>1892.09</v>
      </c>
      <c r="C1097" s="7">
        <f t="shared" si="85"/>
        <v>2.5061461512376759E-3</v>
      </c>
      <c r="E1097">
        <v>1095</v>
      </c>
      <c r="F1097" s="2">
        <f t="shared" si="86"/>
        <v>908.37732265349359</v>
      </c>
      <c r="G1097" s="9">
        <f>C1097^2</f>
        <v>6.2807685313634156E-6</v>
      </c>
      <c r="H1097" s="23">
        <f>$O$2*H1096+(1-$O$2)*G1096</f>
        <v>1.3399195922787619E-4</v>
      </c>
      <c r="I1097" s="9">
        <f t="shared" si="87"/>
        <v>1.157548958912219E-2</v>
      </c>
      <c r="J1097" s="24">
        <f>$J$2*(1+C1097*$O$3/I1097)</f>
        <v>2265.7931009311492</v>
      </c>
      <c r="K1097" s="24">
        <f t="shared" si="89"/>
        <v>10.016591664741336</v>
      </c>
      <c r="L1097" s="26">
        <f t="shared" si="88"/>
        <v>-1.6591664741335777E-2</v>
      </c>
      <c r="Q1097">
        <v>1095</v>
      </c>
      <c r="R1097">
        <v>28</v>
      </c>
      <c r="S1097" s="10">
        <v>-4.5533484474194807E-2</v>
      </c>
      <c r="T1097" s="20"/>
    </row>
    <row r="1098" spans="1:20" x14ac:dyDescent="0.15">
      <c r="A1098" s="6">
        <v>38202</v>
      </c>
      <c r="B1098" s="11">
        <v>1859.42</v>
      </c>
      <c r="C1098" s="7">
        <f t="shared" si="85"/>
        <v>-1.7266620509595154E-2</v>
      </c>
      <c r="E1098">
        <v>1096</v>
      </c>
      <c r="F1098" s="2">
        <f t="shared" si="86"/>
        <v>892.6927161437136</v>
      </c>
      <c r="G1098" s="9">
        <f>C1098^2</f>
        <v>2.9813618382237204E-4</v>
      </c>
      <c r="H1098" s="23">
        <f>$O$2*H1097+(1-$O$2)*G1097</f>
        <v>1.2632928778608541E-4</v>
      </c>
      <c r="I1098" s="9">
        <f t="shared" si="87"/>
        <v>1.1239630233512373E-2</v>
      </c>
      <c r="J1098" s="24">
        <f>$J$2*(1+C1098*$O$3/I1098)</f>
        <v>2235.4095479473017</v>
      </c>
      <c r="K1098" s="24">
        <f t="shared" si="89"/>
        <v>9.8822724087430007</v>
      </c>
      <c r="L1098" s="26">
        <f t="shared" si="88"/>
        <v>0.11772759125699928</v>
      </c>
      <c r="Q1098">
        <v>1096</v>
      </c>
      <c r="R1098">
        <v>1250</v>
      </c>
      <c r="S1098" s="10">
        <v>-4.5582866825951029E-2</v>
      </c>
      <c r="T1098" s="20"/>
    </row>
    <row r="1099" spans="1:20" x14ac:dyDescent="0.15">
      <c r="A1099" s="6">
        <v>38203</v>
      </c>
      <c r="B1099" s="11">
        <v>1855.06</v>
      </c>
      <c r="C1099" s="7">
        <f t="shared" si="85"/>
        <v>-2.3448172010627211E-3</v>
      </c>
      <c r="E1099">
        <v>1097</v>
      </c>
      <c r="F1099" s="2">
        <f t="shared" si="86"/>
        <v>890.59951490763638</v>
      </c>
      <c r="G1099" s="9">
        <f>C1099^2</f>
        <v>5.4981677063996129E-6</v>
      </c>
      <c r="H1099" s="23">
        <f>$O$2*H1098+(1-$O$2)*G1098</f>
        <v>1.3663770154826262E-4</v>
      </c>
      <c r="I1099" s="9">
        <f t="shared" si="87"/>
        <v>1.1689213042299409E-2</v>
      </c>
      <c r="J1099" s="24">
        <f>$J$2*(1+C1099*$O$3/I1099)</f>
        <v>2258.5626617653224</v>
      </c>
      <c r="K1099" s="24">
        <f t="shared" si="89"/>
        <v>9.9846274237649304</v>
      </c>
      <c r="L1099" s="26">
        <f t="shared" si="88"/>
        <v>1.5372576235069602E-2</v>
      </c>
      <c r="Q1099">
        <v>1097</v>
      </c>
      <c r="R1099">
        <v>297</v>
      </c>
      <c r="S1099" s="10">
        <v>-4.6038332159639594E-2</v>
      </c>
      <c r="T1099" s="20"/>
    </row>
    <row r="1100" spans="1:20" x14ac:dyDescent="0.15">
      <c r="A1100" s="6">
        <v>38204</v>
      </c>
      <c r="B1100" s="11">
        <v>1821.63</v>
      </c>
      <c r="C1100" s="7">
        <f t="shared" si="85"/>
        <v>-1.8020980453462343E-2</v>
      </c>
      <c r="E1100">
        <v>1098</v>
      </c>
      <c r="F1100" s="2">
        <f t="shared" si="86"/>
        <v>874.5500384576228</v>
      </c>
      <c r="G1100" s="9">
        <f>C1100^2</f>
        <v>3.2475573650407184E-4</v>
      </c>
      <c r="H1100" s="23">
        <f>$O$2*H1099+(1-$O$2)*G1099</f>
        <v>1.2876932951775085E-4</v>
      </c>
      <c r="I1100" s="9">
        <f t="shared" si="87"/>
        <v>1.1347657446264002E-2</v>
      </c>
      <c r="J1100" s="24">
        <f>$J$2*(1+C1100*$O$3/I1100)</f>
        <v>2234.5106842593759</v>
      </c>
      <c r="K1100" s="24">
        <f t="shared" si="89"/>
        <v>9.8782987226546659</v>
      </c>
      <c r="L1100" s="26">
        <f t="shared" si="88"/>
        <v>0.12170127734533409</v>
      </c>
      <c r="Q1100">
        <v>1098</v>
      </c>
      <c r="R1100">
        <v>977</v>
      </c>
      <c r="S1100" s="10">
        <v>-4.6101163471092832E-2</v>
      </c>
      <c r="T1100" s="20"/>
    </row>
    <row r="1101" spans="1:20" x14ac:dyDescent="0.15">
      <c r="A1101" s="6">
        <v>38205</v>
      </c>
      <c r="B1101" s="11">
        <v>1776.89</v>
      </c>
      <c r="C1101" s="7">
        <f t="shared" si="85"/>
        <v>-2.4560421161267665E-2</v>
      </c>
      <c r="E1101">
        <v>1099</v>
      </c>
      <c r="F1101" s="2">
        <f t="shared" si="86"/>
        <v>853.0707211865008</v>
      </c>
      <c r="G1101" s="9">
        <f>C1101^2</f>
        <v>6.0321428761884446E-4</v>
      </c>
      <c r="H1101" s="23">
        <f>$O$2*H1100+(1-$O$2)*G1100</f>
        <v>1.4052851393693013E-4</v>
      </c>
      <c r="I1101" s="9">
        <f t="shared" si="87"/>
        <v>1.1854472317945246E-2</v>
      </c>
      <c r="J1101" s="24">
        <f>$J$2*(1+C1101*$O$3/I1101)</f>
        <v>2226.1249230400576</v>
      </c>
      <c r="K1101" s="24">
        <f t="shared" si="89"/>
        <v>9.8412270474441552</v>
      </c>
      <c r="L1101" s="26">
        <f t="shared" si="88"/>
        <v>0.15877295255584478</v>
      </c>
      <c r="Q1101">
        <v>1099</v>
      </c>
      <c r="R1101">
        <v>1343</v>
      </c>
      <c r="S1101" s="10">
        <v>-4.6102293552555906E-2</v>
      </c>
      <c r="T1101" s="20"/>
    </row>
    <row r="1102" spans="1:20" x14ac:dyDescent="0.15">
      <c r="A1102" s="6">
        <v>38208</v>
      </c>
      <c r="B1102" s="11">
        <v>1774.64</v>
      </c>
      <c r="C1102" s="7">
        <f t="shared" si="85"/>
        <v>-1.2662573372578256E-3</v>
      </c>
      <c r="E1102">
        <v>1100</v>
      </c>
      <c r="F1102" s="2">
        <f t="shared" si="86"/>
        <v>851.99051412659855</v>
      </c>
      <c r="G1102" s="9">
        <f>C1102^2</f>
        <v>1.6034076441592788E-6</v>
      </c>
      <c r="H1102" s="23">
        <f>$O$2*H1101+(1-$O$2)*G1101</f>
        <v>1.6828966035784503E-4</v>
      </c>
      <c r="I1102" s="9">
        <f t="shared" si="87"/>
        <v>1.2972650475436585E-2</v>
      </c>
      <c r="J1102" s="24">
        <f>$J$2*(1+C1102*$O$3/I1102)</f>
        <v>2260.347937204926</v>
      </c>
      <c r="K1102" s="24">
        <f t="shared" si="89"/>
        <v>9.9925197485673376</v>
      </c>
      <c r="L1102" s="26">
        <f t="shared" si="88"/>
        <v>7.4802514326623992E-3</v>
      </c>
      <c r="Q1102">
        <v>1100</v>
      </c>
      <c r="R1102">
        <v>283</v>
      </c>
      <c r="S1102" s="10">
        <v>-4.6133429615595745E-2</v>
      </c>
      <c r="T1102" s="20"/>
    </row>
    <row r="1103" spans="1:20" x14ac:dyDescent="0.15">
      <c r="A1103" s="6">
        <v>38209</v>
      </c>
      <c r="B1103" s="11">
        <v>1808.7</v>
      </c>
      <c r="C1103" s="7">
        <f t="shared" si="85"/>
        <v>1.9192624983095152E-2</v>
      </c>
      <c r="E1103">
        <v>1101</v>
      </c>
      <c r="F1103" s="2">
        <f t="shared" si="86"/>
        <v>868.34244855338477</v>
      </c>
      <c r="G1103" s="9">
        <f>C1103^2</f>
        <v>3.6835685374172821E-4</v>
      </c>
      <c r="H1103" s="23">
        <f>$O$2*H1102+(1-$O$2)*G1102</f>
        <v>1.5828848519502386E-4</v>
      </c>
      <c r="I1103" s="9">
        <f t="shared" si="87"/>
        <v>1.2581275181595221E-2</v>
      </c>
      <c r="J1103" s="24">
        <f>$J$2*(1+C1103*$O$3/I1103)</f>
        <v>2288.4843523033419</v>
      </c>
      <c r="K1103" s="24">
        <f t="shared" si="89"/>
        <v>10.116904883659625</v>
      </c>
      <c r="L1103" s="26">
        <f t="shared" si="88"/>
        <v>-0.11690488365962537</v>
      </c>
      <c r="Q1103">
        <v>1101</v>
      </c>
      <c r="R1103">
        <v>465</v>
      </c>
      <c r="S1103" s="10">
        <v>-4.6452238213099406E-2</v>
      </c>
      <c r="T1103" s="20"/>
    </row>
    <row r="1104" spans="1:20" x14ac:dyDescent="0.15">
      <c r="A1104" s="6">
        <v>38210</v>
      </c>
      <c r="B1104" s="11">
        <v>1782.42</v>
      </c>
      <c r="C1104" s="7">
        <f t="shared" si="85"/>
        <v>-1.4529772764969251E-2</v>
      </c>
      <c r="E1104">
        <v>1102</v>
      </c>
      <c r="F1104" s="2">
        <f t="shared" si="86"/>
        <v>855.72563009372709</v>
      </c>
      <c r="G1104" s="9">
        <f>C1104^2</f>
        <v>2.1111429660164218E-4</v>
      </c>
      <c r="H1104" s="23">
        <f>$O$2*H1103+(1-$O$2)*G1103</f>
        <v>1.7089258730782611E-4</v>
      </c>
      <c r="I1104" s="9">
        <f t="shared" si="87"/>
        <v>1.3072589158534207E-2</v>
      </c>
      <c r="J1104" s="24">
        <f>$J$2*(1+C1104*$O$3/I1104)</f>
        <v>2242.772719136884</v>
      </c>
      <c r="K1104" s="24">
        <f t="shared" si="89"/>
        <v>9.9148234298990463</v>
      </c>
      <c r="L1104" s="26">
        <f t="shared" si="88"/>
        <v>8.5176570100953697E-2</v>
      </c>
      <c r="Q1104">
        <v>1102</v>
      </c>
      <c r="R1104">
        <v>122</v>
      </c>
      <c r="S1104" s="10">
        <v>-4.6580993877931576E-2</v>
      </c>
      <c r="T1104" s="20"/>
    </row>
    <row r="1105" spans="1:20" x14ac:dyDescent="0.15">
      <c r="A1105" s="6">
        <v>38211</v>
      </c>
      <c r="B1105" s="11">
        <v>1752.49</v>
      </c>
      <c r="C1105" s="7">
        <f t="shared" si="85"/>
        <v>-1.6791777471078628E-2</v>
      </c>
      <c r="E1105">
        <v>1103</v>
      </c>
      <c r="F1105" s="2">
        <f t="shared" si="86"/>
        <v>841.35647573689471</v>
      </c>
      <c r="G1105" s="9">
        <f>C1105^2</f>
        <v>2.8196379063822377E-4</v>
      </c>
      <c r="H1105" s="23">
        <f>$O$2*H1104+(1-$O$2)*G1104</f>
        <v>1.7330588986545509E-4</v>
      </c>
      <c r="I1105" s="9">
        <f t="shared" si="87"/>
        <v>1.3164569490319654E-2</v>
      </c>
      <c r="J1105" s="24">
        <f>$J$2*(1+C1105*$O$3/I1105)</f>
        <v>2239.9287534408722</v>
      </c>
      <c r="K1105" s="24">
        <f t="shared" si="89"/>
        <v>9.9022508595819367</v>
      </c>
      <c r="L1105" s="26">
        <f t="shared" si="88"/>
        <v>9.7749140418063263E-2</v>
      </c>
      <c r="Q1105">
        <v>1103</v>
      </c>
      <c r="R1105">
        <v>1189</v>
      </c>
      <c r="S1105" s="10">
        <v>-4.6747376327138213E-2</v>
      </c>
      <c r="T1105" s="20"/>
    </row>
    <row r="1106" spans="1:20" x14ac:dyDescent="0.15">
      <c r="A1106" s="6">
        <v>38212</v>
      </c>
      <c r="B1106" s="11">
        <v>1757.22</v>
      </c>
      <c r="C1106" s="7">
        <f t="shared" si="85"/>
        <v>2.6990168274854121E-3</v>
      </c>
      <c r="E1106">
        <v>1104</v>
      </c>
      <c r="F1106" s="2">
        <f t="shared" si="86"/>
        <v>843.62731102282237</v>
      </c>
      <c r="G1106" s="9">
        <f>C1106^2</f>
        <v>7.2846918350494185E-6</v>
      </c>
      <c r="H1106" s="23">
        <f>$O$2*H1105+(1-$O$2)*G1105</f>
        <v>1.7982536391182122E-4</v>
      </c>
      <c r="I1106" s="9">
        <f t="shared" si="87"/>
        <v>1.3409897982901332E-2</v>
      </c>
      <c r="J1106" s="24">
        <f>$J$2*(1+C1106*$O$3/I1106)</f>
        <v>2265.5290190183887</v>
      </c>
      <c r="K1106" s="24">
        <f t="shared" si="89"/>
        <v>10.015424214507208</v>
      </c>
      <c r="L1106" s="26">
        <f t="shared" si="88"/>
        <v>-1.5424214507207878E-2</v>
      </c>
      <c r="Q1106">
        <v>1104</v>
      </c>
      <c r="R1106">
        <v>544</v>
      </c>
      <c r="S1106" s="10">
        <v>-4.6812569767686441E-2</v>
      </c>
      <c r="T1106" s="20"/>
    </row>
    <row r="1107" spans="1:20" x14ac:dyDescent="0.15">
      <c r="A1107" s="6">
        <v>38215</v>
      </c>
      <c r="B1107" s="11">
        <v>1782.84</v>
      </c>
      <c r="C1107" s="7">
        <f t="shared" si="85"/>
        <v>1.4579847714002669E-2</v>
      </c>
      <c r="E1107">
        <v>1105</v>
      </c>
      <c r="F1107" s="2">
        <f t="shared" si="86"/>
        <v>855.9272687449087</v>
      </c>
      <c r="G1107" s="9">
        <f>C1107^2</f>
        <v>2.1257195936350888E-4</v>
      </c>
      <c r="H1107" s="23">
        <f>$O$2*H1106+(1-$O$2)*G1106</f>
        <v>1.6947292358721489E-4</v>
      </c>
      <c r="I1107" s="9">
        <f t="shared" si="87"/>
        <v>1.3018176661392135E-2</v>
      </c>
      <c r="J1107" s="24">
        <f>$J$2*(1+C1107*$O$3/I1107)</f>
        <v>2281.4544926349267</v>
      </c>
      <c r="K1107" s="24">
        <f t="shared" si="89"/>
        <v>10.0858273621816</v>
      </c>
      <c r="L1107" s="26">
        <f t="shared" si="88"/>
        <v>-8.5827362181600364E-2</v>
      </c>
      <c r="Q1107">
        <v>1105</v>
      </c>
      <c r="R1107">
        <v>1217</v>
      </c>
      <c r="S1107" s="10">
        <v>-4.6914256581789715E-2</v>
      </c>
      <c r="T1107" s="20"/>
    </row>
    <row r="1108" spans="1:20" x14ac:dyDescent="0.15">
      <c r="A1108" s="6">
        <v>38216</v>
      </c>
      <c r="B1108" s="11">
        <v>1795.25</v>
      </c>
      <c r="C1108" s="7">
        <f t="shared" si="85"/>
        <v>6.9608041102959817E-3</v>
      </c>
      <c r="E1108">
        <v>1106</v>
      </c>
      <c r="F1108" s="2">
        <f t="shared" si="86"/>
        <v>861.88521079530267</v>
      </c>
      <c r="G1108" s="9">
        <f>C1108^2</f>
        <v>4.8452793861913431E-5</v>
      </c>
      <c r="H1108" s="23">
        <f>$O$2*H1107+(1-$O$2)*G1107</f>
        <v>1.7205886573379254E-4</v>
      </c>
      <c r="I1108" s="9">
        <f t="shared" si="87"/>
        <v>1.3117121091679855E-2</v>
      </c>
      <c r="J1108" s="24">
        <f>$J$2*(1+C1108*$O$3/I1108)</f>
        <v>2271.239073794316</v>
      </c>
      <c r="K1108" s="24">
        <f t="shared" si="89"/>
        <v>10.040667157938481</v>
      </c>
      <c r="L1108" s="26">
        <f t="shared" si="88"/>
        <v>-4.0667157938480969E-2</v>
      </c>
      <c r="Q1108">
        <v>1106</v>
      </c>
      <c r="R1108">
        <v>976</v>
      </c>
      <c r="S1108" s="10">
        <v>-4.6919151213380417E-2</v>
      </c>
      <c r="T1108" s="20"/>
    </row>
    <row r="1109" spans="1:20" x14ac:dyDescent="0.15">
      <c r="A1109" s="6">
        <v>38217</v>
      </c>
      <c r="B1109" s="11">
        <v>1831.37</v>
      </c>
      <c r="C1109" s="7">
        <f t="shared" si="85"/>
        <v>2.0119760479041959E-2</v>
      </c>
      <c r="E1109">
        <v>1107</v>
      </c>
      <c r="F1109" s="2">
        <f t="shared" si="86"/>
        <v>879.2261347969328</v>
      </c>
      <c r="G1109" s="9">
        <f>C1109^2</f>
        <v>4.0480476173401873E-4</v>
      </c>
      <c r="H1109" s="23">
        <f>$O$2*H1108+(1-$O$2)*G1108</f>
        <v>1.646425014214798E-4</v>
      </c>
      <c r="I1109" s="9">
        <f t="shared" si="87"/>
        <v>1.2831309419598601E-2</v>
      </c>
      <c r="J1109" s="24">
        <f>$J$2*(1+C1109*$O$3/I1109)</f>
        <v>2289.2216018553154</v>
      </c>
      <c r="K1109" s="24">
        <f t="shared" si="89"/>
        <v>10.120164107864209</v>
      </c>
      <c r="L1109" s="26">
        <f t="shared" si="88"/>
        <v>-0.12016410786420906</v>
      </c>
      <c r="Q1109">
        <v>1107</v>
      </c>
      <c r="R1109">
        <v>466</v>
      </c>
      <c r="S1109" s="10">
        <v>-4.7174288478050386E-2</v>
      </c>
      <c r="T1109" s="20"/>
    </row>
    <row r="1110" spans="1:20" x14ac:dyDescent="0.15">
      <c r="A1110" s="6">
        <v>38218</v>
      </c>
      <c r="B1110" s="11">
        <v>1819.89</v>
      </c>
      <c r="C1110" s="7">
        <f t="shared" si="85"/>
        <v>-6.2685312088762712E-3</v>
      </c>
      <c r="E1110">
        <v>1108</v>
      </c>
      <c r="F1110" s="2">
        <f t="shared" si="86"/>
        <v>873.71467833129861</v>
      </c>
      <c r="G1110" s="9">
        <f>C1110^2</f>
        <v>3.9294483516655805E-5</v>
      </c>
      <c r="H1110" s="23">
        <f>$O$2*H1109+(1-$O$2)*G1109</f>
        <v>1.7905223704023216E-4</v>
      </c>
      <c r="I1110" s="9">
        <f t="shared" si="87"/>
        <v>1.3381040207705534E-2</v>
      </c>
      <c r="J1110" s="24">
        <f>$J$2*(1+C1110*$O$3/I1110)</f>
        <v>2253.9191940088972</v>
      </c>
      <c r="K1110" s="24">
        <f t="shared" si="89"/>
        <v>9.9640996357663756</v>
      </c>
      <c r="L1110" s="26">
        <f t="shared" si="88"/>
        <v>3.5900364233624416E-2</v>
      </c>
      <c r="Q1110">
        <v>1108</v>
      </c>
      <c r="R1110">
        <v>843</v>
      </c>
      <c r="S1110" s="10">
        <v>-4.7202247290817567E-2</v>
      </c>
      <c r="T1110" s="20"/>
    </row>
    <row r="1111" spans="1:20" x14ac:dyDescent="0.15">
      <c r="A1111" s="6">
        <v>38219</v>
      </c>
      <c r="B1111" s="11">
        <v>1838.02</v>
      </c>
      <c r="C1111" s="7">
        <f t="shared" si="85"/>
        <v>9.962140568935407E-3</v>
      </c>
      <c r="E1111">
        <v>1109</v>
      </c>
      <c r="F1111" s="2">
        <f t="shared" si="86"/>
        <v>882.4187467739772</v>
      </c>
      <c r="G1111" s="9">
        <f>C1111^2</f>
        <v>9.9244244715228672E-5</v>
      </c>
      <c r="H1111" s="23">
        <f>$O$2*H1110+(1-$O$2)*G1110</f>
        <v>1.7066677182881758E-4</v>
      </c>
      <c r="I1111" s="9">
        <f t="shared" si="87"/>
        <v>1.3063949319743152E-2</v>
      </c>
      <c r="J1111" s="24">
        <f>$J$2*(1+C1111*$O$3/I1111)</f>
        <v>2275.259085055744</v>
      </c>
      <c r="K1111" s="24">
        <f t="shared" si="89"/>
        <v>10.058438776749059</v>
      </c>
      <c r="L1111" s="26">
        <f t="shared" si="88"/>
        <v>-5.8438776749058619E-2</v>
      </c>
      <c r="Q1111">
        <v>1109</v>
      </c>
      <c r="R1111">
        <v>505</v>
      </c>
      <c r="S1111" s="10">
        <v>-4.7294791472923592E-2</v>
      </c>
      <c r="T1111" s="20"/>
    </row>
    <row r="1112" spans="1:20" x14ac:dyDescent="0.15">
      <c r="A1112" s="6">
        <v>38222</v>
      </c>
      <c r="B1112" s="11">
        <v>1838.7</v>
      </c>
      <c r="C1112" s="7">
        <f t="shared" si="85"/>
        <v>3.6996333010530513E-4</v>
      </c>
      <c r="E1112">
        <v>1110</v>
      </c>
      <c r="F1112" s="2">
        <f t="shared" si="86"/>
        <v>882.74520935208102</v>
      </c>
      <c r="G1112" s="9">
        <f>C1112^2</f>
        <v>1.3687286562260699E-7</v>
      </c>
      <c r="H1112" s="23">
        <f>$O$2*H1111+(1-$O$2)*G1111</f>
        <v>1.6638142020200224E-4</v>
      </c>
      <c r="I1112" s="9">
        <f t="shared" si="87"/>
        <v>1.2898892208325576E-2</v>
      </c>
      <c r="J1112" s="24">
        <f>$J$2*(1+C1112*$O$3/I1112)</f>
        <v>2262.5371981280728</v>
      </c>
      <c r="K1112" s="24">
        <f t="shared" si="89"/>
        <v>10.00219800767481</v>
      </c>
      <c r="L1112" s="26">
        <f t="shared" si="88"/>
        <v>-2.198007674810043E-3</v>
      </c>
      <c r="Q1112">
        <v>1110</v>
      </c>
      <c r="R1112">
        <v>1289</v>
      </c>
      <c r="S1112" s="10">
        <v>-4.7630228727769008E-2</v>
      </c>
      <c r="T1112" s="20"/>
    </row>
    <row r="1113" spans="1:20" x14ac:dyDescent="0.15">
      <c r="A1113" s="6">
        <v>38223</v>
      </c>
      <c r="B1113" s="11">
        <v>1836.89</v>
      </c>
      <c r="C1113" s="7">
        <f t="shared" si="85"/>
        <v>-9.8439114591830634E-4</v>
      </c>
      <c r="E1113">
        <v>1111</v>
      </c>
      <c r="F1113" s="2">
        <f t="shared" si="86"/>
        <v>881.87624278389308</v>
      </c>
      <c r="G1113" s="9">
        <f>C1113^2</f>
        <v>9.690259281623563E-7</v>
      </c>
      <c r="H1113" s="23">
        <f>$O$2*H1112+(1-$O$2)*G1112</f>
        <v>1.5640674736181945E-4</v>
      </c>
      <c r="I1113" s="9">
        <f t="shared" si="87"/>
        <v>1.2506268322797951E-2</v>
      </c>
      <c r="J1113" s="24">
        <f>$J$2*(1+C1113*$O$3/I1113)</f>
        <v>2260.6755325652616</v>
      </c>
      <c r="K1113" s="24">
        <f t="shared" si="89"/>
        <v>9.9939679783083477</v>
      </c>
      <c r="L1113" s="26">
        <f t="shared" si="88"/>
        <v>6.0320216916522895E-3</v>
      </c>
      <c r="Q1113">
        <v>1111</v>
      </c>
      <c r="R1113">
        <v>58</v>
      </c>
      <c r="S1113" s="10">
        <v>-4.7680681350719567E-2</v>
      </c>
      <c r="T1113" s="20"/>
    </row>
    <row r="1114" spans="1:20" x14ac:dyDescent="0.15">
      <c r="A1114" s="6">
        <v>38224</v>
      </c>
      <c r="B1114" s="11">
        <v>1860.72</v>
      </c>
      <c r="C1114" s="7">
        <f t="shared" si="85"/>
        <v>1.2973014170690744E-2</v>
      </c>
      <c r="E1114">
        <v>1112</v>
      </c>
      <c r="F1114" s="2">
        <f t="shared" si="86"/>
        <v>893.31683577832405</v>
      </c>
      <c r="G1114" s="9">
        <f>C1114^2</f>
        <v>1.6829909667294285E-4</v>
      </c>
      <c r="H1114" s="23">
        <f>$O$2*H1113+(1-$O$2)*G1113</f>
        <v>1.4708048407580001E-4</v>
      </c>
      <c r="I1114" s="9">
        <f t="shared" si="87"/>
        <v>1.2127674306139657E-2</v>
      </c>
      <c r="J1114" s="24">
        <f>$J$2*(1+C1114*$O$3/I1114)</f>
        <v>2280.5832812600402</v>
      </c>
      <c r="K1114" s="24">
        <f t="shared" si="89"/>
        <v>10.081975921115632</v>
      </c>
      <c r="L1114" s="26">
        <f t="shared" si="88"/>
        <v>-8.1975921115631678E-2</v>
      </c>
      <c r="Q1114">
        <v>1112</v>
      </c>
      <c r="R1114">
        <v>612</v>
      </c>
      <c r="S1114" s="10">
        <v>-4.7772546806706728E-2</v>
      </c>
      <c r="T1114" s="20"/>
    </row>
    <row r="1115" spans="1:20" x14ac:dyDescent="0.15">
      <c r="A1115" s="6">
        <v>38225</v>
      </c>
      <c r="B1115" s="11">
        <v>1852.92</v>
      </c>
      <c r="C1115" s="7">
        <f t="shared" si="85"/>
        <v>-4.1919257061782123E-3</v>
      </c>
      <c r="E1115">
        <v>1113</v>
      </c>
      <c r="F1115" s="2">
        <f t="shared" si="86"/>
        <v>889.57211797066316</v>
      </c>
      <c r="G1115" s="9">
        <f>C1115^2</f>
        <v>1.7572241126117703E-5</v>
      </c>
      <c r="H1115" s="23">
        <f>$O$2*H1114+(1-$O$2)*G1114</f>
        <v>1.4835360083162858E-4</v>
      </c>
      <c r="I1115" s="9">
        <f t="shared" si="87"/>
        <v>1.2180049295123094E-2</v>
      </c>
      <c r="J1115" s="24">
        <f>$J$2*(1+C1115*$O$3/I1115)</f>
        <v>2256.0739381760568</v>
      </c>
      <c r="K1115" s="24">
        <f t="shared" si="89"/>
        <v>9.9736253036023097</v>
      </c>
      <c r="L1115" s="26">
        <f t="shared" si="88"/>
        <v>2.63746963976903E-2</v>
      </c>
      <c r="Q1115">
        <v>1113</v>
      </c>
      <c r="R1115">
        <v>648</v>
      </c>
      <c r="S1115" s="10">
        <v>-4.7935222334206884E-2</v>
      </c>
      <c r="T1115" s="20"/>
    </row>
    <row r="1116" spans="1:20" x14ac:dyDescent="0.15">
      <c r="A1116" s="6">
        <v>38226</v>
      </c>
      <c r="B1116" s="11">
        <v>1862.09</v>
      </c>
      <c r="C1116" s="7">
        <f t="shared" si="85"/>
        <v>4.9489454482654072E-3</v>
      </c>
      <c r="E1116">
        <v>1114</v>
      </c>
      <c r="F1116" s="2">
        <f t="shared" si="86"/>
        <v>893.97456185479791</v>
      </c>
      <c r="G1116" s="9">
        <f>C1116^2</f>
        <v>2.4492061049906892E-5</v>
      </c>
      <c r="H1116" s="23">
        <f>$O$2*H1115+(1-$O$2)*G1115</f>
        <v>1.4050671924929794E-4</v>
      </c>
      <c r="I1116" s="9">
        <f t="shared" si="87"/>
        <v>1.1853553022165883E-2</v>
      </c>
      <c r="J1116" s="24">
        <f>$J$2*(1+C1116*$O$3/I1116)</f>
        <v>2269.2774793633193</v>
      </c>
      <c r="K1116" s="24">
        <f t="shared" si="89"/>
        <v>10.031995364199217</v>
      </c>
      <c r="L1116" s="26">
        <f t="shared" si="88"/>
        <v>-3.199536419921678E-2</v>
      </c>
      <c r="Q1116">
        <v>1114</v>
      </c>
      <c r="R1116">
        <v>1447</v>
      </c>
      <c r="S1116" s="10">
        <v>-4.8190446953402244E-2</v>
      </c>
      <c r="T1116" s="20"/>
    </row>
    <row r="1117" spans="1:20" x14ac:dyDescent="0.15">
      <c r="A1117" s="6">
        <v>38229</v>
      </c>
      <c r="B1117" s="11">
        <v>1836.49</v>
      </c>
      <c r="C1117" s="7">
        <f t="shared" si="85"/>
        <v>-1.3747992846747437E-2</v>
      </c>
      <c r="E1117">
        <v>1115</v>
      </c>
      <c r="F1117" s="2">
        <f t="shared" si="86"/>
        <v>881.68420597324393</v>
      </c>
      <c r="G1117" s="9">
        <f>C1117^2</f>
        <v>1.8900730731421868E-4</v>
      </c>
      <c r="H1117" s="23">
        <f>$O$2*H1116+(1-$O$2)*G1116</f>
        <v>1.3354583975733447E-4</v>
      </c>
      <c r="I1117" s="9">
        <f t="shared" si="87"/>
        <v>1.1556203518341759E-2</v>
      </c>
      <c r="J1117" s="24">
        <f>$J$2*(1+C1117*$O$3/I1117)</f>
        <v>2241.4172140437199</v>
      </c>
      <c r="K1117" s="24">
        <f t="shared" si="89"/>
        <v>9.908831028822302</v>
      </c>
      <c r="L1117" s="26">
        <f t="shared" si="88"/>
        <v>9.1168971177697955E-2</v>
      </c>
      <c r="Q1117">
        <v>1115</v>
      </c>
      <c r="R1117">
        <v>1399</v>
      </c>
      <c r="S1117" s="10">
        <v>-4.8253623074350216E-2</v>
      </c>
      <c r="T1117" s="20"/>
    </row>
    <row r="1118" spans="1:20" x14ac:dyDescent="0.15">
      <c r="A1118" s="6">
        <v>38230</v>
      </c>
      <c r="B1118" s="11">
        <v>1838.1</v>
      </c>
      <c r="C1118" s="7">
        <f t="shared" si="85"/>
        <v>8.7667234779376102E-4</v>
      </c>
      <c r="E1118">
        <v>1116</v>
      </c>
      <c r="F1118" s="2">
        <f t="shared" si="86"/>
        <v>882.45715413610719</v>
      </c>
      <c r="G1118" s="9">
        <f>C1118^2</f>
        <v>7.6855440538622513E-7</v>
      </c>
      <c r="H1118" s="23">
        <f>$O$2*H1117+(1-$O$2)*G1117</f>
        <v>1.3687352781074753E-4</v>
      </c>
      <c r="I1118" s="9">
        <f t="shared" si="87"/>
        <v>1.1699296039110539E-2</v>
      </c>
      <c r="J1118" s="24">
        <f>$J$2*(1+C1118*$O$3/I1118)</f>
        <v>2263.3389750099923</v>
      </c>
      <c r="K1118" s="24">
        <f t="shared" si="89"/>
        <v>10.005742493545615</v>
      </c>
      <c r="L1118" s="26">
        <f t="shared" si="88"/>
        <v>-5.7424935456147352E-3</v>
      </c>
      <c r="Q1118">
        <v>1116</v>
      </c>
      <c r="R1118">
        <v>900</v>
      </c>
      <c r="S1118" s="10">
        <v>-4.8325039725289898E-2</v>
      </c>
      <c r="T1118" s="20"/>
    </row>
    <row r="1119" spans="1:20" x14ac:dyDescent="0.15">
      <c r="A1119" s="6">
        <v>38231</v>
      </c>
      <c r="B1119" s="11">
        <v>1850.41</v>
      </c>
      <c r="C1119" s="7">
        <f t="shared" si="85"/>
        <v>6.6971329089822174E-3</v>
      </c>
      <c r="E1119">
        <v>1117</v>
      </c>
      <c r="F1119" s="2">
        <f t="shared" si="86"/>
        <v>888.36708698383893</v>
      </c>
      <c r="G1119" s="9">
        <f>C1119^2</f>
        <v>4.4851589200572617E-5</v>
      </c>
      <c r="H1119" s="23">
        <f>$O$2*H1118+(1-$O$2)*G1118</f>
        <v>1.2870722940642586E-4</v>
      </c>
      <c r="I1119" s="9">
        <f t="shared" si="87"/>
        <v>1.1344920863823858E-2</v>
      </c>
      <c r="J1119" s="24">
        <f>$J$2*(1+C1119*$O$3/I1119)</f>
        <v>2272.2731812283896</v>
      </c>
      <c r="K1119" s="24">
        <f t="shared" si="89"/>
        <v>10.045238727999459</v>
      </c>
      <c r="L1119" s="26">
        <f t="shared" si="88"/>
        <v>-4.5238727999459272E-2</v>
      </c>
      <c r="Q1119">
        <v>1117</v>
      </c>
      <c r="R1119">
        <v>1439</v>
      </c>
      <c r="S1119" s="10">
        <v>-4.8352643245811677E-2</v>
      </c>
      <c r="T1119" s="20"/>
    </row>
    <row r="1120" spans="1:20" x14ac:dyDescent="0.15">
      <c r="A1120" s="6">
        <v>38232</v>
      </c>
      <c r="B1120" s="11">
        <v>1873.43</v>
      </c>
      <c r="C1120" s="7">
        <f t="shared" si="85"/>
        <v>1.2440486162526243E-2</v>
      </c>
      <c r="E1120">
        <v>1118</v>
      </c>
      <c r="F1120" s="2">
        <f t="shared" si="86"/>
        <v>899.41880543670516</v>
      </c>
      <c r="G1120" s="9">
        <f>C1120^2</f>
        <v>1.5476569596000692E-4</v>
      </c>
      <c r="H1120" s="23">
        <f>$O$2*H1119+(1-$O$2)*G1119</f>
        <v>1.2367589099407467E-4</v>
      </c>
      <c r="I1120" s="9">
        <f t="shared" si="87"/>
        <v>1.1120966279693266E-2</v>
      </c>
      <c r="J1120" s="24">
        <f>$J$2*(1+C1120*$O$3/I1120)</f>
        <v>2281.4317965923892</v>
      </c>
      <c r="K1120" s="24">
        <f t="shared" si="89"/>
        <v>10.085727027781955</v>
      </c>
      <c r="L1120" s="26">
        <f t="shared" si="88"/>
        <v>-8.5727027781954845E-2</v>
      </c>
      <c r="Q1120">
        <v>1118</v>
      </c>
      <c r="R1120">
        <v>1297</v>
      </c>
      <c r="S1120" s="10">
        <v>-4.8486733692158168E-2</v>
      </c>
      <c r="T1120" s="20"/>
    </row>
    <row r="1121" spans="1:20" x14ac:dyDescent="0.15">
      <c r="A1121" s="6">
        <v>38233</v>
      </c>
      <c r="B1121" s="11">
        <v>1844.48</v>
      </c>
      <c r="C1121" s="7">
        <f t="shared" si="85"/>
        <v>-1.545293926114133E-2</v>
      </c>
      <c r="E1121">
        <v>1119</v>
      </c>
      <c r="F1121" s="2">
        <f t="shared" si="86"/>
        <v>885.5201412659635</v>
      </c>
      <c r="G1121" s="9">
        <f>C1121^2</f>
        <v>2.3879333180852315E-4</v>
      </c>
      <c r="H1121" s="23">
        <f>$O$2*H1120+(1-$O$2)*G1120</f>
        <v>1.2554127929203062E-4</v>
      </c>
      <c r="I1121" s="9">
        <f t="shared" si="87"/>
        <v>1.1204520484698603E-2</v>
      </c>
      <c r="J1121" s="24">
        <f>$J$2*(1+C1121*$O$3/I1121)</f>
        <v>2238.1321214452464</v>
      </c>
      <c r="K1121" s="24">
        <f t="shared" si="89"/>
        <v>9.8943083298493697</v>
      </c>
      <c r="L1121" s="26">
        <f t="shared" si="88"/>
        <v>0.1056916701506303</v>
      </c>
      <c r="Q1121">
        <v>1119</v>
      </c>
      <c r="R1121">
        <v>1460</v>
      </c>
      <c r="S1121" s="10">
        <v>-4.8616225875818486E-2</v>
      </c>
      <c r="T1121" s="20"/>
    </row>
    <row r="1122" spans="1:20" x14ac:dyDescent="0.15">
      <c r="A1122" s="6">
        <v>38237</v>
      </c>
      <c r="B1122" s="11">
        <v>1858.56</v>
      </c>
      <c r="C1122" s="7">
        <f t="shared" si="85"/>
        <v>7.6335877862594437E-3</v>
      </c>
      <c r="E1122">
        <v>1120</v>
      </c>
      <c r="F1122" s="2">
        <f t="shared" si="86"/>
        <v>892.27983700081813</v>
      </c>
      <c r="G1122" s="9">
        <f>C1122^2</f>
        <v>5.8271662490529352E-5</v>
      </c>
      <c r="H1122" s="23">
        <f>$O$2*H1121+(1-$O$2)*G1121</f>
        <v>1.3233640244302017E-4</v>
      </c>
      <c r="I1122" s="9">
        <f t="shared" si="87"/>
        <v>1.1503756014581507E-2</v>
      </c>
      <c r="J1122" s="24">
        <f>$J$2*(1+C1122*$O$3/I1122)</f>
        <v>2273.5430302184723</v>
      </c>
      <c r="K1122" s="24">
        <f t="shared" si="89"/>
        <v>10.050852461576596</v>
      </c>
      <c r="L1122" s="26">
        <f t="shared" si="88"/>
        <v>-5.0852461576596397E-2</v>
      </c>
      <c r="Q1122">
        <v>1120</v>
      </c>
      <c r="R1122">
        <v>267</v>
      </c>
      <c r="S1122" s="10">
        <v>-4.874484230609788E-2</v>
      </c>
      <c r="T1122" s="20"/>
    </row>
    <row r="1123" spans="1:20" x14ac:dyDescent="0.15">
      <c r="A1123" s="6">
        <v>38238</v>
      </c>
      <c r="B1123" s="11">
        <v>1850.64</v>
      </c>
      <c r="C1123" s="7">
        <f t="shared" si="85"/>
        <v>-4.2613636363635354E-3</v>
      </c>
      <c r="E1123">
        <v>1121</v>
      </c>
      <c r="F1123" s="2">
        <f t="shared" si="86"/>
        <v>888.47750814996243</v>
      </c>
      <c r="G1123" s="9">
        <f>C1123^2</f>
        <v>1.8159220041321454E-5</v>
      </c>
      <c r="H1123" s="23">
        <f>$O$2*H1122+(1-$O$2)*G1122</f>
        <v>1.2789251804587072E-4</v>
      </c>
      <c r="I1123" s="9">
        <f t="shared" si="87"/>
        <v>1.1308957425239106E-2</v>
      </c>
      <c r="J1123" s="24">
        <f>$J$2*(1+C1123*$O$3/I1123)</f>
        <v>2255.5079538425939</v>
      </c>
      <c r="K1123" s="24">
        <f t="shared" si="89"/>
        <v>9.9711232066744806</v>
      </c>
      <c r="L1123" s="26">
        <f t="shared" si="88"/>
        <v>2.8876793325519401E-2</v>
      </c>
      <c r="Q1123">
        <v>1121</v>
      </c>
      <c r="R1123">
        <v>335</v>
      </c>
      <c r="S1123" s="10">
        <v>-4.9021082550016359E-2</v>
      </c>
      <c r="T1123" s="20"/>
    </row>
    <row r="1124" spans="1:20" x14ac:dyDescent="0.15">
      <c r="A1124" s="6">
        <v>38239</v>
      </c>
      <c r="B1124" s="11">
        <v>1869.65</v>
      </c>
      <c r="C1124" s="7">
        <f t="shared" si="85"/>
        <v>1.027212207668704E-2</v>
      </c>
      <c r="E1124">
        <v>1122</v>
      </c>
      <c r="F1124" s="2">
        <f t="shared" si="86"/>
        <v>897.60405757606952</v>
      </c>
      <c r="G1124" s="9">
        <f>C1124^2</f>
        <v>1.0551649195836127E-4</v>
      </c>
      <c r="H1124" s="23">
        <f>$O$2*H1123+(1-$O$2)*G1123</f>
        <v>1.2130852016559775E-4</v>
      </c>
      <c r="I1124" s="9">
        <f t="shared" si="87"/>
        <v>1.1014014716060522E-2</v>
      </c>
      <c r="J1124" s="24">
        <f>$J$2*(1+C1124*$O$3/I1124)</f>
        <v>2278.2073089681035</v>
      </c>
      <c r="K1124" s="24">
        <f t="shared" si="89"/>
        <v>10.071472250570739</v>
      </c>
      <c r="L1124" s="26">
        <f t="shared" si="88"/>
        <v>-7.1472250570739249E-2</v>
      </c>
      <c r="Q1124">
        <v>1122</v>
      </c>
      <c r="R1124">
        <v>1427</v>
      </c>
      <c r="S1124" s="10">
        <v>-4.9175638037439739E-2</v>
      </c>
      <c r="T1124" s="20"/>
    </row>
    <row r="1125" spans="1:20" x14ac:dyDescent="0.15">
      <c r="A1125" s="6">
        <v>38240</v>
      </c>
      <c r="B1125" s="11">
        <v>1894.31</v>
      </c>
      <c r="C1125" s="7">
        <f t="shared" si="85"/>
        <v>1.3189634423555141E-2</v>
      </c>
      <c r="E1125">
        <v>1123</v>
      </c>
      <c r="F1125" s="2">
        <f t="shared" si="86"/>
        <v>909.44312695259759</v>
      </c>
      <c r="G1125" s="9">
        <f>C1125^2</f>
        <v>1.7396645622703077E-4</v>
      </c>
      <c r="H1125" s="23">
        <f>$O$2*H1124+(1-$O$2)*G1124</f>
        <v>1.2036099847316357E-4</v>
      </c>
      <c r="I1125" s="9">
        <f t="shared" si="87"/>
        <v>1.0970916027076481E-2</v>
      </c>
      <c r="J1125" s="24">
        <f>$J$2*(1+C1125*$O$3/I1125)</f>
        <v>2282.8807376177078</v>
      </c>
      <c r="K1125" s="24">
        <f t="shared" si="89"/>
        <v>10.092132489335768</v>
      </c>
      <c r="L1125" s="26">
        <f t="shared" si="88"/>
        <v>-9.2132489335767787E-2</v>
      </c>
      <c r="Q1125">
        <v>1123</v>
      </c>
      <c r="R1125">
        <v>716</v>
      </c>
      <c r="S1125" s="10">
        <v>-4.9197309568512537E-2</v>
      </c>
      <c r="T1125" s="20"/>
    </row>
    <row r="1126" spans="1:20" x14ac:dyDescent="0.15">
      <c r="A1126" s="6">
        <v>38243</v>
      </c>
      <c r="B1126" s="11">
        <v>1910.38</v>
      </c>
      <c r="C1126" s="7">
        <f t="shared" si="85"/>
        <v>8.4832999878585724E-3</v>
      </c>
      <c r="E1126">
        <v>1124</v>
      </c>
      <c r="F1126" s="2">
        <f t="shared" si="86"/>
        <v>917.15820582043261</v>
      </c>
      <c r="G1126" s="9">
        <f>C1126^2</f>
        <v>7.1966378684001252E-5</v>
      </c>
      <c r="H1126" s="23">
        <f>$O$2*H1125+(1-$O$2)*G1125</f>
        <v>1.2357732593839562E-4</v>
      </c>
      <c r="I1126" s="9">
        <f t="shared" si="87"/>
        <v>1.111653389948484E-2</v>
      </c>
      <c r="J1126" s="24">
        <f>$J$2*(1+C1126*$O$3/I1126)</f>
        <v>2275.2687450496442</v>
      </c>
      <c r="K1126" s="24">
        <f t="shared" si="89"/>
        <v>10.058481481537216</v>
      </c>
      <c r="L1126" s="26">
        <f t="shared" si="88"/>
        <v>-5.8481481537215885E-2</v>
      </c>
      <c r="Q1126">
        <v>1124</v>
      </c>
      <c r="R1126">
        <v>399</v>
      </c>
      <c r="S1126" s="10">
        <v>-4.9282952235284228E-2</v>
      </c>
      <c r="T1126" s="20"/>
    </row>
    <row r="1127" spans="1:20" x14ac:dyDescent="0.15">
      <c r="A1127" s="6">
        <v>38244</v>
      </c>
      <c r="B1127" s="11">
        <v>1915.4</v>
      </c>
      <c r="C1127" s="7">
        <f t="shared" si="85"/>
        <v>2.6277494529884926E-3</v>
      </c>
      <c r="E1127">
        <v>1125</v>
      </c>
      <c r="F1127" s="2">
        <f t="shared" si="86"/>
        <v>919.56826779408118</v>
      </c>
      <c r="G1127" s="9">
        <f>C1127^2</f>
        <v>6.9050671876813218E-6</v>
      </c>
      <c r="H1127" s="23">
        <f>$O$2*H1126+(1-$O$2)*G1126</f>
        <v>1.2048066910313195E-4</v>
      </c>
      <c r="I1127" s="9">
        <f t="shared" si="87"/>
        <v>1.0976368666509518E-2</v>
      </c>
      <c r="J1127" s="24">
        <f>$J$2*(1+C1127*$O$3/I1127)</f>
        <v>2266.1900037334067</v>
      </c>
      <c r="K1127" s="24">
        <f t="shared" si="89"/>
        <v>10.018346288011736</v>
      </c>
      <c r="L1127" s="26">
        <f t="shared" si="88"/>
        <v>-1.8346288011736434E-2</v>
      </c>
      <c r="Q1127">
        <v>1125</v>
      </c>
      <c r="R1127">
        <v>489</v>
      </c>
      <c r="S1127" s="10">
        <v>-4.9290257199492871E-2</v>
      </c>
      <c r="T1127" s="20"/>
    </row>
    <row r="1128" spans="1:20" x14ac:dyDescent="0.15">
      <c r="A1128" s="6">
        <v>38245</v>
      </c>
      <c r="B1128" s="11">
        <v>1896.52</v>
      </c>
      <c r="C1128" s="7">
        <f t="shared" si="85"/>
        <v>-9.8569489401691968E-3</v>
      </c>
      <c r="E1128">
        <v>1126</v>
      </c>
      <c r="F1128" s="2">
        <f t="shared" si="86"/>
        <v>910.50413033143514</v>
      </c>
      <c r="G1128" s="9">
        <f>C1128^2</f>
        <v>9.7159442409102648E-5</v>
      </c>
      <c r="H1128" s="23">
        <f>$O$2*H1127+(1-$O$2)*G1127</f>
        <v>1.136661329882049E-4</v>
      </c>
      <c r="I1128" s="9">
        <f t="shared" si="87"/>
        <v>1.0661432032715159E-2</v>
      </c>
      <c r="J1128" s="24">
        <f>$J$2*(1+C1128*$O$3/I1128)</f>
        <v>2246.0130758074929</v>
      </c>
      <c r="K1128" s="24">
        <f t="shared" si="89"/>
        <v>9.9291483608048168</v>
      </c>
      <c r="L1128" s="26">
        <f t="shared" si="88"/>
        <v>7.0851639195183225E-2</v>
      </c>
      <c r="Q1128">
        <v>1126</v>
      </c>
      <c r="R1128">
        <v>588</v>
      </c>
      <c r="S1128" s="10">
        <v>-4.9413393970258568E-2</v>
      </c>
      <c r="T1128" s="20"/>
    </row>
    <row r="1129" spans="1:20" x14ac:dyDescent="0.15">
      <c r="A1129" s="6">
        <v>38246</v>
      </c>
      <c r="B1129" s="11">
        <v>1904.08</v>
      </c>
      <c r="C1129" s="7">
        <f t="shared" si="85"/>
        <v>3.986248497247491E-3</v>
      </c>
      <c r="E1129">
        <v>1127</v>
      </c>
      <c r="F1129" s="2">
        <f t="shared" si="86"/>
        <v>914.1336260527064</v>
      </c>
      <c r="G1129" s="9">
        <f>C1129^2</f>
        <v>1.5890177081807881E-5</v>
      </c>
      <c r="H1129" s="23">
        <f>$O$2*H1128+(1-$O$2)*G1128</f>
        <v>1.1267573155345876E-4</v>
      </c>
      <c r="I1129" s="9">
        <f t="shared" si="87"/>
        <v>1.0614882550149049E-2</v>
      </c>
      <c r="J1129" s="24">
        <f>$J$2*(1+C1129*$O$3/I1129)</f>
        <v>2268.5498711664586</v>
      </c>
      <c r="K1129" s="24">
        <f t="shared" si="89"/>
        <v>10.028778762384656</v>
      </c>
      <c r="L1129" s="26">
        <f t="shared" si="88"/>
        <v>-2.877876238465582E-2</v>
      </c>
      <c r="Q1129">
        <v>1127</v>
      </c>
      <c r="R1129">
        <v>892</v>
      </c>
      <c r="S1129" s="10">
        <v>-4.9473447585778985E-2</v>
      </c>
      <c r="T1129" s="20"/>
    </row>
    <row r="1130" spans="1:20" x14ac:dyDescent="0.15">
      <c r="A1130" s="6">
        <v>38247</v>
      </c>
      <c r="B1130" s="11">
        <v>1910.09</v>
      </c>
      <c r="C1130" s="7">
        <f t="shared" si="85"/>
        <v>3.1563799840341744E-3</v>
      </c>
      <c r="E1130">
        <v>1128</v>
      </c>
      <c r="F1130" s="2">
        <f t="shared" si="86"/>
        <v>917.01897913271171</v>
      </c>
      <c r="G1130" s="9">
        <f>C1130^2</f>
        <v>9.9627346036115753E-6</v>
      </c>
      <c r="H1130" s="23">
        <f>$O$2*H1129+(1-$O$2)*G1129</f>
        <v>1.068685982851597E-4</v>
      </c>
      <c r="I1130" s="9">
        <f t="shared" si="87"/>
        <v>1.0337726939959272E-2</v>
      </c>
      <c r="J1130" s="24">
        <f>$J$2*(1+C1130*$O$3/I1130)</f>
        <v>2267.3328238748327</v>
      </c>
      <c r="K1130" s="24">
        <f t="shared" si="89"/>
        <v>10.023398453939068</v>
      </c>
      <c r="L1130" s="26">
        <f t="shared" si="88"/>
        <v>-2.339845393906792E-2</v>
      </c>
      <c r="Q1130">
        <v>1128</v>
      </c>
      <c r="R1130">
        <v>1353</v>
      </c>
      <c r="S1130" s="10">
        <v>-4.9631037365532649E-2</v>
      </c>
      <c r="T1130" s="20"/>
    </row>
    <row r="1131" spans="1:20" x14ac:dyDescent="0.15">
      <c r="A1131" s="6">
        <v>38250</v>
      </c>
      <c r="B1131" s="11">
        <v>1908.07</v>
      </c>
      <c r="C1131" s="7">
        <f t="shared" si="85"/>
        <v>-1.0575417912245255E-3</v>
      </c>
      <c r="E1131">
        <v>1129</v>
      </c>
      <c r="F1131" s="2">
        <f t="shared" si="86"/>
        <v>916.04919323893284</v>
      </c>
      <c r="G1131" s="9">
        <f>C1131^2</f>
        <v>1.1183946401863779E-6</v>
      </c>
      <c r="H1131" s="23">
        <f>$O$2*H1130+(1-$O$2)*G1130</f>
        <v>1.0105424646426681E-4</v>
      </c>
      <c r="I1131" s="9">
        <f t="shared" si="87"/>
        <v>1.0052574121301807E-2</v>
      </c>
      <c r="J1131" s="24">
        <f>$J$2*(1+C1131*$O$3/I1131)</f>
        <v>2260.2163416773274</v>
      </c>
      <c r="K1131" s="24">
        <f t="shared" si="89"/>
        <v>9.9919379925966272</v>
      </c>
      <c r="L1131" s="26">
        <f t="shared" si="88"/>
        <v>8.0620074033728173E-3</v>
      </c>
      <c r="Q1131">
        <v>1129</v>
      </c>
      <c r="R1131">
        <v>737</v>
      </c>
      <c r="S1131" s="10">
        <v>-4.9851298401945243E-2</v>
      </c>
      <c r="T1131" s="20"/>
    </row>
    <row r="1132" spans="1:20" x14ac:dyDescent="0.15">
      <c r="A1132" s="6">
        <v>38251</v>
      </c>
      <c r="B1132" s="11">
        <v>1921.18</v>
      </c>
      <c r="C1132" s="7">
        <f t="shared" si="85"/>
        <v>6.8708171083871061E-3</v>
      </c>
      <c r="E1132">
        <v>1130</v>
      </c>
      <c r="F1132" s="2">
        <f t="shared" si="86"/>
        <v>922.34319970796309</v>
      </c>
      <c r="G1132" s="9">
        <f>C1132^2</f>
        <v>4.7208127736904956E-5</v>
      </c>
      <c r="H1132" s="23">
        <f>$O$2*H1131+(1-$O$2)*G1131</f>
        <v>9.5058095354821976E-5</v>
      </c>
      <c r="I1132" s="9">
        <f t="shared" si="87"/>
        <v>9.7497741181435567E-3</v>
      </c>
      <c r="J1132" s="24">
        <f>$J$2*(1+C1132*$O$3/I1132)</f>
        <v>2274.2562258349849</v>
      </c>
      <c r="K1132" s="24">
        <f t="shared" si="89"/>
        <v>10.054005348424363</v>
      </c>
      <c r="L1132" s="26">
        <f t="shared" si="88"/>
        <v>-5.400534842436322E-2</v>
      </c>
      <c r="Q1132">
        <v>1130</v>
      </c>
      <c r="R1132">
        <v>774</v>
      </c>
      <c r="S1132" s="10">
        <v>-5.0113345530689912E-2</v>
      </c>
      <c r="T1132" s="20"/>
    </row>
    <row r="1133" spans="1:20" x14ac:dyDescent="0.15">
      <c r="A1133" s="6">
        <v>38252</v>
      </c>
      <c r="B1133" s="11">
        <v>1885.71</v>
      </c>
      <c r="C1133" s="7">
        <f t="shared" si="85"/>
        <v>-1.8462611520003391E-2</v>
      </c>
      <c r="E1133">
        <v>1131</v>
      </c>
      <c r="F1133" s="2">
        <f t="shared" si="86"/>
        <v>905.31433552363808</v>
      </c>
      <c r="G1133" s="9">
        <f>C1133^2</f>
        <v>3.4086802413856195E-4</v>
      </c>
      <c r="H1133" s="23">
        <f>$O$2*H1132+(1-$O$2)*G1132</f>
        <v>9.2187097297746943E-5</v>
      </c>
      <c r="I1133" s="9">
        <f t="shared" si="87"/>
        <v>9.6014112138657487E-3</v>
      </c>
      <c r="J1133" s="24">
        <f>$J$2*(1+C1133*$O$3/I1133)</f>
        <v>2228.706472136038</v>
      </c>
      <c r="K1133" s="24">
        <f t="shared" si="89"/>
        <v>9.8526395295221931</v>
      </c>
      <c r="L1133" s="26">
        <f t="shared" si="88"/>
        <v>0.14736047047780687</v>
      </c>
      <c r="Q1133">
        <v>1131</v>
      </c>
      <c r="R1133">
        <v>1073</v>
      </c>
      <c r="S1133" s="10">
        <v>-5.0115616959066855E-2</v>
      </c>
      <c r="T1133" s="20"/>
    </row>
    <row r="1134" spans="1:20" x14ac:dyDescent="0.15">
      <c r="A1134" s="6">
        <v>38253</v>
      </c>
      <c r="B1134" s="11">
        <v>1886.43</v>
      </c>
      <c r="C1134" s="7">
        <f t="shared" si="85"/>
        <v>3.8181904958878299E-4</v>
      </c>
      <c r="E1134">
        <v>1132</v>
      </c>
      <c r="F1134" s="2">
        <f t="shared" si="86"/>
        <v>905.66000178280683</v>
      </c>
      <c r="G1134" s="9">
        <f>C1134^2</f>
        <v>1.4578578662888151E-7</v>
      </c>
      <c r="H1134" s="23">
        <f>$O$2*H1133+(1-$O$2)*G1133</f>
        <v>1.0710795290819586E-4</v>
      </c>
      <c r="I1134" s="9">
        <f t="shared" si="87"/>
        <v>1.0349297218081808E-2</v>
      </c>
      <c r="J1134" s="24">
        <f>$J$2*(1+C1134*$O$3/I1134)</f>
        <v>2262.6795432966119</v>
      </c>
      <c r="K1134" s="24">
        <f t="shared" si="89"/>
        <v>10.002827285532581</v>
      </c>
      <c r="L1134" s="26">
        <f t="shared" si="88"/>
        <v>-2.8272855325806034E-3</v>
      </c>
      <c r="Q1134">
        <v>1132</v>
      </c>
      <c r="R1134">
        <v>32</v>
      </c>
      <c r="S1134" s="10">
        <v>-5.0281090332854106E-2</v>
      </c>
      <c r="T1134" s="20"/>
    </row>
    <row r="1135" spans="1:20" x14ac:dyDescent="0.15">
      <c r="A1135" s="6">
        <v>38254</v>
      </c>
      <c r="B1135" s="11">
        <v>1879.48</v>
      </c>
      <c r="C1135" s="7">
        <f t="shared" si="85"/>
        <v>-3.6842077363061776E-3</v>
      </c>
      <c r="E1135">
        <v>1133</v>
      </c>
      <c r="F1135" s="2">
        <f t="shared" si="86"/>
        <v>902.32336219777551</v>
      </c>
      <c r="G1135" s="9">
        <f>C1135^2</f>
        <v>1.3573386644258289E-5</v>
      </c>
      <c r="H1135" s="23">
        <f>$O$2*H1134+(1-$O$2)*G1134</f>
        <v>1.0069022288090184E-4</v>
      </c>
      <c r="I1135" s="9">
        <f t="shared" si="87"/>
        <v>1.0034451797726761E-2</v>
      </c>
      <c r="J1135" s="24">
        <f>$J$2*(1+C1135*$O$3/I1135)</f>
        <v>2255.6753624382445</v>
      </c>
      <c r="K1135" s="24">
        <f t="shared" si="89"/>
        <v>9.9718632846379567</v>
      </c>
      <c r="L1135" s="26">
        <f t="shared" si="88"/>
        <v>2.8136715362043319E-2</v>
      </c>
      <c r="Q1135">
        <v>1133</v>
      </c>
      <c r="R1135">
        <v>302</v>
      </c>
      <c r="S1135" s="10">
        <v>-5.0292615466965174E-2</v>
      </c>
      <c r="T1135" s="20"/>
    </row>
    <row r="1136" spans="1:20" x14ac:dyDescent="0.15">
      <c r="A1136" s="6">
        <v>38257</v>
      </c>
      <c r="B1136" s="11">
        <v>1859.88</v>
      </c>
      <c r="C1136" s="7">
        <f t="shared" si="85"/>
        <v>-1.0428416370485416E-2</v>
      </c>
      <c r="E1136">
        <v>1134</v>
      </c>
      <c r="F1136" s="2">
        <f t="shared" si="86"/>
        <v>892.91355847596083</v>
      </c>
      <c r="G1136" s="9">
        <f>C1136^2</f>
        <v>1.0875186799620822E-4</v>
      </c>
      <c r="H1136" s="23">
        <f>$O$2*H1135+(1-$O$2)*G1135</f>
        <v>9.5463212706703234E-5</v>
      </c>
      <c r="I1136" s="9">
        <f t="shared" si="87"/>
        <v>9.7705277598860146E-3</v>
      </c>
      <c r="J1136" s="24">
        <f>$J$2*(1+C1136*$O$3/I1136)</f>
        <v>2243.5377920328951</v>
      </c>
      <c r="K1136" s="24">
        <f t="shared" si="89"/>
        <v>9.9182056552178359</v>
      </c>
      <c r="L1136" s="26">
        <f t="shared" si="88"/>
        <v>8.1794344782164075E-2</v>
      </c>
      <c r="Q1136">
        <v>1134</v>
      </c>
      <c r="R1136">
        <v>1027</v>
      </c>
      <c r="S1136" s="10">
        <v>-5.0307494328093227E-2</v>
      </c>
      <c r="T1136" s="20"/>
    </row>
    <row r="1137" spans="1:20" x14ac:dyDescent="0.15">
      <c r="A1137" s="6">
        <v>38258</v>
      </c>
      <c r="B1137" s="11">
        <v>1869.87</v>
      </c>
      <c r="C1137" s="7">
        <f t="shared" si="85"/>
        <v>5.3713142783404777E-3</v>
      </c>
      <c r="E1137">
        <v>1135</v>
      </c>
      <c r="F1137" s="2">
        <f t="shared" si="86"/>
        <v>897.70967782192656</v>
      </c>
      <c r="G1137" s="9">
        <f>C1137^2</f>
        <v>2.8851017076704287E-5</v>
      </c>
      <c r="H1137" s="23">
        <f>$O$2*H1136+(1-$O$2)*G1136</f>
        <v>9.6260532024073535E-5</v>
      </c>
      <c r="I1137" s="9">
        <f t="shared" si="87"/>
        <v>9.811245182140417E-3</v>
      </c>
      <c r="J1137" s="24">
        <f>$J$2*(1+C1137*$O$3/I1137)</f>
        <v>2271.5302937130641</v>
      </c>
      <c r="K1137" s="24">
        <f t="shared" si="89"/>
        <v>10.041954579552369</v>
      </c>
      <c r="L1137" s="26">
        <f t="shared" si="88"/>
        <v>-4.1954579552369253E-2</v>
      </c>
      <c r="Q1137">
        <v>1135</v>
      </c>
      <c r="R1137">
        <v>853</v>
      </c>
      <c r="S1137" s="10">
        <v>-5.0460084799865967E-2</v>
      </c>
      <c r="T1137" s="20"/>
    </row>
    <row r="1138" spans="1:20" x14ac:dyDescent="0.15">
      <c r="A1138" s="6">
        <v>38259</v>
      </c>
      <c r="B1138" s="11">
        <v>1893.94</v>
      </c>
      <c r="C1138" s="7">
        <f t="shared" si="85"/>
        <v>1.2872552637349211E-2</v>
      </c>
      <c r="E1138">
        <v>1136</v>
      </c>
      <c r="F1138" s="2">
        <f t="shared" si="86"/>
        <v>909.26549290274716</v>
      </c>
      <c r="G1138" s="9">
        <f>C1138^2</f>
        <v>1.6570261140132613E-4</v>
      </c>
      <c r="H1138" s="23">
        <f>$O$2*H1137+(1-$O$2)*G1137</f>
        <v>9.2215961127231375E-5</v>
      </c>
      <c r="I1138" s="9">
        <f t="shared" si="87"/>
        <v>9.6029141997224666E-3</v>
      </c>
      <c r="J1138" s="24">
        <f>$J$2*(1+C1138*$O$3/I1138)</f>
        <v>2285.2772561999286</v>
      </c>
      <c r="K1138" s="24">
        <f t="shared" si="89"/>
        <v>10.102726990680662</v>
      </c>
      <c r="L1138" s="26">
        <f t="shared" si="88"/>
        <v>-0.1027269906806616</v>
      </c>
      <c r="Q1138">
        <v>1136</v>
      </c>
      <c r="R1138">
        <v>958</v>
      </c>
      <c r="S1138" s="10">
        <v>-5.0740150374926074E-2</v>
      </c>
      <c r="T1138" s="20"/>
    </row>
    <row r="1139" spans="1:20" x14ac:dyDescent="0.15">
      <c r="A1139" s="6">
        <v>38260</v>
      </c>
      <c r="B1139" s="11">
        <v>1896.84</v>
      </c>
      <c r="C1139" s="7">
        <f t="shared" si="85"/>
        <v>1.5311995100160125E-3</v>
      </c>
      <c r="E1139">
        <v>1137</v>
      </c>
      <c r="F1139" s="2">
        <f t="shared" si="86"/>
        <v>910.65775977995429</v>
      </c>
      <c r="G1139" s="9">
        <f>C1139^2</f>
        <v>2.3445719394732766E-6</v>
      </c>
      <c r="H1139" s="23">
        <f>$O$2*H1138+(1-$O$2)*G1138</f>
        <v>9.6625160143677064E-5</v>
      </c>
      <c r="I1139" s="9">
        <f t="shared" si="87"/>
        <v>9.8298097714898357E-3</v>
      </c>
      <c r="J1139" s="24">
        <f>$J$2*(1+C1139*$O$3/I1139)</f>
        <v>2264.7402867571473</v>
      </c>
      <c r="K1139" s="24">
        <f t="shared" si="89"/>
        <v>10.011937396143072</v>
      </c>
      <c r="L1139" s="26">
        <f t="shared" si="88"/>
        <v>-1.1937396143071766E-2</v>
      </c>
      <c r="Q1139">
        <v>1137</v>
      </c>
      <c r="R1139">
        <v>1120</v>
      </c>
      <c r="S1139" s="10">
        <v>-5.0852461576596397E-2</v>
      </c>
      <c r="T1139" s="20"/>
    </row>
    <row r="1140" spans="1:20" x14ac:dyDescent="0.15">
      <c r="A1140" s="6">
        <v>38261</v>
      </c>
      <c r="B1140" s="11">
        <v>1942.2</v>
      </c>
      <c r="C1140" s="7">
        <f t="shared" si="85"/>
        <v>2.3913456063769267E-2</v>
      </c>
      <c r="E1140">
        <v>1138</v>
      </c>
      <c r="F1140" s="2">
        <f t="shared" si="86"/>
        <v>932.43473410758281</v>
      </c>
      <c r="G1140" s="9">
        <f>C1140^2</f>
        <v>5.7185338091382315E-4</v>
      </c>
      <c r="H1140" s="23">
        <f>$O$2*H1139+(1-$O$2)*G1139</f>
        <v>9.0968324851424827E-5</v>
      </c>
      <c r="I1140" s="9">
        <f t="shared" si="87"/>
        <v>9.537731640774174E-3</v>
      </c>
      <c r="J1140" s="24">
        <f>$J$2*(1+C1140*$O$3/I1140)</f>
        <v>2305.5030767012759</v>
      </c>
      <c r="K1140" s="24">
        <f t="shared" si="89"/>
        <v>10.192141061613746</v>
      </c>
      <c r="L1140" s="26">
        <f t="shared" si="88"/>
        <v>-0.19214106161374644</v>
      </c>
      <c r="Q1140">
        <v>1138</v>
      </c>
      <c r="R1140">
        <v>565</v>
      </c>
      <c r="S1140" s="10">
        <v>-5.101343937516134E-2</v>
      </c>
      <c r="T1140" s="20"/>
    </row>
    <row r="1141" spans="1:20" x14ac:dyDescent="0.15">
      <c r="A1141" s="6">
        <v>38264</v>
      </c>
      <c r="B1141" s="11">
        <v>1952.4</v>
      </c>
      <c r="C1141" s="7">
        <f t="shared" si="85"/>
        <v>5.2517763361137337E-3</v>
      </c>
      <c r="E1141">
        <v>1139</v>
      </c>
      <c r="F1141" s="2">
        <f t="shared" si="86"/>
        <v>937.33167277913947</v>
      </c>
      <c r="G1141" s="9">
        <f>C1141^2</f>
        <v>2.7581154684564192E-5</v>
      </c>
      <c r="H1141" s="23">
        <f>$O$2*H1140+(1-$O$2)*G1140</f>
        <v>1.1982142821516874E-4</v>
      </c>
      <c r="I1141" s="9">
        <f t="shared" si="87"/>
        <v>1.0946297466046168E-2</v>
      </c>
      <c r="J1141" s="24">
        <f>$J$2*(1+C1141*$O$3/I1141)</f>
        <v>2270.3569136886322</v>
      </c>
      <c r="K1141" s="24">
        <f t="shared" si="89"/>
        <v>10.036767314851339</v>
      </c>
      <c r="L1141" s="26">
        <f t="shared" si="88"/>
        <v>-3.6767314851338995E-2</v>
      </c>
      <c r="Q1141">
        <v>1139</v>
      </c>
      <c r="R1141">
        <v>1357</v>
      </c>
      <c r="S1141" s="10">
        <v>-5.1186182518669909E-2</v>
      </c>
      <c r="T1141" s="20"/>
    </row>
    <row r="1142" spans="1:20" x14ac:dyDescent="0.15">
      <c r="A1142" s="6">
        <v>38265</v>
      </c>
      <c r="B1142" s="11">
        <v>1955.5</v>
      </c>
      <c r="C1142" s="7">
        <f t="shared" si="85"/>
        <v>1.5877893874205462E-3</v>
      </c>
      <c r="E1142">
        <v>1140</v>
      </c>
      <c r="F1142" s="2">
        <f t="shared" si="86"/>
        <v>938.81995806167129</v>
      </c>
      <c r="G1142" s="9">
        <f>C1142^2</f>
        <v>2.5210751388053133E-6</v>
      </c>
      <c r="H1142" s="23">
        <f>$O$2*H1141+(1-$O$2)*G1141</f>
        <v>1.1428701180333247E-4</v>
      </c>
      <c r="I1142" s="9">
        <f t="shared" si="87"/>
        <v>1.0690510362154487E-2</v>
      </c>
      <c r="J1142" s="24">
        <f>$J$2*(1+C1142*$O$3/I1142)</f>
        <v>2264.6146468901957</v>
      </c>
      <c r="K1142" s="24">
        <f t="shared" si="89"/>
        <v>10.011381968887356</v>
      </c>
      <c r="L1142" s="26">
        <f t="shared" si="88"/>
        <v>-1.1381968887356209E-2</v>
      </c>
      <c r="Q1142">
        <v>1140</v>
      </c>
      <c r="R1142">
        <v>235</v>
      </c>
      <c r="S1142" s="10">
        <v>-5.1295498692603303E-2</v>
      </c>
      <c r="T1142" s="20"/>
    </row>
    <row r="1143" spans="1:20" x14ac:dyDescent="0.15">
      <c r="A1143" s="6">
        <v>38266</v>
      </c>
      <c r="B1143" s="11">
        <v>1971.03</v>
      </c>
      <c r="C1143" s="7">
        <f t="shared" si="85"/>
        <v>7.9417028892865282E-3</v>
      </c>
      <c r="E1143">
        <v>1141</v>
      </c>
      <c r="F1143" s="2">
        <f t="shared" si="86"/>
        <v>946.27578723512954</v>
      </c>
      <c r="G1143" s="9">
        <f>C1143^2</f>
        <v>6.3070644781701993E-5</v>
      </c>
      <c r="H1143" s="23">
        <f>$O$2*H1142+(1-$O$2)*G1142</f>
        <v>1.0758105560346083E-4</v>
      </c>
      <c r="I1143" s="9">
        <f t="shared" si="87"/>
        <v>1.0372128788414692E-2</v>
      </c>
      <c r="J1143" s="24">
        <f>$J$2*(1+C1143*$O$3/I1143)</f>
        <v>2275.3129956851731</v>
      </c>
      <c r="K1143" s="24">
        <f t="shared" si="89"/>
        <v>10.058677104229691</v>
      </c>
      <c r="L1143" s="26">
        <f t="shared" si="88"/>
        <v>-5.8677104229690968E-2</v>
      </c>
      <c r="Q1143">
        <v>1141</v>
      </c>
      <c r="R1143">
        <v>80</v>
      </c>
      <c r="S1143" s="10">
        <v>-5.1461761960304386E-2</v>
      </c>
      <c r="T1143" s="20"/>
    </row>
    <row r="1144" spans="1:20" x14ac:dyDescent="0.15">
      <c r="A1144" s="6">
        <v>38267</v>
      </c>
      <c r="B1144" s="11">
        <v>1948.52</v>
      </c>
      <c r="C1144" s="7">
        <f t="shared" si="85"/>
        <v>-1.1420424854010292E-2</v>
      </c>
      <c r="E1144">
        <v>1142</v>
      </c>
      <c r="F1144" s="2">
        <f t="shared" si="86"/>
        <v>935.46891571584126</v>
      </c>
      <c r="G1144" s="9">
        <f>C1144^2</f>
        <v>1.3042610384609598E-4</v>
      </c>
      <c r="H1144" s="23">
        <f>$O$2*H1143+(1-$O$2)*G1143</f>
        <v>1.0491043095415529E-4</v>
      </c>
      <c r="I1144" s="9">
        <f t="shared" si="87"/>
        <v>1.0242579311587258E-2</v>
      </c>
      <c r="J1144" s="24">
        <f>$J$2*(1+C1144*$O$3/I1144)</f>
        <v>2242.7115893768105</v>
      </c>
      <c r="K1144" s="24">
        <f t="shared" si="89"/>
        <v>9.9145531881700162</v>
      </c>
      <c r="L1144" s="26">
        <f t="shared" si="88"/>
        <v>8.5446811829983815E-2</v>
      </c>
      <c r="Q1144">
        <v>1142</v>
      </c>
      <c r="R1144">
        <v>894</v>
      </c>
      <c r="S1144" s="10">
        <v>-5.1619750041428603E-2</v>
      </c>
      <c r="T1144" s="20"/>
    </row>
    <row r="1145" spans="1:20" x14ac:dyDescent="0.15">
      <c r="A1145" s="6">
        <v>38268</v>
      </c>
      <c r="B1145" s="11">
        <v>1919.97</v>
      </c>
      <c r="C1145" s="7">
        <f t="shared" si="85"/>
        <v>-1.4652146244328978E-2</v>
      </c>
      <c r="E1145">
        <v>1143</v>
      </c>
      <c r="F1145" s="2">
        <f t="shared" si="86"/>
        <v>921.76228835574886</v>
      </c>
      <c r="G1145" s="9">
        <f>C1145^2</f>
        <v>2.1468538956520379E-4</v>
      </c>
      <c r="H1145" s="23">
        <f>$O$2*H1144+(1-$O$2)*G1144</f>
        <v>1.0644137132767174E-4</v>
      </c>
      <c r="I1145" s="9">
        <f t="shared" si="87"/>
        <v>1.0317042760775576E-2</v>
      </c>
      <c r="J1145" s="24">
        <f>$J$2*(1+C1145*$O$3/I1145)</f>
        <v>2237.4210666472527</v>
      </c>
      <c r="K1145" s="24">
        <f t="shared" si="89"/>
        <v>9.8911649071070933</v>
      </c>
      <c r="L1145" s="26">
        <f t="shared" si="88"/>
        <v>0.10883509289290672</v>
      </c>
      <c r="Q1145">
        <v>1143</v>
      </c>
      <c r="R1145">
        <v>281</v>
      </c>
      <c r="S1145" s="10">
        <v>-5.1732715758831205E-2</v>
      </c>
      <c r="T1145" s="20"/>
    </row>
    <row r="1146" spans="1:20" x14ac:dyDescent="0.15">
      <c r="A1146" s="6">
        <v>38271</v>
      </c>
      <c r="B1146" s="11">
        <v>1928.76</v>
      </c>
      <c r="C1146" s="7">
        <f t="shared" si="85"/>
        <v>4.5781965343207887E-3</v>
      </c>
      <c r="E1146">
        <v>1144</v>
      </c>
      <c r="F1146" s="2">
        <f t="shared" si="86"/>
        <v>925.98229726976672</v>
      </c>
      <c r="G1146" s="9">
        <f>C1146^2</f>
        <v>2.095988350686688E-5</v>
      </c>
      <c r="H1146" s="23">
        <f>$O$2*H1145+(1-$O$2)*G1145</f>
        <v>1.1293601242192367E-4</v>
      </c>
      <c r="I1146" s="9">
        <f t="shared" si="87"/>
        <v>1.0627135664040601E-2</v>
      </c>
      <c r="J1146" s="24">
        <f>$J$2*(1+C1146*$O$3/I1146)</f>
        <v>2269.5079504198015</v>
      </c>
      <c r="K1146" s="24">
        <f t="shared" si="89"/>
        <v>10.033014227952652</v>
      </c>
      <c r="L1146" s="26">
        <f t="shared" si="88"/>
        <v>-3.3014227952651964E-2</v>
      </c>
      <c r="Q1146">
        <v>1144</v>
      </c>
      <c r="R1146">
        <v>1344</v>
      </c>
      <c r="S1146" s="10">
        <v>-5.1770606108460626E-2</v>
      </c>
      <c r="T1146" s="20"/>
    </row>
    <row r="1147" spans="1:20" x14ac:dyDescent="0.15">
      <c r="A1147" s="6">
        <v>38272</v>
      </c>
      <c r="B1147" s="11">
        <v>1925.17</v>
      </c>
      <c r="C1147" s="7">
        <f t="shared" si="85"/>
        <v>-1.8612994877537092E-3</v>
      </c>
      <c r="E1147">
        <v>1145</v>
      </c>
      <c r="F1147" s="2">
        <f t="shared" si="86"/>
        <v>924.25876689418953</v>
      </c>
      <c r="G1147" s="9">
        <f>C1147^2</f>
        <v>3.4644357831122206E-6</v>
      </c>
      <c r="H1147" s="23">
        <f>$O$2*H1146+(1-$O$2)*G1146</f>
        <v>1.0741744468702024E-4</v>
      </c>
      <c r="I1147" s="9">
        <f t="shared" si="87"/>
        <v>1.0364238741317195E-2</v>
      </c>
      <c r="J1147" s="24">
        <f>$J$2*(1+C1147*$O$3/I1147)</f>
        <v>2258.9268355118029</v>
      </c>
      <c r="K1147" s="24">
        <f t="shared" si="89"/>
        <v>9.9862373588079922</v>
      </c>
      <c r="L1147" s="26">
        <f t="shared" si="88"/>
        <v>1.3762641192007763E-2</v>
      </c>
      <c r="Q1147">
        <v>1145</v>
      </c>
      <c r="R1147">
        <v>280</v>
      </c>
      <c r="S1147" s="10">
        <v>-5.1773950829122839E-2</v>
      </c>
      <c r="T1147" s="20"/>
    </row>
    <row r="1148" spans="1:20" x14ac:dyDescent="0.15">
      <c r="A1148" s="6">
        <v>38273</v>
      </c>
      <c r="B1148" s="11">
        <v>1920.53</v>
      </c>
      <c r="C1148" s="7">
        <f t="shared" si="85"/>
        <v>-2.4101767636105498E-3</v>
      </c>
      <c r="E1148">
        <v>1146</v>
      </c>
      <c r="F1148" s="2">
        <f t="shared" si="86"/>
        <v>922.03113989065787</v>
      </c>
      <c r="G1148" s="9">
        <f>C1148^2</f>
        <v>5.8089520318482238E-6</v>
      </c>
      <c r="H1148" s="23">
        <f>$O$2*H1147+(1-$O$2)*G1147</f>
        <v>1.0118026415278575E-4</v>
      </c>
      <c r="I1148" s="9">
        <f t="shared" si="87"/>
        <v>1.0058840099772226E-2</v>
      </c>
      <c r="J1148" s="24">
        <f>$J$2*(1+C1148*$O$3/I1148)</f>
        <v>2257.8864044153752</v>
      </c>
      <c r="K1148" s="24">
        <f t="shared" si="89"/>
        <v>9.9816378331743696</v>
      </c>
      <c r="L1148" s="26">
        <f t="shared" si="88"/>
        <v>1.836216682563041E-2</v>
      </c>
      <c r="Q1148">
        <v>1146</v>
      </c>
      <c r="R1148">
        <v>1088</v>
      </c>
      <c r="S1148" s="10">
        <v>-5.2133680945539496E-2</v>
      </c>
      <c r="T1148" s="20"/>
    </row>
    <row r="1149" spans="1:20" x14ac:dyDescent="0.15">
      <c r="A1149" s="6">
        <v>38274</v>
      </c>
      <c r="B1149" s="11">
        <v>1903.02</v>
      </c>
      <c r="C1149" s="7">
        <f t="shared" si="85"/>
        <v>-9.1172749189025737E-3</v>
      </c>
      <c r="E1149">
        <v>1147</v>
      </c>
      <c r="F1149" s="2">
        <f t="shared" si="86"/>
        <v>913.62472850448557</v>
      </c>
      <c r="G1149" s="9">
        <f>C1149^2</f>
        <v>8.3124701946849929E-5</v>
      </c>
      <c r="H1149" s="23">
        <f>$O$2*H1148+(1-$O$2)*G1148</f>
        <v>9.5457985425529483E-5</v>
      </c>
      <c r="I1149" s="9">
        <f t="shared" si="87"/>
        <v>9.7702602537255625E-3</v>
      </c>
      <c r="J1149" s="24">
        <f>$J$2*(1+C1149*$O$3/I1149)</f>
        <v>2245.863590340799</v>
      </c>
      <c r="K1149" s="24">
        <f t="shared" si="89"/>
        <v>9.9284875172003986</v>
      </c>
      <c r="L1149" s="26">
        <f t="shared" si="88"/>
        <v>7.1512482799601429E-2</v>
      </c>
      <c r="Q1149">
        <v>1147</v>
      </c>
      <c r="R1149">
        <v>1375</v>
      </c>
      <c r="S1149" s="10">
        <v>-5.2163996811747992E-2</v>
      </c>
      <c r="T1149" s="20"/>
    </row>
    <row r="1150" spans="1:20" x14ac:dyDescent="0.15">
      <c r="A1150" s="6">
        <v>38275</v>
      </c>
      <c r="B1150" s="11">
        <v>1911.5</v>
      </c>
      <c r="C1150" s="7">
        <f t="shared" si="85"/>
        <v>4.4560750806612592E-3</v>
      </c>
      <c r="E1150">
        <v>1148</v>
      </c>
      <c r="F1150" s="2">
        <f t="shared" si="86"/>
        <v>917.69590889025028</v>
      </c>
      <c r="G1150" s="9">
        <f>C1150^2</f>
        <v>1.9856605124490248E-5</v>
      </c>
      <c r="H1150" s="23">
        <f>$O$2*H1149+(1-$O$2)*G1149</f>
        <v>9.4717988416808709E-5</v>
      </c>
      <c r="I1150" s="9">
        <f t="shared" si="87"/>
        <v>9.7323167034786082E-3</v>
      </c>
      <c r="J1150" s="24">
        <f>$J$2*(1+C1150*$O$3/I1150)</f>
        <v>2269.9770567416672</v>
      </c>
      <c r="K1150" s="24">
        <f t="shared" si="89"/>
        <v>10.035088047698835</v>
      </c>
      <c r="L1150" s="26">
        <f t="shared" si="88"/>
        <v>-3.5088047698835112E-2</v>
      </c>
      <c r="Q1150">
        <v>1148</v>
      </c>
      <c r="R1150">
        <v>715</v>
      </c>
      <c r="S1150" s="10">
        <v>-5.2196511585673733E-2</v>
      </c>
      <c r="T1150" s="20"/>
    </row>
    <row r="1151" spans="1:20" x14ac:dyDescent="0.15">
      <c r="A1151" s="6">
        <v>38278</v>
      </c>
      <c r="B1151" s="11">
        <v>1936.52</v>
      </c>
      <c r="C1151" s="7">
        <f t="shared" si="85"/>
        <v>1.3089196965733629E-2</v>
      </c>
      <c r="E1151">
        <v>1149</v>
      </c>
      <c r="F1151" s="2">
        <f t="shared" si="86"/>
        <v>929.70781139636267</v>
      </c>
      <c r="G1151" s="9">
        <f>C1151^2</f>
        <v>1.7132707720777046E-4</v>
      </c>
      <c r="H1151" s="23">
        <f>$O$2*H1150+(1-$O$2)*G1150</f>
        <v>9.02263054192696E-5</v>
      </c>
      <c r="I1151" s="9">
        <f t="shared" si="87"/>
        <v>9.4987528349394171E-3</v>
      </c>
      <c r="J1151" s="24">
        <f>$J$2*(1+C1151*$O$3/I1151)</f>
        <v>2285.9274413803155</v>
      </c>
      <c r="K1151" s="24">
        <f t="shared" si="89"/>
        <v>10.105601321728686</v>
      </c>
      <c r="L1151" s="26">
        <f t="shared" si="88"/>
        <v>-0.10560132172868641</v>
      </c>
      <c r="Q1151">
        <v>1149</v>
      </c>
      <c r="R1151">
        <v>724</v>
      </c>
      <c r="S1151" s="10">
        <v>-5.2255489257159837E-2</v>
      </c>
      <c r="T1151" s="20"/>
    </row>
    <row r="1152" spans="1:20" x14ac:dyDescent="0.15">
      <c r="A1152" s="6">
        <v>38279</v>
      </c>
      <c r="B1152" s="11">
        <v>1922.9</v>
      </c>
      <c r="C1152" s="7">
        <f t="shared" si="85"/>
        <v>-7.0332348749302387E-3</v>
      </c>
      <c r="E1152">
        <v>1150</v>
      </c>
      <c r="F1152" s="2">
        <f t="shared" si="86"/>
        <v>923.1689579937547</v>
      </c>
      <c r="G1152" s="9">
        <f>C1152^2</f>
        <v>4.9466392805934972E-5</v>
      </c>
      <c r="H1152" s="23">
        <f>$O$2*H1151+(1-$O$2)*G1151</f>
        <v>9.5092351726579655E-5</v>
      </c>
      <c r="I1152" s="9">
        <f t="shared" si="87"/>
        <v>9.7515307376113865E-3</v>
      </c>
      <c r="J1152" s="24">
        <f>$J$2*(1+C1152*$O$3/I1152)</f>
        <v>2249.5372500561657</v>
      </c>
      <c r="K1152" s="24">
        <f t="shared" si="89"/>
        <v>9.9447279891432778</v>
      </c>
      <c r="L1152" s="26">
        <f t="shared" si="88"/>
        <v>5.5272010856722176E-2</v>
      </c>
      <c r="Q1152">
        <v>1150</v>
      </c>
      <c r="R1152">
        <v>204</v>
      </c>
      <c r="S1152" s="10">
        <v>-5.2499871941042997E-2</v>
      </c>
      <c r="T1152" s="20"/>
    </row>
    <row r="1153" spans="1:20" x14ac:dyDescent="0.15">
      <c r="A1153" s="6">
        <v>38280</v>
      </c>
      <c r="B1153" s="11">
        <v>1932.97</v>
      </c>
      <c r="C1153" s="7">
        <f t="shared" si="85"/>
        <v>5.2368817931249811E-3</v>
      </c>
      <c r="E1153">
        <v>1151</v>
      </c>
      <c r="F1153" s="2">
        <f t="shared" si="86"/>
        <v>928.00348470185031</v>
      </c>
      <c r="G1153" s="9">
        <f>C1153^2</f>
        <v>2.7424930915163918E-5</v>
      </c>
      <c r="H1153" s="23">
        <f>$O$2*H1152+(1-$O$2)*G1152</f>
        <v>9.2354794191340978E-5</v>
      </c>
      <c r="I1153" s="9">
        <f t="shared" si="87"/>
        <v>9.6101401754262131E-3</v>
      </c>
      <c r="J1153" s="24">
        <f>$J$2*(1+C1153*$O$3/I1153)</f>
        <v>2271.4863986006899</v>
      </c>
      <c r="K1153" s="24">
        <f t="shared" si="89"/>
        <v>10.041760528552501</v>
      </c>
      <c r="L1153" s="26">
        <f t="shared" si="88"/>
        <v>-4.1760528552501341E-2</v>
      </c>
      <c r="Q1153">
        <v>1151</v>
      </c>
      <c r="R1153">
        <v>108</v>
      </c>
      <c r="S1153" s="10">
        <v>-5.3113368179774412E-2</v>
      </c>
      <c r="T1153" s="20"/>
    </row>
    <row r="1154" spans="1:20" x14ac:dyDescent="0.15">
      <c r="A1154" s="6">
        <v>38281</v>
      </c>
      <c r="B1154" s="11">
        <v>1953.62</v>
      </c>
      <c r="C1154" s="7">
        <f t="shared" si="85"/>
        <v>1.0683042157922706E-2</v>
      </c>
      <c r="E1154">
        <v>1152</v>
      </c>
      <c r="F1154" s="2">
        <f t="shared" si="86"/>
        <v>937.91738505161936</v>
      </c>
      <c r="G1154" s="9">
        <f>C1154^2</f>
        <v>1.1412738974795384E-4</v>
      </c>
      <c r="H1154" s="23">
        <f>$O$2*H1153+(1-$O$2)*G1153</f>
        <v>8.8459002394770351E-5</v>
      </c>
      <c r="I1154" s="9">
        <f t="shared" si="87"/>
        <v>9.4052646105662729E-3</v>
      </c>
      <c r="J1154" s="24">
        <f>$J$2*(1+C1154*$O$3/I1154)</f>
        <v>2281.730064647501</v>
      </c>
      <c r="K1154" s="24">
        <f t="shared" si="89"/>
        <v>10.087045607714723</v>
      </c>
      <c r="L1154" s="26">
        <f t="shared" si="88"/>
        <v>-8.7045607714722806E-2</v>
      </c>
      <c r="Q1154">
        <v>1152</v>
      </c>
      <c r="R1154">
        <v>829</v>
      </c>
      <c r="S1154" s="10">
        <v>-5.3312200313069269E-2</v>
      </c>
      <c r="T1154" s="20"/>
    </row>
    <row r="1155" spans="1:20" x14ac:dyDescent="0.15">
      <c r="A1155" s="6">
        <v>38282</v>
      </c>
      <c r="B1155" s="11">
        <v>1915.14</v>
      </c>
      <c r="C1155" s="7">
        <f t="shared" si="85"/>
        <v>-1.9696768051104985E-2</v>
      </c>
      <c r="E1155">
        <v>1153</v>
      </c>
      <c r="F1155" s="2">
        <f t="shared" si="86"/>
        <v>919.44344386715875</v>
      </c>
      <c r="G1155" s="9">
        <f>C1155^2</f>
        <v>3.8796267165903004E-4</v>
      </c>
      <c r="H1155" s="23">
        <f>$O$2*H1154+(1-$O$2)*G1154</f>
        <v>8.9999105635961353E-5</v>
      </c>
      <c r="I1155" s="9">
        <f t="shared" si="87"/>
        <v>9.4867858432643743E-3</v>
      </c>
      <c r="J1155" s="24">
        <f>$J$2*(1+C1155*$O$3/I1155)</f>
        <v>2226.0485708242763</v>
      </c>
      <c r="K1155" s="24">
        <f t="shared" si="89"/>
        <v>9.8408895104608067</v>
      </c>
      <c r="L1155" s="26">
        <f t="shared" si="88"/>
        <v>0.15911048953919327</v>
      </c>
      <c r="Q1155">
        <v>1153</v>
      </c>
      <c r="R1155">
        <v>1025</v>
      </c>
      <c r="S1155" s="10">
        <v>-5.3365569701693261E-2</v>
      </c>
      <c r="T1155" s="20"/>
    </row>
    <row r="1156" spans="1:20" x14ac:dyDescent="0.15">
      <c r="A1156" s="6">
        <v>38285</v>
      </c>
      <c r="B1156" s="11">
        <v>1914.04</v>
      </c>
      <c r="C1156" s="7">
        <f t="shared" ref="C1156:C1219" si="90">B1156/B1155-1</f>
        <v>-5.7437054210141003E-4</v>
      </c>
      <c r="E1156">
        <v>1154</v>
      </c>
      <c r="F1156" s="2">
        <f t="shared" ref="F1156:F1219" si="91">F1155*(1+C1156)</f>
        <v>918.91534263787321</v>
      </c>
      <c r="G1156" s="9">
        <f>C1156^2</f>
        <v>3.2990151963386764E-7</v>
      </c>
      <c r="H1156" s="23">
        <f>$O$2*H1155+(1-$O$2)*G1155</f>
        <v>1.0787691959734548E-4</v>
      </c>
      <c r="I1156" s="9">
        <f t="shared" ref="I1156:I1219" si="92">SQRT(H1156)</f>
        <v>1.0386381448673329E-2</v>
      </c>
      <c r="J1156" s="24">
        <f>$J$2*(1+C1156*$O$3/I1156)</f>
        <v>2261.0813697966737</v>
      </c>
      <c r="K1156" s="24">
        <f t="shared" si="89"/>
        <v>9.995762098798755</v>
      </c>
      <c r="L1156" s="26">
        <f t="shared" si="88"/>
        <v>4.237901201245009E-3</v>
      </c>
      <c r="Q1156">
        <v>1154</v>
      </c>
      <c r="R1156">
        <v>692</v>
      </c>
      <c r="S1156" s="10">
        <v>-5.3380643716989695E-2</v>
      </c>
      <c r="T1156" s="20"/>
    </row>
    <row r="1157" spans="1:20" x14ac:dyDescent="0.15">
      <c r="A1157" s="6">
        <v>38286</v>
      </c>
      <c r="B1157" s="11">
        <v>1928.79</v>
      </c>
      <c r="C1157" s="7">
        <f t="shared" si="90"/>
        <v>7.7062130363001469E-3</v>
      </c>
      <c r="E1157">
        <v>1155</v>
      </c>
      <c r="F1157" s="2">
        <f t="shared" si="91"/>
        <v>925.99670003056542</v>
      </c>
      <c r="G1157" s="9">
        <f>C1157^2</f>
        <v>5.9385719360842326E-5</v>
      </c>
      <c r="H1157" s="23">
        <f>$O$2*H1156+(1-$O$2)*G1156</f>
        <v>1.0142409851268278E-4</v>
      </c>
      <c r="I1157" s="9">
        <f t="shared" si="92"/>
        <v>1.0070953207749641E-2</v>
      </c>
      <c r="J1157" s="24">
        <f>$J$2*(1+C1157*$O$3/I1157)</f>
        <v>2275.3045845131264</v>
      </c>
      <c r="K1157" s="24">
        <f t="shared" si="89"/>
        <v>10.058639920218592</v>
      </c>
      <c r="L1157" s="26">
        <f t="shared" ref="L1157:L1220" si="93">-(K1157-$K$2)</f>
        <v>-5.8639920218592323E-2</v>
      </c>
      <c r="Q1157">
        <v>1155</v>
      </c>
      <c r="R1157">
        <v>912</v>
      </c>
      <c r="S1157" s="10">
        <v>-5.3395501234730247E-2</v>
      </c>
      <c r="T1157" s="20"/>
    </row>
    <row r="1158" spans="1:20" x14ac:dyDescent="0.15">
      <c r="A1158" s="6">
        <v>38287</v>
      </c>
      <c r="B1158" s="11">
        <v>1969.99</v>
      </c>
      <c r="C1158" s="7">
        <f t="shared" si="90"/>
        <v>2.1360542101524826E-2</v>
      </c>
      <c r="E1158">
        <v>1156</v>
      </c>
      <c r="F1158" s="2">
        <f t="shared" si="91"/>
        <v>945.77649152744141</v>
      </c>
      <c r="G1158" s="9">
        <f>C1158^2</f>
        <v>4.5627275887101466E-4</v>
      </c>
      <c r="H1158" s="23">
        <f>$O$2*H1157+(1-$O$2)*G1157</f>
        <v>9.890179576357234E-5</v>
      </c>
      <c r="I1158" s="9">
        <f t="shared" si="92"/>
        <v>9.9449381980770673E-3</v>
      </c>
      <c r="J1158" s="24">
        <f>$J$2*(1+C1158*$O$3/I1158)</f>
        <v>2299.2734603691138</v>
      </c>
      <c r="K1158" s="24">
        <f t="shared" ref="K1158:K1221" si="94">$K$2*J1158/$J$2</f>
        <v>10.164601246525763</v>
      </c>
      <c r="L1158" s="26">
        <f t="shared" si="93"/>
        <v>-0.16460124652576269</v>
      </c>
      <c r="Q1158">
        <v>1156</v>
      </c>
      <c r="R1158">
        <v>101</v>
      </c>
      <c r="S1158" s="10">
        <v>-5.3494243440319167E-2</v>
      </c>
      <c r="T1158" s="20"/>
    </row>
    <row r="1159" spans="1:20" x14ac:dyDescent="0.15">
      <c r="A1159" s="6">
        <v>38288</v>
      </c>
      <c r="B1159" s="11">
        <v>1975.74</v>
      </c>
      <c r="C1159" s="7">
        <f t="shared" si="90"/>
        <v>2.9187965421144657E-3</v>
      </c>
      <c r="E1159">
        <v>1157</v>
      </c>
      <c r="F1159" s="2">
        <f t="shared" si="91"/>
        <v>948.53702068052485</v>
      </c>
      <c r="G1159" s="9">
        <f>C1159^2</f>
        <v>8.5193732542593614E-6</v>
      </c>
      <c r="H1159" s="23">
        <f>$O$2*H1158+(1-$O$2)*G1158</f>
        <v>1.203440535500189E-4</v>
      </c>
      <c r="I1159" s="9">
        <f t="shared" si="92"/>
        <v>1.0970143734246096E-2</v>
      </c>
      <c r="J1159" s="24">
        <f>$J$2*(1+C1159*$O$3/I1159)</f>
        <v>2266.6522700094529</v>
      </c>
      <c r="K1159" s="24">
        <f t="shared" si="94"/>
        <v>10.020389869363287</v>
      </c>
      <c r="L1159" s="26">
        <f t="shared" si="93"/>
        <v>-2.0389869363286905E-2</v>
      </c>
      <c r="Q1159">
        <v>1157</v>
      </c>
      <c r="R1159">
        <v>1293</v>
      </c>
      <c r="S1159" s="10">
        <v>-5.3932935271500781E-2</v>
      </c>
      <c r="T1159" s="20"/>
    </row>
    <row r="1160" spans="1:20" x14ac:dyDescent="0.15">
      <c r="A1160" s="6">
        <v>38289</v>
      </c>
      <c r="B1160" s="11">
        <v>1974.99</v>
      </c>
      <c r="C1160" s="7">
        <f t="shared" si="90"/>
        <v>-3.7960460384467432E-4</v>
      </c>
      <c r="E1160">
        <v>1158</v>
      </c>
      <c r="F1160" s="2">
        <f t="shared" si="91"/>
        <v>948.17695166055739</v>
      </c>
      <c r="G1160" s="9">
        <f>C1160^2</f>
        <v>1.4409965526007212E-7</v>
      </c>
      <c r="H1160" s="23">
        <f>$O$2*H1159+(1-$O$2)*G1159</f>
        <v>1.1363457273227331E-4</v>
      </c>
      <c r="I1160" s="9">
        <f t="shared" si="92"/>
        <v>1.0659951816601862E-2</v>
      </c>
      <c r="J1160" s="24">
        <f>$J$2*(1+C1160*$O$3/I1160)</f>
        <v>2261.4226954931714</v>
      </c>
      <c r="K1160" s="24">
        <f t="shared" si="94"/>
        <v>9.9972710274494325</v>
      </c>
      <c r="L1160" s="26">
        <f t="shared" si="93"/>
        <v>2.7289725505674767E-3</v>
      </c>
      <c r="Q1160">
        <v>1158</v>
      </c>
      <c r="R1160">
        <v>1130</v>
      </c>
      <c r="S1160" s="10">
        <v>-5.400534842436322E-2</v>
      </c>
      <c r="T1160" s="20"/>
    </row>
    <row r="1161" spans="1:20" x14ac:dyDescent="0.15">
      <c r="A1161" s="6">
        <v>38292</v>
      </c>
      <c r="B1161" s="11">
        <v>1979.87</v>
      </c>
      <c r="C1161" s="7">
        <f t="shared" si="90"/>
        <v>2.4708985868282518E-3</v>
      </c>
      <c r="E1161">
        <v>1159</v>
      </c>
      <c r="F1161" s="2">
        <f t="shared" si="91"/>
        <v>950.51980075047857</v>
      </c>
      <c r="G1161" s="9">
        <f>C1161^2</f>
        <v>6.1053398263898521E-6</v>
      </c>
      <c r="H1161" s="23">
        <f>$O$2*H1160+(1-$O$2)*G1160</f>
        <v>1.068251443476525E-4</v>
      </c>
      <c r="I1161" s="9">
        <f t="shared" si="92"/>
        <v>1.0335625010015238E-2</v>
      </c>
      <c r="J1161" s="24">
        <f>$J$2*(1+C1161*$O$3/I1161)</f>
        <v>2266.1842065736532</v>
      </c>
      <c r="K1161" s="24">
        <f t="shared" si="94"/>
        <v>10.018320659995638</v>
      </c>
      <c r="L1161" s="26">
        <f t="shared" si="93"/>
        <v>-1.8320659995637811E-2</v>
      </c>
      <c r="Q1161">
        <v>1159</v>
      </c>
      <c r="R1161">
        <v>79</v>
      </c>
      <c r="S1161" s="10">
        <v>-5.4482318489474935E-2</v>
      </c>
      <c r="T1161" s="20"/>
    </row>
    <row r="1162" spans="1:20" x14ac:dyDescent="0.15">
      <c r="A1162" s="6">
        <v>38293</v>
      </c>
      <c r="B1162" s="11">
        <v>1984.79</v>
      </c>
      <c r="C1162" s="7">
        <f t="shared" si="90"/>
        <v>2.485011642178625E-3</v>
      </c>
      <c r="E1162">
        <v>1160</v>
      </c>
      <c r="F1162" s="2">
        <f t="shared" si="91"/>
        <v>952.88185352146479</v>
      </c>
      <c r="G1162" s="9">
        <f>C1162^2</f>
        <v>6.1752828617633067E-6</v>
      </c>
      <c r="H1162" s="23">
        <f>$O$2*H1161+(1-$O$2)*G1161</f>
        <v>1.0078195607637674E-4</v>
      </c>
      <c r="I1162" s="9">
        <f t="shared" si="92"/>
        <v>1.0039021669285147E-2</v>
      </c>
      <c r="J1162" s="24">
        <f>$J$2*(1+C1162*$O$3/I1162)</f>
        <v>2266.3310171916555</v>
      </c>
      <c r="K1162" s="24">
        <f t="shared" si="94"/>
        <v>10.018969678660216</v>
      </c>
      <c r="L1162" s="26">
        <f t="shared" si="93"/>
        <v>-1.896967866021626E-2</v>
      </c>
      <c r="Q1162">
        <v>1160</v>
      </c>
      <c r="R1162">
        <v>904</v>
      </c>
      <c r="S1162" s="10">
        <v>-5.4582093213301874E-2</v>
      </c>
      <c r="T1162" s="20"/>
    </row>
    <row r="1163" spans="1:20" x14ac:dyDescent="0.15">
      <c r="A1163" s="6">
        <v>38294</v>
      </c>
      <c r="B1163" s="11">
        <v>2004.33</v>
      </c>
      <c r="C1163" s="7">
        <f t="shared" si="90"/>
        <v>9.844870238161274E-3</v>
      </c>
      <c r="E1163">
        <v>1161</v>
      </c>
      <c r="F1163" s="2">
        <f t="shared" si="91"/>
        <v>962.26285172168218</v>
      </c>
      <c r="G1163" s="9">
        <f>C1163^2</f>
        <v>9.6921470006233615E-5</v>
      </c>
      <c r="H1163" s="23">
        <f>$O$2*H1162+(1-$O$2)*G1162</f>
        <v>9.5105555683499925E-5</v>
      </c>
      <c r="I1163" s="9">
        <f t="shared" si="92"/>
        <v>9.7522077338159652E-3</v>
      </c>
      <c r="J1163" s="24">
        <f>$J$2*(1+C1163*$O$3/I1163)</f>
        <v>2279.5396865974635</v>
      </c>
      <c r="K1163" s="24">
        <f t="shared" si="94"/>
        <v>10.077362410025744</v>
      </c>
      <c r="L1163" s="26">
        <f t="shared" si="93"/>
        <v>-7.7362410025743955E-2</v>
      </c>
      <c r="Q1163">
        <v>1161</v>
      </c>
      <c r="R1163">
        <v>209</v>
      </c>
      <c r="S1163" s="10">
        <v>-5.474127651752525E-2</v>
      </c>
      <c r="T1163" s="20"/>
    </row>
    <row r="1164" spans="1:20" x14ac:dyDescent="0.15">
      <c r="A1164" s="6">
        <v>38295</v>
      </c>
      <c r="B1164" s="11">
        <v>2023.63</v>
      </c>
      <c r="C1164" s="7">
        <f t="shared" si="90"/>
        <v>9.6291528840062313E-3</v>
      </c>
      <c r="E1164">
        <v>1162</v>
      </c>
      <c r="F1164" s="2">
        <f t="shared" si="91"/>
        <v>971.52862783551006</v>
      </c>
      <c r="G1164" s="9">
        <f>C1164^2</f>
        <v>9.2720585263565523E-5</v>
      </c>
      <c r="H1164" s="23">
        <f>$O$2*H1163+(1-$O$2)*G1163</f>
        <v>9.521451054286394E-5</v>
      </c>
      <c r="I1164" s="9">
        <f t="shared" si="92"/>
        <v>9.7577922986126289E-3</v>
      </c>
      <c r="J1164" s="24">
        <f>$J$2*(1+C1164*$O$3/I1164)</f>
        <v>2279.1464436438237</v>
      </c>
      <c r="K1164" s="24">
        <f t="shared" si="94"/>
        <v>10.075623966171348</v>
      </c>
      <c r="L1164" s="26">
        <f t="shared" si="93"/>
        <v>-7.562396617134759E-2</v>
      </c>
      <c r="Q1164">
        <v>1162</v>
      </c>
      <c r="R1164">
        <v>1500</v>
      </c>
      <c r="S1164" s="10">
        <v>-5.4762370428319329E-2</v>
      </c>
      <c r="T1164" s="20"/>
    </row>
    <row r="1165" spans="1:20" x14ac:dyDescent="0.15">
      <c r="A1165" s="6">
        <v>38296</v>
      </c>
      <c r="B1165" s="11">
        <v>2038.94</v>
      </c>
      <c r="C1165" s="7">
        <f t="shared" si="90"/>
        <v>7.5656122907843404E-3</v>
      </c>
      <c r="E1165">
        <v>1163</v>
      </c>
      <c r="F1165" s="2">
        <f t="shared" si="91"/>
        <v>978.87883676311128</v>
      </c>
      <c r="G1165" s="9">
        <f>C1165^2</f>
        <v>5.7238489334467074E-5</v>
      </c>
      <c r="H1165" s="23">
        <f>$O$2*H1164+(1-$O$2)*G1164</f>
        <v>9.5064875026106026E-5</v>
      </c>
      <c r="I1165" s="9">
        <f t="shared" si="92"/>
        <v>9.7501217954498402E-3</v>
      </c>
      <c r="J1165" s="24">
        <f>$J$2*(1+C1165*$O$3/I1165)</f>
        <v>2275.4910832071373</v>
      </c>
      <c r="K1165" s="24">
        <f t="shared" si="94"/>
        <v>10.059464391465832</v>
      </c>
      <c r="L1165" s="26">
        <f t="shared" si="93"/>
        <v>-5.9464391465832378E-2</v>
      </c>
      <c r="Q1165">
        <v>1163</v>
      </c>
      <c r="R1165">
        <v>440</v>
      </c>
      <c r="S1165" s="10">
        <v>-5.484973480379729E-2</v>
      </c>
      <c r="T1165" s="20"/>
    </row>
    <row r="1166" spans="1:20" x14ac:dyDescent="0.15">
      <c r="A1166" s="6">
        <v>38299</v>
      </c>
      <c r="B1166" s="11">
        <v>2039.25</v>
      </c>
      <c r="C1166" s="7">
        <f t="shared" si="90"/>
        <v>1.5203978537869922E-4</v>
      </c>
      <c r="E1166">
        <v>1164</v>
      </c>
      <c r="F1166" s="2">
        <f t="shared" si="91"/>
        <v>979.02766529136454</v>
      </c>
      <c r="G1166" s="9">
        <f>C1166^2</f>
        <v>2.3116096338000921E-8</v>
      </c>
      <c r="H1166" s="23">
        <f>$O$2*H1165+(1-$O$2)*G1165</f>
        <v>9.2795291884607692E-5</v>
      </c>
      <c r="I1166" s="9">
        <f t="shared" si="92"/>
        <v>9.6330312926205999E-3</v>
      </c>
      <c r="J1166" s="24">
        <f>$J$2*(1+C1166*$O$3/I1166)</f>
        <v>2262.3136008833612</v>
      </c>
      <c r="K1166" s="24">
        <f t="shared" si="94"/>
        <v>10.001209531588129</v>
      </c>
      <c r="L1166" s="26">
        <f t="shared" si="93"/>
        <v>-1.2095315881293089E-3</v>
      </c>
      <c r="Q1166">
        <v>1164</v>
      </c>
      <c r="R1166">
        <v>1347</v>
      </c>
      <c r="S1166" s="10">
        <v>-5.4884369010556711E-2</v>
      </c>
      <c r="T1166" s="20"/>
    </row>
    <row r="1167" spans="1:20" x14ac:dyDescent="0.15">
      <c r="A1167" s="6">
        <v>38300</v>
      </c>
      <c r="B1167" s="11">
        <v>2043.33</v>
      </c>
      <c r="C1167" s="7">
        <f t="shared" si="90"/>
        <v>2.0007355645457192E-3</v>
      </c>
      <c r="E1167">
        <v>1165</v>
      </c>
      <c r="F1167" s="2">
        <f t="shared" si="91"/>
        <v>980.98644075998709</v>
      </c>
      <c r="G1167" s="9">
        <f>C1167^2</f>
        <v>4.0029427992380774E-6</v>
      </c>
      <c r="H1167" s="23">
        <f>$O$2*H1166+(1-$O$2)*G1166</f>
        <v>8.7228961337311499E-5</v>
      </c>
      <c r="I1167" s="9">
        <f t="shared" si="92"/>
        <v>9.3396446044435484E-3</v>
      </c>
      <c r="J1167" s="24">
        <f>$J$2*(1+C1167*$O$3/I1167)</f>
        <v>2265.753492575363</v>
      </c>
      <c r="K1167" s="24">
        <f t="shared" si="94"/>
        <v>10.016416564584901</v>
      </c>
      <c r="L1167" s="26">
        <f t="shared" si="93"/>
        <v>-1.6416564584901039E-2</v>
      </c>
      <c r="Q1167">
        <v>1165</v>
      </c>
      <c r="R1167">
        <v>212</v>
      </c>
      <c r="S1167" s="10">
        <v>-5.5313169174118215E-2</v>
      </c>
      <c r="T1167" s="20"/>
    </row>
    <row r="1168" spans="1:20" x14ac:dyDescent="0.15">
      <c r="A1168" s="6">
        <v>38301</v>
      </c>
      <c r="B1168" s="11">
        <v>2034.56</v>
      </c>
      <c r="C1168" s="7">
        <f t="shared" si="90"/>
        <v>-4.2920135269388648E-3</v>
      </c>
      <c r="E1168">
        <v>1166</v>
      </c>
      <c r="F1168" s="2">
        <f t="shared" si="91"/>
        <v>976.77603368650159</v>
      </c>
      <c r="G1168" s="9">
        <f>C1168^2</f>
        <v>1.8421380115426194E-5</v>
      </c>
      <c r="H1168" s="23">
        <f>$O$2*H1167+(1-$O$2)*G1167</f>
        <v>8.2235400225027085E-5</v>
      </c>
      <c r="I1168" s="9">
        <f t="shared" si="92"/>
        <v>9.0683736262367962E-3</v>
      </c>
      <c r="J1168" s="24">
        <f>$J$2*(1+C1168*$O$3/I1168)</f>
        <v>2253.8354475581032</v>
      </c>
      <c r="K1168" s="24">
        <f t="shared" si="94"/>
        <v>9.9637294104352847</v>
      </c>
      <c r="L1168" s="26">
        <f t="shared" si="93"/>
        <v>3.6270589564715294E-2</v>
      </c>
      <c r="Q1168">
        <v>1166</v>
      </c>
      <c r="R1168">
        <v>1458</v>
      </c>
      <c r="S1168" s="10">
        <v>-5.5361239594244438E-2</v>
      </c>
      <c r="T1168" s="20"/>
    </row>
    <row r="1169" spans="1:20" x14ac:dyDescent="0.15">
      <c r="A1169" s="6">
        <v>38302</v>
      </c>
      <c r="B1169" s="11">
        <v>2061.27</v>
      </c>
      <c r="C1169" s="7">
        <f t="shared" si="90"/>
        <v>1.3128145643284128E-2</v>
      </c>
      <c r="E1169">
        <v>1167</v>
      </c>
      <c r="F1169" s="2">
        <f t="shared" si="91"/>
        <v>989.59929171760734</v>
      </c>
      <c r="G1169" s="9">
        <f>C1169^2</f>
        <v>1.7234820803128004E-4</v>
      </c>
      <c r="H1169" s="23">
        <f>$O$2*H1168+(1-$O$2)*G1168</f>
        <v>7.8406559018451017E-5</v>
      </c>
      <c r="I1169" s="9">
        <f t="shared" si="92"/>
        <v>8.8547478235380048E-3</v>
      </c>
      <c r="J1169" s="24">
        <f>$J$2*(1+C1169*$O$3/I1169)</f>
        <v>2287.7410228202643</v>
      </c>
      <c r="K1169" s="24">
        <f t="shared" si="94"/>
        <v>10.113618781366663</v>
      </c>
      <c r="L1169" s="26">
        <f t="shared" si="93"/>
        <v>-0.1136187813666627</v>
      </c>
      <c r="Q1169">
        <v>1167</v>
      </c>
      <c r="R1169">
        <v>557</v>
      </c>
      <c r="S1169" s="10">
        <v>-5.5489411578603764E-2</v>
      </c>
      <c r="T1169" s="20"/>
    </row>
    <row r="1170" spans="1:20" x14ac:dyDescent="0.15">
      <c r="A1170" s="6">
        <v>38303</v>
      </c>
      <c r="B1170" s="11">
        <v>2085.34</v>
      </c>
      <c r="C1170" s="7">
        <f t="shared" si="90"/>
        <v>1.1677266927670793E-2</v>
      </c>
      <c r="E1170">
        <v>1168</v>
      </c>
      <c r="F1170" s="2">
        <f t="shared" si="91"/>
        <v>1001.1551067984278</v>
      </c>
      <c r="G1170" s="9">
        <f>C1170^2</f>
        <v>1.3635856290007407E-4</v>
      </c>
      <c r="H1170" s="23">
        <f>$O$2*H1169+(1-$O$2)*G1169</f>
        <v>8.4043057959220764E-5</v>
      </c>
      <c r="I1170" s="9">
        <f t="shared" si="92"/>
        <v>9.1675000932217483E-3</v>
      </c>
      <c r="J1170" s="24">
        <f>$J$2*(1+C1170*$O$3/I1170)</f>
        <v>2284.1207338565391</v>
      </c>
      <c r="K1170" s="24">
        <f t="shared" si="94"/>
        <v>10.097614250219003</v>
      </c>
      <c r="L1170" s="26">
        <f t="shared" si="93"/>
        <v>-9.761425021900294E-2</v>
      </c>
      <c r="Q1170">
        <v>1168</v>
      </c>
      <c r="R1170">
        <v>581</v>
      </c>
      <c r="S1170" s="10">
        <v>-5.5591616984948189E-2</v>
      </c>
      <c r="T1170" s="20"/>
    </row>
    <row r="1171" spans="1:20" x14ac:dyDescent="0.15">
      <c r="A1171" s="6">
        <v>38306</v>
      </c>
      <c r="B1171" s="11">
        <v>2094.09</v>
      </c>
      <c r="C1171" s="7">
        <f t="shared" si="90"/>
        <v>4.1959584528181715E-3</v>
      </c>
      <c r="E1171">
        <v>1169</v>
      </c>
      <c r="F1171" s="2">
        <f t="shared" si="91"/>
        <v>1005.3559120313807</v>
      </c>
      <c r="G1171" s="9">
        <f>C1171^2</f>
        <v>1.7606067337776262E-5</v>
      </c>
      <c r="H1171" s="23">
        <f>$O$2*H1170+(1-$O$2)*G1170</f>
        <v>8.7181988255671976E-5</v>
      </c>
      <c r="I1171" s="9">
        <f t="shared" si="92"/>
        <v>9.3371295511882006E-3</v>
      </c>
      <c r="J1171" s="24">
        <f>$J$2*(1+C1171*$O$3/I1171)</f>
        <v>2269.8300637745901</v>
      </c>
      <c r="K1171" s="24">
        <f t="shared" si="94"/>
        <v>10.034438222907598</v>
      </c>
      <c r="L1171" s="26">
        <f t="shared" si="93"/>
        <v>-3.4438222907597904E-2</v>
      </c>
      <c r="Q1171">
        <v>1169</v>
      </c>
      <c r="R1171">
        <v>1047</v>
      </c>
      <c r="S1171" s="10">
        <v>-5.5682285822078015E-2</v>
      </c>
      <c r="T1171" s="20"/>
    </row>
    <row r="1172" spans="1:20" x14ac:dyDescent="0.15">
      <c r="A1172" s="6">
        <v>38307</v>
      </c>
      <c r="B1172" s="11">
        <v>2078.62</v>
      </c>
      <c r="C1172" s="7">
        <f t="shared" si="90"/>
        <v>-7.3874570815963825E-3</v>
      </c>
      <c r="E1172">
        <v>1170</v>
      </c>
      <c r="F1172" s="2">
        <f t="shared" si="91"/>
        <v>997.92888837951978</v>
      </c>
      <c r="G1172" s="9">
        <f>C1172^2</f>
        <v>5.4574522132428544E-5</v>
      </c>
      <c r="H1172" s="23">
        <f>$O$2*H1171+(1-$O$2)*G1171</f>
        <v>8.3007433000598227E-5</v>
      </c>
      <c r="I1172" s="9">
        <f t="shared" si="92"/>
        <v>9.1108415089166291E-3</v>
      </c>
      <c r="J1172" s="24">
        <f>$J$2*(1+C1172*$O$3/I1172)</f>
        <v>2247.984066381101</v>
      </c>
      <c r="K1172" s="24">
        <f t="shared" si="94"/>
        <v>9.937861692901544</v>
      </c>
      <c r="L1172" s="26">
        <f t="shared" si="93"/>
        <v>6.2138307098456025E-2</v>
      </c>
      <c r="Q1172">
        <v>1170</v>
      </c>
      <c r="R1172">
        <v>1033</v>
      </c>
      <c r="S1172" s="10">
        <v>-5.5901313114810947E-2</v>
      </c>
      <c r="T1172" s="20"/>
    </row>
    <row r="1173" spans="1:20" x14ac:dyDescent="0.15">
      <c r="A1173" s="6">
        <v>38308</v>
      </c>
      <c r="B1173" s="11">
        <v>2099.6799999999998</v>
      </c>
      <c r="C1173" s="7">
        <f t="shared" si="90"/>
        <v>1.0131722007870492E-2</v>
      </c>
      <c r="E1173">
        <v>1171</v>
      </c>
      <c r="F1173" s="2">
        <f t="shared" si="91"/>
        <v>1008.0396264602043</v>
      </c>
      <c r="G1173" s="9">
        <f>C1173^2</f>
        <v>1.0265179084476727E-4</v>
      </c>
      <c r="H1173" s="23">
        <f>$O$2*H1172+(1-$O$2)*G1172</f>
        <v>8.1301458348508046E-5</v>
      </c>
      <c r="I1173" s="9">
        <f t="shared" si="92"/>
        <v>9.0167321324584136E-3</v>
      </c>
      <c r="J1173" s="24">
        <f>$J$2*(1+C1173*$O$3/I1173)</f>
        <v>2281.5185810022549</v>
      </c>
      <c r="K1173" s="24">
        <f t="shared" si="94"/>
        <v>10.086110683287011</v>
      </c>
      <c r="L1173" s="26">
        <f t="shared" si="93"/>
        <v>-8.6110683287010659E-2</v>
      </c>
      <c r="Q1173">
        <v>1171</v>
      </c>
      <c r="R1173">
        <v>69</v>
      </c>
      <c r="S1173" s="10">
        <v>-5.6205432572159708E-2</v>
      </c>
      <c r="T1173" s="20"/>
    </row>
    <row r="1174" spans="1:20" x14ac:dyDescent="0.15">
      <c r="A1174" s="6">
        <v>38309</v>
      </c>
      <c r="B1174" s="11">
        <v>2104.2800000000002</v>
      </c>
      <c r="C1174" s="7">
        <f t="shared" si="90"/>
        <v>2.1908100281948784E-3</v>
      </c>
      <c r="E1174">
        <v>1172</v>
      </c>
      <c r="F1174" s="2">
        <f t="shared" si="91"/>
        <v>1010.2480497826712</v>
      </c>
      <c r="G1174" s="9">
        <f>C1174^2</f>
        <v>4.7996485796392438E-6</v>
      </c>
      <c r="H1174" s="23">
        <f>$O$2*H1173+(1-$O$2)*G1173</f>
        <v>8.2582478298283592E-5</v>
      </c>
      <c r="I1174" s="9">
        <f t="shared" si="92"/>
        <v>9.0874902089786921E-3</v>
      </c>
      <c r="J1174" s="24">
        <f>$J$2*(1+C1174*$O$3/I1174)</f>
        <v>2266.2191117336015</v>
      </c>
      <c r="K1174" s="24">
        <f t="shared" si="94"/>
        <v>10.018474968318868</v>
      </c>
      <c r="L1174" s="26">
        <f t="shared" si="93"/>
        <v>-1.8474968318868079E-2</v>
      </c>
      <c r="Q1174">
        <v>1172</v>
      </c>
      <c r="R1174">
        <v>1244</v>
      </c>
      <c r="S1174" s="10">
        <v>-5.629252614155078E-2</v>
      </c>
      <c r="T1174" s="20"/>
    </row>
    <row r="1175" spans="1:20" x14ac:dyDescent="0.15">
      <c r="A1175" s="6">
        <v>38310</v>
      </c>
      <c r="B1175" s="11">
        <v>2070.63</v>
      </c>
      <c r="C1175" s="7">
        <f t="shared" si="90"/>
        <v>-1.5991217898758792E-2</v>
      </c>
      <c r="E1175">
        <v>1173</v>
      </c>
      <c r="F1175" s="2">
        <f t="shared" si="91"/>
        <v>994.09295308680032</v>
      </c>
      <c r="G1175" s="9">
        <f>C1175^2</f>
        <v>2.5571904988558352E-4</v>
      </c>
      <c r="H1175" s="23">
        <f>$O$2*H1174+(1-$O$2)*G1174</f>
        <v>7.7915508515164928E-5</v>
      </c>
      <c r="I1175" s="9">
        <f t="shared" si="92"/>
        <v>8.8269761818623328E-3</v>
      </c>
      <c r="J1175" s="24">
        <f>$J$2*(1+C1175*$O$3/I1175)</f>
        <v>2230.6354333623526</v>
      </c>
      <c r="K1175" s="24">
        <f t="shared" si="94"/>
        <v>9.8611670587715192</v>
      </c>
      <c r="L1175" s="26">
        <f t="shared" si="93"/>
        <v>0.13883294122848078</v>
      </c>
      <c r="Q1175">
        <v>1173</v>
      </c>
      <c r="R1175">
        <v>352</v>
      </c>
      <c r="S1175" s="10">
        <v>-5.6376627194879347E-2</v>
      </c>
      <c r="T1175" s="20"/>
    </row>
    <row r="1176" spans="1:20" x14ac:dyDescent="0.15">
      <c r="A1176" s="6">
        <v>38313</v>
      </c>
      <c r="B1176" s="11">
        <v>2085.19</v>
      </c>
      <c r="C1176" s="7">
        <f t="shared" si="90"/>
        <v>7.0316763497100254E-3</v>
      </c>
      <c r="E1176">
        <v>1174</v>
      </c>
      <c r="F1176" s="2">
        <f t="shared" si="91"/>
        <v>1001.0830929944342</v>
      </c>
      <c r="G1176" s="9">
        <f>C1176^2</f>
        <v>4.9444472287071305E-5</v>
      </c>
      <c r="H1176" s="23">
        <f>$O$2*H1175+(1-$O$2)*G1175</f>
        <v>8.8583720997390049E-5</v>
      </c>
      <c r="I1176" s="9">
        <f t="shared" si="92"/>
        <v>9.4118925300595117E-3</v>
      </c>
      <c r="J1176" s="24">
        <f>$J$2*(1+C1176*$O$3/I1176)</f>
        <v>2274.9910545298953</v>
      </c>
      <c r="K1176" s="24">
        <f t="shared" si="94"/>
        <v>10.05725387053233</v>
      </c>
      <c r="L1176" s="26">
        <f t="shared" si="93"/>
        <v>-5.7253870532329998E-2</v>
      </c>
      <c r="Q1176">
        <v>1174</v>
      </c>
      <c r="R1176">
        <v>2</v>
      </c>
      <c r="S1176" s="10">
        <v>-5.6732413170822227E-2</v>
      </c>
      <c r="T1176" s="20"/>
    </row>
    <row r="1177" spans="1:20" x14ac:dyDescent="0.15">
      <c r="A1177" s="6">
        <v>38314</v>
      </c>
      <c r="B1177" s="11">
        <v>2084.2800000000002</v>
      </c>
      <c r="C1177" s="7">
        <f t="shared" si="90"/>
        <v>-4.3641107045389038E-4</v>
      </c>
      <c r="E1177">
        <v>1175</v>
      </c>
      <c r="F1177" s="2">
        <f t="shared" si="91"/>
        <v>1000.6462092502072</v>
      </c>
      <c r="G1177" s="9">
        <f>C1177^2</f>
        <v>1.9045462241471048E-7</v>
      </c>
      <c r="H1177" s="23">
        <f>$O$2*H1176+(1-$O$2)*G1176</f>
        <v>8.6235366074770923E-5</v>
      </c>
      <c r="I1177" s="9">
        <f t="shared" si="92"/>
        <v>9.2862999130316117E-3</v>
      </c>
      <c r="J1177" s="24">
        <f>$J$2*(1+C1177*$O$3/I1177)</f>
        <v>2261.225340227481</v>
      </c>
      <c r="K1177" s="24">
        <f t="shared" si="94"/>
        <v>9.996398561596969</v>
      </c>
      <c r="L1177" s="26">
        <f t="shared" si="93"/>
        <v>3.6014384030309543E-3</v>
      </c>
      <c r="Q1177">
        <v>1175</v>
      </c>
      <c r="R1177">
        <v>1414</v>
      </c>
      <c r="S1177" s="10">
        <v>-5.6928990786412115E-2</v>
      </c>
      <c r="T1177" s="20"/>
    </row>
    <row r="1178" spans="1:20" x14ac:dyDescent="0.15">
      <c r="A1178" s="6">
        <v>38315</v>
      </c>
      <c r="B1178" s="11">
        <v>2102.54</v>
      </c>
      <c r="C1178" s="7">
        <f t="shared" si="90"/>
        <v>8.7608190838082134E-3</v>
      </c>
      <c r="E1178">
        <v>1176</v>
      </c>
      <c r="F1178" s="2">
        <f t="shared" si="91"/>
        <v>1009.4126896563467</v>
      </c>
      <c r="G1178" s="9">
        <f>C1178^2</f>
        <v>7.675195101921818E-5</v>
      </c>
      <c r="H1178" s="23">
        <f>$O$2*H1177+(1-$O$2)*G1177</f>
        <v>8.1072671387629546E-5</v>
      </c>
      <c r="I1178" s="9">
        <f t="shared" si="92"/>
        <v>9.0040363941750901E-3</v>
      </c>
      <c r="J1178" s="24">
        <f>$J$2*(1+C1178*$O$3/I1178)</f>
        <v>2278.9067220700031</v>
      </c>
      <c r="K1178" s="24">
        <f t="shared" si="94"/>
        <v>10.074564207838955</v>
      </c>
      <c r="L1178" s="26">
        <f t="shared" si="93"/>
        <v>-7.4564207838955454E-2</v>
      </c>
      <c r="Q1178">
        <v>1176</v>
      </c>
      <c r="R1178">
        <v>921</v>
      </c>
      <c r="S1178" s="10">
        <v>-5.7033108995581117E-2</v>
      </c>
      <c r="T1178" s="20"/>
    </row>
    <row r="1179" spans="1:20" x14ac:dyDescent="0.15">
      <c r="A1179" s="6">
        <v>38317</v>
      </c>
      <c r="B1179" s="11">
        <v>2101.9699999999998</v>
      </c>
      <c r="C1179" s="7">
        <f t="shared" si="90"/>
        <v>-2.711006687150519E-4</v>
      </c>
      <c r="E1179">
        <v>1177</v>
      </c>
      <c r="F1179" s="2">
        <f t="shared" si="91"/>
        <v>1009.1390372011715</v>
      </c>
      <c r="G1179" s="9">
        <f>C1179^2</f>
        <v>7.3495572577748317E-8</v>
      </c>
      <c r="H1179" s="23">
        <f>$O$2*H1178+(1-$O$2)*G1178</f>
        <v>8.0813428165524859E-5</v>
      </c>
      <c r="I1179" s="9">
        <f t="shared" si="92"/>
        <v>8.9896289225709896E-3</v>
      </c>
      <c r="J1179" s="24">
        <f>$J$2*(1+C1179*$O$3/I1179)</f>
        <v>2261.5172283325737</v>
      </c>
      <c r="K1179" s="24">
        <f t="shared" si="94"/>
        <v>9.997688937121243</v>
      </c>
      <c r="L1179" s="26">
        <f t="shared" si="93"/>
        <v>2.311062878757042E-3</v>
      </c>
      <c r="Q1179">
        <v>1177</v>
      </c>
      <c r="R1179">
        <v>1174</v>
      </c>
      <c r="S1179" s="10">
        <v>-5.7253870532329998E-2</v>
      </c>
      <c r="T1179" s="20"/>
    </row>
    <row r="1180" spans="1:20" x14ac:dyDescent="0.15">
      <c r="A1180" s="6">
        <v>38320</v>
      </c>
      <c r="B1180" s="11">
        <v>2106.87</v>
      </c>
      <c r="C1180" s="7">
        <f t="shared" si="90"/>
        <v>2.3311464959061556E-3</v>
      </c>
      <c r="E1180">
        <v>1178</v>
      </c>
      <c r="F1180" s="2">
        <f t="shared" si="91"/>
        <v>1011.4914881316251</v>
      </c>
      <c r="G1180" s="9">
        <f>C1180^2</f>
        <v>5.4342439853755484E-6</v>
      </c>
      <c r="H1180" s="23">
        <f>$O$2*H1179+(1-$O$2)*G1179</f>
        <v>7.5969032209948024E-5</v>
      </c>
      <c r="I1180" s="9">
        <f t="shared" si="92"/>
        <v>8.7160215815444159E-3</v>
      </c>
      <c r="J1180" s="24">
        <f>$J$2*(1+C1180*$O$3/I1180)</f>
        <v>2266.6763315803846</v>
      </c>
      <c r="K1180" s="24">
        <f t="shared" si="94"/>
        <v>10.0204962404749</v>
      </c>
      <c r="L1180" s="26">
        <f t="shared" si="93"/>
        <v>-2.0496240474900063E-2</v>
      </c>
      <c r="Q1180">
        <v>1178</v>
      </c>
      <c r="R1180">
        <v>572</v>
      </c>
      <c r="S1180" s="10">
        <v>-5.759620785388897E-2</v>
      </c>
      <c r="T1180" s="20"/>
    </row>
    <row r="1181" spans="1:20" x14ac:dyDescent="0.15">
      <c r="A1181" s="6">
        <v>38321</v>
      </c>
      <c r="B1181" s="11">
        <v>2096.81</v>
      </c>
      <c r="C1181" s="7">
        <f t="shared" si="90"/>
        <v>-4.7748555914698398E-3</v>
      </c>
      <c r="E1181">
        <v>1179</v>
      </c>
      <c r="F1181" s="2">
        <f t="shared" si="91"/>
        <v>1006.6617623437957</v>
      </c>
      <c r="G1181" s="9">
        <f>C1181^2</f>
        <v>2.2799245919390794E-5</v>
      </c>
      <c r="H1181" s="23">
        <f>$O$2*H1180+(1-$O$2)*G1180</f>
        <v>7.1736944916473672E-5</v>
      </c>
      <c r="I1181" s="9">
        <f t="shared" si="92"/>
        <v>8.4697665207769252E-3</v>
      </c>
      <c r="J1181" s="24">
        <f>$J$2*(1+C1181*$O$3/I1181)</f>
        <v>2252.2673572866379</v>
      </c>
      <c r="K1181" s="24">
        <f t="shared" si="94"/>
        <v>9.9567972152863682</v>
      </c>
      <c r="L1181" s="26">
        <f t="shared" si="93"/>
        <v>4.3202784713631814E-2</v>
      </c>
      <c r="Q1181">
        <v>1179</v>
      </c>
      <c r="R1181">
        <v>420</v>
      </c>
      <c r="S1181" s="10">
        <v>-5.7963261202969463E-2</v>
      </c>
      <c r="T1181" s="20"/>
    </row>
    <row r="1182" spans="1:20" x14ac:dyDescent="0.15">
      <c r="A1182" s="6">
        <v>38322</v>
      </c>
      <c r="B1182" s="11">
        <v>2138.23</v>
      </c>
      <c r="C1182" s="7">
        <f t="shared" si="90"/>
        <v>1.975381651174879E-2</v>
      </c>
      <c r="E1182">
        <v>1180</v>
      </c>
      <c r="F1182" s="2">
        <f t="shared" si="91"/>
        <v>1026.5471740865287</v>
      </c>
      <c r="G1182" s="9">
        <f>C1182^2</f>
        <v>3.9021326677983915E-4</v>
      </c>
      <c r="H1182" s="23">
        <f>$O$2*H1181+(1-$O$2)*G1181</f>
        <v>6.8800682976648698E-5</v>
      </c>
      <c r="I1182" s="9">
        <f t="shared" si="92"/>
        <v>8.294617711302233E-3</v>
      </c>
      <c r="J1182" s="24">
        <f>$J$2*(1+C1182*$O$3/I1182)</f>
        <v>2303.3236282922076</v>
      </c>
      <c r="K1182" s="24">
        <f t="shared" si="94"/>
        <v>10.182506181553853</v>
      </c>
      <c r="L1182" s="26">
        <f t="shared" si="93"/>
        <v>-0.1825061815538529</v>
      </c>
      <c r="Q1182">
        <v>1180</v>
      </c>
      <c r="R1182">
        <v>1390</v>
      </c>
      <c r="S1182" s="10">
        <v>-5.8026425620717248E-2</v>
      </c>
      <c r="T1182" s="20"/>
    </row>
    <row r="1183" spans="1:20" x14ac:dyDescent="0.15">
      <c r="A1183" s="6">
        <v>38323</v>
      </c>
      <c r="B1183" s="11">
        <v>2143.5700000000002</v>
      </c>
      <c r="C1183" s="7">
        <f t="shared" si="90"/>
        <v>2.4973927033107302E-3</v>
      </c>
      <c r="E1183">
        <v>1181</v>
      </c>
      <c r="F1183" s="2">
        <f t="shared" si="91"/>
        <v>1029.1108655086966</v>
      </c>
      <c r="G1183" s="9">
        <f>C1183^2</f>
        <v>6.2369703145496764E-6</v>
      </c>
      <c r="H1183" s="23">
        <f>$O$2*H1182+(1-$O$2)*G1182</f>
        <v>8.8085438004840142E-5</v>
      </c>
      <c r="I1183" s="9">
        <f t="shared" si="92"/>
        <v>9.3853842758216434E-3</v>
      </c>
      <c r="J1183" s="24">
        <f>$J$2*(1+C1183*$O$3/I1183)</f>
        <v>2266.6527296104887</v>
      </c>
      <c r="K1183" s="24">
        <f t="shared" si="94"/>
        <v>10.020391901162176</v>
      </c>
      <c r="L1183" s="26">
        <f t="shared" si="93"/>
        <v>-2.039190116217604E-2</v>
      </c>
      <c r="Q1183">
        <v>1181</v>
      </c>
      <c r="R1183">
        <v>1109</v>
      </c>
      <c r="S1183" s="10">
        <v>-5.8438776749058619E-2</v>
      </c>
      <c r="T1183" s="20"/>
    </row>
    <row r="1184" spans="1:20" x14ac:dyDescent="0.15">
      <c r="A1184" s="6">
        <v>38324</v>
      </c>
      <c r="B1184" s="11">
        <v>2147.96</v>
      </c>
      <c r="C1184" s="7">
        <f t="shared" si="90"/>
        <v>2.0479853702000117E-3</v>
      </c>
      <c r="E1184">
        <v>1182</v>
      </c>
      <c r="F1184" s="2">
        <f t="shared" si="91"/>
        <v>1031.2184695055723</v>
      </c>
      <c r="G1184" s="9">
        <f>C1184^2</f>
        <v>4.1942440765532792E-6</v>
      </c>
      <c r="H1184" s="23">
        <f>$O$2*H1183+(1-$O$2)*G1183</f>
        <v>8.3174529943422709E-5</v>
      </c>
      <c r="I1184" s="9">
        <f t="shared" si="92"/>
        <v>9.1200071240883744E-3</v>
      </c>
      <c r="J1184" s="24">
        <f>$J$2*(1+C1184*$O$3/I1184)</f>
        <v>2265.9327354561842</v>
      </c>
      <c r="K1184" s="24">
        <f t="shared" si="94"/>
        <v>10.017208959417978</v>
      </c>
      <c r="L1184" s="26">
        <f t="shared" si="93"/>
        <v>-1.7208959417978065E-2</v>
      </c>
      <c r="Q1184">
        <v>1182</v>
      </c>
      <c r="R1184">
        <v>1124</v>
      </c>
      <c r="S1184" s="10">
        <v>-5.8481481537215885E-2</v>
      </c>
      <c r="T1184" s="20"/>
    </row>
    <row r="1185" spans="1:20" x14ac:dyDescent="0.15">
      <c r="A1185" s="6">
        <v>38327</v>
      </c>
      <c r="B1185" s="11">
        <v>2151.25</v>
      </c>
      <c r="C1185" s="7">
        <f t="shared" si="90"/>
        <v>1.5316858786942333E-3</v>
      </c>
      <c r="E1185">
        <v>1183</v>
      </c>
      <c r="F1185" s="2">
        <f t="shared" si="91"/>
        <v>1032.7979722731627</v>
      </c>
      <c r="G1185" s="9">
        <f>C1185^2</f>
        <v>2.3460616309913257E-6</v>
      </c>
      <c r="H1185" s="23">
        <f>$O$2*H1184+(1-$O$2)*G1184</f>
        <v>7.8435712791410535E-5</v>
      </c>
      <c r="I1185" s="9">
        <f t="shared" si="92"/>
        <v>8.8563938931943698E-3</v>
      </c>
      <c r="J1185" s="24">
        <f>$J$2*(1+C1185*$O$3/I1185)</f>
        <v>2265.0380301983282</v>
      </c>
      <c r="K1185" s="24">
        <f t="shared" si="94"/>
        <v>10.013253656868704</v>
      </c>
      <c r="L1185" s="26">
        <f t="shared" si="93"/>
        <v>-1.3253656868704056E-2</v>
      </c>
      <c r="Q1185">
        <v>1183</v>
      </c>
      <c r="R1185">
        <v>1072</v>
      </c>
      <c r="S1185" s="10">
        <v>-5.8579936461951476E-2</v>
      </c>
      <c r="T1185" s="20"/>
    </row>
    <row r="1186" spans="1:20" x14ac:dyDescent="0.15">
      <c r="A1186" s="6">
        <v>38328</v>
      </c>
      <c r="B1186" s="11">
        <v>2114.66</v>
      </c>
      <c r="C1186" s="7">
        <f t="shared" si="90"/>
        <v>-1.7008715862870449E-2</v>
      </c>
      <c r="E1186">
        <v>1184</v>
      </c>
      <c r="F1186" s="2">
        <f t="shared" si="91"/>
        <v>1015.2314050190197</v>
      </c>
      <c r="G1186" s="9">
        <f>C1186^2</f>
        <v>2.8929641530386083E-4</v>
      </c>
      <c r="H1186" s="23">
        <f>$O$2*H1185+(1-$O$2)*G1185</f>
        <v>7.3870333721785377E-5</v>
      </c>
      <c r="I1186" s="9">
        <f t="shared" si="92"/>
        <v>8.5947852632736188E-3</v>
      </c>
      <c r="J1186" s="24">
        <f>$J$2*(1+C1186*$O$3/I1186)</f>
        <v>2227.7348190791017</v>
      </c>
      <c r="K1186" s="24">
        <f t="shared" si="94"/>
        <v>9.8483440570418814</v>
      </c>
      <c r="L1186" s="26">
        <f t="shared" si="93"/>
        <v>0.15165594295811857</v>
      </c>
      <c r="Q1186">
        <v>1184</v>
      </c>
      <c r="R1186">
        <v>1155</v>
      </c>
      <c r="S1186" s="10">
        <v>-5.8639920218592323E-2</v>
      </c>
      <c r="T1186" s="20"/>
    </row>
    <row r="1187" spans="1:20" x14ac:dyDescent="0.15">
      <c r="A1187" s="6">
        <v>38329</v>
      </c>
      <c r="B1187" s="11">
        <v>2126.11</v>
      </c>
      <c r="C1187" s="7">
        <f t="shared" si="90"/>
        <v>5.4145820131843436E-3</v>
      </c>
      <c r="E1187">
        <v>1185</v>
      </c>
      <c r="F1187" s="2">
        <f t="shared" si="91"/>
        <v>1020.7284587238555</v>
      </c>
      <c r="G1187" s="9">
        <f>C1187^2</f>
        <v>2.931769837749942E-5</v>
      </c>
      <c r="H1187" s="23">
        <f>$O$2*H1186+(1-$O$2)*G1186</f>
        <v>8.6795898616709918E-5</v>
      </c>
      <c r="I1187" s="9">
        <f t="shared" si="92"/>
        <v>9.316431646113758E-3</v>
      </c>
      <c r="J1187" s="24">
        <f>$J$2*(1+C1187*$O$3/I1187)</f>
        <v>2272.1148491626905</v>
      </c>
      <c r="K1187" s="24">
        <f t="shared" si="94"/>
        <v>10.04453877545353</v>
      </c>
      <c r="L1187" s="26">
        <f t="shared" si="93"/>
        <v>-4.4538775453530022E-2</v>
      </c>
      <c r="Q1187">
        <v>1185</v>
      </c>
      <c r="R1187">
        <v>1141</v>
      </c>
      <c r="S1187" s="10">
        <v>-5.8677104229690968E-2</v>
      </c>
      <c r="T1187" s="20"/>
    </row>
    <row r="1188" spans="1:20" x14ac:dyDescent="0.15">
      <c r="A1188" s="6">
        <v>38330</v>
      </c>
      <c r="B1188" s="11">
        <v>2129.0100000000002</v>
      </c>
      <c r="C1188" s="7">
        <f t="shared" si="90"/>
        <v>1.3639933963907058E-3</v>
      </c>
      <c r="E1188">
        <v>1186</v>
      </c>
      <c r="F1188" s="2">
        <f t="shared" si="91"/>
        <v>1022.1207256010629</v>
      </c>
      <c r="G1188" s="9">
        <f>C1188^2</f>
        <v>1.8604779853974532E-6</v>
      </c>
      <c r="H1188" s="23">
        <f>$O$2*H1187+(1-$O$2)*G1187</f>
        <v>8.3347206602357279E-5</v>
      </c>
      <c r="I1188" s="9">
        <f t="shared" si="92"/>
        <v>9.1294691303688228E-3</v>
      </c>
      <c r="J1188" s="24">
        <f>$J$2*(1+C1188*$O$3/I1188)</f>
        <v>2264.6299415422982</v>
      </c>
      <c r="K1188" s="24">
        <f t="shared" si="94"/>
        <v>10.011449583306653</v>
      </c>
      <c r="L1188" s="26">
        <f t="shared" si="93"/>
        <v>-1.1449583306653466E-2</v>
      </c>
      <c r="Q1188">
        <v>1186</v>
      </c>
      <c r="R1188">
        <v>752</v>
      </c>
      <c r="S1188" s="10">
        <v>-5.9217737708740614E-2</v>
      </c>
      <c r="T1188" s="20"/>
    </row>
    <row r="1189" spans="1:20" x14ac:dyDescent="0.15">
      <c r="A1189" s="6">
        <v>38331</v>
      </c>
      <c r="B1189" s="11">
        <v>2128.0700000000002</v>
      </c>
      <c r="C1189" s="7">
        <f t="shared" si="90"/>
        <v>-4.4151976740369747E-4</v>
      </c>
      <c r="E1189">
        <v>1187</v>
      </c>
      <c r="F1189" s="2">
        <f t="shared" si="91"/>
        <v>1021.669439096037</v>
      </c>
      <c r="G1189" s="9">
        <f>C1189^2</f>
        <v>1.9493970500821512E-7</v>
      </c>
      <c r="H1189" s="23">
        <f>$O$2*H1188+(1-$O$2)*G1188</f>
        <v>7.8458002885339686E-5</v>
      </c>
      <c r="I1189" s="9">
        <f t="shared" si="92"/>
        <v>8.8576522219682846E-3</v>
      </c>
      <c r="J1189" s="24">
        <f>$J$2*(1+C1189*$O$3/I1189)</f>
        <v>2261.175918422111</v>
      </c>
      <c r="K1189" s="24">
        <f t="shared" si="94"/>
        <v>9.9961800782572858</v>
      </c>
      <c r="L1189" s="26">
        <f t="shared" si="93"/>
        <v>3.8199217427141718E-3</v>
      </c>
      <c r="Q1189">
        <v>1187</v>
      </c>
      <c r="R1189">
        <v>1239</v>
      </c>
      <c r="S1189" s="10">
        <v>-5.9227138249401179E-2</v>
      </c>
      <c r="T1189" s="20"/>
    </row>
    <row r="1190" spans="1:20" x14ac:dyDescent="0.15">
      <c r="A1190" s="6">
        <v>38334</v>
      </c>
      <c r="B1190" s="11">
        <v>2148.5</v>
      </c>
      <c r="C1190" s="7">
        <f t="shared" si="90"/>
        <v>9.6002481121391092E-3</v>
      </c>
      <c r="E1190">
        <v>1188</v>
      </c>
      <c r="F1190" s="2">
        <f t="shared" si="91"/>
        <v>1031.477719199949</v>
      </c>
      <c r="G1190" s="9">
        <f>C1190^2</f>
        <v>9.216476381463053E-5</v>
      </c>
      <c r="H1190" s="23">
        <f>$O$2*H1189+(1-$O$2)*G1189</f>
        <v>7.3762219094519792E-5</v>
      </c>
      <c r="I1190" s="9">
        <f t="shared" si="92"/>
        <v>8.5884934123814632E-3</v>
      </c>
      <c r="J1190" s="24">
        <f>$J$2*(1+C1190*$O$3/I1190)</f>
        <v>2281.4170959069666</v>
      </c>
      <c r="K1190" s="24">
        <f t="shared" si="94"/>
        <v>10.085662039163616</v>
      </c>
      <c r="L1190" s="26">
        <f t="shared" si="93"/>
        <v>-8.5662039163615589E-2</v>
      </c>
      <c r="Q1190">
        <v>1188</v>
      </c>
      <c r="R1190">
        <v>1163</v>
      </c>
      <c r="S1190" s="10">
        <v>-5.9464391465832378E-2</v>
      </c>
      <c r="T1190" s="20"/>
    </row>
    <row r="1191" spans="1:20" x14ac:dyDescent="0.15">
      <c r="A1191" s="6">
        <v>38335</v>
      </c>
      <c r="B1191" s="11">
        <v>2159.84</v>
      </c>
      <c r="C1191" s="7">
        <f t="shared" si="90"/>
        <v>5.2781010006981433E-3</v>
      </c>
      <c r="E1191">
        <v>1189</v>
      </c>
      <c r="F1191" s="2">
        <f t="shared" si="91"/>
        <v>1036.9219627818561</v>
      </c>
      <c r="G1191" s="9">
        <f>C1191^2</f>
        <v>2.785835017357074E-5</v>
      </c>
      <c r="H1191" s="23">
        <f>$O$2*H1190+(1-$O$2)*G1190</f>
        <v>7.4866371777726441E-5</v>
      </c>
      <c r="I1191" s="9">
        <f t="shared" si="92"/>
        <v>8.652535569284095E-3</v>
      </c>
      <c r="J1191" s="24">
        <f>$J$2*(1+C1191*$O$3/I1191)</f>
        <v>2272.6144435147039</v>
      </c>
      <c r="K1191" s="24">
        <f t="shared" si="94"/>
        <v>10.046747376327138</v>
      </c>
      <c r="L1191" s="26">
        <f t="shared" si="93"/>
        <v>-4.6747376327138213E-2</v>
      </c>
      <c r="Q1191">
        <v>1189</v>
      </c>
      <c r="R1191">
        <v>1209</v>
      </c>
      <c r="S1191" s="10">
        <v>-5.9926508658636024E-2</v>
      </c>
      <c r="T1191" s="20"/>
    </row>
    <row r="1192" spans="1:20" x14ac:dyDescent="0.15">
      <c r="A1192" s="6">
        <v>38336</v>
      </c>
      <c r="B1192" s="11">
        <v>2162.5500000000002</v>
      </c>
      <c r="C1192" s="7">
        <f t="shared" si="90"/>
        <v>1.2547225720422883E-3</v>
      </c>
      <c r="E1192">
        <v>1190</v>
      </c>
      <c r="F1192" s="2">
        <f t="shared" si="91"/>
        <v>1038.2230121740049</v>
      </c>
      <c r="G1192" s="9">
        <f>C1192^2</f>
        <v>1.5743287327924154E-6</v>
      </c>
      <c r="H1192" s="23">
        <f>$O$2*H1191+(1-$O$2)*G1191</f>
        <v>7.2045890481477095E-5</v>
      </c>
      <c r="I1192" s="9">
        <f t="shared" si="92"/>
        <v>8.4879850660493673E-3</v>
      </c>
      <c r="J1192" s="24">
        <f>$J$2*(1+C1192*$O$3/I1192)</f>
        <v>2264.6025144469095</v>
      </c>
      <c r="K1192" s="24">
        <f t="shared" si="94"/>
        <v>10.011328333923846</v>
      </c>
      <c r="L1192" s="26">
        <f t="shared" si="93"/>
        <v>-1.132833392384569E-2</v>
      </c>
      <c r="Q1192">
        <v>1190</v>
      </c>
      <c r="R1192">
        <v>306</v>
      </c>
      <c r="S1192" s="10">
        <v>-5.9951159578162105E-2</v>
      </c>
      <c r="T1192" s="20"/>
    </row>
    <row r="1193" spans="1:20" x14ac:dyDescent="0.15">
      <c r="A1193" s="6">
        <v>38337</v>
      </c>
      <c r="B1193" s="11">
        <v>2146.15</v>
      </c>
      <c r="C1193" s="7">
        <f t="shared" si="90"/>
        <v>-7.5836396846316045E-3</v>
      </c>
      <c r="E1193">
        <v>1191</v>
      </c>
      <c r="F1193" s="2">
        <f t="shared" si="91"/>
        <v>1030.3495029373844</v>
      </c>
      <c r="G1193" s="9">
        <f>C1193^2</f>
        <v>5.7511590866319345E-5</v>
      </c>
      <c r="H1193" s="23">
        <f>$O$2*H1192+(1-$O$2)*G1192</f>
        <v>6.7817596776556006E-5</v>
      </c>
      <c r="I1193" s="9">
        <f t="shared" si="92"/>
        <v>8.2351440046034407E-3</v>
      </c>
      <c r="J1193" s="24">
        <f>$J$2*(1+C1193*$O$3/I1193)</f>
        <v>2246.0764413909938</v>
      </c>
      <c r="K1193" s="24">
        <f t="shared" si="94"/>
        <v>9.9294284866359295</v>
      </c>
      <c r="L1193" s="26">
        <f t="shared" si="93"/>
        <v>7.0571513364070526E-2</v>
      </c>
      <c r="Q1193">
        <v>1191</v>
      </c>
      <c r="R1193">
        <v>322</v>
      </c>
      <c r="S1193" s="10">
        <v>-6.0008131459797553E-2</v>
      </c>
      <c r="T1193" s="20"/>
    </row>
    <row r="1194" spans="1:20" x14ac:dyDescent="0.15">
      <c r="A1194" s="6">
        <v>38338</v>
      </c>
      <c r="B1194" s="11">
        <v>2135.1999999999998</v>
      </c>
      <c r="C1194" s="7">
        <f t="shared" si="90"/>
        <v>-5.1021596812899084E-3</v>
      </c>
      <c r="E1194">
        <v>1192</v>
      </c>
      <c r="F1194" s="2">
        <f t="shared" si="91"/>
        <v>1025.0924952458602</v>
      </c>
      <c r="G1194" s="9">
        <f>C1194^2</f>
        <v>2.603203341338034E-5</v>
      </c>
      <c r="H1194" s="23">
        <f>$O$2*H1193+(1-$O$2)*G1193</f>
        <v>6.7199236421941816E-5</v>
      </c>
      <c r="I1194" s="9">
        <f t="shared" si="92"/>
        <v>8.1975140391427094E-3</v>
      </c>
      <c r="J1194" s="24">
        <f>$J$2*(1+C1194*$O$3/I1194)</f>
        <v>2251.2506546144064</v>
      </c>
      <c r="K1194" s="24">
        <f t="shared" si="94"/>
        <v>9.9523025879931684</v>
      </c>
      <c r="L1194" s="26">
        <f t="shared" si="93"/>
        <v>4.7697412006831641E-2</v>
      </c>
      <c r="Q1194">
        <v>1192</v>
      </c>
      <c r="R1194">
        <v>1426</v>
      </c>
      <c r="S1194" s="10">
        <v>-6.0072670801483596E-2</v>
      </c>
      <c r="T1194" s="20"/>
    </row>
    <row r="1195" spans="1:20" x14ac:dyDescent="0.15">
      <c r="A1195" s="6">
        <v>38341</v>
      </c>
      <c r="B1195" s="11">
        <v>2127.85</v>
      </c>
      <c r="C1195" s="7">
        <f t="shared" si="90"/>
        <v>-3.4423004870737239E-3</v>
      </c>
      <c r="E1195">
        <v>1193</v>
      </c>
      <c r="F1195" s="2">
        <f t="shared" si="91"/>
        <v>1021.5638188501797</v>
      </c>
      <c r="G1195" s="9">
        <f>C1195^2</f>
        <v>1.1849432643307998E-5</v>
      </c>
      <c r="H1195" s="23">
        <f>$O$2*H1194+(1-$O$2)*G1194</f>
        <v>6.4729204241428128E-5</v>
      </c>
      <c r="I1195" s="9">
        <f t="shared" si="92"/>
        <v>8.0454461803822989E-3</v>
      </c>
      <c r="J1195" s="24">
        <f>$J$2*(1+C1195*$O$3/I1195)</f>
        <v>2254.6231095778116</v>
      </c>
      <c r="K1195" s="24">
        <f t="shared" si="94"/>
        <v>9.9672114974881598</v>
      </c>
      <c r="L1195" s="26">
        <f t="shared" si="93"/>
        <v>3.2788502511840178E-2</v>
      </c>
      <c r="Q1195">
        <v>1193</v>
      </c>
      <c r="R1195">
        <v>1456</v>
      </c>
      <c r="S1195" s="10">
        <v>-6.0338272003527038E-2</v>
      </c>
      <c r="T1195" s="20"/>
    </row>
    <row r="1196" spans="1:20" x14ac:dyDescent="0.15">
      <c r="A1196" s="6">
        <v>38342</v>
      </c>
      <c r="B1196" s="11">
        <v>2150.91</v>
      </c>
      <c r="C1196" s="7">
        <f t="shared" si="90"/>
        <v>1.0837230067908932E-2</v>
      </c>
      <c r="E1196">
        <v>1194</v>
      </c>
      <c r="F1196" s="2">
        <f t="shared" si="91"/>
        <v>1032.6347409841107</v>
      </c>
      <c r="G1196" s="9">
        <f>C1196^2</f>
        <v>1.1744555554478942E-4</v>
      </c>
      <c r="H1196" s="23">
        <f>$O$2*H1195+(1-$O$2)*G1195</f>
        <v>6.155641794554092E-5</v>
      </c>
      <c r="I1196" s="9">
        <f t="shared" si="92"/>
        <v>7.8457898229267464E-3</v>
      </c>
      <c r="J1196" s="24">
        <f>$J$2*(1+C1196*$O$3/I1196)</f>
        <v>2285.9844486796355</v>
      </c>
      <c r="K1196" s="24">
        <f t="shared" si="94"/>
        <v>10.105853338931388</v>
      </c>
      <c r="L1196" s="26">
        <f t="shared" si="93"/>
        <v>-0.1058533389313876</v>
      </c>
      <c r="Q1196">
        <v>1194</v>
      </c>
      <c r="R1196">
        <v>1484</v>
      </c>
      <c r="S1196" s="10">
        <v>-6.0382808964266843E-2</v>
      </c>
      <c r="T1196" s="20"/>
    </row>
    <row r="1197" spans="1:20" x14ac:dyDescent="0.15">
      <c r="A1197" s="6">
        <v>38343</v>
      </c>
      <c r="B1197" s="11">
        <v>2157.0300000000002</v>
      </c>
      <c r="C1197" s="7">
        <f t="shared" si="90"/>
        <v>2.8453073350351854E-3</v>
      </c>
      <c r="E1197">
        <v>1195</v>
      </c>
      <c r="F1197" s="2">
        <f t="shared" si="91"/>
        <v>1035.572904187045</v>
      </c>
      <c r="G1197" s="9">
        <f>C1197^2</f>
        <v>8.0957738308050284E-6</v>
      </c>
      <c r="H1197" s="23">
        <f>$O$2*H1196+(1-$O$2)*G1196</f>
        <v>6.490976620149583E-5</v>
      </c>
      <c r="I1197" s="9">
        <f t="shared" si="92"/>
        <v>8.0566597421943935E-3</v>
      </c>
      <c r="J1197" s="24">
        <f>$J$2*(1+C1197*$O$3/I1197)</f>
        <v>2268.1620571501412</v>
      </c>
      <c r="K1197" s="24">
        <f t="shared" si="94"/>
        <v>10.027064318712936</v>
      </c>
      <c r="L1197" s="26">
        <f t="shared" si="93"/>
        <v>-2.7064318712936242E-2</v>
      </c>
      <c r="Q1197">
        <v>1195</v>
      </c>
      <c r="R1197">
        <v>683</v>
      </c>
      <c r="S1197" s="10">
        <v>-6.0455168690893402E-2</v>
      </c>
      <c r="T1197" s="20"/>
    </row>
    <row r="1198" spans="1:20" x14ac:dyDescent="0.15">
      <c r="A1198" s="6">
        <v>38344</v>
      </c>
      <c r="B1198" s="11">
        <v>2160.62</v>
      </c>
      <c r="C1198" s="7">
        <f t="shared" si="90"/>
        <v>1.6643254845782884E-3</v>
      </c>
      <c r="E1198">
        <v>1196</v>
      </c>
      <c r="F1198" s="2">
        <f t="shared" si="91"/>
        <v>1037.2964345626222</v>
      </c>
      <c r="G1198" s="9">
        <f>C1198^2</f>
        <v>2.7699793186167546E-6</v>
      </c>
      <c r="H1198" s="23">
        <f>$O$2*H1197+(1-$O$2)*G1197</f>
        <v>6.150092665925438E-5</v>
      </c>
      <c r="I1198" s="9">
        <f t="shared" si="92"/>
        <v>7.8422526520926621E-3</v>
      </c>
      <c r="J1198" s="24">
        <f>$J$2*(1+C1198*$O$3/I1198)</f>
        <v>2265.7189226087876</v>
      </c>
      <c r="K1198" s="24">
        <f t="shared" si="94"/>
        <v>10.016263738080616</v>
      </c>
      <c r="L1198" s="26">
        <f t="shared" si="93"/>
        <v>-1.6263738080615653E-2</v>
      </c>
      <c r="Q1198">
        <v>1196</v>
      </c>
      <c r="R1198">
        <v>858</v>
      </c>
      <c r="S1198" s="10">
        <v>-6.0504643223518784E-2</v>
      </c>
      <c r="T1198" s="20"/>
    </row>
    <row r="1199" spans="1:20" x14ac:dyDescent="0.15">
      <c r="A1199" s="6">
        <v>38348</v>
      </c>
      <c r="B1199" s="11">
        <v>2154.2199999999998</v>
      </c>
      <c r="C1199" s="7">
        <f t="shared" si="90"/>
        <v>-2.9621127269024994E-3</v>
      </c>
      <c r="E1199">
        <v>1197</v>
      </c>
      <c r="F1199" s="2">
        <f t="shared" si="91"/>
        <v>1034.2238455922336</v>
      </c>
      <c r="G1199" s="9">
        <f>C1199^2</f>
        <v>8.774111806877761E-6</v>
      </c>
      <c r="H1199" s="23">
        <f>$O$2*H1198+(1-$O$2)*G1198</f>
        <v>5.7977069818816118E-5</v>
      </c>
      <c r="I1199" s="9">
        <f t="shared" si="92"/>
        <v>7.6142675168932774E-3</v>
      </c>
      <c r="J1199" s="24">
        <f>$J$2*(1+C1199*$O$3/I1199)</f>
        <v>2255.2963244187044</v>
      </c>
      <c r="K1199" s="24">
        <f t="shared" si="94"/>
        <v>9.9701876377902448</v>
      </c>
      <c r="L1199" s="26">
        <f t="shared" si="93"/>
        <v>2.981236220975525E-2</v>
      </c>
      <c r="Q1199">
        <v>1197</v>
      </c>
      <c r="R1199">
        <v>333</v>
      </c>
      <c r="S1199" s="10">
        <v>-6.0671413515359873E-2</v>
      </c>
      <c r="T1199" s="20"/>
    </row>
    <row r="1200" spans="1:20" x14ac:dyDescent="0.15">
      <c r="A1200" s="6">
        <v>38349</v>
      </c>
      <c r="B1200" s="11">
        <v>2177.19</v>
      </c>
      <c r="C1200" s="7">
        <f t="shared" si="90"/>
        <v>1.0662792101085339E-2</v>
      </c>
      <c r="E1200">
        <v>1198</v>
      </c>
      <c r="F1200" s="2">
        <f t="shared" si="91"/>
        <v>1045.2515594437687</v>
      </c>
      <c r="G1200" s="9">
        <f>C1200^2</f>
        <v>1.1369513539096789E-4</v>
      </c>
      <c r="H1200" s="23">
        <f>$O$2*H1199+(1-$O$2)*G1199</f>
        <v>5.5024892338099815E-5</v>
      </c>
      <c r="I1200" s="9">
        <f t="shared" si="92"/>
        <v>7.4178765383430189E-3</v>
      </c>
      <c r="J1200" s="24">
        <f>$J$2*(1+C1200*$O$3/I1200)</f>
        <v>2286.9580790520627</v>
      </c>
      <c r="K1200" s="24">
        <f t="shared" si="94"/>
        <v>10.110157552704916</v>
      </c>
      <c r="L1200" s="26">
        <f t="shared" si="93"/>
        <v>-0.11015755270491567</v>
      </c>
      <c r="Q1200">
        <v>1198</v>
      </c>
      <c r="R1200">
        <v>867</v>
      </c>
      <c r="S1200" s="10">
        <v>-6.0843125414097088E-2</v>
      </c>
      <c r="T1200" s="20"/>
    </row>
    <row r="1201" spans="1:20" x14ac:dyDescent="0.15">
      <c r="A1201" s="6">
        <v>38350</v>
      </c>
      <c r="B1201" s="11">
        <v>2177</v>
      </c>
      <c r="C1201" s="7">
        <f t="shared" si="90"/>
        <v>-8.7268451536171021E-5</v>
      </c>
      <c r="E1201">
        <v>1199</v>
      </c>
      <c r="F1201" s="2">
        <f t="shared" si="91"/>
        <v>1045.1603419587102</v>
      </c>
      <c r="G1201" s="9">
        <f>C1201^2</f>
        <v>7.6157826335210298E-9</v>
      </c>
      <c r="H1201" s="23">
        <f>$O$2*H1200+(1-$O$2)*G1200</f>
        <v>5.8545106921271901E-5</v>
      </c>
      <c r="I1201" s="9">
        <f t="shared" si="92"/>
        <v>7.6514774338863403E-3</v>
      </c>
      <c r="J1201" s="24">
        <f>$J$2*(1+C1201*$O$3/I1201)</f>
        <v>2261.8422870178379</v>
      </c>
      <c r="K1201" s="24">
        <f t="shared" si="94"/>
        <v>9.9991259527587406</v>
      </c>
      <c r="L1201" s="26">
        <f t="shared" si="93"/>
        <v>8.7404724125939026E-4</v>
      </c>
      <c r="Q1201">
        <v>1199</v>
      </c>
      <c r="R1201">
        <v>96</v>
      </c>
      <c r="S1201" s="10">
        <v>-6.0999034662374996E-2</v>
      </c>
      <c r="T1201" s="20"/>
    </row>
    <row r="1202" spans="1:20" x14ac:dyDescent="0.15">
      <c r="A1202" s="6">
        <v>38351</v>
      </c>
      <c r="B1202" s="11">
        <v>2178.34</v>
      </c>
      <c r="C1202" s="7">
        <f t="shared" si="90"/>
        <v>6.1552595314662284E-4</v>
      </c>
      <c r="E1202">
        <v>1200</v>
      </c>
      <c r="F1202" s="2">
        <f t="shared" si="91"/>
        <v>1045.8036652743854</v>
      </c>
      <c r="G1202" s="9">
        <f>C1202^2</f>
        <v>3.7887219899705856E-7</v>
      </c>
      <c r="H1202" s="23">
        <f>$O$2*H1201+(1-$O$2)*G1201</f>
        <v>5.5032857452953601E-5</v>
      </c>
      <c r="I1202" s="9">
        <f t="shared" si="92"/>
        <v>7.4184134053686714E-3</v>
      </c>
      <c r="J1202" s="24">
        <f>$J$2*(1+C1202*$O$3/I1202)</f>
        <v>2263.4783300574504</v>
      </c>
      <c r="K1202" s="24">
        <f t="shared" si="94"/>
        <v>10.006358552711051</v>
      </c>
      <c r="L1202" s="26">
        <f t="shared" si="93"/>
        <v>-6.3585527110507911E-3</v>
      </c>
      <c r="Q1202">
        <v>1200</v>
      </c>
      <c r="R1202">
        <v>790</v>
      </c>
      <c r="S1202" s="10">
        <v>-6.1360520672433694E-2</v>
      </c>
      <c r="T1202" s="20"/>
    </row>
    <row r="1203" spans="1:20" x14ac:dyDescent="0.15">
      <c r="A1203" s="6">
        <v>38352</v>
      </c>
      <c r="B1203" s="11">
        <v>2175.44</v>
      </c>
      <c r="C1203" s="7">
        <f t="shared" si="90"/>
        <v>-1.3312889631554858E-3</v>
      </c>
      <c r="E1203">
        <v>1201</v>
      </c>
      <c r="F1203" s="2">
        <f t="shared" si="91"/>
        <v>1044.4113983971781</v>
      </c>
      <c r="G1203" s="9">
        <f>C1203^2</f>
        <v>1.7723303034196086E-6</v>
      </c>
      <c r="H1203" s="23">
        <f>$O$2*H1202+(1-$O$2)*G1202</f>
        <v>5.1753618337716205E-5</v>
      </c>
      <c r="I1203" s="9">
        <f t="shared" si="92"/>
        <v>7.1939987724294338E-3</v>
      </c>
      <c r="J1203" s="24">
        <f>$J$2*(1+C1203*$O$3/I1203)</f>
        <v>2258.832067727702</v>
      </c>
      <c r="K1203" s="24">
        <f t="shared" si="94"/>
        <v>9.9858184104954031</v>
      </c>
      <c r="L1203" s="26">
        <f t="shared" si="93"/>
        <v>1.4181589504596914E-2</v>
      </c>
      <c r="Q1203">
        <v>1201</v>
      </c>
      <c r="R1203">
        <v>479</v>
      </c>
      <c r="S1203" s="10">
        <v>-6.1564456898775433E-2</v>
      </c>
      <c r="T1203" s="20"/>
    </row>
    <row r="1204" spans="1:20" x14ac:dyDescent="0.15">
      <c r="A1204" s="6">
        <v>38355</v>
      </c>
      <c r="B1204" s="11">
        <v>2152.15</v>
      </c>
      <c r="C1204" s="7">
        <f t="shared" si="90"/>
        <v>-1.0705880189754713E-2</v>
      </c>
      <c r="E1204">
        <v>1202</v>
      </c>
      <c r="F1204" s="2">
        <f t="shared" si="91"/>
        <v>1033.2300550971238</v>
      </c>
      <c r="G1204" s="9">
        <f>C1204^2</f>
        <v>1.1461587063738241E-4</v>
      </c>
      <c r="H1204" s="23">
        <f>$O$2*H1203+(1-$O$2)*G1203</f>
        <v>4.8754741055658408E-5</v>
      </c>
      <c r="I1204" s="9">
        <f t="shared" si="92"/>
        <v>6.9824595276777946E-3</v>
      </c>
      <c r="J1204" s="24">
        <f>$J$2*(1+C1204*$O$3/I1204)</f>
        <v>2235.4610897774633</v>
      </c>
      <c r="K1204" s="24">
        <f t="shared" si="94"/>
        <v>9.8825002642635109</v>
      </c>
      <c r="L1204" s="26">
        <f t="shared" si="93"/>
        <v>0.11749973573648909</v>
      </c>
      <c r="Q1204">
        <v>1202</v>
      </c>
      <c r="R1204">
        <v>475</v>
      </c>
      <c r="S1204" s="10">
        <v>-6.1695270506850974E-2</v>
      </c>
      <c r="T1204" s="20"/>
    </row>
    <row r="1205" spans="1:20" x14ac:dyDescent="0.15">
      <c r="A1205" s="6">
        <v>38356</v>
      </c>
      <c r="B1205" s="11">
        <v>2107.86</v>
      </c>
      <c r="C1205" s="7">
        <f t="shared" si="90"/>
        <v>-2.0579420579420526E-2</v>
      </c>
      <c r="E1205">
        <v>1203</v>
      </c>
      <c r="F1205" s="2">
        <f t="shared" si="91"/>
        <v>1011.9667792379822</v>
      </c>
      <c r="G1205" s="9">
        <f>C1205^2</f>
        <v>4.2351255138467709E-4</v>
      </c>
      <c r="H1205" s="23">
        <f>$O$2*H1204+(1-$O$2)*G1204</f>
        <v>5.2706408830561852E-5</v>
      </c>
      <c r="I1205" s="9">
        <f t="shared" si="92"/>
        <v>7.2599179630738154E-3</v>
      </c>
      <c r="J1205" s="24">
        <f>$J$2*(1+C1205*$O$3/I1205)</f>
        <v>2212.9011885056457</v>
      </c>
      <c r="K1205" s="24">
        <f t="shared" si="94"/>
        <v>9.7827677163341313</v>
      </c>
      <c r="L1205" s="26">
        <f t="shared" si="93"/>
        <v>0.21723228366586866</v>
      </c>
      <c r="Q1205">
        <v>1203</v>
      </c>
      <c r="R1205">
        <v>1014</v>
      </c>
      <c r="S1205" s="10">
        <v>-6.1734157499728326E-2</v>
      </c>
      <c r="T1205" s="20"/>
    </row>
    <row r="1206" spans="1:20" x14ac:dyDescent="0.15">
      <c r="A1206" s="6">
        <v>38357</v>
      </c>
      <c r="B1206" s="11">
        <v>2091.2399999999998</v>
      </c>
      <c r="C1206" s="7">
        <f t="shared" si="90"/>
        <v>-7.8847741311094399E-3</v>
      </c>
      <c r="E1206">
        <v>1204</v>
      </c>
      <c r="F1206" s="2">
        <f t="shared" si="91"/>
        <v>1003.9876497555044</v>
      </c>
      <c r="G1206" s="9">
        <f>C1206^2</f>
        <v>6.216966309861262E-5</v>
      </c>
      <c r="H1206" s="23">
        <f>$O$2*H1205+(1-$O$2)*G1205</f>
        <v>7.4954777383808789E-5</v>
      </c>
      <c r="I1206" s="9">
        <f t="shared" si="92"/>
        <v>8.6576427151857441E-3</v>
      </c>
      <c r="J1206" s="24">
        <f>$J$2*(1+C1206*$O$3/I1206)</f>
        <v>2246.2525199024503</v>
      </c>
      <c r="K1206" s="24">
        <f t="shared" si="94"/>
        <v>9.9302068924618929</v>
      </c>
      <c r="L1206" s="26">
        <f t="shared" si="93"/>
        <v>6.979310753810708E-2</v>
      </c>
      <c r="Q1206">
        <v>1204</v>
      </c>
      <c r="R1206">
        <v>229</v>
      </c>
      <c r="S1206" s="10">
        <v>-6.1763106751252295E-2</v>
      </c>
      <c r="T1206" s="20"/>
    </row>
    <row r="1207" spans="1:20" x14ac:dyDescent="0.15">
      <c r="A1207" s="6">
        <v>38358</v>
      </c>
      <c r="B1207" s="11">
        <v>2090</v>
      </c>
      <c r="C1207" s="7">
        <f t="shared" si="90"/>
        <v>-5.9294963753553365E-4</v>
      </c>
      <c r="E1207">
        <v>1205</v>
      </c>
      <c r="F1207" s="2">
        <f t="shared" si="91"/>
        <v>1003.3923356424917</v>
      </c>
      <c r="G1207" s="9">
        <f>C1207^2</f>
        <v>3.5158927265352075E-7</v>
      </c>
      <c r="H1207" s="23">
        <f>$O$2*H1206+(1-$O$2)*G1206</f>
        <v>7.4187670526697019E-5</v>
      </c>
      <c r="I1207" s="9">
        <f t="shared" si="92"/>
        <v>8.6132264876001615E-3</v>
      </c>
      <c r="J1207" s="24">
        <f>$J$2*(1+C1207*$O$3/I1207)</f>
        <v>2260.8466298815283</v>
      </c>
      <c r="K1207" s="24">
        <f t="shared" si="94"/>
        <v>9.9947243633248242</v>
      </c>
      <c r="L1207" s="26">
        <f t="shared" si="93"/>
        <v>5.2756366751758321E-3</v>
      </c>
      <c r="Q1207">
        <v>1205</v>
      </c>
      <c r="R1207">
        <v>830</v>
      </c>
      <c r="S1207" s="10">
        <v>-6.1956503663729734E-2</v>
      </c>
      <c r="T1207" s="20"/>
    </row>
    <row r="1208" spans="1:20" x14ac:dyDescent="0.15">
      <c r="A1208" s="6">
        <v>38359</v>
      </c>
      <c r="B1208" s="11">
        <v>2088.61</v>
      </c>
      <c r="C1208" s="7">
        <f t="shared" si="90"/>
        <v>-6.6507177033481302E-4</v>
      </c>
      <c r="E1208">
        <v>1206</v>
      </c>
      <c r="F1208" s="2">
        <f t="shared" si="91"/>
        <v>1002.7250077254856</v>
      </c>
      <c r="G1208" s="9">
        <f>C1208^2</f>
        <v>4.4232045969628229E-7</v>
      </c>
      <c r="H1208" s="23">
        <f>$O$2*H1207+(1-$O$2)*G1207</f>
        <v>6.97575056514544E-5</v>
      </c>
      <c r="I1208" s="9">
        <f t="shared" si="92"/>
        <v>8.3520958837560288E-3</v>
      </c>
      <c r="J1208" s="24">
        <f>$J$2*(1+C1208*$O$3/I1208)</f>
        <v>2260.6596276192367</v>
      </c>
      <c r="K1208" s="24">
        <f t="shared" si="94"/>
        <v>9.9938976659088112</v>
      </c>
      <c r="L1208" s="26">
        <f t="shared" si="93"/>
        <v>6.1023340911887658E-3</v>
      </c>
      <c r="Q1208">
        <v>1206</v>
      </c>
      <c r="R1208">
        <v>1405</v>
      </c>
      <c r="S1208" s="10">
        <v>-6.1959456836842008E-2</v>
      </c>
      <c r="T1208" s="20"/>
    </row>
    <row r="1209" spans="1:20" x14ac:dyDescent="0.15">
      <c r="A1209" s="6">
        <v>38362</v>
      </c>
      <c r="B1209" s="11">
        <v>2097.04</v>
      </c>
      <c r="C1209" s="7">
        <f t="shared" si="90"/>
        <v>4.0361771704626737E-3</v>
      </c>
      <c r="E1209">
        <v>1207</v>
      </c>
      <c r="F1209" s="2">
        <f t="shared" si="91"/>
        <v>1006.7721835099193</v>
      </c>
      <c r="G1209" s="9">
        <f>C1209^2</f>
        <v>1.6290726151364074E-5</v>
      </c>
      <c r="H1209" s="23">
        <f>$O$2*H1208+(1-$O$2)*G1208</f>
        <v>6.5598594539948907E-5</v>
      </c>
      <c r="I1209" s="9">
        <f t="shared" si="92"/>
        <v>8.0992959286563249E-3</v>
      </c>
      <c r="J1209" s="24">
        <f>$J$2*(1+C1209*$O$3/I1209)</f>
        <v>2270.6786558491499</v>
      </c>
      <c r="K1209" s="24">
        <f t="shared" si="94"/>
        <v>10.038189668834988</v>
      </c>
      <c r="L1209" s="26">
        <f t="shared" si="93"/>
        <v>-3.8189668834988311E-2</v>
      </c>
      <c r="Q1209">
        <v>1207</v>
      </c>
      <c r="R1209">
        <v>315</v>
      </c>
      <c r="S1209" s="10">
        <v>-6.1977196421134195E-2</v>
      </c>
      <c r="T1209" s="20"/>
    </row>
    <row r="1210" spans="1:20" x14ac:dyDescent="0.15">
      <c r="A1210" s="6">
        <v>38363</v>
      </c>
      <c r="B1210" s="11">
        <v>2079.62</v>
      </c>
      <c r="C1210" s="7">
        <f t="shared" si="90"/>
        <v>-8.3069469347271108E-3</v>
      </c>
      <c r="E1210">
        <v>1208</v>
      </c>
      <c r="F1210" s="2">
        <f t="shared" si="91"/>
        <v>998.40898040614297</v>
      </c>
      <c r="G1210" s="9">
        <f>C1210^2</f>
        <v>6.9005367376372143E-5</v>
      </c>
      <c r="H1210" s="23">
        <f>$O$2*H1209+(1-$O$2)*G1209</f>
        <v>6.2640122436633813E-5</v>
      </c>
      <c r="I1210" s="9">
        <f t="shared" si="92"/>
        <v>7.9145513098743507E-3</v>
      </c>
      <c r="J1210" s="24">
        <f>$J$2*(1+C1210*$O$3/I1210)</f>
        <v>2243.8455741386406</v>
      </c>
      <c r="K1210" s="24">
        <f t="shared" si="94"/>
        <v>9.9195662947544729</v>
      </c>
      <c r="L1210" s="26">
        <f t="shared" si="93"/>
        <v>8.0433705245527065E-2</v>
      </c>
      <c r="Q1210">
        <v>1208</v>
      </c>
      <c r="R1210">
        <v>754</v>
      </c>
      <c r="S1210" s="10">
        <v>-6.2225430483394462E-2</v>
      </c>
      <c r="T1210" s="20"/>
    </row>
    <row r="1211" spans="1:20" x14ac:dyDescent="0.15">
      <c r="A1211" s="6">
        <v>38364</v>
      </c>
      <c r="B1211" s="11">
        <v>2092.5300000000002</v>
      </c>
      <c r="C1211" s="7">
        <f t="shared" si="90"/>
        <v>6.2078648983949769E-3</v>
      </c>
      <c r="E1211">
        <v>1209</v>
      </c>
      <c r="F1211" s="2">
        <f t="shared" si="91"/>
        <v>1004.6069684698485</v>
      </c>
      <c r="G1211" s="9">
        <f>C1211^2</f>
        <v>3.8537586596724476E-5</v>
      </c>
      <c r="H1211" s="23">
        <f>$O$2*H1210+(1-$O$2)*G1210</f>
        <v>6.3022037133018117E-5</v>
      </c>
      <c r="I1211" s="9">
        <f t="shared" si="92"/>
        <v>7.9386420207122402E-3</v>
      </c>
      <c r="J1211" s="24">
        <f>$J$2*(1+C1211*$O$3/I1211)</f>
        <v>2275.595615964618</v>
      </c>
      <c r="K1211" s="24">
        <f t="shared" si="94"/>
        <v>10.059926508658636</v>
      </c>
      <c r="L1211" s="26">
        <f t="shared" si="93"/>
        <v>-5.9926508658636024E-2</v>
      </c>
      <c r="Q1211">
        <v>1209</v>
      </c>
      <c r="R1211">
        <v>986</v>
      </c>
      <c r="S1211" s="10">
        <v>-6.2432923551876129E-2</v>
      </c>
      <c r="T1211" s="20"/>
    </row>
    <row r="1212" spans="1:20" x14ac:dyDescent="0.15">
      <c r="A1212" s="6">
        <v>38365</v>
      </c>
      <c r="B1212" s="11">
        <v>2070.56</v>
      </c>
      <c r="C1212" s="7">
        <f t="shared" si="90"/>
        <v>-1.0499252101523138E-2</v>
      </c>
      <c r="E1212">
        <v>1210</v>
      </c>
      <c r="F1212" s="2">
        <f t="shared" si="91"/>
        <v>994.05934664493668</v>
      </c>
      <c r="G1212" s="9">
        <f>C1212^2</f>
        <v>1.1023429469133803E-4</v>
      </c>
      <c r="H1212" s="23">
        <f>$O$2*H1211+(1-$O$2)*G1211</f>
        <v>6.1552970100840502E-5</v>
      </c>
      <c r="I1212" s="9">
        <f t="shared" si="92"/>
        <v>7.8455700940620304E-3</v>
      </c>
      <c r="J1212" s="24">
        <f>$J$2*(1+C1212*$O$3/I1212)</f>
        <v>2238.8416511224964</v>
      </c>
      <c r="K1212" s="24">
        <f t="shared" si="94"/>
        <v>9.8974450103556819</v>
      </c>
      <c r="L1212" s="26">
        <f t="shared" si="93"/>
        <v>0.10255498964431808</v>
      </c>
      <c r="Q1212">
        <v>1210</v>
      </c>
      <c r="R1212">
        <v>1345</v>
      </c>
      <c r="S1212" s="10">
        <v>-6.2581037363667491E-2</v>
      </c>
      <c r="T1212" s="20"/>
    </row>
    <row r="1213" spans="1:20" x14ac:dyDescent="0.15">
      <c r="A1213" s="6">
        <v>38366</v>
      </c>
      <c r="B1213" s="11">
        <v>2087.91</v>
      </c>
      <c r="C1213" s="7">
        <f t="shared" si="90"/>
        <v>8.3793756278494058E-3</v>
      </c>
      <c r="E1213">
        <v>1211</v>
      </c>
      <c r="F1213" s="2">
        <f t="shared" si="91"/>
        <v>1002.3889433068491</v>
      </c>
      <c r="G1213" s="9">
        <f>C1213^2</f>
        <v>7.0213935912596622E-5</v>
      </c>
      <c r="H1213" s="23">
        <f>$O$2*H1212+(1-$O$2)*G1212</f>
        <v>6.4473849576270355E-5</v>
      </c>
      <c r="I1213" s="9">
        <f t="shared" si="92"/>
        <v>8.0295609827854449E-3</v>
      </c>
      <c r="J1213" s="24">
        <f>$J$2*(1+C1213*$O$3/I1213)</f>
        <v>2280.1301878603149</v>
      </c>
      <c r="K1213" s="24">
        <f t="shared" si="94"/>
        <v>10.079972891108534</v>
      </c>
      <c r="L1213" s="26">
        <f t="shared" si="93"/>
        <v>-7.9972891108534228E-2</v>
      </c>
      <c r="Q1213">
        <v>1211</v>
      </c>
      <c r="R1213">
        <v>650</v>
      </c>
      <c r="S1213" s="10">
        <v>-6.2639133984227158E-2</v>
      </c>
      <c r="T1213" s="20"/>
    </row>
    <row r="1214" spans="1:20" x14ac:dyDescent="0.15">
      <c r="A1214" s="6">
        <v>38370</v>
      </c>
      <c r="B1214" s="11">
        <v>2106.04</v>
      </c>
      <c r="C1214" s="7">
        <f t="shared" si="90"/>
        <v>8.6833244727981818E-3</v>
      </c>
      <c r="E1214">
        <v>1212</v>
      </c>
      <c r="F1214" s="2">
        <f t="shared" si="91"/>
        <v>1011.0930117495278</v>
      </c>
      <c r="G1214" s="9">
        <f>C1214^2</f>
        <v>7.5400123899895826E-5</v>
      </c>
      <c r="H1214" s="23">
        <f>$O$2*H1213+(1-$O$2)*G1213</f>
        <v>6.4818254756449933E-5</v>
      </c>
      <c r="I1214" s="9">
        <f t="shared" si="92"/>
        <v>8.0509784968319179E-3</v>
      </c>
      <c r="J1214" s="24">
        <f>$J$2*(1+C1214*$O$3/I1214)</f>
        <v>2280.7365115218322</v>
      </c>
      <c r="K1214" s="24">
        <f t="shared" si="94"/>
        <v>10.082653319666461</v>
      </c>
      <c r="L1214" s="26">
        <f t="shared" si="93"/>
        <v>-8.2653319666460945E-2</v>
      </c>
      <c r="Q1214">
        <v>1212</v>
      </c>
      <c r="R1214">
        <v>39</v>
      </c>
      <c r="S1214" s="10">
        <v>-6.2765021319266978E-2</v>
      </c>
      <c r="T1214" s="20"/>
    </row>
    <row r="1215" spans="1:20" x14ac:dyDescent="0.15">
      <c r="A1215" s="6">
        <v>38371</v>
      </c>
      <c r="B1215" s="11">
        <v>2073.59</v>
      </c>
      <c r="C1215" s="7">
        <f t="shared" si="90"/>
        <v>-1.5408064424227375E-2</v>
      </c>
      <c r="E1215">
        <v>1213</v>
      </c>
      <c r="F1215" s="2">
        <f t="shared" si="91"/>
        <v>995.51402548560498</v>
      </c>
      <c r="G1215" s="9">
        <f>C1215^2</f>
        <v>2.3740844930114126E-4</v>
      </c>
      <c r="H1215" s="23">
        <f>$O$2*H1214+(1-$O$2)*G1214</f>
        <v>6.5453166905056682E-5</v>
      </c>
      <c r="I1215" s="9">
        <f t="shared" si="92"/>
        <v>8.0903131524717072E-3</v>
      </c>
      <c r="J1215" s="24">
        <f>$J$2*(1+C1215*$O$3/I1215)</f>
        <v>2229.0254051623479</v>
      </c>
      <c r="K1215" s="24">
        <f t="shared" si="94"/>
        <v>9.8540494649181625</v>
      </c>
      <c r="L1215" s="26">
        <f t="shared" si="93"/>
        <v>0.14595053508183753</v>
      </c>
      <c r="Q1215">
        <v>1213</v>
      </c>
      <c r="R1215">
        <v>1012</v>
      </c>
      <c r="S1215" s="10">
        <v>-6.2791448760521007E-2</v>
      </c>
      <c r="T1215" s="20"/>
    </row>
    <row r="1216" spans="1:20" x14ac:dyDescent="0.15">
      <c r="A1216" s="6">
        <v>38372</v>
      </c>
      <c r="B1216" s="11">
        <v>2045.88</v>
      </c>
      <c r="C1216" s="7">
        <f t="shared" si="90"/>
        <v>-1.336329746960585E-2</v>
      </c>
      <c r="E1216">
        <v>1214</v>
      </c>
      <c r="F1216" s="2">
        <f t="shared" si="91"/>
        <v>982.21067542787603</v>
      </c>
      <c r="G1216" s="9">
        <f>C1216^2</f>
        <v>1.7857771926117413E-4</v>
      </c>
      <c r="H1216" s="23">
        <f>$O$2*H1215+(1-$O$2)*G1215</f>
        <v>7.5770483848821755E-5</v>
      </c>
      <c r="I1216" s="9">
        <f t="shared" si="92"/>
        <v>8.7046242795896563E-3</v>
      </c>
      <c r="J1216" s="24">
        <f>$J$2*(1+C1216*$O$3/I1216)</f>
        <v>2235.4274295479245</v>
      </c>
      <c r="K1216" s="24">
        <f t="shared" si="94"/>
        <v>9.8823514595140871</v>
      </c>
      <c r="L1216" s="26">
        <f t="shared" si="93"/>
        <v>0.11764854048591289</v>
      </c>
      <c r="Q1216">
        <v>1214</v>
      </c>
      <c r="R1216">
        <v>184</v>
      </c>
      <c r="S1216" s="10">
        <v>-6.2814606512558768E-2</v>
      </c>
      <c r="T1216" s="20"/>
    </row>
    <row r="1217" spans="1:20" x14ac:dyDescent="0.15">
      <c r="A1217" s="6">
        <v>38373</v>
      </c>
      <c r="B1217" s="11">
        <v>2034.27</v>
      </c>
      <c r="C1217" s="7">
        <f t="shared" si="90"/>
        <v>-5.6748196375154825E-3</v>
      </c>
      <c r="E1217">
        <v>1215</v>
      </c>
      <c r="F1217" s="2">
        <f t="shared" si="91"/>
        <v>976.63680699878057</v>
      </c>
      <c r="G1217" s="9">
        <f>C1217^2</f>
        <v>3.2203577918331351E-5</v>
      </c>
      <c r="H1217" s="23">
        <f>$O$2*H1216+(1-$O$2)*G1216</f>
        <v>8.1938917973562901E-5</v>
      </c>
      <c r="I1217" s="9">
        <f t="shared" si="92"/>
        <v>9.0520118191241283E-3</v>
      </c>
      <c r="J1217" s="24">
        <f>$J$2*(1+C1217*$O$3/I1217)</f>
        <v>2251.1724869836794</v>
      </c>
      <c r="K1217" s="24">
        <f t="shared" si="94"/>
        <v>9.9519570254446403</v>
      </c>
      <c r="L1217" s="26">
        <f t="shared" si="93"/>
        <v>4.8042974555359663E-2</v>
      </c>
      <c r="Q1217">
        <v>1215</v>
      </c>
      <c r="R1217">
        <v>71</v>
      </c>
      <c r="S1217" s="10">
        <v>-6.3266852493880421E-2</v>
      </c>
      <c r="T1217" s="20"/>
    </row>
    <row r="1218" spans="1:20" x14ac:dyDescent="0.15">
      <c r="A1218" s="6">
        <v>38376</v>
      </c>
      <c r="B1218" s="11">
        <v>2008.7</v>
      </c>
      <c r="C1218" s="7">
        <f t="shared" si="90"/>
        <v>-1.2569619568690404E-2</v>
      </c>
      <c r="E1218">
        <v>1216</v>
      </c>
      <c r="F1218" s="2">
        <f t="shared" si="91"/>
        <v>964.36085387802541</v>
      </c>
      <c r="G1218" s="9">
        <f>C1218^2</f>
        <v>1.5799533610160474E-4</v>
      </c>
      <c r="H1218" s="23">
        <f>$O$2*H1217+(1-$O$2)*G1217</f>
        <v>7.8954797570249011E-5</v>
      </c>
      <c r="I1218" s="9">
        <f t="shared" si="92"/>
        <v>8.8856512181296546E-3</v>
      </c>
      <c r="J1218" s="24">
        <f>$J$2*(1+C1218*$O$3/I1218)</f>
        <v>2237.5179886112051</v>
      </c>
      <c r="K1218" s="24">
        <f t="shared" si="94"/>
        <v>9.8915933785927983</v>
      </c>
      <c r="L1218" s="26">
        <f t="shared" si="93"/>
        <v>0.1084066214072017</v>
      </c>
      <c r="Q1218">
        <v>1216</v>
      </c>
      <c r="R1218">
        <v>1283</v>
      </c>
      <c r="S1218" s="10">
        <v>-6.3572700086503175E-2</v>
      </c>
      <c r="T1218" s="20"/>
    </row>
    <row r="1219" spans="1:20" x14ac:dyDescent="0.15">
      <c r="A1219" s="6">
        <v>38377</v>
      </c>
      <c r="B1219" s="11">
        <v>2019.95</v>
      </c>
      <c r="C1219" s="7">
        <f t="shared" si="90"/>
        <v>5.6006372280579253E-3</v>
      </c>
      <c r="E1219">
        <v>1217</v>
      </c>
      <c r="F1219" s="2">
        <f t="shared" si="91"/>
        <v>969.76188917753643</v>
      </c>
      <c r="G1219" s="9">
        <f>C1219^2</f>
        <v>3.1367137360308362E-5</v>
      </c>
      <c r="H1219" s="23">
        <f>$O$2*H1218+(1-$O$2)*G1218</f>
        <v>8.3697229882130362E-5</v>
      </c>
      <c r="I1219" s="9">
        <f t="shared" si="92"/>
        <v>9.1486190150279166E-3</v>
      </c>
      <c r="J1219" s="24">
        <f>$J$2*(1+C1219*$O$3/I1219)</f>
        <v>2272.652192495827</v>
      </c>
      <c r="K1219" s="24">
        <f t="shared" si="94"/>
        <v>10.04691425658179</v>
      </c>
      <c r="L1219" s="26">
        <f t="shared" si="93"/>
        <v>-4.6914256581789715E-2</v>
      </c>
      <c r="Q1219">
        <v>1217</v>
      </c>
      <c r="R1219">
        <v>944</v>
      </c>
      <c r="S1219" s="10">
        <v>-6.360091894605624E-2</v>
      </c>
      <c r="T1219" s="20"/>
    </row>
    <row r="1220" spans="1:20" x14ac:dyDescent="0.15">
      <c r="A1220" s="6">
        <v>38378</v>
      </c>
      <c r="B1220" s="11">
        <v>2046.09</v>
      </c>
      <c r="C1220" s="7">
        <f t="shared" ref="C1220:C1283" si="95">B1220/B1219-1</f>
        <v>1.2940914379068635E-2</v>
      </c>
      <c r="E1220">
        <v>1218</v>
      </c>
      <c r="F1220" s="2">
        <f t="shared" ref="F1220:F1283" si="96">F1219*(1+C1220)</f>
        <v>982.31149475346683</v>
      </c>
      <c r="G1220" s="9">
        <f>C1220^2</f>
        <v>1.6746726496638537E-4</v>
      </c>
      <c r="H1220" s="23">
        <f>$O$2*H1219+(1-$O$2)*G1219</f>
        <v>8.0557424330821045E-5</v>
      </c>
      <c r="I1220" s="9">
        <f t="shared" ref="I1220:I1283" si="97">SQRT(H1220)</f>
        <v>8.9753787848102021E-3</v>
      </c>
      <c r="J1220" s="24">
        <f>$J$2*(1+C1220*$O$3/I1220)</f>
        <v>2287.0339787482685</v>
      </c>
      <c r="K1220" s="24">
        <f t="shared" si="94"/>
        <v>10.110493089195012</v>
      </c>
      <c r="L1220" s="26">
        <f t="shared" si="93"/>
        <v>-0.11049308919501222</v>
      </c>
      <c r="Q1220">
        <v>1218</v>
      </c>
      <c r="R1220">
        <v>808</v>
      </c>
      <c r="S1220" s="10">
        <v>-6.3809156475683082E-2</v>
      </c>
      <c r="T1220" s="20"/>
    </row>
    <row r="1221" spans="1:20" x14ac:dyDescent="0.15">
      <c r="A1221" s="6">
        <v>38379</v>
      </c>
      <c r="B1221" s="11">
        <v>2047.15</v>
      </c>
      <c r="C1221" s="7">
        <f t="shared" si="95"/>
        <v>5.1806127785192224E-4</v>
      </c>
      <c r="E1221">
        <v>1219</v>
      </c>
      <c r="F1221" s="2">
        <f t="shared" si="96"/>
        <v>982.82039230168743</v>
      </c>
      <c r="G1221" s="9">
        <f>C1221^2</f>
        <v>2.683874876095666E-7</v>
      </c>
      <c r="H1221" s="23">
        <f>$O$2*H1220+(1-$O$2)*G1220</f>
        <v>8.5772014768954917E-5</v>
      </c>
      <c r="I1221" s="9">
        <f t="shared" si="97"/>
        <v>9.2613181982347907E-3</v>
      </c>
      <c r="J1221" s="24">
        <f>$J$2*(1+C1221*$O$3/I1221)</f>
        <v>2263.0096869368335</v>
      </c>
      <c r="K1221" s="24">
        <f t="shared" si="94"/>
        <v>10.004286780679536</v>
      </c>
      <c r="L1221" s="26">
        <f t="shared" ref="L1221:L1284" si="98">-(K1221-$K$2)</f>
        <v>-4.2867806795356955E-3</v>
      </c>
      <c r="Q1221">
        <v>1219</v>
      </c>
      <c r="R1221">
        <v>1468</v>
      </c>
      <c r="S1221" s="10">
        <v>-6.4026438133172547E-2</v>
      </c>
      <c r="T1221" s="20"/>
    </row>
    <row r="1222" spans="1:20" x14ac:dyDescent="0.15">
      <c r="A1222" s="6">
        <v>38380</v>
      </c>
      <c r="B1222" s="11">
        <v>2035.83</v>
      </c>
      <c r="C1222" s="7">
        <f t="shared" si="95"/>
        <v>-5.529638766089473E-3</v>
      </c>
      <c r="E1222">
        <v>1220</v>
      </c>
      <c r="F1222" s="2">
        <f t="shared" si="96"/>
        <v>977.38575056031277</v>
      </c>
      <c r="G1222" s="9">
        <f>C1222^2</f>
        <v>3.0576904883439507E-5</v>
      </c>
      <c r="H1222" s="23">
        <f>$O$2*H1221+(1-$O$2)*G1221</f>
        <v>8.0641797132074191E-5</v>
      </c>
      <c r="I1222" s="9">
        <f t="shared" si="97"/>
        <v>8.9800777909812227E-3</v>
      </c>
      <c r="J1222" s="24">
        <f>$J$2*(1+C1222*$O$3/I1222)</f>
        <v>2251.3656882924843</v>
      </c>
      <c r="K1222" s="24">
        <f t="shared" ref="K1222:K1285" si="99">$K$2*J1222/$J$2</f>
        <v>9.9528111275330424</v>
      </c>
      <c r="L1222" s="26">
        <f t="shared" si="98"/>
        <v>4.7188872466957577E-2</v>
      </c>
      <c r="Q1222">
        <v>1220</v>
      </c>
      <c r="R1222">
        <v>822</v>
      </c>
      <c r="S1222" s="10">
        <v>-6.4120327315455583E-2</v>
      </c>
      <c r="T1222" s="20"/>
    </row>
    <row r="1223" spans="1:20" x14ac:dyDescent="0.15">
      <c r="A1223" s="6">
        <v>38383</v>
      </c>
      <c r="B1223" s="11">
        <v>2062.41</v>
      </c>
      <c r="C1223" s="7">
        <f t="shared" si="95"/>
        <v>1.3056099969054324E-2</v>
      </c>
      <c r="E1223">
        <v>1221</v>
      </c>
      <c r="F1223" s="2">
        <f t="shared" si="96"/>
        <v>990.14659662795736</v>
      </c>
      <c r="G1223" s="9">
        <f>C1223^2</f>
        <v>1.7046174640194034E-4</v>
      </c>
      <c r="H1223" s="23">
        <f>$O$2*H1222+(1-$O$2)*G1222</f>
        <v>7.7637903597156113E-5</v>
      </c>
      <c r="I1223" s="9">
        <f t="shared" si="97"/>
        <v>8.8112373476802973E-3</v>
      </c>
      <c r="J1223" s="24">
        <f>$J$2*(1+C1223*$O$3/I1223)</f>
        <v>2287.726195592259</v>
      </c>
      <c r="K1223" s="24">
        <f t="shared" si="99"/>
        <v>10.113553233330352</v>
      </c>
      <c r="L1223" s="26">
        <f t="shared" si="98"/>
        <v>-0.11355323333035194</v>
      </c>
      <c r="Q1223">
        <v>1221</v>
      </c>
      <c r="R1223">
        <v>655</v>
      </c>
      <c r="S1223" s="10">
        <v>-6.4221705309222443E-2</v>
      </c>
      <c r="T1223" s="20"/>
    </row>
    <row r="1224" spans="1:20" x14ac:dyDescent="0.15">
      <c r="A1224" s="6">
        <v>38384</v>
      </c>
      <c r="B1224" s="11">
        <v>2068.6999999999998</v>
      </c>
      <c r="C1224" s="7">
        <f t="shared" si="95"/>
        <v>3.0498300531902611E-3</v>
      </c>
      <c r="E1224">
        <v>1222</v>
      </c>
      <c r="F1224" s="2">
        <f t="shared" si="96"/>
        <v>993.16637547541734</v>
      </c>
      <c r="G1224" s="9">
        <f>C1224^2</f>
        <v>9.3014633533425106E-6</v>
      </c>
      <c r="H1224" s="23">
        <f>$O$2*H1223+(1-$O$2)*G1223</f>
        <v>8.3207334165443165E-5</v>
      </c>
      <c r="I1224" s="9">
        <f t="shared" si="97"/>
        <v>9.1218054224721963E-3</v>
      </c>
      <c r="J1224" s="24">
        <f>$J$2*(1+C1224*$O$3/I1224)</f>
        <v>2267.8358622365322</v>
      </c>
      <c r="K1224" s="24">
        <f t="shared" si="99"/>
        <v>10.025622280050451</v>
      </c>
      <c r="L1224" s="26">
        <f t="shared" si="98"/>
        <v>-2.5622280050450641E-2</v>
      </c>
      <c r="Q1224">
        <v>1222</v>
      </c>
      <c r="R1224">
        <v>850</v>
      </c>
      <c r="S1224" s="10">
        <v>-6.4253461708776882E-2</v>
      </c>
      <c r="T1224" s="20"/>
    </row>
    <row r="1225" spans="1:20" x14ac:dyDescent="0.15">
      <c r="A1225" s="6">
        <v>38385</v>
      </c>
      <c r="B1225" s="11">
        <v>2075.06</v>
      </c>
      <c r="C1225" s="7">
        <f t="shared" si="95"/>
        <v>3.0743945473004075E-3</v>
      </c>
      <c r="E1225">
        <v>1223</v>
      </c>
      <c r="F1225" s="2">
        <f t="shared" si="96"/>
        <v>996.21976076474107</v>
      </c>
      <c r="G1225" s="9">
        <f>C1225^2</f>
        <v>9.4519018324704768E-6</v>
      </c>
      <c r="H1225" s="23">
        <f>$O$2*H1224+(1-$O$2)*G1224</f>
        <v>7.8772981916717122E-5</v>
      </c>
      <c r="I1225" s="9">
        <f t="shared" si="97"/>
        <v>8.8754144645034529E-3</v>
      </c>
      <c r="J1225" s="24">
        <f>$J$2*(1+C1225*$O$3/I1225)</f>
        <v>2268.0447395736087</v>
      </c>
      <c r="K1225" s="24">
        <f t="shared" si="99"/>
        <v>10.02654568254146</v>
      </c>
      <c r="L1225" s="26">
        <f t="shared" si="98"/>
        <v>-2.654568254146028E-2</v>
      </c>
      <c r="Q1225">
        <v>1223</v>
      </c>
      <c r="R1225">
        <v>446</v>
      </c>
      <c r="S1225" s="10">
        <v>-6.4317376994781128E-2</v>
      </c>
      <c r="T1225" s="20"/>
    </row>
    <row r="1226" spans="1:20" x14ac:dyDescent="0.15">
      <c r="A1226" s="6">
        <v>38386</v>
      </c>
      <c r="B1226" s="11">
        <v>2057.64</v>
      </c>
      <c r="C1226" s="7">
        <f t="shared" si="95"/>
        <v>-8.3949379776970812E-3</v>
      </c>
      <c r="E1226">
        <v>1224</v>
      </c>
      <c r="F1226" s="2">
        <f t="shared" si="96"/>
        <v>987.85655766096488</v>
      </c>
      <c r="G1226" s="9">
        <f>C1226^2</f>
        <v>7.0474983649380755E-5</v>
      </c>
      <c r="H1226" s="23">
        <f>$O$2*H1225+(1-$O$2)*G1225</f>
        <v>7.4613717111662314E-5</v>
      </c>
      <c r="I1226" s="9">
        <f t="shared" si="97"/>
        <v>8.6379231943599904E-3</v>
      </c>
      <c r="J1226" s="24">
        <f>$J$2*(1+C1226*$O$3/I1226)</f>
        <v>2245.1926587716994</v>
      </c>
      <c r="K1226" s="24">
        <f t="shared" si="99"/>
        <v>9.9255214707595769</v>
      </c>
      <c r="L1226" s="26">
        <f t="shared" si="98"/>
        <v>7.4478529240423086E-2</v>
      </c>
      <c r="Q1226">
        <v>1224</v>
      </c>
      <c r="R1226">
        <v>359</v>
      </c>
      <c r="S1226" s="10">
        <v>-6.4345430236473433E-2</v>
      </c>
      <c r="T1226" s="20"/>
    </row>
    <row r="1227" spans="1:20" x14ac:dyDescent="0.15">
      <c r="A1227" s="6">
        <v>38387</v>
      </c>
      <c r="B1227" s="11">
        <v>2086.66</v>
      </c>
      <c r="C1227" s="7">
        <f t="shared" si="95"/>
        <v>1.4103536089889346E-2</v>
      </c>
      <c r="E1227">
        <v>1225</v>
      </c>
      <c r="F1227" s="2">
        <f t="shared" si="96"/>
        <v>1001.7888282735702</v>
      </c>
      <c r="G1227" s="9">
        <f>C1227^2</f>
        <v>1.9890973023881125E-4</v>
      </c>
      <c r="H1227" s="23">
        <f>$O$2*H1226+(1-$O$2)*G1226</f>
        <v>7.4365393103925412E-5</v>
      </c>
      <c r="I1227" s="9">
        <f t="shared" si="97"/>
        <v>8.6235371573343041E-3</v>
      </c>
      <c r="J1227" s="24">
        <f>$J$2*(1+C1227*$O$3/I1227)</f>
        <v>2290.3908310313159</v>
      </c>
      <c r="K1227" s="24">
        <f t="shared" si="99"/>
        <v>10.125333022542996</v>
      </c>
      <c r="L1227" s="26">
        <f t="shared" si="98"/>
        <v>-0.12533302254299628</v>
      </c>
      <c r="Q1227">
        <v>1225</v>
      </c>
      <c r="R1227">
        <v>268</v>
      </c>
      <c r="S1227" s="10">
        <v>-6.446821970702743E-2</v>
      </c>
      <c r="T1227" s="20"/>
    </row>
    <row r="1228" spans="1:20" x14ac:dyDescent="0.15">
      <c r="A1228" s="6">
        <v>38390</v>
      </c>
      <c r="B1228" s="11">
        <v>2082.0300000000002</v>
      </c>
      <c r="C1228" s="7">
        <f t="shared" si="95"/>
        <v>-2.2188569292551641E-3</v>
      </c>
      <c r="E1228">
        <v>1226</v>
      </c>
      <c r="F1228" s="2">
        <f t="shared" si="96"/>
        <v>999.56600219030497</v>
      </c>
      <c r="G1228" s="9">
        <f>C1228^2</f>
        <v>4.9233260725036565E-6</v>
      </c>
      <c r="H1228" s="23">
        <f>$O$2*H1227+(1-$O$2)*G1227</f>
        <v>8.1838053332018582E-5</v>
      </c>
      <c r="I1228" s="9">
        <f t="shared" si="97"/>
        <v>9.0464387099022884E-3</v>
      </c>
      <c r="J1228" s="24">
        <f>$J$2*(1+C1228*$O$3/I1228)</f>
        <v>2257.788179972019</v>
      </c>
      <c r="K1228" s="24">
        <f t="shared" si="99"/>
        <v>9.9812036037029372</v>
      </c>
      <c r="L1228" s="26">
        <f t="shared" si="98"/>
        <v>1.8796396297062756E-2</v>
      </c>
      <c r="Q1228">
        <v>1226</v>
      </c>
      <c r="R1228">
        <v>732</v>
      </c>
      <c r="S1228" s="10">
        <v>-6.4576305489644881E-2</v>
      </c>
      <c r="T1228" s="20"/>
    </row>
    <row r="1229" spans="1:20" x14ac:dyDescent="0.15">
      <c r="A1229" s="6">
        <v>38391</v>
      </c>
      <c r="B1229" s="11">
        <v>2086.6799999999998</v>
      </c>
      <c r="C1229" s="7">
        <f t="shared" si="95"/>
        <v>2.2333972132964064E-3</v>
      </c>
      <c r="E1229">
        <v>1227</v>
      </c>
      <c r="F1229" s="2">
        <f t="shared" si="96"/>
        <v>1001.7984301141026</v>
      </c>
      <c r="G1229" s="9">
        <f>C1229^2</f>
        <v>4.9880631123601539E-6</v>
      </c>
      <c r="H1229" s="23">
        <f>$O$2*H1228+(1-$O$2)*G1228</f>
        <v>7.7223169696447679E-5</v>
      </c>
      <c r="I1229" s="9">
        <f t="shared" si="97"/>
        <v>8.7876714604295299E-3</v>
      </c>
      <c r="J1229" s="24">
        <f>$J$2*(1+C1229*$O$3/I1229)</f>
        <v>2266.4457046195498</v>
      </c>
      <c r="K1229" s="24">
        <f t="shared" si="99"/>
        <v>10.019476687501324</v>
      </c>
      <c r="L1229" s="26">
        <f t="shared" si="98"/>
        <v>-1.9476687501324363E-2</v>
      </c>
      <c r="Q1229">
        <v>1227</v>
      </c>
      <c r="R1229">
        <v>12</v>
      </c>
      <c r="S1229" s="10">
        <v>-6.4769665418863198E-2</v>
      </c>
      <c r="T1229" s="20"/>
    </row>
    <row r="1230" spans="1:20" x14ac:dyDescent="0.15">
      <c r="A1230" s="6">
        <v>38392</v>
      </c>
      <c r="B1230" s="11">
        <v>2052.5500000000002</v>
      </c>
      <c r="C1230" s="7">
        <f t="shared" si="95"/>
        <v>-1.6356125519964571E-2</v>
      </c>
      <c r="E1230">
        <v>1228</v>
      </c>
      <c r="F1230" s="2">
        <f t="shared" si="96"/>
        <v>985.4128892454529</v>
      </c>
      <c r="G1230" s="9">
        <f>C1230^2</f>
        <v>2.6752284202483627E-4</v>
      </c>
      <c r="H1230" s="23">
        <f>$O$2*H1229+(1-$O$2)*G1229</f>
        <v>7.2889063301402436E-5</v>
      </c>
      <c r="I1230" s="9">
        <f t="shared" si="97"/>
        <v>8.5375091977345739E-3</v>
      </c>
      <c r="J1230" s="24">
        <f>$J$2*(1+C1230*$O$3/I1230)</f>
        <v>2228.829725244394</v>
      </c>
      <c r="K1230" s="24">
        <f t="shared" si="99"/>
        <v>9.8531844054233968</v>
      </c>
      <c r="L1230" s="26">
        <f t="shared" si="98"/>
        <v>0.1468155945766032</v>
      </c>
      <c r="Q1230">
        <v>1228</v>
      </c>
      <c r="R1230">
        <v>228</v>
      </c>
      <c r="S1230" s="10">
        <v>-6.5067535522571163E-2</v>
      </c>
      <c r="T1230" s="20"/>
    </row>
    <row r="1231" spans="1:20" x14ac:dyDescent="0.15">
      <c r="A1231" s="6">
        <v>38393</v>
      </c>
      <c r="B1231" s="11">
        <v>2053.1</v>
      </c>
      <c r="C1231" s="7">
        <f t="shared" si="95"/>
        <v>2.6795936761581096E-4</v>
      </c>
      <c r="E1231">
        <v>1229</v>
      </c>
      <c r="F1231" s="2">
        <f t="shared" si="96"/>
        <v>985.67693986009556</v>
      </c>
      <c r="G1231" s="9">
        <f>C1231^2</f>
        <v>7.1802222693065315E-8</v>
      </c>
      <c r="H1231" s="23">
        <f>$O$2*H1230+(1-$O$2)*G1230</f>
        <v>8.4567090024808482E-5</v>
      </c>
      <c r="I1231" s="9">
        <f t="shared" si="97"/>
        <v>9.1960366476438356E-3</v>
      </c>
      <c r="J1231" s="24">
        <f>$J$2*(1+C1231*$O$3/I1231)</f>
        <v>2262.5451163999783</v>
      </c>
      <c r="K1231" s="24">
        <f t="shared" si="99"/>
        <v>10.002233012678726</v>
      </c>
      <c r="L1231" s="26">
        <f t="shared" si="98"/>
        <v>-2.2330126787259985E-3</v>
      </c>
      <c r="Q1231">
        <v>1229</v>
      </c>
      <c r="R1231">
        <v>1279</v>
      </c>
      <c r="S1231" s="10">
        <v>-6.551660522994851E-2</v>
      </c>
      <c r="T1231" s="20"/>
    </row>
    <row r="1232" spans="1:20" x14ac:dyDescent="0.15">
      <c r="A1232" s="6">
        <v>38394</v>
      </c>
      <c r="B1232" s="11">
        <v>2076.66</v>
      </c>
      <c r="C1232" s="7">
        <f t="shared" si="95"/>
        <v>1.14753299887973E-2</v>
      </c>
      <c r="E1232">
        <v>1230</v>
      </c>
      <c r="F1232" s="2">
        <f t="shared" si="96"/>
        <v>996.98790800733809</v>
      </c>
      <c r="G1232" s="9">
        <f>C1232^2</f>
        <v>1.3168319835179065E-4</v>
      </c>
      <c r="H1232" s="23">
        <f>$O$2*H1231+(1-$O$2)*G1231</f>
        <v>7.9497372756681548E-5</v>
      </c>
      <c r="I1232" s="9">
        <f t="shared" si="97"/>
        <v>8.9161299203567891E-3</v>
      </c>
      <c r="J1232" s="24">
        <f>$J$2*(1+C1232*$O$3/I1232)</f>
        <v>2284.3506392221793</v>
      </c>
      <c r="K1232" s="24">
        <f t="shared" si="99"/>
        <v>10.098630613172974</v>
      </c>
      <c r="L1232" s="26">
        <f t="shared" si="98"/>
        <v>-9.8630613172973725E-2</v>
      </c>
      <c r="Q1232">
        <v>1230</v>
      </c>
      <c r="R1232">
        <v>397</v>
      </c>
      <c r="S1232" s="10">
        <v>-6.5598834108431703E-2</v>
      </c>
      <c r="T1232" s="20"/>
    </row>
    <row r="1233" spans="1:20" x14ac:dyDescent="0.15">
      <c r="A1233" s="6">
        <v>38397</v>
      </c>
      <c r="B1233" s="11">
        <v>2082.91</v>
      </c>
      <c r="C1233" s="7">
        <f t="shared" si="95"/>
        <v>3.009640480386766E-3</v>
      </c>
      <c r="E1233">
        <v>1231</v>
      </c>
      <c r="F1233" s="2">
        <f t="shared" si="96"/>
        <v>999.98848317373313</v>
      </c>
      <c r="G1233" s="9">
        <f>C1233^2</f>
        <v>9.0579358211826834E-6</v>
      </c>
      <c r="H1233" s="23">
        <f>$O$2*H1232+(1-$O$2)*G1232</f>
        <v>8.26285222923881E-5</v>
      </c>
      <c r="I1233" s="9">
        <f t="shared" si="97"/>
        <v>9.0900232283745077E-3</v>
      </c>
      <c r="J1233" s="24">
        <f>$J$2*(1+C1233*$O$3/I1233)</f>
        <v>2267.7794839406351</v>
      </c>
      <c r="K1233" s="24">
        <f t="shared" si="99"/>
        <v>10.02537304353873</v>
      </c>
      <c r="L1233" s="26">
        <f t="shared" si="98"/>
        <v>-2.5373043538730045E-2</v>
      </c>
      <c r="Q1233">
        <v>1231</v>
      </c>
      <c r="R1233">
        <v>513</v>
      </c>
      <c r="S1233" s="10">
        <v>-6.568497667362827E-2</v>
      </c>
      <c r="T1233" s="20"/>
    </row>
    <row r="1234" spans="1:20" x14ac:dyDescent="0.15">
      <c r="A1234" s="6">
        <v>38398</v>
      </c>
      <c r="B1234" s="11">
        <v>2089.21</v>
      </c>
      <c r="C1234" s="7">
        <f t="shared" si="95"/>
        <v>3.0246146016872366E-3</v>
      </c>
      <c r="E1234">
        <v>1232</v>
      </c>
      <c r="F1234" s="2">
        <f t="shared" si="96"/>
        <v>1003.0130629414595</v>
      </c>
      <c r="G1234" s="9">
        <f>C1234^2</f>
        <v>9.1482934887396413E-6</v>
      </c>
      <c r="H1234" s="23">
        <f>$O$2*H1233+(1-$O$2)*G1233</f>
        <v>7.8214287104115771E-5</v>
      </c>
      <c r="I1234" s="9">
        <f t="shared" si="97"/>
        <v>8.8438841638793404E-3</v>
      </c>
      <c r="J1234" s="24">
        <f>$J$2*(1+C1234*$O$3/I1234)</f>
        <v>2267.9685736205206</v>
      </c>
      <c r="K1234" s="24">
        <f t="shared" si="99"/>
        <v>10.026208968986051</v>
      </c>
      <c r="L1234" s="26">
        <f t="shared" si="98"/>
        <v>-2.6208968986050962E-2</v>
      </c>
      <c r="Q1234">
        <v>1232</v>
      </c>
      <c r="R1234">
        <v>615</v>
      </c>
      <c r="S1234" s="10">
        <v>-6.5996154269923224E-2</v>
      </c>
      <c r="T1234" s="20"/>
    </row>
    <row r="1235" spans="1:20" x14ac:dyDescent="0.15">
      <c r="A1235" s="6">
        <v>38399</v>
      </c>
      <c r="B1235" s="11">
        <v>2087.4299999999998</v>
      </c>
      <c r="C1235" s="7">
        <f t="shared" si="95"/>
        <v>-8.5199668774327275E-4</v>
      </c>
      <c r="E1235">
        <v>1233</v>
      </c>
      <c r="F1235" s="2">
        <f t="shared" si="96"/>
        <v>1002.1584991340701</v>
      </c>
      <c r="G1235" s="9">
        <f>C1235^2</f>
        <v>7.2589835592550777E-7</v>
      </c>
      <c r="H1235" s="23">
        <f>$O$2*H1234+(1-$O$2)*G1234</f>
        <v>7.4070327487193194E-5</v>
      </c>
      <c r="I1235" s="9">
        <f t="shared" si="97"/>
        <v>8.6064119984574985E-3</v>
      </c>
      <c r="J1235" s="24">
        <f>$J$2*(1+C1235*$O$3/I1235)</f>
        <v>2260.3239142208067</v>
      </c>
      <c r="K1235" s="24">
        <f t="shared" si="99"/>
        <v>9.9924135480398526</v>
      </c>
      <c r="L1235" s="26">
        <f t="shared" si="98"/>
        <v>7.5864519601474001E-3</v>
      </c>
      <c r="Q1235">
        <v>1233</v>
      </c>
      <c r="R1235">
        <v>36</v>
      </c>
      <c r="S1235" s="10">
        <v>-6.6004348416811354E-2</v>
      </c>
      <c r="T1235" s="20"/>
    </row>
    <row r="1236" spans="1:20" x14ac:dyDescent="0.15">
      <c r="A1236" s="6">
        <v>38400</v>
      </c>
      <c r="B1236" s="11">
        <v>2061.34</v>
      </c>
      <c r="C1236" s="7">
        <f t="shared" si="95"/>
        <v>-1.2498622708306262E-2</v>
      </c>
      <c r="E1236">
        <v>1234</v>
      </c>
      <c r="F1236" s="2">
        <f t="shared" si="96"/>
        <v>989.63289815947087</v>
      </c>
      <c r="G1236" s="9">
        <f>C1236^2</f>
        <v>1.5621556960458894E-4</v>
      </c>
      <c r="H1236" s="23">
        <f>$O$2*H1235+(1-$O$2)*G1235</f>
        <v>6.9669661739317124E-5</v>
      </c>
      <c r="I1236" s="9">
        <f t="shared" si="97"/>
        <v>8.3468354326245772E-3</v>
      </c>
      <c r="J1236" s="24">
        <f>$J$2*(1+C1236*$O$3/I1236)</f>
        <v>2236.0824603647252</v>
      </c>
      <c r="K1236" s="24">
        <f t="shared" si="99"/>
        <v>9.8852472120949457</v>
      </c>
      <c r="L1236" s="26">
        <f t="shared" si="98"/>
        <v>0.11475278790505428</v>
      </c>
      <c r="Q1236">
        <v>1234</v>
      </c>
      <c r="R1236">
        <v>795</v>
      </c>
      <c r="S1236" s="10">
        <v>-6.6361097221239618E-2</v>
      </c>
      <c r="T1236" s="20"/>
    </row>
    <row r="1237" spans="1:20" x14ac:dyDescent="0.15">
      <c r="A1237" s="6">
        <v>38401</v>
      </c>
      <c r="B1237" s="11">
        <v>2058.62</v>
      </c>
      <c r="C1237" s="7">
        <f t="shared" si="95"/>
        <v>-1.3195300144567268E-3</v>
      </c>
      <c r="E1237">
        <v>1235</v>
      </c>
      <c r="F1237" s="2">
        <f t="shared" si="96"/>
        <v>988.32704784705561</v>
      </c>
      <c r="G1237" s="9">
        <f>C1237^2</f>
        <v>1.7411594590521696E-6</v>
      </c>
      <c r="H1237" s="23">
        <f>$O$2*H1236+(1-$O$2)*G1236</f>
        <v>7.4862416211233436E-5</v>
      </c>
      <c r="I1237" s="9">
        <f t="shared" si="97"/>
        <v>8.65230698780582E-3</v>
      </c>
      <c r="J1237" s="24">
        <f>$J$2*(1+C1237*$O$3/I1237)</f>
        <v>2259.3963097356532</v>
      </c>
      <c r="K1237" s="24">
        <f t="shared" si="99"/>
        <v>9.9883128049709704</v>
      </c>
      <c r="L1237" s="26">
        <f t="shared" si="98"/>
        <v>1.1687195029029596E-2</v>
      </c>
      <c r="Q1237">
        <v>1235</v>
      </c>
      <c r="R1237">
        <v>577</v>
      </c>
      <c r="S1237" s="10">
        <v>-6.6703020170233884E-2</v>
      </c>
      <c r="T1237" s="20"/>
    </row>
    <row r="1238" spans="1:20" x14ac:dyDescent="0.15">
      <c r="A1238" s="6">
        <v>38405</v>
      </c>
      <c r="B1238" s="11">
        <v>2030.32</v>
      </c>
      <c r="C1238" s="7">
        <f t="shared" si="95"/>
        <v>-1.3747073282101563E-2</v>
      </c>
      <c r="E1238">
        <v>1236</v>
      </c>
      <c r="F1238" s="2">
        <f t="shared" si="96"/>
        <v>974.74044349361907</v>
      </c>
      <c r="G1238" s="9">
        <f>C1238^2</f>
        <v>1.8898202382347065E-4</v>
      </c>
      <c r="H1238" s="23">
        <f>$O$2*H1237+(1-$O$2)*G1237</f>
        <v>7.0475140806102555E-5</v>
      </c>
      <c r="I1238" s="9">
        <f t="shared" si="97"/>
        <v>8.3949473378993004E-3</v>
      </c>
      <c r="J1238" s="24">
        <f>$J$2*(1+C1238*$O$3/I1238)</f>
        <v>2233.6532619534096</v>
      </c>
      <c r="K1238" s="24">
        <f t="shared" si="99"/>
        <v>9.8745082401434541</v>
      </c>
      <c r="L1238" s="26">
        <f t="shared" si="98"/>
        <v>0.12549175985654593</v>
      </c>
      <c r="Q1238">
        <v>1236</v>
      </c>
      <c r="R1238">
        <v>606</v>
      </c>
      <c r="S1238" s="10">
        <v>-6.676346658197474E-2</v>
      </c>
      <c r="T1238" s="20"/>
    </row>
    <row r="1239" spans="1:20" x14ac:dyDescent="0.15">
      <c r="A1239" s="6">
        <v>38406</v>
      </c>
      <c r="B1239" s="11">
        <v>2031.25</v>
      </c>
      <c r="C1239" s="7">
        <f t="shared" si="95"/>
        <v>4.5805587296587902E-4</v>
      </c>
      <c r="E1239">
        <v>1237</v>
      </c>
      <c r="F1239" s="2">
        <f t="shared" si="96"/>
        <v>975.18692907837874</v>
      </c>
      <c r="G1239" s="9">
        <f>C1239^2</f>
        <v>2.0981518275853349E-7</v>
      </c>
      <c r="H1239" s="23">
        <f>$O$2*H1238+(1-$O$2)*G1238</f>
        <v>7.7585553787144637E-5</v>
      </c>
      <c r="I1239" s="9">
        <f t="shared" si="97"/>
        <v>8.8082662191344245E-3</v>
      </c>
      <c r="J1239" s="24">
        <f>$J$2*(1+C1239*$O$3/I1239)</f>
        <v>2262.941469924559</v>
      </c>
      <c r="K1239" s="24">
        <f t="shared" si="99"/>
        <v>10.003985207708789</v>
      </c>
      <c r="L1239" s="26">
        <f t="shared" si="98"/>
        <v>-3.9852077087889626E-3</v>
      </c>
      <c r="Q1239">
        <v>1237</v>
      </c>
      <c r="R1239">
        <v>473</v>
      </c>
      <c r="S1239" s="10">
        <v>-6.700649571395445E-2</v>
      </c>
      <c r="T1239" s="20"/>
    </row>
    <row r="1240" spans="1:20" x14ac:dyDescent="0.15">
      <c r="A1240" s="6">
        <v>38407</v>
      </c>
      <c r="B1240" s="11">
        <v>2051.6999999999998</v>
      </c>
      <c r="C1240" s="7">
        <f t="shared" si="95"/>
        <v>1.0067692307692111E-2</v>
      </c>
      <c r="E1240">
        <v>1238</v>
      </c>
      <c r="F1240" s="2">
        <f t="shared" si="96"/>
        <v>985.00481102282299</v>
      </c>
      <c r="G1240" s="9">
        <f>C1240^2</f>
        <v>1.013584284023629E-4</v>
      </c>
      <c r="H1240" s="23">
        <f>$O$2*H1239+(1-$O$2)*G1239</f>
        <v>7.2943009470881473E-5</v>
      </c>
      <c r="I1240" s="9">
        <f t="shared" si="97"/>
        <v>8.5406679756844239E-3</v>
      </c>
      <c r="J1240" s="24">
        <f>$J$2*(1+C1240*$O$3/I1240)</f>
        <v>2282.4743728694148</v>
      </c>
      <c r="K1240" s="24">
        <f t="shared" si="99"/>
        <v>10.090336036804898</v>
      </c>
      <c r="L1240" s="26">
        <f t="shared" si="98"/>
        <v>-9.0336036804897546E-2</v>
      </c>
      <c r="Q1240">
        <v>1238</v>
      </c>
      <c r="R1240">
        <v>604</v>
      </c>
      <c r="S1240" s="10">
        <v>-6.7198859414903112E-2</v>
      </c>
      <c r="T1240" s="20"/>
    </row>
    <row r="1241" spans="1:20" x14ac:dyDescent="0.15">
      <c r="A1241" s="6">
        <v>38408</v>
      </c>
      <c r="B1241" s="11">
        <v>2065.4</v>
      </c>
      <c r="C1241" s="7">
        <f t="shared" si="95"/>
        <v>6.6773894818932256E-3</v>
      </c>
      <c r="E1241">
        <v>1239</v>
      </c>
      <c r="F1241" s="2">
        <f t="shared" si="96"/>
        <v>991.58207178756106</v>
      </c>
      <c r="G1241" s="9">
        <f>C1241^2</f>
        <v>4.4587530292898282E-5</v>
      </c>
      <c r="H1241" s="23">
        <f>$O$2*H1240+(1-$O$2)*G1240</f>
        <v>7.4647934606770358E-5</v>
      </c>
      <c r="I1241" s="9">
        <f t="shared" si="97"/>
        <v>8.6399036225394531E-3</v>
      </c>
      <c r="J1241" s="24">
        <f>$J$2*(1+C1241*$O$3/I1241)</f>
        <v>2275.4374155805676</v>
      </c>
      <c r="K1241" s="24">
        <f t="shared" si="99"/>
        <v>10.059227138249401</v>
      </c>
      <c r="L1241" s="26">
        <f t="shared" si="98"/>
        <v>-5.9227138249401179E-2</v>
      </c>
      <c r="Q1241">
        <v>1239</v>
      </c>
      <c r="R1241">
        <v>436</v>
      </c>
      <c r="S1241" s="10">
        <v>-6.7973018666847906E-2</v>
      </c>
      <c r="T1241" s="20"/>
    </row>
    <row r="1242" spans="1:20" x14ac:dyDescent="0.15">
      <c r="A1242" s="6">
        <v>38411</v>
      </c>
      <c r="B1242" s="11">
        <v>2051.7199999999998</v>
      </c>
      <c r="C1242" s="7">
        <f t="shared" si="95"/>
        <v>-6.623414350731216E-3</v>
      </c>
      <c r="E1242">
        <v>1240</v>
      </c>
      <c r="F1242" s="2">
        <f t="shared" si="96"/>
        <v>985.01441286335557</v>
      </c>
      <c r="G1242" s="9">
        <f>C1242^2</f>
        <v>4.3869617661472217E-5</v>
      </c>
      <c r="H1242" s="23">
        <f>$O$2*H1241+(1-$O$2)*G1241</f>
        <v>7.2844310347938032E-5</v>
      </c>
      <c r="I1242" s="9">
        <f t="shared" si="97"/>
        <v>8.534887834525889E-3</v>
      </c>
      <c r="J1242" s="24">
        <f>$J$2*(1+C1242*$O$3/I1242)</f>
        <v>2248.5873660478496</v>
      </c>
      <c r="K1242" s="24">
        <f t="shared" si="99"/>
        <v>9.9405287530187341</v>
      </c>
      <c r="L1242" s="26">
        <f t="shared" si="98"/>
        <v>5.9471246981265935E-2</v>
      </c>
      <c r="Q1242">
        <v>1240</v>
      </c>
      <c r="R1242">
        <v>1056</v>
      </c>
      <c r="S1242" s="10">
        <v>-6.8184389949376367E-2</v>
      </c>
      <c r="T1242" s="20"/>
    </row>
    <row r="1243" spans="1:20" x14ac:dyDescent="0.15">
      <c r="A1243" s="6">
        <v>38412</v>
      </c>
      <c r="B1243" s="11">
        <v>2071.25</v>
      </c>
      <c r="C1243" s="7">
        <f t="shared" si="95"/>
        <v>9.5188427270778142E-3</v>
      </c>
      <c r="E1243">
        <v>1241</v>
      </c>
      <c r="F1243" s="2">
        <f t="shared" si="96"/>
        <v>994.39061014330673</v>
      </c>
      <c r="G1243" s="9">
        <f>C1243^2</f>
        <v>9.0608366862842199E-5</v>
      </c>
      <c r="H1243" s="23">
        <f>$O$2*H1242+(1-$O$2)*G1242</f>
        <v>7.1105828786750076E-5</v>
      </c>
      <c r="I1243" s="9">
        <f t="shared" si="97"/>
        <v>8.4324272179930534E-3</v>
      </c>
      <c r="J1243" s="24">
        <f>$J$2*(1+C1243*$O$3/I1243)</f>
        <v>2281.6083752698219</v>
      </c>
      <c r="K1243" s="24">
        <f t="shared" si="99"/>
        <v>10.086507644735821</v>
      </c>
      <c r="L1243" s="26">
        <f t="shared" si="98"/>
        <v>-8.6507644735821287E-2</v>
      </c>
      <c r="Q1243">
        <v>1241</v>
      </c>
      <c r="R1243">
        <v>256</v>
      </c>
      <c r="S1243" s="10">
        <v>-6.8788110357596466E-2</v>
      </c>
      <c r="T1243" s="20"/>
    </row>
    <row r="1244" spans="1:20" x14ac:dyDescent="0.15">
      <c r="A1244" s="6">
        <v>38413</v>
      </c>
      <c r="B1244" s="11">
        <v>2067.5</v>
      </c>
      <c r="C1244" s="7">
        <f t="shared" si="95"/>
        <v>-1.8105009052504784E-3</v>
      </c>
      <c r="E1244">
        <v>1242</v>
      </c>
      <c r="F1244" s="2">
        <f t="shared" si="96"/>
        <v>992.59026504346969</v>
      </c>
      <c r="G1244" s="9">
        <f>C1244^2</f>
        <v>3.2779135279128017E-6</v>
      </c>
      <c r="H1244" s="23">
        <f>$O$2*H1243+(1-$O$2)*G1243</f>
        <v>7.2275981071315612E-5</v>
      </c>
      <c r="I1244" s="9">
        <f t="shared" si="97"/>
        <v>8.501528160943515E-3</v>
      </c>
      <c r="J1244" s="24">
        <f>$J$2*(1+C1244*$O$3/I1244)</f>
        <v>2258.3483121943173</v>
      </c>
      <c r="K1244" s="24">
        <f t="shared" si="99"/>
        <v>9.9836798296861122</v>
      </c>
      <c r="L1244" s="26">
        <f t="shared" si="98"/>
        <v>1.6320170313887772E-2</v>
      </c>
      <c r="Q1244">
        <v>1242</v>
      </c>
      <c r="R1244">
        <v>137</v>
      </c>
      <c r="S1244" s="10">
        <v>-6.894008617192604E-2</v>
      </c>
      <c r="T1244" s="20"/>
    </row>
    <row r="1245" spans="1:20" x14ac:dyDescent="0.15">
      <c r="A1245" s="6">
        <v>38414</v>
      </c>
      <c r="B1245" s="11">
        <v>2058.4</v>
      </c>
      <c r="C1245" s="7">
        <f t="shared" si="95"/>
        <v>-4.4014510278113095E-3</v>
      </c>
      <c r="E1245">
        <v>1243</v>
      </c>
      <c r="F1245" s="2">
        <f t="shared" si="96"/>
        <v>988.22142760119857</v>
      </c>
      <c r="G1245" s="9">
        <f>C1245^2</f>
        <v>1.9372771150221231E-5</v>
      </c>
      <c r="H1245" s="23">
        <f>$O$2*H1244+(1-$O$2)*G1244</f>
        <v>6.8136097018711437E-5</v>
      </c>
      <c r="I1245" s="9">
        <f t="shared" si="97"/>
        <v>8.2544592202464379E-3</v>
      </c>
      <c r="J1245" s="24">
        <f>$J$2*(1+C1245*$O$3/I1245)</f>
        <v>2252.7966272629515</v>
      </c>
      <c r="K1245" s="24">
        <f t="shared" si="99"/>
        <v>9.9591370058131226</v>
      </c>
      <c r="L1245" s="26">
        <f t="shared" si="98"/>
        <v>4.0862994186877444E-2</v>
      </c>
      <c r="Q1245">
        <v>1243</v>
      </c>
      <c r="R1245">
        <v>953</v>
      </c>
      <c r="S1245" s="10">
        <v>-6.8989511409800031E-2</v>
      </c>
      <c r="T1245" s="20"/>
    </row>
    <row r="1246" spans="1:20" x14ac:dyDescent="0.15">
      <c r="A1246" s="6">
        <v>38415</v>
      </c>
      <c r="B1246" s="11">
        <v>2070.61</v>
      </c>
      <c r="C1246" s="7">
        <f t="shared" si="95"/>
        <v>5.93179168286051E-3</v>
      </c>
      <c r="E1246">
        <v>1244</v>
      </c>
      <c r="F1246" s="2">
        <f t="shared" si="96"/>
        <v>994.08335124626785</v>
      </c>
      <c r="G1246" s="9">
        <f>C1246^2</f>
        <v>3.5186152568853118E-5</v>
      </c>
      <c r="H1246" s="23">
        <f>$O$2*H1245+(1-$O$2)*G1245</f>
        <v>6.5210297466602017E-5</v>
      </c>
      <c r="I1246" s="9">
        <f t="shared" si="97"/>
        <v>8.0752893116347244E-3</v>
      </c>
      <c r="J1246" s="24">
        <f>$J$2*(1+C1246*$O$3/I1246)</f>
        <v>2274.7735945833233</v>
      </c>
      <c r="K1246" s="24">
        <f t="shared" si="99"/>
        <v>10.056292526141551</v>
      </c>
      <c r="L1246" s="26">
        <f t="shared" si="98"/>
        <v>-5.629252614155078E-2</v>
      </c>
      <c r="Q1246">
        <v>1244</v>
      </c>
      <c r="R1246">
        <v>340</v>
      </c>
      <c r="S1246" s="10">
        <v>-6.9126100356044162E-2</v>
      </c>
      <c r="T1246" s="20"/>
    </row>
    <row r="1247" spans="1:20" x14ac:dyDescent="0.15">
      <c r="A1247" s="6">
        <v>38418</v>
      </c>
      <c r="B1247" s="11">
        <v>2090.21</v>
      </c>
      <c r="C1247" s="7">
        <f t="shared" si="95"/>
        <v>9.4658095923423335E-3</v>
      </c>
      <c r="E1247">
        <v>1245</v>
      </c>
      <c r="F1247" s="2">
        <f t="shared" si="96"/>
        <v>1003.4931549680825</v>
      </c>
      <c r="G1247" s="9">
        <f>C1247^2</f>
        <v>8.960155123848014E-5</v>
      </c>
      <c r="H1247" s="23">
        <f>$O$2*H1246+(1-$O$2)*G1246</f>
        <v>6.3408848772737085E-5</v>
      </c>
      <c r="I1247" s="9">
        <f t="shared" si="97"/>
        <v>7.9629673346521442E-3</v>
      </c>
      <c r="J1247" s="24">
        <f>$J$2*(1+C1247*$O$3/I1247)</f>
        <v>2282.6465861228476</v>
      </c>
      <c r="K1247" s="24">
        <f t="shared" si="99"/>
        <v>10.091097355143356</v>
      </c>
      <c r="L1247" s="26">
        <f t="shared" si="98"/>
        <v>-9.109735514335604E-2</v>
      </c>
      <c r="Q1247">
        <v>1245</v>
      </c>
      <c r="R1247">
        <v>158</v>
      </c>
      <c r="S1247" s="10">
        <v>-6.9389963092431728E-2</v>
      </c>
      <c r="T1247" s="20"/>
    </row>
    <row r="1248" spans="1:20" x14ac:dyDescent="0.15">
      <c r="A1248" s="6">
        <v>38419</v>
      </c>
      <c r="B1248" s="11">
        <v>2073.5500000000002</v>
      </c>
      <c r="C1248" s="7">
        <f t="shared" si="95"/>
        <v>-7.9704910032962761E-3</v>
      </c>
      <c r="E1248">
        <v>1246</v>
      </c>
      <c r="F1248" s="2">
        <f t="shared" si="96"/>
        <v>995.49482180454004</v>
      </c>
      <c r="G1248" s="9">
        <f>C1248^2</f>
        <v>6.3528726833626874E-5</v>
      </c>
      <c r="H1248" s="23">
        <f>$O$2*H1247+(1-$O$2)*G1247</f>
        <v>6.4980410920681669E-5</v>
      </c>
      <c r="I1248" s="9">
        <f t="shared" si="97"/>
        <v>8.0610427936267451E-3</v>
      </c>
      <c r="J1248" s="24">
        <f>$J$2*(1+C1248*$O$3/I1248)</f>
        <v>2244.8997533312718</v>
      </c>
      <c r="K1248" s="24">
        <f t="shared" si="99"/>
        <v>9.9242265978111437</v>
      </c>
      <c r="L1248" s="26">
        <f t="shared" si="98"/>
        <v>7.5773402188856309E-2</v>
      </c>
      <c r="Q1248">
        <v>1246</v>
      </c>
      <c r="R1248">
        <v>45</v>
      </c>
      <c r="S1248" s="10">
        <v>-6.9552245145995784E-2</v>
      </c>
      <c r="T1248" s="20"/>
    </row>
    <row r="1249" spans="1:20" x14ac:dyDescent="0.15">
      <c r="A1249" s="6">
        <v>38420</v>
      </c>
      <c r="B1249" s="11">
        <v>2061.29</v>
      </c>
      <c r="C1249" s="7">
        <f t="shared" si="95"/>
        <v>-5.9125654071521261E-3</v>
      </c>
      <c r="E1249">
        <v>1247</v>
      </c>
      <c r="F1249" s="2">
        <f t="shared" si="96"/>
        <v>989.60889355813947</v>
      </c>
      <c r="G1249" s="9">
        <f>C1249^2</f>
        <v>3.4958429693851985E-5</v>
      </c>
      <c r="H1249" s="23">
        <f>$O$2*H1248+(1-$O$2)*G1248</f>
        <v>6.4893309875458386E-5</v>
      </c>
      <c r="I1249" s="9">
        <f t="shared" si="97"/>
        <v>8.0556383903113721E-3</v>
      </c>
      <c r="J1249" s="24">
        <f>$J$2*(1+C1249*$O$3/I1249)</f>
        <v>2249.316716224891</v>
      </c>
      <c r="K1249" s="24">
        <f t="shared" si="99"/>
        <v>9.9437530557589202</v>
      </c>
      <c r="L1249" s="26">
        <f t="shared" si="98"/>
        <v>5.6246944241079788E-2</v>
      </c>
      <c r="Q1249">
        <v>1247</v>
      </c>
      <c r="R1249">
        <v>26</v>
      </c>
      <c r="S1249" s="10">
        <v>-6.9618352374817505E-2</v>
      </c>
      <c r="T1249" s="20"/>
    </row>
    <row r="1250" spans="1:20" x14ac:dyDescent="0.15">
      <c r="A1250" s="6">
        <v>38421</v>
      </c>
      <c r="B1250" s="11">
        <v>2059.7199999999998</v>
      </c>
      <c r="C1250" s="7">
        <f t="shared" si="95"/>
        <v>-7.6165896113611353E-4</v>
      </c>
      <c r="E1250">
        <v>1248</v>
      </c>
      <c r="F1250" s="2">
        <f t="shared" si="96"/>
        <v>988.85514907634092</v>
      </c>
      <c r="G1250" s="9">
        <f>C1250^2</f>
        <v>5.8012437307894375E-7</v>
      </c>
      <c r="H1250" s="23">
        <f>$O$2*H1249+(1-$O$2)*G1249</f>
        <v>6.3097217064561999E-5</v>
      </c>
      <c r="I1250" s="9">
        <f t="shared" si="97"/>
        <v>7.943375671876661E-3</v>
      </c>
      <c r="J1250" s="24">
        <f>$J$2*(1+C1250*$O$3/I1250)</f>
        <v>2260.3778176284291</v>
      </c>
      <c r="K1250" s="24">
        <f t="shared" si="99"/>
        <v>9.9926518435944054</v>
      </c>
      <c r="L1250" s="26">
        <f t="shared" si="98"/>
        <v>7.348156405594608E-3</v>
      </c>
      <c r="Q1250">
        <v>1248</v>
      </c>
      <c r="R1250">
        <v>863</v>
      </c>
      <c r="S1250" s="10">
        <v>-7.0882507312587606E-2</v>
      </c>
      <c r="T1250" s="20"/>
    </row>
    <row r="1251" spans="1:20" x14ac:dyDescent="0.15">
      <c r="A1251" s="6">
        <v>38422</v>
      </c>
      <c r="B1251" s="11">
        <v>2041.6</v>
      </c>
      <c r="C1251" s="7">
        <f t="shared" si="95"/>
        <v>-8.7973122560347505E-3</v>
      </c>
      <c r="E1251">
        <v>1249</v>
      </c>
      <c r="F1251" s="2">
        <f t="shared" si="96"/>
        <v>980.15588155392857</v>
      </c>
      <c r="G1251" s="9">
        <f>C1251^2</f>
        <v>7.7392702930179227E-5</v>
      </c>
      <c r="H1251" s="23">
        <f>$O$2*H1250+(1-$O$2)*G1250</f>
        <v>5.9346191503073013E-5</v>
      </c>
      <c r="I1251" s="9">
        <f t="shared" si="97"/>
        <v>7.703647934782132E-3</v>
      </c>
      <c r="J1251" s="24">
        <f>$J$2*(1+C1251*$O$3/I1251)</f>
        <v>2242.2440294564044</v>
      </c>
      <c r="K1251" s="24">
        <f t="shared" si="99"/>
        <v>9.9124862047373359</v>
      </c>
      <c r="L1251" s="26">
        <f t="shared" si="98"/>
        <v>8.7513795262664118E-2</v>
      </c>
      <c r="Q1251">
        <v>1249</v>
      </c>
      <c r="R1251">
        <v>783</v>
      </c>
      <c r="S1251" s="10">
        <v>-7.0941482462034244E-2</v>
      </c>
      <c r="T1251" s="20"/>
    </row>
    <row r="1252" spans="1:20" x14ac:dyDescent="0.15">
      <c r="A1252" s="6">
        <v>38425</v>
      </c>
      <c r="B1252" s="11">
        <v>2051.04</v>
      </c>
      <c r="C1252" s="7">
        <f t="shared" si="95"/>
        <v>4.6238244514107407E-3</v>
      </c>
      <c r="E1252">
        <v>1250</v>
      </c>
      <c r="F1252" s="2">
        <f t="shared" si="96"/>
        <v>984.68795028525165</v>
      </c>
      <c r="G1252" s="9">
        <f>C1252^2</f>
        <v>2.1379752557463838E-5</v>
      </c>
      <c r="H1252" s="23">
        <f>$O$2*H1251+(1-$O$2)*G1251</f>
        <v>6.0428982188699382E-5</v>
      </c>
      <c r="I1252" s="9">
        <f t="shared" si="97"/>
        <v>7.7736080547387634E-3</v>
      </c>
      <c r="J1252" s="24">
        <f>$J$2*(1+C1252*$O$3/I1252)</f>
        <v>2272.3510268074974</v>
      </c>
      <c r="K1252" s="24">
        <f t="shared" si="99"/>
        <v>10.045582866825951</v>
      </c>
      <c r="L1252" s="26">
        <f t="shared" si="98"/>
        <v>-4.5582866825951029E-2</v>
      </c>
      <c r="Q1252">
        <v>1250</v>
      </c>
      <c r="R1252">
        <v>74</v>
      </c>
      <c r="S1252" s="10">
        <v>-7.141152111009319E-2</v>
      </c>
      <c r="T1252" s="20"/>
    </row>
    <row r="1253" spans="1:20" x14ac:dyDescent="0.15">
      <c r="A1253" s="6">
        <v>38426</v>
      </c>
      <c r="B1253" s="11">
        <v>2034.98</v>
      </c>
      <c r="C1253" s="7">
        <f t="shared" si="95"/>
        <v>-7.8301739605273202E-3</v>
      </c>
      <c r="E1253">
        <v>1251</v>
      </c>
      <c r="F1253" s="2">
        <f t="shared" si="96"/>
        <v>976.97767233768309</v>
      </c>
      <c r="G1253" s="9">
        <f>C1253^2</f>
        <v>6.1311624252120099E-5</v>
      </c>
      <c r="H1253" s="23">
        <f>$O$2*H1252+(1-$O$2)*G1252</f>
        <v>5.8086028410825246E-5</v>
      </c>
      <c r="I1253" s="9">
        <f t="shared" si="97"/>
        <v>7.6214190549283699E-3</v>
      </c>
      <c r="J1253" s="24">
        <f>$J$2*(1+C1253*$O$3/I1253)</f>
        <v>2244.2302104463665</v>
      </c>
      <c r="K1253" s="24">
        <f t="shared" si="99"/>
        <v>9.9212666904491815</v>
      </c>
      <c r="L1253" s="26">
        <f t="shared" si="98"/>
        <v>7.8733309550818475E-2</v>
      </c>
      <c r="Q1253">
        <v>1251</v>
      </c>
      <c r="R1253">
        <v>1270</v>
      </c>
      <c r="S1253" s="10">
        <v>-7.1465430935532481E-2</v>
      </c>
      <c r="T1253" s="20"/>
    </row>
    <row r="1254" spans="1:20" x14ac:dyDescent="0.15">
      <c r="A1254" s="6">
        <v>38427</v>
      </c>
      <c r="B1254" s="11">
        <v>2015.75</v>
      </c>
      <c r="C1254" s="7">
        <f t="shared" si="95"/>
        <v>-9.4497243216149496E-3</v>
      </c>
      <c r="E1254">
        <v>1252</v>
      </c>
      <c r="F1254" s="2">
        <f t="shared" si="96"/>
        <v>967.74550266571896</v>
      </c>
      <c r="G1254" s="9">
        <f>C1254^2</f>
        <v>8.9297289754521113E-5</v>
      </c>
      <c r="H1254" s="23">
        <f>$O$2*H1253+(1-$O$2)*G1253</f>
        <v>5.8279564161302935E-5</v>
      </c>
      <c r="I1254" s="9">
        <f t="shared" si="97"/>
        <v>7.6341053281509643E-3</v>
      </c>
      <c r="J1254" s="24">
        <f>$J$2*(1+C1254*$O$3/I1254)</f>
        <v>2240.5822485846857</v>
      </c>
      <c r="K1254" s="24">
        <f t="shared" si="99"/>
        <v>9.9051398232775973</v>
      </c>
      <c r="L1254" s="26">
        <f t="shared" si="98"/>
        <v>9.4860176722402656E-2</v>
      </c>
      <c r="Q1254">
        <v>1252</v>
      </c>
      <c r="R1254">
        <v>1122</v>
      </c>
      <c r="S1254" s="10">
        <v>-7.1472250570739249E-2</v>
      </c>
      <c r="T1254" s="20"/>
    </row>
    <row r="1255" spans="1:20" x14ac:dyDescent="0.15">
      <c r="A1255" s="6">
        <v>38428</v>
      </c>
      <c r="B1255" s="11">
        <v>2016.42</v>
      </c>
      <c r="C1255" s="7">
        <f t="shared" si="95"/>
        <v>3.3238248790778968E-4</v>
      </c>
      <c r="E1255">
        <v>1253</v>
      </c>
      <c r="F1255" s="2">
        <f t="shared" si="96"/>
        <v>968.06716432355654</v>
      </c>
      <c r="G1255" s="9">
        <f>C1255^2</f>
        <v>1.1047811826777195E-7</v>
      </c>
      <c r="H1255" s="23">
        <f>$O$2*H1254+(1-$O$2)*G1254</f>
        <v>6.0140627696896024E-5</v>
      </c>
      <c r="I1255" s="9">
        <f t="shared" si="97"/>
        <v>7.7550388585032907E-3</v>
      </c>
      <c r="J1255" s="24">
        <f>$J$2*(1+C1255*$O$3/I1255)</f>
        <v>2262.7829804295229</v>
      </c>
      <c r="K1255" s="24">
        <f t="shared" si="99"/>
        <v>10.003284559201088</v>
      </c>
      <c r="L1255" s="26">
        <f t="shared" si="98"/>
        <v>-3.2845592010879443E-3</v>
      </c>
      <c r="Q1255">
        <v>1253</v>
      </c>
      <c r="R1255">
        <v>1339</v>
      </c>
      <c r="S1255" s="10">
        <v>-7.1797569063264177E-2</v>
      </c>
      <c r="T1255" s="20"/>
    </row>
    <row r="1256" spans="1:20" x14ac:dyDescent="0.15">
      <c r="A1256" s="6">
        <v>38429</v>
      </c>
      <c r="B1256" s="11">
        <v>2007.79</v>
      </c>
      <c r="C1256" s="7">
        <f t="shared" si="95"/>
        <v>-4.2798623302685579E-3</v>
      </c>
      <c r="E1256">
        <v>1254</v>
      </c>
      <c r="F1256" s="2">
        <f t="shared" si="96"/>
        <v>963.92397013379821</v>
      </c>
      <c r="G1256" s="9">
        <f>C1256^2</f>
        <v>1.8317221566051809E-5</v>
      </c>
      <c r="H1256" s="23">
        <f>$O$2*H1255+(1-$O$2)*G1255</f>
        <v>5.653881872217833E-5</v>
      </c>
      <c r="I1256" s="9">
        <f t="shared" si="97"/>
        <v>7.5192299288011086E-3</v>
      </c>
      <c r="J1256" s="24">
        <f>$J$2*(1+C1256*$O$3/I1256)</f>
        <v>2252.173124403459</v>
      </c>
      <c r="K1256" s="24">
        <f t="shared" si="99"/>
        <v>9.9563806316575274</v>
      </c>
      <c r="L1256" s="26">
        <f t="shared" si="98"/>
        <v>4.3619368342472598E-2</v>
      </c>
      <c r="Q1256">
        <v>1254</v>
      </c>
      <c r="R1256">
        <v>1044</v>
      </c>
      <c r="S1256" s="10">
        <v>-7.2042095138423079E-2</v>
      </c>
      <c r="T1256" s="20"/>
    </row>
    <row r="1257" spans="1:20" x14ac:dyDescent="0.15">
      <c r="A1257" s="6">
        <v>38432</v>
      </c>
      <c r="B1257" s="11">
        <v>2007.51</v>
      </c>
      <c r="C1257" s="7">
        <f t="shared" si="95"/>
        <v>-1.3945681570282087E-4</v>
      </c>
      <c r="E1257">
        <v>1255</v>
      </c>
      <c r="F1257" s="2">
        <f t="shared" si="96"/>
        <v>963.78954436634376</v>
      </c>
      <c r="G1257" s="9">
        <f>C1257^2</f>
        <v>1.9448203445970545E-8</v>
      </c>
      <c r="H1257" s="23">
        <f>$O$2*H1256+(1-$O$2)*G1256</f>
        <v>5.4245522892810736E-5</v>
      </c>
      <c r="I1257" s="9">
        <f t="shared" si="97"/>
        <v>7.3651559992175819E-3</v>
      </c>
      <c r="J1257" s="24">
        <f>$J$2*(1+C1257*$O$3/I1257)</f>
        <v>2261.7117679289859</v>
      </c>
      <c r="K1257" s="24">
        <f t="shared" si="99"/>
        <v>9.9985489554958615</v>
      </c>
      <c r="L1257" s="26">
        <f t="shared" si="98"/>
        <v>1.4510445041384656E-3</v>
      </c>
      <c r="Q1257">
        <v>1255</v>
      </c>
      <c r="R1257">
        <v>800</v>
      </c>
      <c r="S1257" s="10">
        <v>-7.2222005842640158E-2</v>
      </c>
      <c r="T1257" s="20"/>
    </row>
    <row r="1258" spans="1:20" x14ac:dyDescent="0.15">
      <c r="A1258" s="6">
        <v>38433</v>
      </c>
      <c r="B1258" s="11">
        <v>1989.34</v>
      </c>
      <c r="C1258" s="7">
        <f t="shared" si="95"/>
        <v>-9.0510134445158652E-3</v>
      </c>
      <c r="E1258">
        <v>1256</v>
      </c>
      <c r="F1258" s="2">
        <f t="shared" si="96"/>
        <v>955.06627224260012</v>
      </c>
      <c r="G1258" s="9">
        <f>C1258^2</f>
        <v>8.1920844372806946E-5</v>
      </c>
      <c r="H1258" s="23">
        <f>$O$2*H1257+(1-$O$2)*G1257</f>
        <v>5.0991958411448843E-5</v>
      </c>
      <c r="I1258" s="9">
        <f t="shared" si="97"/>
        <v>7.1408653825323467E-3</v>
      </c>
      <c r="J1258" s="24">
        <f>$J$2*(1+C1258*$O$3/I1258)</f>
        <v>2240.0680003980533</v>
      </c>
      <c r="K1258" s="24">
        <f t="shared" si="99"/>
        <v>9.9028664409031375</v>
      </c>
      <c r="L1258" s="26">
        <f t="shared" si="98"/>
        <v>9.7133559096862498E-2</v>
      </c>
      <c r="Q1258">
        <v>1256</v>
      </c>
      <c r="R1258">
        <v>597</v>
      </c>
      <c r="S1258" s="10">
        <v>-7.2379864689981588E-2</v>
      </c>
      <c r="T1258" s="20"/>
    </row>
    <row r="1259" spans="1:20" x14ac:dyDescent="0.15">
      <c r="A1259" s="6">
        <v>38434</v>
      </c>
      <c r="B1259" s="11">
        <v>1990.22</v>
      </c>
      <c r="C1259" s="7">
        <f t="shared" si="95"/>
        <v>4.4235776689771633E-4</v>
      </c>
      <c r="E1259">
        <v>1257</v>
      </c>
      <c r="F1259" s="2">
        <f t="shared" si="96"/>
        <v>955.48875322602873</v>
      </c>
      <c r="G1259" s="9">
        <f>C1259^2</f>
        <v>1.9568039393473433E-7</v>
      </c>
      <c r="H1259" s="23">
        <f>$O$2*H1258+(1-$O$2)*G1258</f>
        <v>5.2847691569130329E-5</v>
      </c>
      <c r="I1259" s="9">
        <f t="shared" si="97"/>
        <v>7.2696417772219234E-3</v>
      </c>
      <c r="J1259" s="24">
        <f>$J$2*(1+C1259*$O$3/I1259)</f>
        <v>2263.094833380183</v>
      </c>
      <c r="K1259" s="24">
        <f t="shared" si="99"/>
        <v>10.004663195081356</v>
      </c>
      <c r="L1259" s="26">
        <f t="shared" si="98"/>
        <v>-4.6631950813562639E-3</v>
      </c>
      <c r="Q1259">
        <v>1257</v>
      </c>
      <c r="R1259">
        <v>205</v>
      </c>
      <c r="S1259" s="10">
        <v>-7.2468886565468793E-2</v>
      </c>
      <c r="T1259" s="20"/>
    </row>
    <row r="1260" spans="1:20" x14ac:dyDescent="0.15">
      <c r="A1260" s="6">
        <v>38435</v>
      </c>
      <c r="B1260" s="11">
        <v>1991.06</v>
      </c>
      <c r="C1260" s="7">
        <f t="shared" si="95"/>
        <v>4.2206389243393261E-4</v>
      </c>
      <c r="E1260">
        <v>1258</v>
      </c>
      <c r="F1260" s="2">
        <f t="shared" si="96"/>
        <v>955.89203052839218</v>
      </c>
      <c r="G1260" s="9">
        <f>C1260^2</f>
        <v>1.7813792929648224E-7</v>
      </c>
      <c r="H1260" s="23">
        <f>$O$2*H1259+(1-$O$2)*G1259</f>
        <v>4.9688570898618591E-5</v>
      </c>
      <c r="I1260" s="9">
        <f t="shared" si="97"/>
        <v>7.0490120512465143E-3</v>
      </c>
      <c r="J1260" s="24">
        <f>$J$2*(1+C1260*$O$3/I1260)</f>
        <v>2263.0779421896154</v>
      </c>
      <c r="K1260" s="24">
        <f t="shared" si="99"/>
        <v>10.004588522703468</v>
      </c>
      <c r="L1260" s="26">
        <f t="shared" si="98"/>
        <v>-4.5885227034681009E-3</v>
      </c>
      <c r="Q1260">
        <v>1258</v>
      </c>
      <c r="R1260">
        <v>417</v>
      </c>
      <c r="S1260" s="10">
        <v>-7.2491558705392478E-2</v>
      </c>
      <c r="T1260" s="20"/>
    </row>
    <row r="1261" spans="1:20" x14ac:dyDescent="0.15">
      <c r="A1261" s="6">
        <v>38439</v>
      </c>
      <c r="B1261" s="11">
        <v>1992.52</v>
      </c>
      <c r="C1261" s="7">
        <f t="shared" si="95"/>
        <v>7.3327775154941044E-4</v>
      </c>
      <c r="E1261">
        <v>1259</v>
      </c>
      <c r="F1261" s="2">
        <f t="shared" si="96"/>
        <v>956.59296488726204</v>
      </c>
      <c r="G1261" s="9">
        <f>C1261^2</f>
        <v>5.3769626091735885E-7</v>
      </c>
      <c r="H1261" s="23">
        <f>$O$2*H1260+(1-$O$2)*G1260</f>
        <v>4.6717944920459261E-5</v>
      </c>
      <c r="I1261" s="9">
        <f t="shared" si="97"/>
        <v>6.8350526640589436E-3</v>
      </c>
      <c r="J1261" s="24">
        <f>$J$2*(1+C1261*$O$3/I1261)</f>
        <v>2263.8997298484815</v>
      </c>
      <c r="K1261" s="24">
        <f t="shared" si="99"/>
        <v>10.008221471983171</v>
      </c>
      <c r="L1261" s="26">
        <f t="shared" si="98"/>
        <v>-8.2214719831714689E-3</v>
      </c>
      <c r="Q1261">
        <v>1259</v>
      </c>
      <c r="R1261">
        <v>408</v>
      </c>
      <c r="S1261" s="10">
        <v>-7.3335387793191487E-2</v>
      </c>
      <c r="T1261" s="20"/>
    </row>
    <row r="1262" spans="1:20" x14ac:dyDescent="0.15">
      <c r="A1262" s="6">
        <v>38440</v>
      </c>
      <c r="B1262" s="11">
        <v>1973.88</v>
      </c>
      <c r="C1262" s="7">
        <f t="shared" si="95"/>
        <v>-9.354987653825253E-3</v>
      </c>
      <c r="E1262">
        <v>1260</v>
      </c>
      <c r="F1262" s="2">
        <f t="shared" si="96"/>
        <v>947.64404951100562</v>
      </c>
      <c r="G1262" s="9">
        <f>C1262^2</f>
        <v>8.7515794003222916E-5</v>
      </c>
      <c r="H1262" s="23">
        <f>$O$2*H1261+(1-$O$2)*G1261</f>
        <v>4.3947130000886742E-5</v>
      </c>
      <c r="I1262" s="9">
        <f t="shared" si="97"/>
        <v>6.6292631567080474E-3</v>
      </c>
      <c r="J1262" s="24">
        <f>$J$2*(1+C1262*$O$3/I1262)</f>
        <v>2237.5774808914302</v>
      </c>
      <c r="K1262" s="24">
        <f t="shared" si="99"/>
        <v>9.8918563813700473</v>
      </c>
      <c r="L1262" s="26">
        <f t="shared" si="98"/>
        <v>0.1081436186299527</v>
      </c>
      <c r="Q1262">
        <v>1260</v>
      </c>
      <c r="R1262">
        <v>1067</v>
      </c>
      <c r="S1262" s="27">
        <v>-7.3566942309833294E-2</v>
      </c>
      <c r="T1262" s="20"/>
    </row>
    <row r="1263" spans="1:20" x14ac:dyDescent="0.15">
      <c r="A1263" s="6">
        <v>38441</v>
      </c>
      <c r="B1263" s="11">
        <v>2005.67</v>
      </c>
      <c r="C1263" s="7">
        <f t="shared" si="95"/>
        <v>1.6105335684033495E-2</v>
      </c>
      <c r="E1263">
        <v>1261</v>
      </c>
      <c r="F1263" s="2">
        <f t="shared" si="96"/>
        <v>962.90617503735723</v>
      </c>
      <c r="G1263" s="9">
        <f>C1263^2</f>
        <v>2.5938183749540266E-4</v>
      </c>
      <c r="H1263" s="23">
        <f>$O$2*H1262+(1-$O$2)*G1262</f>
        <v>4.6561249841026912E-5</v>
      </c>
      <c r="I1263" s="9">
        <f t="shared" si="97"/>
        <v>6.8235804268013808E-3</v>
      </c>
      <c r="J1263" s="24">
        <f>$J$2*(1+C1263*$O$3/I1263)</f>
        <v>2302.9548237727008</v>
      </c>
      <c r="K1263" s="24">
        <f t="shared" si="99"/>
        <v>10.180875774843509</v>
      </c>
      <c r="L1263" s="26">
        <f t="shared" si="98"/>
        <v>-0.18087577484350881</v>
      </c>
      <c r="Q1263">
        <v>1261</v>
      </c>
      <c r="R1263">
        <v>826</v>
      </c>
      <c r="S1263" s="10">
        <v>-7.4341944474626942E-2</v>
      </c>
      <c r="T1263" s="20"/>
    </row>
    <row r="1264" spans="1:20" x14ac:dyDescent="0.15">
      <c r="A1264" s="6">
        <v>38442</v>
      </c>
      <c r="B1264" s="11">
        <v>1999.23</v>
      </c>
      <c r="C1264" s="7">
        <f t="shared" si="95"/>
        <v>-3.210897106702526E-3</v>
      </c>
      <c r="E1264">
        <v>1262</v>
      </c>
      <c r="F1264" s="2">
        <f t="shared" si="96"/>
        <v>959.81438238590374</v>
      </c>
      <c r="G1264" s="9">
        <f>C1264^2</f>
        <v>1.0309860229830654E-5</v>
      </c>
      <c r="H1264" s="23">
        <f>$O$2*H1263+(1-$O$2)*G1263</f>
        <v>5.9330485100289476E-5</v>
      </c>
      <c r="I1264" s="9">
        <f t="shared" si="97"/>
        <v>7.702628453994745E-3</v>
      </c>
      <c r="J1264" s="24">
        <f>$J$2*(1+C1264*$O$3/I1264)</f>
        <v>2254.8137886816662</v>
      </c>
      <c r="K1264" s="24">
        <f t="shared" si="99"/>
        <v>9.9680544494423895</v>
      </c>
      <c r="L1264" s="26">
        <f t="shared" si="98"/>
        <v>3.1945550557610503E-2</v>
      </c>
      <c r="Q1264">
        <v>1262</v>
      </c>
      <c r="R1264">
        <v>1294</v>
      </c>
      <c r="S1264" s="10">
        <v>-7.4446284943590513E-2</v>
      </c>
      <c r="T1264" s="20"/>
    </row>
    <row r="1265" spans="1:20" x14ac:dyDescent="0.15">
      <c r="A1265" s="6">
        <v>38443</v>
      </c>
      <c r="B1265" s="11">
        <v>1984.81</v>
      </c>
      <c r="C1265" s="7">
        <f t="shared" si="95"/>
        <v>-7.2127769191139279E-3</v>
      </c>
      <c r="E1265">
        <v>1263</v>
      </c>
      <c r="F1265" s="2">
        <f t="shared" si="96"/>
        <v>952.89145536199715</v>
      </c>
      <c r="G1265" s="9">
        <f>C1265^2</f>
        <v>5.2024150884902603E-5</v>
      </c>
      <c r="H1265" s="23">
        <f>$O$2*H1264+(1-$O$2)*G1264</f>
        <v>5.6389247608061941E-5</v>
      </c>
      <c r="I1265" s="9">
        <f t="shared" si="97"/>
        <v>7.5092774358164411E-3</v>
      </c>
      <c r="J1265" s="24">
        <f>$J$2*(1+C1265*$O$3/I1265)</f>
        <v>2245.3894889103185</v>
      </c>
      <c r="K1265" s="24">
        <f t="shared" si="99"/>
        <v>9.9263916151364189</v>
      </c>
      <c r="L1265" s="26">
        <f t="shared" si="98"/>
        <v>7.3608384863581122E-2</v>
      </c>
      <c r="Q1265">
        <v>1263</v>
      </c>
      <c r="R1265">
        <v>1176</v>
      </c>
      <c r="S1265" s="10">
        <v>-7.4564207838955454E-2</v>
      </c>
      <c r="T1265" s="20"/>
    </row>
    <row r="1266" spans="1:20" x14ac:dyDescent="0.15">
      <c r="A1266" s="6">
        <v>38446</v>
      </c>
      <c r="B1266" s="11">
        <v>1991.07</v>
      </c>
      <c r="C1266" s="7">
        <f t="shared" si="95"/>
        <v>3.153954282777649E-3</v>
      </c>
      <c r="E1266">
        <v>1264</v>
      </c>
      <c r="F1266" s="2">
        <f t="shared" si="96"/>
        <v>955.8968314486583</v>
      </c>
      <c r="G1266" s="9">
        <f>C1266^2</f>
        <v>9.9474276178514743E-6</v>
      </c>
      <c r="H1266" s="23">
        <f>$O$2*H1265+(1-$O$2)*G1265</f>
        <v>5.6127341804672382E-5</v>
      </c>
      <c r="I1266" s="9">
        <f t="shared" si="97"/>
        <v>7.4918183243237006E-3</v>
      </c>
      <c r="J1266" s="24">
        <f>$J$2*(1+C1266*$O$3/I1266)</f>
        <v>2269.3377902188695</v>
      </c>
      <c r="K1266" s="24">
        <f t="shared" si="99"/>
        <v>10.032261985724698</v>
      </c>
      <c r="L1266" s="26">
        <f t="shared" si="98"/>
        <v>-3.2261985724698405E-2</v>
      </c>
      <c r="Q1266">
        <v>1264</v>
      </c>
      <c r="R1266">
        <v>1316</v>
      </c>
      <c r="S1266" s="10">
        <v>-7.4827766660130024E-2</v>
      </c>
      <c r="T1266" s="20"/>
    </row>
    <row r="1267" spans="1:20" x14ac:dyDescent="0.15">
      <c r="A1267" s="6">
        <v>38447</v>
      </c>
      <c r="B1267" s="11">
        <v>1999.32</v>
      </c>
      <c r="C1267" s="7">
        <f t="shared" si="95"/>
        <v>4.1435007307628613E-3</v>
      </c>
      <c r="E1267">
        <v>1265</v>
      </c>
      <c r="F1267" s="2">
        <f t="shared" si="96"/>
        <v>959.85759066829974</v>
      </c>
      <c r="G1267" s="9">
        <f>C1267^2</f>
        <v>1.7168598305832367E-5</v>
      </c>
      <c r="H1267" s="23">
        <f>$O$2*H1266+(1-$O$2)*G1266</f>
        <v>5.3356546953463121E-5</v>
      </c>
      <c r="I1267" s="9">
        <f t="shared" si="97"/>
        <v>7.3045565884222651E-3</v>
      </c>
      <c r="J1267" s="24">
        <f>$J$2*(1+C1267*$O$3/I1267)</f>
        <v>2271.8732431966364</v>
      </c>
      <c r="K1267" s="24">
        <f t="shared" si="99"/>
        <v>10.043470686621971</v>
      </c>
      <c r="L1267" s="26">
        <f t="shared" si="98"/>
        <v>-4.3470686621970955E-2</v>
      </c>
      <c r="Q1267">
        <v>1265</v>
      </c>
      <c r="R1267">
        <v>104</v>
      </c>
      <c r="S1267" s="10">
        <v>-7.5021789995297183E-2</v>
      </c>
      <c r="T1267" s="20"/>
    </row>
    <row r="1268" spans="1:20" x14ac:dyDescent="0.15">
      <c r="A1268" s="6">
        <v>38448</v>
      </c>
      <c r="B1268" s="11">
        <v>1999.14</v>
      </c>
      <c r="C1268" s="7">
        <f t="shared" si="95"/>
        <v>-9.0030610407465517E-5</v>
      </c>
      <c r="E1268">
        <v>1266</v>
      </c>
      <c r="F1268" s="2">
        <f t="shared" si="96"/>
        <v>959.77117410350763</v>
      </c>
      <c r="G1268" s="9">
        <f>C1268^2</f>
        <v>8.1055108103408374E-9</v>
      </c>
      <c r="H1268" s="23">
        <f>$O$2*H1267+(1-$O$2)*G1267</f>
        <v>5.1185270034605271E-5</v>
      </c>
      <c r="I1268" s="9">
        <f t="shared" si="97"/>
        <v>7.1543881663357674E-3</v>
      </c>
      <c r="J1268" s="24">
        <f>$J$2*(1+C1268*$O$3/I1268)</f>
        <v>2261.8218571847156</v>
      </c>
      <c r="K1268" s="24">
        <f t="shared" si="99"/>
        <v>9.999035636791195</v>
      </c>
      <c r="L1268" s="26">
        <f t="shared" si="98"/>
        <v>9.6436320880499693E-4</v>
      </c>
      <c r="Q1268">
        <v>1266</v>
      </c>
      <c r="R1268">
        <v>787</v>
      </c>
      <c r="S1268" s="10">
        <v>-7.5144027972793737E-2</v>
      </c>
      <c r="T1268" s="20"/>
    </row>
    <row r="1269" spans="1:20" x14ac:dyDescent="0.15">
      <c r="A1269" s="6">
        <v>38449</v>
      </c>
      <c r="B1269" s="11">
        <v>2018.79</v>
      </c>
      <c r="C1269" s="7">
        <f t="shared" si="95"/>
        <v>9.8292265674240209E-3</v>
      </c>
      <c r="E1269">
        <v>1267</v>
      </c>
      <c r="F1269" s="2">
        <f t="shared" si="96"/>
        <v>969.2049824266536</v>
      </c>
      <c r="G1269" s="9">
        <f>C1269^2</f>
        <v>9.6613694913754203E-5</v>
      </c>
      <c r="H1269" s="23">
        <f>$O$2*H1268+(1-$O$2)*G1268</f>
        <v>4.8114640163177568E-5</v>
      </c>
      <c r="I1269" s="9">
        <f t="shared" si="97"/>
        <v>6.9364717373588116E-3</v>
      </c>
      <c r="J1269" s="24">
        <f>$J$2*(1+C1269*$O$3/I1269)</f>
        <v>2286.604274574504</v>
      </c>
      <c r="K1269" s="24">
        <f t="shared" si="99"/>
        <v>10.108593458004739</v>
      </c>
      <c r="L1269" s="26">
        <f t="shared" si="98"/>
        <v>-0.10859345800473896</v>
      </c>
      <c r="Q1269">
        <v>1267</v>
      </c>
      <c r="R1269">
        <v>856</v>
      </c>
      <c r="S1269" s="10">
        <v>-7.539060592008795E-2</v>
      </c>
      <c r="T1269" s="20"/>
    </row>
    <row r="1270" spans="1:20" x14ac:dyDescent="0.15">
      <c r="A1270" s="6">
        <v>38450</v>
      </c>
      <c r="B1270" s="11">
        <v>1999.35</v>
      </c>
      <c r="C1270" s="7">
        <f t="shared" si="95"/>
        <v>-9.62953056038518E-3</v>
      </c>
      <c r="E1270">
        <v>1268</v>
      </c>
      <c r="F1270" s="2">
        <f t="shared" si="96"/>
        <v>959.87199342909855</v>
      </c>
      <c r="G1270" s="9">
        <f>C1270^2</f>
        <v>9.2727858813392114E-5</v>
      </c>
      <c r="H1270" s="23">
        <f>$O$2*H1269+(1-$O$2)*G1269</f>
        <v>5.1024583448212166E-5</v>
      </c>
      <c r="I1270" s="9">
        <f t="shared" si="97"/>
        <v>7.143149406824147E-3</v>
      </c>
      <c r="J1270" s="24">
        <f>$J$2*(1+C1270*$O$3/I1270)</f>
        <v>2238.6710822372766</v>
      </c>
      <c r="K1270" s="24">
        <f t="shared" si="99"/>
        <v>9.8966909614210028</v>
      </c>
      <c r="L1270" s="26">
        <f t="shared" si="98"/>
        <v>0.1033090385789972</v>
      </c>
      <c r="Q1270">
        <v>1268</v>
      </c>
      <c r="R1270">
        <v>736</v>
      </c>
      <c r="S1270" s="10">
        <v>-7.5460011920410963E-2</v>
      </c>
      <c r="T1270" s="20"/>
    </row>
    <row r="1271" spans="1:20" x14ac:dyDescent="0.15">
      <c r="A1271" s="6">
        <v>38453</v>
      </c>
      <c r="B1271" s="11">
        <v>1992.12</v>
      </c>
      <c r="C1271" s="7">
        <f t="shared" si="95"/>
        <v>-3.6161752569585648E-3</v>
      </c>
      <c r="E1271">
        <v>1269</v>
      </c>
      <c r="F1271" s="2">
        <f t="shared" si="96"/>
        <v>956.40092807661279</v>
      </c>
      <c r="G1271" s="9">
        <f>C1271^2</f>
        <v>1.3076723489039342E-5</v>
      </c>
      <c r="H1271" s="23">
        <f>$O$2*H1270+(1-$O$2)*G1270</f>
        <v>5.3526779970122969E-5</v>
      </c>
      <c r="I1271" s="9">
        <f t="shared" si="97"/>
        <v>7.316199831204925E-3</v>
      </c>
      <c r="J1271" s="24">
        <f>$J$2*(1+C1271*$O$3/I1271)</f>
        <v>2253.4718486448774</v>
      </c>
      <c r="K1271" s="24">
        <f t="shared" si="99"/>
        <v>9.9621220166083582</v>
      </c>
      <c r="L1271" s="26">
        <f t="shared" si="98"/>
        <v>3.7877983391641834E-2</v>
      </c>
      <c r="Q1271">
        <v>1269</v>
      </c>
      <c r="R1271">
        <v>250</v>
      </c>
      <c r="S1271" s="10">
        <v>-7.5527162384357638E-2</v>
      </c>
      <c r="T1271" s="20"/>
    </row>
    <row r="1272" spans="1:20" x14ac:dyDescent="0.15">
      <c r="A1272" s="6">
        <v>38454</v>
      </c>
      <c r="B1272" s="11">
        <v>2005.4</v>
      </c>
      <c r="C1272" s="7">
        <f t="shared" si="95"/>
        <v>6.6662650844326876E-3</v>
      </c>
      <c r="E1272">
        <v>1270</v>
      </c>
      <c r="F1272" s="2">
        <f t="shared" si="96"/>
        <v>962.7765501901689</v>
      </c>
      <c r="G1272" s="9">
        <f>C1272^2</f>
        <v>4.443909017592635E-5</v>
      </c>
      <c r="H1272" s="23">
        <f>$O$2*H1271+(1-$O$2)*G1271</f>
        <v>5.1099776581257945E-5</v>
      </c>
      <c r="I1272" s="9">
        <f t="shared" si="97"/>
        <v>7.1484107731199908E-3</v>
      </c>
      <c r="J1272" s="24">
        <f>$J$2*(1+C1272*$O$3/I1272)</f>
        <v>2278.2057663393412</v>
      </c>
      <c r="K1272" s="24">
        <f t="shared" si="99"/>
        <v>10.071465430935532</v>
      </c>
      <c r="L1272" s="26">
        <f t="shared" si="98"/>
        <v>-7.1465430935532481E-2</v>
      </c>
      <c r="Q1272">
        <v>1270</v>
      </c>
      <c r="R1272">
        <v>241</v>
      </c>
      <c r="S1272" s="10">
        <v>-7.5598760685036126E-2</v>
      </c>
      <c r="T1272" s="20"/>
    </row>
    <row r="1273" spans="1:20" x14ac:dyDescent="0.15">
      <c r="A1273" s="6">
        <v>38455</v>
      </c>
      <c r="B1273" s="11">
        <v>1974.37</v>
      </c>
      <c r="C1273" s="7">
        <f t="shared" si="95"/>
        <v>-1.5473222299790645E-2</v>
      </c>
      <c r="E1273">
        <v>1271</v>
      </c>
      <c r="F1273" s="2">
        <f t="shared" si="96"/>
        <v>947.87929460405087</v>
      </c>
      <c r="G1273" s="9">
        <f>C1273^2</f>
        <v>2.3942060833873852E-4</v>
      </c>
      <c r="H1273" s="23">
        <f>$O$2*H1272+(1-$O$2)*G1272</f>
        <v>5.0700135396938052E-5</v>
      </c>
      <c r="I1273" s="9">
        <f t="shared" si="97"/>
        <v>7.1204027552476306E-3</v>
      </c>
      <c r="J1273" s="24">
        <f>$J$2*(1+C1273*$O$3/I1273)</f>
        <v>2224.3696700763649</v>
      </c>
      <c r="K1273" s="24">
        <f t="shared" si="99"/>
        <v>9.8334674456524418</v>
      </c>
      <c r="L1273" s="26">
        <f t="shared" si="98"/>
        <v>0.1665325543475582</v>
      </c>
      <c r="Q1273">
        <v>1271</v>
      </c>
      <c r="R1273">
        <v>1162</v>
      </c>
      <c r="S1273" s="10">
        <v>-7.562396617134759E-2</v>
      </c>
      <c r="T1273" s="20"/>
    </row>
    <row r="1274" spans="1:20" x14ac:dyDescent="0.15">
      <c r="A1274" s="6">
        <v>38456</v>
      </c>
      <c r="B1274" s="11">
        <v>1946.71</v>
      </c>
      <c r="C1274" s="7">
        <f t="shared" si="95"/>
        <v>-1.4009532154560578E-2</v>
      </c>
      <c r="E1274">
        <v>1272</v>
      </c>
      <c r="F1274" s="2">
        <f t="shared" si="96"/>
        <v>934.59994914765321</v>
      </c>
      <c r="G1274" s="9">
        <f>C1274^2</f>
        <v>1.9626699118966676E-4</v>
      </c>
      <c r="H1274" s="23">
        <f>$O$2*H1273+(1-$O$2)*G1273</f>
        <v>6.2023363773446098E-5</v>
      </c>
      <c r="I1274" s="9">
        <f t="shared" si="97"/>
        <v>7.8754913353673434E-3</v>
      </c>
      <c r="J1274" s="24">
        <f>$J$2*(1+C1274*$O$3/I1274)</f>
        <v>2231.2032079023415</v>
      </c>
      <c r="K1274" s="24">
        <f t="shared" si="99"/>
        <v>9.8636770698234404</v>
      </c>
      <c r="L1274" s="26">
        <f t="shared" si="98"/>
        <v>0.13632293017655961</v>
      </c>
      <c r="Q1274">
        <v>1272</v>
      </c>
      <c r="R1274">
        <v>836</v>
      </c>
      <c r="S1274" s="10">
        <v>-7.576491387091977E-2</v>
      </c>
      <c r="T1274" s="20"/>
    </row>
    <row r="1275" spans="1:20" x14ac:dyDescent="0.15">
      <c r="A1275" s="6">
        <v>38457</v>
      </c>
      <c r="B1275" s="11">
        <v>1908.15</v>
      </c>
      <c r="C1275" s="7">
        <f t="shared" si="95"/>
        <v>-1.9807778251511476E-2</v>
      </c>
      <c r="E1275">
        <v>1273</v>
      </c>
      <c r="F1275" s="2">
        <f t="shared" si="96"/>
        <v>916.0876006010626</v>
      </c>
      <c r="G1275" s="9">
        <f>C1275^2</f>
        <v>3.9234807926105106E-4</v>
      </c>
      <c r="H1275" s="23">
        <f>$O$2*H1274+(1-$O$2)*G1274</f>
        <v>7.0077981418419338E-5</v>
      </c>
      <c r="I1275" s="9">
        <f t="shared" si="97"/>
        <v>8.3712592492658673E-3</v>
      </c>
      <c r="J1275" s="24">
        <f>$J$2*(1+C1275*$O$3/I1275)</f>
        <v>2221.0225939440857</v>
      </c>
      <c r="K1275" s="24">
        <f t="shared" si="99"/>
        <v>9.8186707305975389</v>
      </c>
      <c r="L1275" s="26">
        <f t="shared" si="98"/>
        <v>0.18132926940246108</v>
      </c>
      <c r="Q1275">
        <v>1273</v>
      </c>
      <c r="R1275">
        <v>872</v>
      </c>
      <c r="S1275" s="10">
        <v>-7.5771503659465722E-2</v>
      </c>
      <c r="T1275" s="20"/>
    </row>
    <row r="1276" spans="1:20" x14ac:dyDescent="0.15">
      <c r="A1276" s="6">
        <v>38460</v>
      </c>
      <c r="B1276" s="11">
        <v>1912.92</v>
      </c>
      <c r="C1276" s="7">
        <f t="shared" si="95"/>
        <v>2.499803474569573E-3</v>
      </c>
      <c r="E1276">
        <v>1274</v>
      </c>
      <c r="F1276" s="2">
        <f t="shared" si="96"/>
        <v>918.3776395680552</v>
      </c>
      <c r="G1276" s="9">
        <f>C1276^2</f>
        <v>6.2490174114701096E-6</v>
      </c>
      <c r="H1276" s="23">
        <f>$O$2*H1275+(1-$O$2)*G1275</f>
        <v>8.9414187288977263E-5</v>
      </c>
      <c r="I1276" s="9">
        <f t="shared" si="97"/>
        <v>9.4559075338635397E-3</v>
      </c>
      <c r="J1276" s="24">
        <f>$J$2*(1+C1276*$O$3/I1276)</f>
        <v>2266.6227468658185</v>
      </c>
      <c r="K1276" s="24">
        <f t="shared" si="99"/>
        <v>10.020259353794886</v>
      </c>
      <c r="L1276" s="26">
        <f t="shared" si="98"/>
        <v>-2.0259353794886081E-2</v>
      </c>
      <c r="Q1276">
        <v>1274</v>
      </c>
      <c r="R1276">
        <v>652</v>
      </c>
      <c r="S1276" s="10">
        <v>-7.5814099854591532E-2</v>
      </c>
      <c r="T1276" s="20"/>
    </row>
    <row r="1277" spans="1:20" x14ac:dyDescent="0.15">
      <c r="A1277" s="6">
        <v>38461</v>
      </c>
      <c r="B1277" s="11">
        <v>1932.36</v>
      </c>
      <c r="C1277" s="7">
        <f t="shared" si="95"/>
        <v>1.0162474123329712E-2</v>
      </c>
      <c r="E1277">
        <v>1275</v>
      </c>
      <c r="F1277" s="2">
        <f t="shared" si="96"/>
        <v>927.71062856561014</v>
      </c>
      <c r="G1277" s="9">
        <f>C1277^2</f>
        <v>1.03275880307346E-4</v>
      </c>
      <c r="H1277" s="23">
        <f>$O$2*H1276+(1-$O$2)*G1276</f>
        <v>8.4424277096326831E-5</v>
      </c>
      <c r="I1277" s="9">
        <f t="shared" si="97"/>
        <v>9.1882684492959193E-3</v>
      </c>
      <c r="J1277" s="24">
        <f>$J$2*(1+C1277*$O$3/I1277)</f>
        <v>2281.2129524818574</v>
      </c>
      <c r="K1277" s="24">
        <f t="shared" si="99"/>
        <v>10.084759564295315</v>
      </c>
      <c r="L1277" s="26">
        <f t="shared" si="98"/>
        <v>-8.4759564295314505E-2</v>
      </c>
      <c r="Q1277">
        <v>1275</v>
      </c>
      <c r="R1277">
        <v>381</v>
      </c>
      <c r="S1277" s="10">
        <v>-7.6305584532523341E-2</v>
      </c>
      <c r="T1277" s="20"/>
    </row>
    <row r="1278" spans="1:20" x14ac:dyDescent="0.15">
      <c r="A1278" s="6">
        <v>38462</v>
      </c>
      <c r="B1278" s="11">
        <v>1913.76</v>
      </c>
      <c r="C1278" s="7">
        <f t="shared" si="95"/>
        <v>-9.6255356144817616E-3</v>
      </c>
      <c r="E1278">
        <v>1276</v>
      </c>
      <c r="F1278" s="2">
        <f t="shared" si="96"/>
        <v>918.78091687041865</v>
      </c>
      <c r="G1278" s="9">
        <f>C1278^2</f>
        <v>9.2650935865656783E-5</v>
      </c>
      <c r="H1278" s="23">
        <f>$O$2*H1277+(1-$O$2)*G1277</f>
        <v>8.5555373288987981E-5</v>
      </c>
      <c r="I1278" s="9">
        <f t="shared" si="97"/>
        <v>9.2496147643557555E-3</v>
      </c>
      <c r="J1278" s="24">
        <f>$J$2*(1+C1278*$O$3/I1278)</f>
        <v>2244.0005007323375</v>
      </c>
      <c r="K1278" s="24">
        <f t="shared" si="99"/>
        <v>9.920251192429566</v>
      </c>
      <c r="L1278" s="26">
        <f t="shared" si="98"/>
        <v>7.974880757043401E-2</v>
      </c>
      <c r="Q1278">
        <v>1276</v>
      </c>
      <c r="R1278">
        <v>954</v>
      </c>
      <c r="S1278" s="10">
        <v>-7.6352341757234043E-2</v>
      </c>
      <c r="T1278" s="20"/>
    </row>
    <row r="1279" spans="1:20" x14ac:dyDescent="0.15">
      <c r="A1279" s="6">
        <v>38463</v>
      </c>
      <c r="B1279" s="11">
        <v>1962.41</v>
      </c>
      <c r="C1279" s="7">
        <f t="shared" si="95"/>
        <v>2.5421160438090507E-2</v>
      </c>
      <c r="E1279">
        <v>1277</v>
      </c>
      <c r="F1279" s="2">
        <f t="shared" si="96"/>
        <v>942.13739396563744</v>
      </c>
      <c r="G1279" s="9">
        <f>C1279^2</f>
        <v>6.4623539801913793E-4</v>
      </c>
      <c r="H1279" s="23">
        <f>$O$2*H1278+(1-$O$2)*G1278</f>
        <v>8.5981107043588107E-5</v>
      </c>
      <c r="I1279" s="9">
        <f t="shared" si="97"/>
        <v>9.2725997996024878E-3</v>
      </c>
      <c r="J1279" s="24">
        <f>$J$2*(1+C1279*$O$3/I1279)</f>
        <v>2309.5644471826049</v>
      </c>
      <c r="K1279" s="24">
        <f t="shared" si="99"/>
        <v>10.21009552078038</v>
      </c>
      <c r="L1279" s="26">
        <f t="shared" si="98"/>
        <v>-0.21009552078037963</v>
      </c>
      <c r="Q1279">
        <v>1277</v>
      </c>
      <c r="R1279">
        <v>657</v>
      </c>
      <c r="S1279" s="10">
        <v>-7.7229643020700678E-2</v>
      </c>
      <c r="T1279" s="20"/>
    </row>
    <row r="1280" spans="1:20" x14ac:dyDescent="0.15">
      <c r="A1280" s="6">
        <v>38464</v>
      </c>
      <c r="B1280" s="11">
        <v>1932.19</v>
      </c>
      <c r="C1280" s="7">
        <f t="shared" si="95"/>
        <v>-1.5399432330654661E-2</v>
      </c>
      <c r="E1280">
        <v>1278</v>
      </c>
      <c r="F1280" s="2">
        <f t="shared" si="96"/>
        <v>927.62901292108427</v>
      </c>
      <c r="G1280" s="9">
        <f>C1280^2</f>
        <v>2.3714251610641206E-4</v>
      </c>
      <c r="H1280" s="23">
        <f>$O$2*H1279+(1-$O$2)*G1279</f>
        <v>1.1959636450212114E-4</v>
      </c>
      <c r="I1280" s="9">
        <f t="shared" si="97"/>
        <v>1.0936012276059365E-2</v>
      </c>
      <c r="J1280" s="24">
        <f>$J$2*(1+C1280*$O$3/I1280)</f>
        <v>2237.6299347061708</v>
      </c>
      <c r="K1280" s="24">
        <f t="shared" si="99"/>
        <v>9.8920882685813289</v>
      </c>
      <c r="L1280" s="26">
        <f t="shared" si="98"/>
        <v>0.10791173141867105</v>
      </c>
      <c r="Q1280">
        <v>1278</v>
      </c>
      <c r="R1280">
        <v>1161</v>
      </c>
      <c r="S1280" s="10">
        <v>-7.7362410025743955E-2</v>
      </c>
      <c r="T1280" s="20"/>
    </row>
    <row r="1281" spans="1:20" x14ac:dyDescent="0.15">
      <c r="A1281" s="6">
        <v>38467</v>
      </c>
      <c r="B1281" s="11">
        <v>1950.78</v>
      </c>
      <c r="C1281" s="7">
        <f t="shared" si="95"/>
        <v>9.6212070241539216E-3</v>
      </c>
      <c r="E1281">
        <v>1279</v>
      </c>
      <c r="F1281" s="2">
        <f t="shared" si="96"/>
        <v>936.55392369600952</v>
      </c>
      <c r="G1281" s="9">
        <f>C1281^2</f>
        <v>9.2567624601628756E-5</v>
      </c>
      <c r="H1281" s="23">
        <f>$O$2*H1280+(1-$O$2)*G1280</f>
        <v>1.2664913359837859E-4</v>
      </c>
      <c r="I1281" s="9">
        <f t="shared" si="97"/>
        <v>1.1253849723467014E-2</v>
      </c>
      <c r="J1281" s="24">
        <f>$J$2*(1+C1281*$O$3/I1281)</f>
        <v>2276.8601181694353</v>
      </c>
      <c r="K1281" s="24">
        <f t="shared" si="99"/>
        <v>10.065516605229949</v>
      </c>
      <c r="L1281" s="26">
        <f t="shared" si="98"/>
        <v>-6.551660522994851E-2</v>
      </c>
      <c r="Q1281">
        <v>1279</v>
      </c>
      <c r="R1281">
        <v>1485</v>
      </c>
      <c r="S1281" s="10">
        <v>-7.7469930152275879E-2</v>
      </c>
      <c r="T1281" s="20"/>
    </row>
    <row r="1282" spans="1:20" x14ac:dyDescent="0.15">
      <c r="A1282" s="6">
        <v>38468</v>
      </c>
      <c r="B1282" s="11">
        <v>1927.44</v>
      </c>
      <c r="C1282" s="7">
        <f t="shared" si="95"/>
        <v>-1.196444499123428E-2</v>
      </c>
      <c r="E1282">
        <v>1280</v>
      </c>
      <c r="F1282" s="2">
        <f t="shared" si="96"/>
        <v>925.34857579462403</v>
      </c>
      <c r="G1282" s="9">
        <f>C1282^2</f>
        <v>1.4314794394827105E-4</v>
      </c>
      <c r="H1282" s="23">
        <f>$O$2*H1281+(1-$O$2)*G1281</f>
        <v>1.246042430585736E-4</v>
      </c>
      <c r="I1282" s="9">
        <f t="shared" si="97"/>
        <v>1.1162627067969869E-2</v>
      </c>
      <c r="J1282" s="24">
        <f>$J$2*(1+C1282*$O$3/I1282)</f>
        <v>2243.4598438267521</v>
      </c>
      <c r="K1282" s="24">
        <f t="shared" si="99"/>
        <v>9.9178610626989467</v>
      </c>
      <c r="L1282" s="26">
        <f t="shared" si="98"/>
        <v>8.2138937301053261E-2</v>
      </c>
      <c r="Q1282">
        <v>1280</v>
      </c>
      <c r="R1282">
        <v>664</v>
      </c>
      <c r="S1282" s="10">
        <v>-7.7685583382217871E-2</v>
      </c>
      <c r="T1282" s="20"/>
    </row>
    <row r="1283" spans="1:20" x14ac:dyDescent="0.15">
      <c r="A1283" s="6">
        <v>38469</v>
      </c>
      <c r="B1283" s="11">
        <v>1930.43</v>
      </c>
      <c r="C1283" s="7">
        <f t="shared" si="95"/>
        <v>1.551280454903825E-3</v>
      </c>
      <c r="E1283">
        <v>1281</v>
      </c>
      <c r="F1283" s="2">
        <f t="shared" si="96"/>
        <v>926.78405095422727</v>
      </c>
      <c r="G1283" s="9">
        <f>C1283^2</f>
        <v>2.4064710497666183E-6</v>
      </c>
      <c r="H1283" s="23">
        <f>$O$2*H1282+(1-$O$2)*G1282</f>
        <v>1.2571686511195543E-4</v>
      </c>
      <c r="I1283" s="9">
        <f t="shared" si="97"/>
        <v>1.1212353237030816E-2</v>
      </c>
      <c r="J1283" s="24">
        <f>$J$2*(1+C1283*$O$3/I1283)</f>
        <v>2264.4383732281144</v>
      </c>
      <c r="K1283" s="24">
        <f t="shared" si="99"/>
        <v>10.01060270034179</v>
      </c>
      <c r="L1283" s="26">
        <f t="shared" si="98"/>
        <v>-1.0602700341790339E-2</v>
      </c>
      <c r="Q1283">
        <v>1281</v>
      </c>
      <c r="R1283">
        <v>421</v>
      </c>
      <c r="S1283" s="10">
        <v>-7.8158682780896882E-2</v>
      </c>
      <c r="T1283" s="20"/>
    </row>
    <row r="1284" spans="1:20" x14ac:dyDescent="0.15">
      <c r="A1284" s="6">
        <v>38470</v>
      </c>
      <c r="B1284" s="11">
        <v>1904.18</v>
      </c>
      <c r="C1284" s="7">
        <f t="shared" ref="C1284:C1347" si="100">B1284/B1283-1</f>
        <v>-1.3598006661728168E-2</v>
      </c>
      <c r="E1284">
        <v>1282</v>
      </c>
      <c r="F1284" s="2">
        <f t="shared" ref="F1284:F1347" si="101">F1283*(1+C1284)</f>
        <v>914.18163525536829</v>
      </c>
      <c r="G1284" s="9">
        <f>C1284^2</f>
        <v>1.8490578517240365E-4</v>
      </c>
      <c r="H1284" s="23">
        <f>$O$2*H1283+(1-$O$2)*G1283</f>
        <v>1.1831824146822411E-4</v>
      </c>
      <c r="I1284" s="9">
        <f t="shared" ref="I1284:I1347" si="102">SQRT(H1284)</f>
        <v>1.0877418878953963E-2</v>
      </c>
      <c r="J1284" s="24">
        <f>$J$2*(1+C1284*$O$3/I1284)</f>
        <v>2240.3693162202535</v>
      </c>
      <c r="K1284" s="24">
        <f t="shared" si="99"/>
        <v>9.9041984943690373</v>
      </c>
      <c r="L1284" s="26">
        <f t="shared" si="98"/>
        <v>9.580150563096268E-2</v>
      </c>
      <c r="Q1284">
        <v>1282</v>
      </c>
      <c r="R1284">
        <v>1448</v>
      </c>
      <c r="S1284" s="10">
        <v>-7.846056292622805E-2</v>
      </c>
      <c r="T1284" s="20"/>
    </row>
    <row r="1285" spans="1:20" x14ac:dyDescent="0.15">
      <c r="A1285" s="6">
        <v>38471</v>
      </c>
      <c r="B1285" s="11">
        <v>1921.65</v>
      </c>
      <c r="C1285" s="7">
        <f t="shared" si="100"/>
        <v>9.1745528258884157E-3</v>
      </c>
      <c r="E1285">
        <v>1283</v>
      </c>
      <c r="F1285" s="2">
        <f t="shared" si="101"/>
        <v>922.56884296047576</v>
      </c>
      <c r="G1285" s="9">
        <f>C1285^2</f>
        <v>8.4172419555017118E-5</v>
      </c>
      <c r="H1285" s="23">
        <f>$O$2*H1284+(1-$O$2)*G1284</f>
        <v>1.2231349409047489E-4</v>
      </c>
      <c r="I1285" s="9">
        <f t="shared" si="102"/>
        <v>1.1059543123044229E-2</v>
      </c>
      <c r="J1285" s="24">
        <f>$J$2*(1+C1285*$O$3/I1285)</f>
        <v>2276.4203990503675</v>
      </c>
      <c r="K1285" s="24">
        <f t="shared" si="99"/>
        <v>10.063572700086503</v>
      </c>
      <c r="L1285" s="26">
        <f t="shared" ref="L1285:L1348" si="103">-(K1285-$K$2)</f>
        <v>-6.3572700086503175E-2</v>
      </c>
      <c r="Q1285">
        <v>1283</v>
      </c>
      <c r="R1285">
        <v>1093</v>
      </c>
      <c r="S1285" s="10">
        <v>-7.9108377077666603E-2</v>
      </c>
      <c r="T1285" s="20"/>
    </row>
    <row r="1286" spans="1:20" x14ac:dyDescent="0.15">
      <c r="A1286" s="6">
        <v>38474</v>
      </c>
      <c r="B1286" s="11">
        <v>1928.65</v>
      </c>
      <c r="C1286" s="7">
        <f t="shared" si="100"/>
        <v>3.6427028855410271E-3</v>
      </c>
      <c r="E1286">
        <v>1284</v>
      </c>
      <c r="F1286" s="2">
        <f t="shared" si="101"/>
        <v>925.92948714683814</v>
      </c>
      <c r="G1286" s="9">
        <f>C1286^2</f>
        <v>1.3269284312328925E-5</v>
      </c>
      <c r="H1286" s="23">
        <f>$O$2*H1285+(1-$O$2)*G1285</f>
        <v>1.2002502961834742E-4</v>
      </c>
      <c r="I1286" s="9">
        <f t="shared" si="102"/>
        <v>1.0955593531084815E-2</v>
      </c>
      <c r="J1286" s="24">
        <f>$J$2*(1+C1286*$O$3/I1286)</f>
        <v>2267.803828595494</v>
      </c>
      <c r="K1286" s="24">
        <f t="shared" ref="K1286:K1349" si="104">$K$2*J1286/$J$2</f>
        <v>10.025480666104462</v>
      </c>
      <c r="L1286" s="26">
        <f t="shared" si="103"/>
        <v>-2.5480666104462202E-2</v>
      </c>
      <c r="Q1286">
        <v>1284</v>
      </c>
      <c r="R1286">
        <v>344</v>
      </c>
      <c r="S1286" s="10">
        <v>-7.9349044307145178E-2</v>
      </c>
      <c r="T1286" s="20"/>
    </row>
    <row r="1287" spans="1:20" x14ac:dyDescent="0.15">
      <c r="A1287" s="6">
        <v>38475</v>
      </c>
      <c r="B1287" s="11">
        <v>1933.07</v>
      </c>
      <c r="C1287" s="7">
        <f t="shared" si="100"/>
        <v>2.2917584839134975E-3</v>
      </c>
      <c r="E1287">
        <v>1285</v>
      </c>
      <c r="F1287" s="2">
        <f t="shared" si="101"/>
        <v>928.05149390451254</v>
      </c>
      <c r="G1287" s="9">
        <f>C1287^2</f>
        <v>5.2521569485894921E-6</v>
      </c>
      <c r="H1287" s="23">
        <f>$O$2*H1286+(1-$O$2)*G1286</f>
        <v>1.136196848999863E-4</v>
      </c>
      <c r="I1287" s="9">
        <f t="shared" si="102"/>
        <v>1.0659253486993651E-2</v>
      </c>
      <c r="J1287" s="24">
        <f>$J$2*(1+C1287*$O$3/I1287)</f>
        <v>2265.7670504882017</v>
      </c>
      <c r="K1287" s="24">
        <f t="shared" si="104"/>
        <v>10.016476501247553</v>
      </c>
      <c r="L1287" s="26">
        <f t="shared" si="103"/>
        <v>-1.6476501247552733E-2</v>
      </c>
      <c r="Q1287">
        <v>1285</v>
      </c>
      <c r="R1287">
        <v>1211</v>
      </c>
      <c r="S1287" s="10">
        <v>-7.9972891108534228E-2</v>
      </c>
      <c r="T1287" s="20"/>
    </row>
    <row r="1288" spans="1:20" x14ac:dyDescent="0.15">
      <c r="A1288" s="6">
        <v>38476</v>
      </c>
      <c r="B1288" s="11">
        <v>1962.23</v>
      </c>
      <c r="C1288" s="7">
        <f t="shared" si="100"/>
        <v>1.5084813276291076E-2</v>
      </c>
      <c r="E1288">
        <v>1286</v>
      </c>
      <c r="F1288" s="2">
        <f t="shared" si="101"/>
        <v>942.05097740084511</v>
      </c>
      <c r="G1288" s="9">
        <f>C1288^2</f>
        <v>2.2755159158056751E-4</v>
      </c>
      <c r="H1288" s="23">
        <f>$O$2*H1287+(1-$O$2)*G1287</f>
        <v>1.071176332229025E-4</v>
      </c>
      <c r="I1288" s="9">
        <f t="shared" si="102"/>
        <v>1.0349764887324857E-2</v>
      </c>
      <c r="J1288" s="24">
        <f>$J$2*(1+C1288*$O$3/I1288)</f>
        <v>2287.3057778348611</v>
      </c>
      <c r="K1288" s="24">
        <f t="shared" si="104"/>
        <v>10.111694655421042</v>
      </c>
      <c r="L1288" s="26">
        <f t="shared" si="103"/>
        <v>-0.11169465542104184</v>
      </c>
      <c r="Q1288">
        <v>1286</v>
      </c>
      <c r="R1288">
        <v>400</v>
      </c>
      <c r="S1288" s="10">
        <v>-8.0060075060028879E-2</v>
      </c>
      <c r="T1288" s="20"/>
    </row>
    <row r="1289" spans="1:20" x14ac:dyDescent="0.15">
      <c r="A1289" s="6">
        <v>38477</v>
      </c>
      <c r="B1289" s="11">
        <v>1961.8</v>
      </c>
      <c r="C1289" s="7">
        <f t="shared" si="100"/>
        <v>-2.1913842923615423E-4</v>
      </c>
      <c r="E1289">
        <v>1287</v>
      </c>
      <c r="F1289" s="2">
        <f t="shared" si="101"/>
        <v>941.84453782939715</v>
      </c>
      <c r="G1289" s="9">
        <f>C1289^2</f>
        <v>4.8021651168088973E-8</v>
      </c>
      <c r="H1289" s="23">
        <f>$O$2*H1288+(1-$O$2)*G1288</f>
        <v>1.143436707243624E-4</v>
      </c>
      <c r="I1289" s="9">
        <f t="shared" si="102"/>
        <v>1.06931599971366E-2</v>
      </c>
      <c r="J1289" s="24">
        <f>$J$2*(1+C1289*$O$3/I1289)</f>
        <v>2261.684748682088</v>
      </c>
      <c r="K1289" s="24">
        <f t="shared" si="104"/>
        <v>9.9984295091248967</v>
      </c>
      <c r="L1289" s="26">
        <f t="shared" si="103"/>
        <v>1.5704908751033031E-3</v>
      </c>
      <c r="Q1289">
        <v>1287</v>
      </c>
      <c r="R1289">
        <v>62</v>
      </c>
      <c r="S1289" s="10">
        <v>-8.0081557635294232E-2</v>
      </c>
      <c r="T1289" s="20"/>
    </row>
    <row r="1290" spans="1:20" x14ac:dyDescent="0.15">
      <c r="A1290" s="6">
        <v>38478</v>
      </c>
      <c r="B1290" s="11">
        <v>1967.35</v>
      </c>
      <c r="C1290" s="7">
        <f t="shared" si="100"/>
        <v>2.829034560097865E-3</v>
      </c>
      <c r="E1290">
        <v>1288</v>
      </c>
      <c r="F1290" s="2">
        <f t="shared" si="101"/>
        <v>944.50904857715591</v>
      </c>
      <c r="G1290" s="9">
        <f>C1290^2</f>
        <v>8.0034365422281213E-6</v>
      </c>
      <c r="H1290" s="23">
        <f>$O$2*H1289+(1-$O$2)*G1289</f>
        <v>1.0748593177997075E-4</v>
      </c>
      <c r="I1290" s="9">
        <f t="shared" si="102"/>
        <v>1.036754222465338E-2</v>
      </c>
      <c r="J1290" s="24">
        <f>$J$2*(1+C1290*$O$3/I1290)</f>
        <v>2266.7702670365225</v>
      </c>
      <c r="K1290" s="24">
        <f t="shared" si="104"/>
        <v>10.020911509241756</v>
      </c>
      <c r="L1290" s="26">
        <f t="shared" si="103"/>
        <v>-2.0911509241756221E-2</v>
      </c>
      <c r="Q1290">
        <v>1288</v>
      </c>
      <c r="R1290">
        <v>1380</v>
      </c>
      <c r="S1290" s="10">
        <v>-8.0871536290379353E-2</v>
      </c>
      <c r="T1290" s="20"/>
    </row>
    <row r="1291" spans="1:20" x14ac:dyDescent="0.15">
      <c r="A1291" s="6">
        <v>38481</v>
      </c>
      <c r="B1291" s="11">
        <v>1979.67</v>
      </c>
      <c r="C1291" s="7">
        <f t="shared" si="100"/>
        <v>6.2622309197652992E-3</v>
      </c>
      <c r="E1291">
        <v>1289</v>
      </c>
      <c r="F1291" s="2">
        <f t="shared" si="101"/>
        <v>950.42378234515388</v>
      </c>
      <c r="G1291" s="9">
        <f>C1291^2</f>
        <v>3.9215536092464545E-5</v>
      </c>
      <c r="H1291" s="23">
        <f>$O$2*H1290+(1-$O$2)*G1290</f>
        <v>1.0151698206570619E-4</v>
      </c>
      <c r="I1291" s="9">
        <f t="shared" si="102"/>
        <v>1.0075563610325041E-2</v>
      </c>
      <c r="J1291" s="24">
        <f>$J$2*(1+C1291*$O$3/I1291)</f>
        <v>2272.8141482591363</v>
      </c>
      <c r="K1291" s="24">
        <f t="shared" si="104"/>
        <v>10.047630228727769</v>
      </c>
      <c r="L1291" s="26">
        <f t="shared" si="103"/>
        <v>-4.7630228727769008E-2</v>
      </c>
      <c r="Q1291">
        <v>1289</v>
      </c>
      <c r="R1291">
        <v>1311</v>
      </c>
      <c r="S1291" s="10">
        <v>-8.1225972152770609E-2</v>
      </c>
      <c r="T1291" s="20"/>
    </row>
    <row r="1292" spans="1:20" x14ac:dyDescent="0.15">
      <c r="A1292" s="6">
        <v>38482</v>
      </c>
      <c r="B1292" s="11">
        <v>1962.77</v>
      </c>
      <c r="C1292" s="7">
        <f t="shared" si="100"/>
        <v>-8.536776331408813E-3</v>
      </c>
      <c r="E1292">
        <v>1290</v>
      </c>
      <c r="F1292" s="2">
        <f t="shared" si="101"/>
        <v>942.31022709522176</v>
      </c>
      <c r="G1292" s="9">
        <f>C1292^2</f>
        <v>7.2876550132501712E-5</v>
      </c>
      <c r="H1292" s="23">
        <f>$O$2*H1291+(1-$O$2)*G1291</f>
        <v>9.7778895307311684E-5</v>
      </c>
      <c r="I1292" s="9">
        <f t="shared" si="102"/>
        <v>9.8883211571687783E-3</v>
      </c>
      <c r="J1292" s="24">
        <f>$J$2*(1+C1292*$O$3/I1292)</f>
        <v>2247.0743853606891</v>
      </c>
      <c r="K1292" s="24">
        <f t="shared" si="104"/>
        <v>9.9338401856761553</v>
      </c>
      <c r="L1292" s="26">
        <f t="shared" si="103"/>
        <v>6.6159814323844657E-2</v>
      </c>
      <c r="Q1292">
        <v>1290</v>
      </c>
      <c r="R1292">
        <v>568</v>
      </c>
      <c r="S1292" s="10">
        <v>-8.1680421197997788E-2</v>
      </c>
      <c r="T1292" s="20"/>
    </row>
    <row r="1293" spans="1:20" x14ac:dyDescent="0.15">
      <c r="A1293" s="6">
        <v>38483</v>
      </c>
      <c r="B1293" s="11">
        <v>1971.55</v>
      </c>
      <c r="C1293" s="7">
        <f t="shared" si="100"/>
        <v>4.4732699195524361E-3</v>
      </c>
      <c r="E1293">
        <v>1291</v>
      </c>
      <c r="F1293" s="2">
        <f t="shared" si="101"/>
        <v>946.5254350889735</v>
      </c>
      <c r="G1293" s="9">
        <f>C1293^2</f>
        <v>2.0010143773172658E-5</v>
      </c>
      <c r="H1293" s="23">
        <f>$O$2*H1292+(1-$O$2)*G1292</f>
        <v>9.6284754596823085E-5</v>
      </c>
      <c r="I1293" s="9">
        <f t="shared" si="102"/>
        <v>9.8124795335747372E-3</v>
      </c>
      <c r="J1293" s="24">
        <f>$J$2*(1+C1293*$O$3/I1293)</f>
        <v>2269.9425919737746</v>
      </c>
      <c r="K1293" s="24">
        <f t="shared" si="104"/>
        <v>10.034935686255658</v>
      </c>
      <c r="L1293" s="26">
        <f t="shared" si="103"/>
        <v>-3.4935686255657572E-2</v>
      </c>
      <c r="Q1293">
        <v>1291</v>
      </c>
      <c r="R1293">
        <v>515</v>
      </c>
      <c r="S1293" s="10">
        <v>-8.1791612528979485E-2</v>
      </c>
      <c r="T1293" s="20"/>
    </row>
    <row r="1294" spans="1:20" x14ac:dyDescent="0.15">
      <c r="A1294" s="6">
        <v>38484</v>
      </c>
      <c r="B1294" s="11">
        <v>1963.88</v>
      </c>
      <c r="C1294" s="7">
        <f t="shared" si="100"/>
        <v>-3.8903400877481342E-3</v>
      </c>
      <c r="E1294">
        <v>1292</v>
      </c>
      <c r="F1294" s="2">
        <f t="shared" si="101"/>
        <v>942.84312924477365</v>
      </c>
      <c r="G1294" s="9">
        <f>C1294^2</f>
        <v>1.5134745998340161E-5</v>
      </c>
      <c r="H1294" s="23">
        <f>$O$2*H1293+(1-$O$2)*G1293</f>
        <v>9.1708277947404062E-5</v>
      </c>
      <c r="I1294" s="9">
        <f t="shared" si="102"/>
        <v>9.5764439092704996E-3</v>
      </c>
      <c r="J1294" s="24">
        <f>$J$2*(1+C1294*$O$3/I1294)</f>
        <v>2254.9978297945227</v>
      </c>
      <c r="K1294" s="24">
        <f t="shared" si="104"/>
        <v>9.968868056243581</v>
      </c>
      <c r="L1294" s="26">
        <f t="shared" si="103"/>
        <v>3.1131943756419034E-2</v>
      </c>
      <c r="Q1294">
        <v>1292</v>
      </c>
      <c r="R1294">
        <v>91</v>
      </c>
      <c r="S1294" s="10">
        <v>-8.1818358870858532E-2</v>
      </c>
      <c r="T1294" s="20"/>
    </row>
    <row r="1295" spans="1:20" x14ac:dyDescent="0.15">
      <c r="A1295" s="6">
        <v>38485</v>
      </c>
      <c r="B1295" s="11">
        <v>1976.78</v>
      </c>
      <c r="C1295" s="7">
        <f t="shared" si="100"/>
        <v>6.5686294478277674E-3</v>
      </c>
      <c r="E1295">
        <v>1293</v>
      </c>
      <c r="F1295" s="2">
        <f t="shared" si="101"/>
        <v>949.03631638821298</v>
      </c>
      <c r="G1295" s="9">
        <f>C1295^2</f>
        <v>4.3146892822870123E-5</v>
      </c>
      <c r="H1295" s="23">
        <f>$O$2*H1294+(1-$O$2)*G1294</f>
        <v>8.7113866030460213E-5</v>
      </c>
      <c r="I1295" s="9">
        <f t="shared" si="102"/>
        <v>9.3334809171316258E-3</v>
      </c>
      <c r="J1295" s="24">
        <f>$J$2*(1+C1295*$O$3/I1295)</f>
        <v>2274.2398456901547</v>
      </c>
      <c r="K1295" s="24">
        <f t="shared" si="104"/>
        <v>10.053932935271501</v>
      </c>
      <c r="L1295" s="26">
        <f t="shared" si="103"/>
        <v>-5.3932935271500781E-2</v>
      </c>
      <c r="Q1295">
        <v>1293</v>
      </c>
      <c r="R1295">
        <v>1112</v>
      </c>
      <c r="S1295" s="10">
        <v>-8.1975921115631678E-2</v>
      </c>
      <c r="T1295" s="20"/>
    </row>
    <row r="1296" spans="1:20" x14ac:dyDescent="0.15">
      <c r="A1296" s="6">
        <v>38488</v>
      </c>
      <c r="B1296" s="11">
        <v>1994.43</v>
      </c>
      <c r="C1296" s="7">
        <f t="shared" si="100"/>
        <v>8.9286617630692788E-3</v>
      </c>
      <c r="E1296">
        <v>1294</v>
      </c>
      <c r="F1296" s="2">
        <f t="shared" si="101"/>
        <v>957.50994065811255</v>
      </c>
      <c r="G1296" s="9">
        <f>C1296^2</f>
        <v>7.9721000879295407E-5</v>
      </c>
      <c r="H1296" s="23">
        <f>$O$2*H1295+(1-$O$2)*G1295</f>
        <v>8.447584763800481E-5</v>
      </c>
      <c r="I1296" s="9">
        <f t="shared" si="102"/>
        <v>9.1910743462342206E-3</v>
      </c>
      <c r="J1296" s="24">
        <f>$J$2*(1+C1296*$O$3/I1296)</f>
        <v>2278.8800474393802</v>
      </c>
      <c r="K1296" s="24">
        <f t="shared" si="104"/>
        <v>10.074446284943591</v>
      </c>
      <c r="L1296" s="26">
        <f t="shared" si="103"/>
        <v>-7.4446284943590513E-2</v>
      </c>
      <c r="Q1296">
        <v>1294</v>
      </c>
      <c r="R1296">
        <v>1023</v>
      </c>
      <c r="S1296" s="10">
        <v>-8.2070185147619767E-2</v>
      </c>
      <c r="T1296" s="20"/>
    </row>
    <row r="1297" spans="1:20" x14ac:dyDescent="0.15">
      <c r="A1297" s="6">
        <v>38489</v>
      </c>
      <c r="B1297" s="11">
        <v>2004.15</v>
      </c>
      <c r="C1297" s="7">
        <f t="shared" si="100"/>
        <v>4.8735729005280337E-3</v>
      </c>
      <c r="E1297">
        <v>1295</v>
      </c>
      <c r="F1297" s="2">
        <f t="shared" si="101"/>
        <v>962.17643515689019</v>
      </c>
      <c r="G1297" s="9">
        <f>C1297^2</f>
        <v>2.3751712816761231E-5</v>
      </c>
      <c r="H1297" s="23">
        <f>$O$2*H1296+(1-$O$2)*G1296</f>
        <v>8.4190556832482242E-5</v>
      </c>
      <c r="I1297" s="9">
        <f t="shared" si="102"/>
        <v>9.1755412283135787E-3</v>
      </c>
      <c r="J1297" s="24">
        <f>$J$2*(1+C1297*$O$3/I1297)</f>
        <v>2271.2474420517246</v>
      </c>
      <c r="K1297" s="24">
        <f t="shared" si="104"/>
        <v>10.040704152233049</v>
      </c>
      <c r="L1297" s="26">
        <f t="shared" si="103"/>
        <v>-4.0704152233049129E-2</v>
      </c>
      <c r="Q1297">
        <v>1295</v>
      </c>
      <c r="R1297">
        <v>1471</v>
      </c>
      <c r="S1297" s="10">
        <v>-8.2112767496663963E-2</v>
      </c>
      <c r="T1297" s="20"/>
    </row>
    <row r="1298" spans="1:20" x14ac:dyDescent="0.15">
      <c r="A1298" s="6">
        <v>38490</v>
      </c>
      <c r="B1298" s="11">
        <v>2030.65</v>
      </c>
      <c r="C1298" s="7">
        <f t="shared" si="100"/>
        <v>1.3222563181398694E-2</v>
      </c>
      <c r="E1298">
        <v>1296</v>
      </c>
      <c r="F1298" s="2">
        <f t="shared" si="101"/>
        <v>974.89887386240514</v>
      </c>
      <c r="G1298" s="9">
        <f>C1298^2</f>
        <v>1.7483617708608036E-4</v>
      </c>
      <c r="H1298" s="23">
        <f>$O$2*H1297+(1-$O$2)*G1297</f>
        <v>8.0564226191538979E-5</v>
      </c>
      <c r="I1298" s="9">
        <f t="shared" si="102"/>
        <v>8.9757576945647868E-3</v>
      </c>
      <c r="J1298" s="24">
        <f>$J$2*(1+C1298*$O$3/I1298)</f>
        <v>2287.5768749178014</v>
      </c>
      <c r="K1298" s="24">
        <f t="shared" si="104"/>
        <v>10.112893118237528</v>
      </c>
      <c r="L1298" s="26">
        <f t="shared" si="103"/>
        <v>-0.1128931182375279</v>
      </c>
      <c r="Q1298">
        <v>1296</v>
      </c>
      <c r="R1298">
        <v>992</v>
      </c>
      <c r="S1298" s="10">
        <v>-8.2362558346238401E-2</v>
      </c>
      <c r="T1298" s="20"/>
    </row>
    <row r="1299" spans="1:20" x14ac:dyDescent="0.15">
      <c r="A1299" s="6">
        <v>38491</v>
      </c>
      <c r="B1299" s="11">
        <v>2042.58</v>
      </c>
      <c r="C1299" s="7">
        <f t="shared" si="100"/>
        <v>5.8749661438455281E-3</v>
      </c>
      <c r="E1299">
        <v>1297</v>
      </c>
      <c r="F1299" s="2">
        <f t="shared" si="101"/>
        <v>980.62637174001986</v>
      </c>
      <c r="G1299" s="9">
        <f>C1299^2</f>
        <v>3.4515227191331195E-5</v>
      </c>
      <c r="H1299" s="23">
        <f>$O$2*H1298+(1-$O$2)*G1298</f>
        <v>8.6220543245211454E-5</v>
      </c>
      <c r="I1299" s="9">
        <f t="shared" si="102"/>
        <v>9.2855017767060639E-3</v>
      </c>
      <c r="J1299" s="24">
        <f>$J$2*(1+C1299*$O$3/I1299)</f>
        <v>2273.0078931081011</v>
      </c>
      <c r="K1299" s="24">
        <f t="shared" si="104"/>
        <v>10.048486733692158</v>
      </c>
      <c r="L1299" s="26">
        <f t="shared" si="103"/>
        <v>-4.8486733692158168E-2</v>
      </c>
      <c r="Q1299">
        <v>1297</v>
      </c>
      <c r="R1299">
        <v>1212</v>
      </c>
      <c r="S1299" s="10">
        <v>-8.2653319666460945E-2</v>
      </c>
      <c r="T1299" s="20"/>
    </row>
    <row r="1300" spans="1:20" x14ac:dyDescent="0.15">
      <c r="A1300" s="6">
        <v>38492</v>
      </c>
      <c r="B1300" s="11">
        <v>2046.42</v>
      </c>
      <c r="C1300" s="7">
        <f t="shared" si="100"/>
        <v>1.8799753253240237E-3</v>
      </c>
      <c r="E1300">
        <v>1298</v>
      </c>
      <c r="F1300" s="2">
        <f t="shared" si="101"/>
        <v>982.46992512225313</v>
      </c>
      <c r="G1300" s="9">
        <f>C1300^2</f>
        <v>3.5343072238271686E-6</v>
      </c>
      <c r="H1300" s="23">
        <f>$O$2*H1299+(1-$O$2)*G1299</f>
        <v>8.3118224281978636E-5</v>
      </c>
      <c r="I1300" s="9">
        <f t="shared" si="102"/>
        <v>9.1169196706990148E-3</v>
      </c>
      <c r="J1300" s="24">
        <f>$J$2*(1+C1300*$O$3/I1300)</f>
        <v>2265.6145982579924</v>
      </c>
      <c r="K1300" s="24">
        <f t="shared" si="104"/>
        <v>10.015802542209654</v>
      </c>
      <c r="L1300" s="26">
        <f t="shared" si="103"/>
        <v>-1.5802542209653936E-2</v>
      </c>
      <c r="Q1300">
        <v>1298</v>
      </c>
      <c r="R1300">
        <v>94</v>
      </c>
      <c r="S1300" s="10">
        <v>-8.2718702744012162E-2</v>
      </c>
      <c r="T1300" s="20"/>
    </row>
    <row r="1301" spans="1:20" x14ac:dyDescent="0.15">
      <c r="A1301" s="6">
        <v>38495</v>
      </c>
      <c r="B1301" s="11">
        <v>2056.65</v>
      </c>
      <c r="C1301" s="7">
        <f t="shared" si="100"/>
        <v>4.9989738176914322E-3</v>
      </c>
      <c r="E1301">
        <v>1299</v>
      </c>
      <c r="F1301" s="2">
        <f t="shared" si="101"/>
        <v>987.38126655460849</v>
      </c>
      <c r="G1301" s="9">
        <f>C1301^2</f>
        <v>2.4989739229964453E-5</v>
      </c>
      <c r="H1301" s="23">
        <f>$O$2*H1300+(1-$O$2)*G1300</f>
        <v>7.8343189258489541E-5</v>
      </c>
      <c r="I1301" s="9">
        <f t="shared" si="102"/>
        <v>8.8511688074790172E-3</v>
      </c>
      <c r="J1301" s="24">
        <f>$J$2*(1+C1301*$O$3/I1301)</f>
        <v>2271.8304681060376</v>
      </c>
      <c r="K1301" s="24">
        <f t="shared" si="104"/>
        <v>10.043281587001282</v>
      </c>
      <c r="L1301" s="26">
        <f t="shared" si="103"/>
        <v>-4.3281587001281707E-2</v>
      </c>
      <c r="Q1301">
        <v>1299</v>
      </c>
      <c r="R1301">
        <v>1419</v>
      </c>
      <c r="S1301" s="10">
        <v>-8.312210400432285E-2</v>
      </c>
      <c r="T1301" s="20"/>
    </row>
    <row r="1302" spans="1:20" x14ac:dyDescent="0.15">
      <c r="A1302" s="6">
        <v>38496</v>
      </c>
      <c r="B1302" s="11">
        <v>2061.62</v>
      </c>
      <c r="C1302" s="7">
        <f t="shared" si="100"/>
        <v>2.4165511876108603E-3</v>
      </c>
      <c r="E1302">
        <v>1300</v>
      </c>
      <c r="F1302" s="2">
        <f t="shared" si="101"/>
        <v>989.76732392692577</v>
      </c>
      <c r="G1302" s="9">
        <f>C1302^2</f>
        <v>5.8397196423434592E-6</v>
      </c>
      <c r="H1302" s="23">
        <f>$O$2*H1301+(1-$O$2)*G1301</f>
        <v>7.5141982256778035E-5</v>
      </c>
      <c r="I1302" s="9">
        <f t="shared" si="102"/>
        <v>8.6684475113354663E-3</v>
      </c>
      <c r="J1302" s="24">
        <f>$J$2*(1+C1302*$O$3/I1302)</f>
        <v>2266.8725671062152</v>
      </c>
      <c r="K1302" s="24">
        <f t="shared" si="104"/>
        <v>10.021363756194475</v>
      </c>
      <c r="L1302" s="26">
        <f t="shared" si="103"/>
        <v>-2.1363756194475059E-2</v>
      </c>
      <c r="Q1302">
        <v>1300</v>
      </c>
      <c r="R1302">
        <v>807</v>
      </c>
      <c r="S1302" s="10">
        <v>-8.4144935948932797E-2</v>
      </c>
      <c r="T1302" s="20"/>
    </row>
    <row r="1303" spans="1:20" x14ac:dyDescent="0.15">
      <c r="A1303" s="6">
        <v>38497</v>
      </c>
      <c r="B1303" s="11">
        <v>2050.12</v>
      </c>
      <c r="C1303" s="7">
        <f t="shared" si="100"/>
        <v>-5.5781375811255751E-3</v>
      </c>
      <c r="E1303">
        <v>1301</v>
      </c>
      <c r="F1303" s="2">
        <f t="shared" si="101"/>
        <v>984.24626562075889</v>
      </c>
      <c r="G1303" s="9">
        <f>C1303^2</f>
        <v>3.1115618873965485E-5</v>
      </c>
      <c r="H1303" s="23">
        <f>$O$2*H1302+(1-$O$2)*G1302</f>
        <v>7.0983846499911963E-5</v>
      </c>
      <c r="I1303" s="9">
        <f t="shared" si="102"/>
        <v>8.4251911847691603E-3</v>
      </c>
      <c r="J1303" s="24">
        <f>$J$2*(1+C1303*$O$3/I1303)</f>
        <v>2250.5628865289982</v>
      </c>
      <c r="K1303" s="24">
        <f t="shared" si="104"/>
        <v>9.9492621108777843</v>
      </c>
      <c r="L1303" s="26">
        <f t="shared" si="103"/>
        <v>5.0737889122215662E-2</v>
      </c>
      <c r="Q1303">
        <v>1301</v>
      </c>
      <c r="R1303">
        <v>1275</v>
      </c>
      <c r="S1303" s="10">
        <v>-8.4759564295314505E-2</v>
      </c>
      <c r="T1303" s="20"/>
    </row>
    <row r="1304" spans="1:20" x14ac:dyDescent="0.15">
      <c r="A1304" s="6">
        <v>38498</v>
      </c>
      <c r="B1304" s="11">
        <v>2071.2399999999998</v>
      </c>
      <c r="C1304" s="7">
        <f t="shared" si="100"/>
        <v>1.0301835990088382E-2</v>
      </c>
      <c r="E1304">
        <v>1302</v>
      </c>
      <c r="F1304" s="2">
        <f t="shared" si="101"/>
        <v>994.38580922304095</v>
      </c>
      <c r="G1304" s="9">
        <f>C1304^2</f>
        <v>1.0612782476668027E-4</v>
      </c>
      <c r="H1304" s="23">
        <f>$O$2*H1303+(1-$O$2)*G1303</f>
        <v>6.8591752842355169E-5</v>
      </c>
      <c r="I1304" s="9">
        <f t="shared" si="102"/>
        <v>8.2820138156341639E-3</v>
      </c>
      <c r="J1304" s="24">
        <f>$J$2*(1+C1304*$O$3/I1304)</f>
        <v>2283.60263836474</v>
      </c>
      <c r="K1304" s="24">
        <f t="shared" si="104"/>
        <v>10.095323859722816</v>
      </c>
      <c r="L1304" s="26">
        <f t="shared" si="103"/>
        <v>-9.5323859722816096E-2</v>
      </c>
      <c r="Q1304">
        <v>1302</v>
      </c>
      <c r="R1304">
        <v>8</v>
      </c>
      <c r="S1304" s="10">
        <v>-8.5443884772507417E-2</v>
      </c>
      <c r="T1304" s="20"/>
    </row>
    <row r="1305" spans="1:20" x14ac:dyDescent="0.15">
      <c r="A1305" s="6">
        <v>38499</v>
      </c>
      <c r="B1305" s="11">
        <v>2075.73</v>
      </c>
      <c r="C1305" s="7">
        <f t="shared" si="100"/>
        <v>2.1677835499509523E-3</v>
      </c>
      <c r="E1305">
        <v>1303</v>
      </c>
      <c r="F1305" s="2">
        <f t="shared" si="101"/>
        <v>996.54142242257933</v>
      </c>
      <c r="G1305" s="9">
        <f>C1305^2</f>
        <v>4.699285519437953E-6</v>
      </c>
      <c r="H1305" s="23">
        <f>$O$2*H1304+(1-$O$2)*G1304</f>
        <v>7.0843917157814674E-5</v>
      </c>
      <c r="I1305" s="9">
        <f t="shared" si="102"/>
        <v>8.4168828646842102E-3</v>
      </c>
      <c r="J1305" s="24">
        <f>$J$2*(1+C1305*$O$3/I1305)</f>
        <v>2266.504654450097</v>
      </c>
      <c r="K1305" s="24">
        <f t="shared" si="104"/>
        <v>10.019737292223377</v>
      </c>
      <c r="L1305" s="26">
        <f t="shared" si="103"/>
        <v>-1.9737292223377167E-2</v>
      </c>
      <c r="Q1305">
        <v>1303</v>
      </c>
      <c r="R1305">
        <v>956</v>
      </c>
      <c r="S1305" s="10">
        <v>-8.5457059650542178E-2</v>
      </c>
      <c r="T1305" s="20"/>
    </row>
    <row r="1306" spans="1:20" x14ac:dyDescent="0.15">
      <c r="A1306" s="6">
        <v>38503</v>
      </c>
      <c r="B1306" s="11">
        <v>2068.2199999999998</v>
      </c>
      <c r="C1306" s="7">
        <f t="shared" si="100"/>
        <v>-3.6180042683779945E-3</v>
      </c>
      <c r="E1306">
        <v>1304</v>
      </c>
      <c r="F1306" s="2">
        <f t="shared" si="101"/>
        <v>992.93593130263901</v>
      </c>
      <c r="G1306" s="9">
        <f>C1306^2</f>
        <v>1.3089954886001387E-5</v>
      </c>
      <c r="H1306" s="23">
        <f>$O$2*H1305+(1-$O$2)*G1305</f>
        <v>6.6875239259512077E-5</v>
      </c>
      <c r="I1306" s="9">
        <f t="shared" si="102"/>
        <v>8.1777282456383989E-3</v>
      </c>
      <c r="J1306" s="24">
        <f>$J$2*(1+C1306*$O$3/I1306)</f>
        <v>2254.3706312607442</v>
      </c>
      <c r="K1306" s="24">
        <f t="shared" si="104"/>
        <v>9.9660953442942848</v>
      </c>
      <c r="L1306" s="26">
        <f t="shared" si="103"/>
        <v>3.3904655705715214E-2</v>
      </c>
      <c r="Q1306">
        <v>1304</v>
      </c>
      <c r="R1306">
        <v>1188</v>
      </c>
      <c r="S1306" s="10">
        <v>-8.5662039163615589E-2</v>
      </c>
      <c r="T1306" s="20"/>
    </row>
    <row r="1307" spans="1:20" x14ac:dyDescent="0.15">
      <c r="A1307" s="6">
        <v>38504</v>
      </c>
      <c r="B1307" s="11">
        <v>2087.86</v>
      </c>
      <c r="C1307" s="7">
        <f t="shared" si="100"/>
        <v>9.4960884238621812E-3</v>
      </c>
      <c r="E1307">
        <v>1305</v>
      </c>
      <c r="F1307" s="2">
        <f t="shared" si="101"/>
        <v>1002.3649387055189</v>
      </c>
      <c r="G1307" s="9">
        <f>C1307^2</f>
        <v>9.0175695353809319E-5</v>
      </c>
      <c r="H1307" s="23">
        <f>$O$2*H1306+(1-$O$2)*G1306</f>
        <v>6.3648122197101434E-5</v>
      </c>
      <c r="I1307" s="9">
        <f t="shared" si="102"/>
        <v>7.9779773249302622E-3</v>
      </c>
      <c r="J1307" s="24">
        <f>$J$2*(1+C1307*$O$3/I1307)</f>
        <v>2282.6736077750529</v>
      </c>
      <c r="K1307" s="24">
        <f t="shared" si="104"/>
        <v>10.091216812147676</v>
      </c>
      <c r="L1307" s="26">
        <f t="shared" si="103"/>
        <v>-9.1216812147676407E-2</v>
      </c>
      <c r="Q1307">
        <v>1305</v>
      </c>
      <c r="R1307">
        <v>1118</v>
      </c>
      <c r="S1307" s="10">
        <v>-8.5727027781954845E-2</v>
      </c>
      <c r="T1307" s="20"/>
    </row>
    <row r="1308" spans="1:20" x14ac:dyDescent="0.15">
      <c r="A1308" s="6">
        <v>38505</v>
      </c>
      <c r="B1308" s="11">
        <v>2097.8000000000002</v>
      </c>
      <c r="C1308" s="7">
        <f t="shared" si="100"/>
        <v>4.7608556129241641E-3</v>
      </c>
      <c r="E1308">
        <v>1306</v>
      </c>
      <c r="F1308" s="2">
        <f t="shared" si="101"/>
        <v>1007.1370534501534</v>
      </c>
      <c r="G1308" s="9">
        <f>C1308^2</f>
        <v>2.2665746167111518E-5</v>
      </c>
      <c r="H1308" s="23">
        <f>$O$2*H1307+(1-$O$2)*G1307</f>
        <v>6.5239776586503915E-5</v>
      </c>
      <c r="I1308" s="9">
        <f t="shared" si="102"/>
        <v>8.0771143725035816E-3</v>
      </c>
      <c r="J1308" s="24">
        <f>$J$2*(1+C1308*$O$3/I1308)</f>
        <v>2272.2576729200086</v>
      </c>
      <c r="K1308" s="24">
        <f t="shared" si="104"/>
        <v>10.045170169050984</v>
      </c>
      <c r="L1308" s="26">
        <f t="shared" si="103"/>
        <v>-4.5170169050983588E-2</v>
      </c>
      <c r="Q1308">
        <v>1306</v>
      </c>
      <c r="R1308">
        <v>1105</v>
      </c>
      <c r="S1308" s="10">
        <v>-8.5827362181600364E-2</v>
      </c>
      <c r="T1308" s="20"/>
    </row>
    <row r="1309" spans="1:20" x14ac:dyDescent="0.15">
      <c r="A1309" s="6">
        <v>38506</v>
      </c>
      <c r="B1309" s="11">
        <v>2071.4299999999998</v>
      </c>
      <c r="C1309" s="7">
        <f t="shared" si="100"/>
        <v>-1.2570311755172203E-2</v>
      </c>
      <c r="E1309">
        <v>1307</v>
      </c>
      <c r="F1309" s="2">
        <f t="shared" si="101"/>
        <v>994.4770267080994</v>
      </c>
      <c r="G1309" s="9">
        <f>C1309^2</f>
        <v>1.5801273762222048E-4</v>
      </c>
      <c r="H1309" s="23">
        <f>$O$2*H1308+(1-$O$2)*G1308</f>
        <v>6.2685334761340366E-5</v>
      </c>
      <c r="I1309" s="9">
        <f t="shared" si="102"/>
        <v>7.917407073110512E-3</v>
      </c>
      <c r="J1309" s="24">
        <f>$J$2*(1+C1309*$O$3/I1309)</f>
        <v>2234.517600634781</v>
      </c>
      <c r="K1309" s="24">
        <f t="shared" si="104"/>
        <v>9.8783292984862392</v>
      </c>
      <c r="L1309" s="26">
        <f t="shared" si="103"/>
        <v>0.1216707015137608</v>
      </c>
      <c r="Q1309">
        <v>1307</v>
      </c>
      <c r="R1309">
        <v>1355</v>
      </c>
      <c r="S1309" s="10">
        <v>-8.6034688396894765E-2</v>
      </c>
      <c r="T1309" s="20"/>
    </row>
    <row r="1310" spans="1:20" x14ac:dyDescent="0.15">
      <c r="A1310" s="6">
        <v>38509</v>
      </c>
      <c r="B1310" s="11">
        <v>2075.7600000000002</v>
      </c>
      <c r="C1310" s="7">
        <f t="shared" si="100"/>
        <v>2.0903433859702503E-3</v>
      </c>
      <c r="E1310">
        <v>1308</v>
      </c>
      <c r="F1310" s="2">
        <f t="shared" si="101"/>
        <v>996.55582518337803</v>
      </c>
      <c r="G1310" s="9">
        <f>C1310^2</f>
        <v>4.3695354712695706E-6</v>
      </c>
      <c r="H1310" s="23">
        <f>$O$2*H1309+(1-$O$2)*G1309</f>
        <v>6.8404978932993171E-5</v>
      </c>
      <c r="I1310" s="9">
        <f t="shared" si="102"/>
        <v>8.2707302539130837E-3</v>
      </c>
      <c r="J1310" s="24">
        <f>$J$2*(1+C1310*$O$3/I1310)</f>
        <v>2266.4212395184572</v>
      </c>
      <c r="K1310" s="24">
        <f t="shared" si="104"/>
        <v>10.01936853246829</v>
      </c>
      <c r="L1310" s="26">
        <f t="shared" si="103"/>
        <v>-1.9368532468289956E-2</v>
      </c>
      <c r="Q1310">
        <v>1308</v>
      </c>
      <c r="R1310">
        <v>500</v>
      </c>
      <c r="S1310" s="10">
        <v>-8.6068683128527113E-2</v>
      </c>
      <c r="T1310" s="20"/>
    </row>
    <row r="1311" spans="1:20" x14ac:dyDescent="0.15">
      <c r="A1311" s="6">
        <v>38510</v>
      </c>
      <c r="B1311" s="11">
        <v>2067.16</v>
      </c>
      <c r="C1311" s="7">
        <f t="shared" si="100"/>
        <v>-4.1430608548196357E-3</v>
      </c>
      <c r="E1311">
        <v>1309</v>
      </c>
      <c r="F1311" s="2">
        <f t="shared" si="101"/>
        <v>992.42703375441829</v>
      </c>
      <c r="G1311" s="9">
        <f>C1311^2</f>
        <v>1.7164953246738811E-5</v>
      </c>
      <c r="H1311" s="23">
        <f>$O$2*H1310+(1-$O$2)*G1310</f>
        <v>6.4562852325289742E-5</v>
      </c>
      <c r="I1311" s="9">
        <f t="shared" si="102"/>
        <v>8.0351012641590117E-3</v>
      </c>
      <c r="J1311" s="24">
        <f>$J$2*(1+C1311*$O$3/I1311)</f>
        <v>2253.1017360282131</v>
      </c>
      <c r="K1311" s="24">
        <f t="shared" si="104"/>
        <v>9.9604858270773864</v>
      </c>
      <c r="L1311" s="26">
        <f t="shared" si="103"/>
        <v>3.9514172922613611E-2</v>
      </c>
      <c r="Q1311">
        <v>1309</v>
      </c>
      <c r="R1311">
        <v>1171</v>
      </c>
      <c r="S1311" s="10">
        <v>-8.6110683287010659E-2</v>
      </c>
      <c r="T1311" s="20"/>
    </row>
    <row r="1312" spans="1:20" x14ac:dyDescent="0.15">
      <c r="A1312" s="6">
        <v>38511</v>
      </c>
      <c r="B1312" s="11">
        <v>2060.1799999999998</v>
      </c>
      <c r="C1312" s="7">
        <f t="shared" si="100"/>
        <v>-3.376613324561295E-3</v>
      </c>
      <c r="E1312">
        <v>1310</v>
      </c>
      <c r="F1312" s="2">
        <f t="shared" si="101"/>
        <v>989.07599140858827</v>
      </c>
      <c r="G1312" s="9">
        <f>C1312^2</f>
        <v>1.1401517543604882E-5</v>
      </c>
      <c r="H1312" s="23">
        <f>$O$2*H1311+(1-$O$2)*G1311</f>
        <v>6.1718978380576677E-5</v>
      </c>
      <c r="I1312" s="9">
        <f t="shared" si="102"/>
        <v>7.8561427164083944E-3</v>
      </c>
      <c r="J1312" s="24">
        <f>$J$2*(1+C1312*$O$3/I1312)</f>
        <v>2254.5893324760386</v>
      </c>
      <c r="K1312" s="24">
        <f t="shared" si="104"/>
        <v>9.9670621760713267</v>
      </c>
      <c r="L1312" s="26">
        <f t="shared" si="103"/>
        <v>3.2937823928673282E-2</v>
      </c>
      <c r="Q1312">
        <v>1310</v>
      </c>
      <c r="R1312">
        <v>1241</v>
      </c>
      <c r="S1312" s="10">
        <v>-8.6507644735821287E-2</v>
      </c>
      <c r="T1312" s="20"/>
    </row>
    <row r="1313" spans="1:20" x14ac:dyDescent="0.15">
      <c r="A1313" s="6">
        <v>38512</v>
      </c>
      <c r="B1313" s="11">
        <v>2076.91</v>
      </c>
      <c r="C1313" s="7">
        <f t="shared" si="100"/>
        <v>8.1206496519721227E-3</v>
      </c>
      <c r="E1313">
        <v>1311</v>
      </c>
      <c r="F1313" s="2">
        <f t="shared" si="101"/>
        <v>997.1079310139944</v>
      </c>
      <c r="G1313" s="9">
        <f>C1313^2</f>
        <v>6.5944950770074952E-5</v>
      </c>
      <c r="H1313" s="23">
        <f>$O$2*H1312+(1-$O$2)*G1312</f>
        <v>5.8699930730358366E-5</v>
      </c>
      <c r="I1313" s="9">
        <f t="shared" si="102"/>
        <v>7.6615880031726041E-3</v>
      </c>
      <c r="J1313" s="24">
        <f>$J$2*(1+C1313*$O$3/I1313)</f>
        <v>2280.4136398048454</v>
      </c>
      <c r="K1313" s="24">
        <f t="shared" si="104"/>
        <v>10.081225972152771</v>
      </c>
      <c r="L1313" s="26">
        <f t="shared" si="103"/>
        <v>-8.1225972152770609E-2</v>
      </c>
      <c r="Q1313">
        <v>1311</v>
      </c>
      <c r="R1313">
        <v>253</v>
      </c>
      <c r="S1313" s="10">
        <v>-8.6541120960848872E-2</v>
      </c>
      <c r="T1313" s="20"/>
    </row>
    <row r="1314" spans="1:20" x14ac:dyDescent="0.15">
      <c r="A1314" s="6">
        <v>38513</v>
      </c>
      <c r="B1314" s="11">
        <v>2063</v>
      </c>
      <c r="C1314" s="7">
        <f t="shared" si="100"/>
        <v>-6.6974495765342867E-3</v>
      </c>
      <c r="E1314">
        <v>1312</v>
      </c>
      <c r="F1314" s="2">
        <f t="shared" si="101"/>
        <v>990.42985092366575</v>
      </c>
      <c r="G1314" s="9">
        <f>C1314^2</f>
        <v>4.4855830830219296E-5</v>
      </c>
      <c r="H1314" s="23">
        <f>$O$2*H1313+(1-$O$2)*G1313</f>
        <v>5.9134631932741365E-5</v>
      </c>
      <c r="I1314" s="9">
        <f t="shared" si="102"/>
        <v>7.6899045463998681E-3</v>
      </c>
      <c r="J1314" s="24">
        <f>$J$2*(1+C1314*$O$3/I1314)</f>
        <v>2246.9422676491236</v>
      </c>
      <c r="K1314" s="24">
        <f t="shared" si="104"/>
        <v>9.9332561212406656</v>
      </c>
      <c r="L1314" s="26">
        <f t="shared" si="103"/>
        <v>6.6743878759334407E-2</v>
      </c>
      <c r="Q1314">
        <v>1312</v>
      </c>
      <c r="R1314">
        <v>1152</v>
      </c>
      <c r="S1314" s="10">
        <v>-8.7045607714722806E-2</v>
      </c>
      <c r="T1314" s="20"/>
    </row>
    <row r="1315" spans="1:20" x14ac:dyDescent="0.15">
      <c r="A1315" s="6">
        <v>38516</v>
      </c>
      <c r="B1315" s="11">
        <v>2068.96</v>
      </c>
      <c r="C1315" s="7">
        <f t="shared" si="100"/>
        <v>2.8889966068832429E-3</v>
      </c>
      <c r="E1315">
        <v>1313</v>
      </c>
      <c r="F1315" s="2">
        <f t="shared" si="101"/>
        <v>993.29119940234011</v>
      </c>
      <c r="G1315" s="9">
        <f>C1315^2</f>
        <v>8.3463013945828914E-6</v>
      </c>
      <c r="H1315" s="23">
        <f>$O$2*H1314+(1-$O$2)*G1314</f>
        <v>5.8277903866590038E-5</v>
      </c>
      <c r="I1315" s="9">
        <f t="shared" si="102"/>
        <v>7.6339965854452701E-3</v>
      </c>
      <c r="J1315" s="24">
        <f>$J$2*(1+C1315*$O$3/I1315)</f>
        <v>2268.6002182622865</v>
      </c>
      <c r="K1315" s="24">
        <f t="shared" si="104"/>
        <v>10.029001336237584</v>
      </c>
      <c r="L1315" s="26">
        <f t="shared" si="103"/>
        <v>-2.9001336237584496E-2</v>
      </c>
      <c r="Q1315">
        <v>1313</v>
      </c>
      <c r="R1315">
        <v>527</v>
      </c>
      <c r="S1315" s="10">
        <v>-8.7164545621872591E-2</v>
      </c>
      <c r="T1315" s="20"/>
    </row>
    <row r="1316" spans="1:20" x14ac:dyDescent="0.15">
      <c r="A1316" s="6">
        <v>38517</v>
      </c>
      <c r="B1316" s="11">
        <v>2069.04</v>
      </c>
      <c r="C1316" s="7">
        <f t="shared" si="100"/>
        <v>3.8666769778039622E-5</v>
      </c>
      <c r="E1316">
        <v>1314</v>
      </c>
      <c r="F1316" s="2">
        <f t="shared" si="101"/>
        <v>993.32960676446999</v>
      </c>
      <c r="G1316" s="9">
        <f>C1316^2</f>
        <v>1.4951190850679184E-9</v>
      </c>
      <c r="H1316" s="23">
        <f>$O$2*H1315+(1-$O$2)*G1315</f>
        <v>5.528200771826961E-5</v>
      </c>
      <c r="I1316" s="9">
        <f t="shared" si="102"/>
        <v>7.4351871340450877E-3</v>
      </c>
      <c r="J1316" s="24">
        <f>$J$2*(1+C1316*$O$3/I1316)</f>
        <v>2262.1301507216235</v>
      </c>
      <c r="K1316" s="24">
        <f t="shared" si="104"/>
        <v>10.000398537256739</v>
      </c>
      <c r="L1316" s="26">
        <f t="shared" si="103"/>
        <v>-3.9853725673921758E-4</v>
      </c>
      <c r="Q1316">
        <v>1314</v>
      </c>
      <c r="R1316">
        <v>1062</v>
      </c>
      <c r="S1316" s="10">
        <v>-8.7320920406712688E-2</v>
      </c>
      <c r="T1316" s="20"/>
    </row>
    <row r="1317" spans="1:20" x14ac:dyDescent="0.15">
      <c r="A1317" s="6">
        <v>38518</v>
      </c>
      <c r="B1317" s="11">
        <v>2074.92</v>
      </c>
      <c r="C1317" s="7">
        <f t="shared" si="100"/>
        <v>2.8418976916830818E-3</v>
      </c>
      <c r="E1317">
        <v>1315</v>
      </c>
      <c r="F1317" s="2">
        <f t="shared" si="101"/>
        <v>996.15254788101436</v>
      </c>
      <c r="G1317" s="9">
        <f>C1317^2</f>
        <v>8.0763824899936287E-6</v>
      </c>
      <c r="H1317" s="23">
        <f>$O$2*H1316+(1-$O$2)*G1316</f>
        <v>5.1965176962318539E-5</v>
      </c>
      <c r="I1317" s="9">
        <f t="shared" si="102"/>
        <v>7.2086876033240991E-3</v>
      </c>
      <c r="J1317" s="24">
        <f>$J$2*(1+C1317*$O$3/I1317)</f>
        <v>2268.8740075211663</v>
      </c>
      <c r="K1317" s="24">
        <f t="shared" si="104"/>
        <v>10.030211700594005</v>
      </c>
      <c r="L1317" s="26">
        <f t="shared" si="103"/>
        <v>-3.0211700594005464E-2</v>
      </c>
      <c r="Q1317">
        <v>1315</v>
      </c>
      <c r="R1317">
        <v>658</v>
      </c>
      <c r="S1317" s="10">
        <v>-8.7356625660371279E-2</v>
      </c>
      <c r="T1317" s="20"/>
    </row>
    <row r="1318" spans="1:20" x14ac:dyDescent="0.15">
      <c r="A1318" s="6">
        <v>38519</v>
      </c>
      <c r="B1318" s="11">
        <v>2089.15</v>
      </c>
      <c r="C1318" s="7">
        <f t="shared" si="100"/>
        <v>6.8580957338113535E-3</v>
      </c>
      <c r="E1318">
        <v>1316</v>
      </c>
      <c r="F1318" s="2">
        <f t="shared" si="101"/>
        <v>1002.9842574198625</v>
      </c>
      <c r="G1318" s="9">
        <f>C1318^2</f>
        <v>4.7033477094121488E-5</v>
      </c>
      <c r="H1318" s="23">
        <f>$O$2*H1317+(1-$O$2)*G1317</f>
        <v>4.9331849293979042E-5</v>
      </c>
      <c r="I1318" s="9">
        <f t="shared" si="102"/>
        <v>7.023663523687552E-3</v>
      </c>
      <c r="J1318" s="24">
        <f>$J$2*(1+C1318*$O$3/I1318)</f>
        <v>2278.9663401295879</v>
      </c>
      <c r="K1318" s="24">
        <f t="shared" si="104"/>
        <v>10.07482776666013</v>
      </c>
      <c r="L1318" s="26">
        <f t="shared" si="103"/>
        <v>-7.4827766660130024E-2</v>
      </c>
      <c r="Q1318">
        <v>1316</v>
      </c>
      <c r="R1318">
        <v>1488</v>
      </c>
      <c r="S1318" s="10">
        <v>-8.742293052245742E-2</v>
      </c>
      <c r="T1318" s="20"/>
    </row>
    <row r="1319" spans="1:20" x14ac:dyDescent="0.15">
      <c r="A1319" s="6">
        <v>38520</v>
      </c>
      <c r="B1319" s="11">
        <v>2090.11</v>
      </c>
      <c r="C1319" s="7">
        <f t="shared" si="100"/>
        <v>4.5951702845647979E-4</v>
      </c>
      <c r="E1319">
        <v>1317</v>
      </c>
      <c r="F1319" s="2">
        <f t="shared" si="101"/>
        <v>1003.4451457654208</v>
      </c>
      <c r="G1319" s="9">
        <f>C1319^2</f>
        <v>2.1115589944147325E-7</v>
      </c>
      <c r="H1319" s="23">
        <f>$O$2*H1318+(1-$O$2)*G1318</f>
        <v>4.9193946961987586E-5</v>
      </c>
      <c r="I1319" s="9">
        <f t="shared" si="102"/>
        <v>7.0138396732451463E-3</v>
      </c>
      <c r="J1319" s="24">
        <f>$J$2*(1+C1319*$O$3/I1319)</f>
        <v>2263.1757140381001</v>
      </c>
      <c r="K1319" s="24">
        <f t="shared" si="104"/>
        <v>10.005020751348782</v>
      </c>
      <c r="L1319" s="26">
        <f t="shared" si="103"/>
        <v>-5.0207513487823263E-3</v>
      </c>
      <c r="Q1319">
        <v>1317</v>
      </c>
      <c r="R1319">
        <v>877</v>
      </c>
      <c r="S1319" s="10">
        <v>-8.7769330046491234E-2</v>
      </c>
      <c r="T1319" s="20"/>
    </row>
    <row r="1320" spans="1:20" x14ac:dyDescent="0.15">
      <c r="A1320" s="6">
        <v>38523</v>
      </c>
      <c r="B1320" s="11">
        <v>2088.13</v>
      </c>
      <c r="C1320" s="7">
        <f t="shared" si="100"/>
        <v>-9.4731856218099875E-4</v>
      </c>
      <c r="E1320">
        <v>1318</v>
      </c>
      <c r="F1320" s="2">
        <f t="shared" si="101"/>
        <v>1002.4945635527067</v>
      </c>
      <c r="G1320" s="9">
        <f>C1320^2</f>
        <v>8.9741245825267476E-7</v>
      </c>
      <c r="H1320" s="23">
        <f>$O$2*H1319+(1-$O$2)*G1319</f>
        <v>4.6254979498234815E-5</v>
      </c>
      <c r="I1320" s="9">
        <f t="shared" si="102"/>
        <v>6.8011013445055217E-3</v>
      </c>
      <c r="J1320" s="24">
        <f>$J$2*(1+C1320*$O$3/I1320)</f>
        <v>2259.6254287836241</v>
      </c>
      <c r="K1320" s="24">
        <f t="shared" si="104"/>
        <v>9.9893256917809765</v>
      </c>
      <c r="L1320" s="26">
        <f t="shared" si="103"/>
        <v>1.0674308219023487E-2</v>
      </c>
      <c r="Q1320">
        <v>1318</v>
      </c>
      <c r="R1320">
        <v>407</v>
      </c>
      <c r="S1320" s="10">
        <v>-8.7979238856467745E-2</v>
      </c>
      <c r="T1320" s="20"/>
    </row>
    <row r="1321" spans="1:20" x14ac:dyDescent="0.15">
      <c r="A1321" s="6">
        <v>38524</v>
      </c>
      <c r="B1321" s="11">
        <v>2091.0700000000002</v>
      </c>
      <c r="C1321" s="7">
        <f t="shared" si="100"/>
        <v>1.4079583167714294E-3</v>
      </c>
      <c r="E1321">
        <v>1319</v>
      </c>
      <c r="F1321" s="2">
        <f t="shared" si="101"/>
        <v>1003.9060341109789</v>
      </c>
      <c r="G1321" s="9">
        <f>C1321^2</f>
        <v>1.9823466217658365E-6</v>
      </c>
      <c r="H1321" s="23">
        <f>$O$2*H1320+(1-$O$2)*G1320</f>
        <v>4.3533525475835884E-5</v>
      </c>
      <c r="I1321" s="9">
        <f t="shared" si="102"/>
        <v>6.5979940493937914E-3</v>
      </c>
      <c r="J1321" s="24">
        <f>$J$2*(1+C1321*$O$3/I1321)</f>
        <v>2265.7391427956254</v>
      </c>
      <c r="K1321" s="24">
        <f t="shared" si="104"/>
        <v>10.016353127246314</v>
      </c>
      <c r="L1321" s="26">
        <f t="shared" si="103"/>
        <v>-1.6353127246313548E-2</v>
      </c>
      <c r="Q1321">
        <v>1319</v>
      </c>
      <c r="R1321">
        <v>460</v>
      </c>
      <c r="S1321" s="10">
        <v>-8.8060754226392035E-2</v>
      </c>
      <c r="T1321" s="20"/>
    </row>
    <row r="1322" spans="1:20" x14ac:dyDescent="0.15">
      <c r="A1322" s="6">
        <v>38525</v>
      </c>
      <c r="B1322" s="11">
        <v>2092.0300000000002</v>
      </c>
      <c r="C1322" s="7">
        <f t="shared" si="100"/>
        <v>4.5909510442032619E-4</v>
      </c>
      <c r="E1322">
        <v>1320</v>
      </c>
      <c r="F1322" s="2">
        <f t="shared" si="101"/>
        <v>1004.3669224565373</v>
      </c>
      <c r="G1322" s="9">
        <f>C1322^2</f>
        <v>2.1076831490271022E-7</v>
      </c>
      <c r="H1322" s="23">
        <f>$O$2*H1321+(1-$O$2)*G1321</f>
        <v>4.104045474459168E-5</v>
      </c>
      <c r="I1322" s="9">
        <f t="shared" si="102"/>
        <v>6.4062824433981742E-3</v>
      </c>
      <c r="J1322" s="24">
        <f>$J$2*(1+C1322*$O$3/I1322)</f>
        <v>2263.2822808712549</v>
      </c>
      <c r="K1322" s="24">
        <f t="shared" si="104"/>
        <v>10.005491860759557</v>
      </c>
      <c r="L1322" s="26">
        <f t="shared" si="103"/>
        <v>-5.491860759557099E-3</v>
      </c>
      <c r="Q1322">
        <v>1320</v>
      </c>
      <c r="R1322">
        <v>1470</v>
      </c>
      <c r="S1322" s="10">
        <v>-8.8140768585210694E-2</v>
      </c>
      <c r="T1322" s="20"/>
    </row>
    <row r="1323" spans="1:20" x14ac:dyDescent="0.15">
      <c r="A1323" s="6">
        <v>38526</v>
      </c>
      <c r="B1323" s="11">
        <v>2070.66</v>
      </c>
      <c r="C1323" s="7">
        <f t="shared" si="100"/>
        <v>-1.0214958676501018E-2</v>
      </c>
      <c r="E1323">
        <v>1321</v>
      </c>
      <c r="F1323" s="2">
        <f t="shared" si="101"/>
        <v>994.10735584759925</v>
      </c>
      <c r="G1323" s="9">
        <f>C1323^2</f>
        <v>1.0434538076262343E-4</v>
      </c>
      <c r="H1323" s="23">
        <f>$O$2*H1322+(1-$O$2)*G1322</f>
        <v>3.8590673558810345E-5</v>
      </c>
      <c r="I1323" s="9">
        <f t="shared" si="102"/>
        <v>6.2121392095485384E-3</v>
      </c>
      <c r="J1323" s="24">
        <f>$J$2*(1+C1323*$O$3/I1323)</f>
        <v>2233.5351570126977</v>
      </c>
      <c r="K1323" s="24">
        <f t="shared" si="104"/>
        <v>9.8739861232016146</v>
      </c>
      <c r="L1323" s="26">
        <f t="shared" si="103"/>
        <v>0.12601387679838538</v>
      </c>
      <c r="Q1323">
        <v>1321</v>
      </c>
      <c r="R1323">
        <v>1400</v>
      </c>
      <c r="S1323" s="10">
        <v>-8.8352842753783634E-2</v>
      </c>
      <c r="T1323" s="20"/>
    </row>
    <row r="1324" spans="1:20" x14ac:dyDescent="0.15">
      <c r="A1324" s="6">
        <v>38527</v>
      </c>
      <c r="B1324" s="11">
        <v>2053.27</v>
      </c>
      <c r="C1324" s="7">
        <f t="shared" si="100"/>
        <v>-8.3982884684109527E-3</v>
      </c>
      <c r="E1324">
        <v>1322</v>
      </c>
      <c r="F1324" s="2">
        <f t="shared" si="101"/>
        <v>985.75855550462188</v>
      </c>
      <c r="G1324" s="9">
        <f>C1324^2</f>
        <v>7.0531249198644378E-5</v>
      </c>
      <c r="H1324" s="23">
        <f>$O$2*H1323+(1-$O$2)*G1323</f>
        <v>4.253595599103913E-5</v>
      </c>
      <c r="I1324" s="9">
        <f t="shared" si="102"/>
        <v>6.5219595208065445E-3</v>
      </c>
      <c r="J1324" s="24">
        <f>$J$2*(1+C1324*$O$3/I1324)</f>
        <v>2239.7178559009162</v>
      </c>
      <c r="K1324" s="24">
        <f t="shared" si="104"/>
        <v>9.9013185262016421</v>
      </c>
      <c r="L1324" s="26">
        <f t="shared" si="103"/>
        <v>9.8681473798357899E-2</v>
      </c>
      <c r="Q1324">
        <v>1322</v>
      </c>
      <c r="R1324">
        <v>118</v>
      </c>
      <c r="S1324" s="10">
        <v>-8.9070211566935953E-2</v>
      </c>
      <c r="T1324" s="20"/>
    </row>
    <row r="1325" spans="1:20" x14ac:dyDescent="0.15">
      <c r="A1325" s="6">
        <v>38530</v>
      </c>
      <c r="B1325" s="11">
        <v>2045.2</v>
      </c>
      <c r="C1325" s="7">
        <f t="shared" si="100"/>
        <v>-3.9303160324749564E-3</v>
      </c>
      <c r="E1325">
        <v>1323</v>
      </c>
      <c r="F1325" s="2">
        <f t="shared" si="101"/>
        <v>981.88421284977267</v>
      </c>
      <c r="G1325" s="9">
        <f>C1325^2</f>
        <v>1.5447384115129684E-5</v>
      </c>
      <c r="H1325" s="23">
        <f>$O$2*H1324+(1-$O$2)*G1324</f>
        <v>4.4215673583495441E-5</v>
      </c>
      <c r="I1325" s="9">
        <f t="shared" si="102"/>
        <v>6.6494867157920875E-3</v>
      </c>
      <c r="J1325" s="24">
        <f>$J$2*(1+C1325*$O$3/I1325)</f>
        <v>2251.7938061380037</v>
      </c>
      <c r="K1325" s="24">
        <f t="shared" si="104"/>
        <v>9.9547037459019467</v>
      </c>
      <c r="L1325" s="26">
        <f t="shared" si="103"/>
        <v>4.5296254098053268E-2</v>
      </c>
      <c r="Q1325">
        <v>1323</v>
      </c>
      <c r="R1325">
        <v>321</v>
      </c>
      <c r="S1325" s="10">
        <v>-8.9878824632393162E-2</v>
      </c>
      <c r="T1325" s="20"/>
    </row>
    <row r="1326" spans="1:20" x14ac:dyDescent="0.15">
      <c r="A1326" s="6">
        <v>38531</v>
      </c>
      <c r="B1326" s="11">
        <v>2069.89</v>
      </c>
      <c r="C1326" s="7">
        <f t="shared" si="100"/>
        <v>1.2072168981028586E-2</v>
      </c>
      <c r="E1326">
        <v>1324</v>
      </c>
      <c r="F1326" s="2">
        <f t="shared" si="101"/>
        <v>993.73768498709933</v>
      </c>
      <c r="G1326" s="9">
        <f>C1326^2</f>
        <v>1.4573726390650877E-4</v>
      </c>
      <c r="H1326" s="23">
        <f>$O$2*H1325+(1-$O$2)*G1325</f>
        <v>4.2489576215393494E-5</v>
      </c>
      <c r="I1326" s="9">
        <f t="shared" si="102"/>
        <v>6.5184028883917182E-3</v>
      </c>
      <c r="J1326" s="24">
        <f>$J$2*(1+C1326*$O$3/I1326)</f>
        <v>2294.1446045288171</v>
      </c>
      <c r="K1326" s="24">
        <f t="shared" si="104"/>
        <v>10.141927660557803</v>
      </c>
      <c r="L1326" s="26">
        <f t="shared" si="103"/>
        <v>-0.14192766055780304</v>
      </c>
      <c r="Q1326">
        <v>1324</v>
      </c>
      <c r="R1326">
        <v>880</v>
      </c>
      <c r="S1326" s="10">
        <v>-8.9984731160470233E-2</v>
      </c>
      <c r="T1326" s="20"/>
    </row>
    <row r="1327" spans="1:20" x14ac:dyDescent="0.15">
      <c r="A1327" s="6">
        <v>38532</v>
      </c>
      <c r="B1327" s="11">
        <v>2068.89</v>
      </c>
      <c r="C1327" s="7">
        <f t="shared" si="100"/>
        <v>-4.8311746034812586E-4</v>
      </c>
      <c r="E1327">
        <v>1325</v>
      </c>
      <c r="F1327" s="2">
        <f t="shared" si="101"/>
        <v>993.25759296047613</v>
      </c>
      <c r="G1327" s="9">
        <f>C1327^2</f>
        <v>2.3340248049322295E-7</v>
      </c>
      <c r="H1327" s="23">
        <f>$O$2*H1326+(1-$O$2)*G1326</f>
        <v>4.8684437476860412E-5</v>
      </c>
      <c r="I1327" s="9">
        <f t="shared" si="102"/>
        <v>6.9774234124682739E-3</v>
      </c>
      <c r="J1327" s="24">
        <f>$J$2*(1+C1327*$O$3/I1327)</f>
        <v>2260.839724686537</v>
      </c>
      <c r="K1327" s="24">
        <f t="shared" si="104"/>
        <v>9.9946938369194935</v>
      </c>
      <c r="L1327" s="26">
        <f t="shared" si="103"/>
        <v>5.3061630805064652E-3</v>
      </c>
      <c r="Q1327">
        <v>1325</v>
      </c>
      <c r="R1327">
        <v>1491</v>
      </c>
      <c r="S1327" s="10">
        <v>-9.0195549790683671E-2</v>
      </c>
      <c r="T1327" s="20"/>
    </row>
    <row r="1328" spans="1:20" x14ac:dyDescent="0.15">
      <c r="A1328" s="6">
        <v>38533</v>
      </c>
      <c r="B1328" s="11">
        <v>2056.96</v>
      </c>
      <c r="C1328" s="7">
        <f t="shared" si="100"/>
        <v>-5.7663771394321772E-3</v>
      </c>
      <c r="E1328">
        <v>1326</v>
      </c>
      <c r="F1328" s="2">
        <f t="shared" si="101"/>
        <v>987.53009508286141</v>
      </c>
      <c r="G1328" s="9">
        <f>C1328^2</f>
        <v>3.3251105314166022E-5</v>
      </c>
      <c r="H1328" s="23">
        <f>$O$2*H1327+(1-$O$2)*G1327</f>
        <v>4.5777375377078378E-5</v>
      </c>
      <c r="I1328" s="9">
        <f t="shared" si="102"/>
        <v>6.765897972706829E-3</v>
      </c>
      <c r="J1328" s="24">
        <f>$J$2*(1+C1328*$O$3/I1328)</f>
        <v>2247.2659073852783</v>
      </c>
      <c r="K1328" s="24">
        <f t="shared" si="104"/>
        <v>9.9346868640045187</v>
      </c>
      <c r="L1328" s="26">
        <f t="shared" si="103"/>
        <v>6.5313135995481275E-2</v>
      </c>
      <c r="Q1328">
        <v>1326</v>
      </c>
      <c r="R1328">
        <v>1238</v>
      </c>
      <c r="S1328" s="10">
        <v>-9.0336036804897546E-2</v>
      </c>
      <c r="T1328" s="20"/>
    </row>
    <row r="1329" spans="1:20" x14ac:dyDescent="0.15">
      <c r="A1329" s="6">
        <v>38534</v>
      </c>
      <c r="B1329" s="11">
        <v>2057.37</v>
      </c>
      <c r="C1329" s="7">
        <f t="shared" si="100"/>
        <v>1.9932327317984111E-4</v>
      </c>
      <c r="E1329">
        <v>1327</v>
      </c>
      <c r="F1329" s="2">
        <f t="shared" si="101"/>
        <v>987.7269328137769</v>
      </c>
      <c r="G1329" s="9">
        <f>C1329^2</f>
        <v>3.9729767231125567E-8</v>
      </c>
      <c r="H1329" s="23">
        <f>$O$2*H1328+(1-$O$2)*G1328</f>
        <v>4.5025799173303641E-5</v>
      </c>
      <c r="I1329" s="9">
        <f t="shared" si="102"/>
        <v>6.7101266138057071E-3</v>
      </c>
      <c r="J1329" s="24">
        <f>$J$2*(1+C1329*$O$3/I1329)</f>
        <v>2262.5549327496487</v>
      </c>
      <c r="K1329" s="24">
        <f t="shared" si="104"/>
        <v>10.002276408682643</v>
      </c>
      <c r="L1329" s="26">
        <f t="shared" si="103"/>
        <v>-2.2764086826434493E-3</v>
      </c>
      <c r="Q1329">
        <v>1327</v>
      </c>
      <c r="R1329">
        <v>646</v>
      </c>
      <c r="S1329" s="10">
        <v>-9.0370825475220684E-2</v>
      </c>
      <c r="T1329" s="20"/>
    </row>
    <row r="1330" spans="1:20" x14ac:dyDescent="0.15">
      <c r="A1330" s="6">
        <v>38538</v>
      </c>
      <c r="B1330" s="11">
        <v>2078.75</v>
      </c>
      <c r="C1330" s="7">
        <f t="shared" si="100"/>
        <v>1.0391908115701121E-2</v>
      </c>
      <c r="E1330">
        <v>1328</v>
      </c>
      <c r="F1330" s="2">
        <f t="shared" si="101"/>
        <v>997.99130034298094</v>
      </c>
      <c r="G1330" s="9">
        <f>C1330^2</f>
        <v>1.0799175428517481E-4</v>
      </c>
      <c r="H1330" s="23">
        <f>$O$2*H1329+(1-$O$2)*G1329</f>
        <v>4.2326635008939286E-5</v>
      </c>
      <c r="I1330" s="9">
        <f t="shared" si="102"/>
        <v>6.5058923299528473E-3</v>
      </c>
      <c r="J1330" s="24">
        <f>$J$2*(1+C1330*$O$3/I1330)</f>
        <v>2289.7292788480704</v>
      </c>
      <c r="K1330" s="24">
        <f t="shared" si="104"/>
        <v>10.122408440381561</v>
      </c>
      <c r="L1330" s="26">
        <f t="shared" si="103"/>
        <v>-0.12240844038156062</v>
      </c>
      <c r="Q1330">
        <v>1328</v>
      </c>
      <c r="R1330">
        <v>1455</v>
      </c>
      <c r="S1330" s="10">
        <v>-9.0569028155922382E-2</v>
      </c>
      <c r="T1330" s="20"/>
    </row>
    <row r="1331" spans="1:20" x14ac:dyDescent="0.15">
      <c r="A1331" s="6">
        <v>38539</v>
      </c>
      <c r="B1331" s="11">
        <v>2068.65</v>
      </c>
      <c r="C1331" s="7">
        <f t="shared" si="100"/>
        <v>-4.8586891160552481E-3</v>
      </c>
      <c r="E1331">
        <v>1329</v>
      </c>
      <c r="F1331" s="2">
        <f t="shared" si="101"/>
        <v>993.14237087408662</v>
      </c>
      <c r="G1331" s="9">
        <f>C1331^2</f>
        <v>2.3606859926473728E-5</v>
      </c>
      <c r="H1331" s="23">
        <f>$O$2*H1330+(1-$O$2)*G1330</f>
        <v>4.6266542165513419E-5</v>
      </c>
      <c r="I1331" s="9">
        <f t="shared" si="102"/>
        <v>6.8019513498343565E-3</v>
      </c>
      <c r="J1331" s="24">
        <f>$J$2*(1+C1331*$O$3/I1331)</f>
        <v>2249.6574865431894</v>
      </c>
      <c r="K1331" s="24">
        <f t="shared" si="104"/>
        <v>9.9452595292001451</v>
      </c>
      <c r="L1331" s="26">
        <f t="shared" si="103"/>
        <v>5.474047079985489E-2</v>
      </c>
      <c r="Q1331">
        <v>1329</v>
      </c>
      <c r="R1331">
        <v>980</v>
      </c>
      <c r="S1331" s="10">
        <v>-9.0926585444000452E-2</v>
      </c>
      <c r="T1331" s="20"/>
    </row>
    <row r="1332" spans="1:20" x14ac:dyDescent="0.15">
      <c r="A1332" s="6">
        <v>38540</v>
      </c>
      <c r="B1332" s="11">
        <v>2075.66</v>
      </c>
      <c r="C1332" s="7">
        <f t="shared" si="100"/>
        <v>3.3886834408913824E-3</v>
      </c>
      <c r="E1332">
        <v>1330</v>
      </c>
      <c r="F1332" s="2">
        <f t="shared" si="101"/>
        <v>996.50781598071524</v>
      </c>
      <c r="G1332" s="9">
        <f>C1332^2</f>
        <v>1.1483175462571459E-5</v>
      </c>
      <c r="H1332" s="23">
        <f>$O$2*H1331+(1-$O$2)*G1331</f>
        <v>4.4906961231171035E-5</v>
      </c>
      <c r="I1332" s="9">
        <f t="shared" si="102"/>
        <v>6.7012656439788326E-3</v>
      </c>
      <c r="J1332" s="24">
        <f>$J$2*(1+C1332*$O$3/I1332)</f>
        <v>2270.805917617035</v>
      </c>
      <c r="K1332" s="24">
        <f t="shared" si="104"/>
        <v>10.038752266171398</v>
      </c>
      <c r="L1332" s="26">
        <f t="shared" si="103"/>
        <v>-3.8752266171398375E-2</v>
      </c>
      <c r="Q1332">
        <v>1330</v>
      </c>
      <c r="R1332">
        <v>1245</v>
      </c>
      <c r="S1332" s="10">
        <v>-9.109735514335604E-2</v>
      </c>
      <c r="T1332" s="20"/>
    </row>
    <row r="1333" spans="1:20" x14ac:dyDescent="0.15">
      <c r="A1333" s="6">
        <v>38541</v>
      </c>
      <c r="B1333" s="11">
        <v>2112.88</v>
      </c>
      <c r="C1333" s="7">
        <f t="shared" si="100"/>
        <v>1.7931645837950372E-2</v>
      </c>
      <c r="E1333">
        <v>1331</v>
      </c>
      <c r="F1333" s="2">
        <f t="shared" si="101"/>
        <v>1014.3768412116308</v>
      </c>
      <c r="G1333" s="9">
        <f>C1333^2</f>
        <v>3.2154392245768287E-4</v>
      </c>
      <c r="H1333" s="23">
        <f>$O$2*H1332+(1-$O$2)*G1332</f>
        <v>4.2901534085055053E-5</v>
      </c>
      <c r="I1333" s="9">
        <f t="shared" si="102"/>
        <v>6.5499262656197174E-3</v>
      </c>
      <c r="J1333" s="24">
        <f>$J$2*(1+C1333*$O$3/I1333)</f>
        <v>2309.4977298776762</v>
      </c>
      <c r="K1333" s="24">
        <f t="shared" si="104"/>
        <v>10.209800577698344</v>
      </c>
      <c r="L1333" s="26">
        <f t="shared" si="103"/>
        <v>-0.20980057769834382</v>
      </c>
      <c r="Q1333">
        <v>1331</v>
      </c>
      <c r="R1333">
        <v>1305</v>
      </c>
      <c r="S1333" s="10">
        <v>-9.1216812147676407E-2</v>
      </c>
      <c r="T1333" s="20"/>
    </row>
    <row r="1334" spans="1:20" x14ac:dyDescent="0.15">
      <c r="A1334" s="6">
        <v>38544</v>
      </c>
      <c r="B1334" s="11">
        <v>2135.4299999999998</v>
      </c>
      <c r="C1334" s="7">
        <f t="shared" si="100"/>
        <v>1.0672636401499291E-2</v>
      </c>
      <c r="E1334">
        <v>1332</v>
      </c>
      <c r="F1334" s="2">
        <f t="shared" si="101"/>
        <v>1025.202916411984</v>
      </c>
      <c r="G1334" s="9">
        <f>C1334^2</f>
        <v>1.1390516775860775E-4</v>
      </c>
      <c r="H1334" s="23">
        <f>$O$2*H1333+(1-$O$2)*G1333</f>
        <v>5.9620077387412737E-5</v>
      </c>
      <c r="I1334" s="9">
        <f t="shared" si="102"/>
        <v>7.7214038482268715E-3</v>
      </c>
      <c r="J1334" s="24">
        <f>$J$2*(1+C1334*$O$3/I1334)</f>
        <v>2286.0006538290886</v>
      </c>
      <c r="K1334" s="24">
        <f t="shared" si="104"/>
        <v>10.105924978466732</v>
      </c>
      <c r="L1334" s="26">
        <f t="shared" si="103"/>
        <v>-0.10592497846673155</v>
      </c>
      <c r="Q1334">
        <v>1332</v>
      </c>
      <c r="R1334">
        <v>768</v>
      </c>
      <c r="S1334" s="10">
        <v>-9.1565162996207761E-2</v>
      </c>
      <c r="T1334" s="20"/>
    </row>
    <row r="1335" spans="1:20" x14ac:dyDescent="0.15">
      <c r="A1335" s="6">
        <v>38545</v>
      </c>
      <c r="B1335" s="11">
        <v>2143.15</v>
      </c>
      <c r="C1335" s="7">
        <f t="shared" si="100"/>
        <v>3.6151969392581584E-3</v>
      </c>
      <c r="E1335">
        <v>1333</v>
      </c>
      <c r="F1335" s="2">
        <f t="shared" si="101"/>
        <v>1028.9092268575153</v>
      </c>
      <c r="G1335" s="9">
        <f>C1335^2</f>
        <v>1.3069648909621557E-5</v>
      </c>
      <c r="H1335" s="23">
        <f>$O$2*H1334+(1-$O$2)*G1334</f>
        <v>6.2877182809684438E-5</v>
      </c>
      <c r="I1335" s="9">
        <f t="shared" si="102"/>
        <v>7.9295134030837253E-3</v>
      </c>
      <c r="J1335" s="24">
        <f>$J$2*(1+C1335*$O$3/I1335)</f>
        <v>2269.9433031662302</v>
      </c>
      <c r="K1335" s="24">
        <f t="shared" si="104"/>
        <v>10.034938830286954</v>
      </c>
      <c r="L1335" s="26">
        <f t="shared" si="103"/>
        <v>-3.4938830286954214E-2</v>
      </c>
      <c r="Q1335">
        <v>1333</v>
      </c>
      <c r="R1335">
        <v>472</v>
      </c>
      <c r="S1335" s="10">
        <v>-9.1684594988182155E-2</v>
      </c>
      <c r="T1335" s="20"/>
    </row>
    <row r="1336" spans="1:20" x14ac:dyDescent="0.15">
      <c r="A1336" s="6">
        <v>38546</v>
      </c>
      <c r="B1336" s="11">
        <v>2144.11</v>
      </c>
      <c r="C1336" s="7">
        <f t="shared" si="100"/>
        <v>4.4793878169979706E-4</v>
      </c>
      <c r="E1336">
        <v>1334</v>
      </c>
      <c r="F1336" s="2">
        <f t="shared" si="101"/>
        <v>1029.3701152030735</v>
      </c>
      <c r="G1336" s="9">
        <f>C1336^2</f>
        <v>2.0064915215069845E-7</v>
      </c>
      <c r="H1336" s="23">
        <f>$O$2*H1335+(1-$O$2)*G1335</f>
        <v>5.9888730775680664E-5</v>
      </c>
      <c r="I1336" s="9">
        <f t="shared" si="102"/>
        <v>7.7387809618621886E-3</v>
      </c>
      <c r="J1336" s="24">
        <f>$J$2*(1+C1336*$O$3/I1336)</f>
        <v>2263.0433889831806</v>
      </c>
      <c r="K1336" s="24">
        <f t="shared" si="104"/>
        <v>10.004435770292217</v>
      </c>
      <c r="L1336" s="26">
        <f t="shared" si="103"/>
        <v>-4.4357702922166453E-3</v>
      </c>
      <c r="Q1336">
        <v>1334</v>
      </c>
      <c r="R1336">
        <v>928</v>
      </c>
      <c r="S1336" s="10">
        <v>-9.2111521351748493E-2</v>
      </c>
      <c r="T1336" s="20"/>
    </row>
    <row r="1337" spans="1:20" x14ac:dyDescent="0.15">
      <c r="A1337" s="6">
        <v>38547</v>
      </c>
      <c r="B1337" s="11">
        <v>2152.8200000000002</v>
      </c>
      <c r="C1337" s="7">
        <f t="shared" si="100"/>
        <v>4.0622915801895587E-3</v>
      </c>
      <c r="E1337">
        <v>1335</v>
      </c>
      <c r="F1337" s="2">
        <f t="shared" si="101"/>
        <v>1033.5517167549617</v>
      </c>
      <c r="G1337" s="9">
        <f>C1337^2</f>
        <v>1.6502212882478981E-5</v>
      </c>
      <c r="H1337" s="23">
        <f>$O$2*H1336+(1-$O$2)*G1336</f>
        <v>5.6307445878268865E-5</v>
      </c>
      <c r="I1337" s="9">
        <f t="shared" si="102"/>
        <v>7.5038287479305436E-3</v>
      </c>
      <c r="J1337" s="24">
        <f>$J$2*(1+C1337*$O$3/I1337)</f>
        <v>2271.4245055840306</v>
      </c>
      <c r="K1337" s="24">
        <f t="shared" si="104"/>
        <v>10.041486912627676</v>
      </c>
      <c r="L1337" s="26">
        <f t="shared" si="103"/>
        <v>-4.1486912627675565E-2</v>
      </c>
      <c r="Q1337">
        <v>1335</v>
      </c>
      <c r="R1337">
        <v>1123</v>
      </c>
      <c r="S1337" s="10">
        <v>-9.2132489335767787E-2</v>
      </c>
      <c r="T1337" s="20"/>
    </row>
    <row r="1338" spans="1:20" x14ac:dyDescent="0.15">
      <c r="A1338" s="6">
        <v>38548</v>
      </c>
      <c r="B1338" s="11">
        <v>2156.7800000000002</v>
      </c>
      <c r="C1338" s="7">
        <f t="shared" si="100"/>
        <v>1.8394477940562037E-3</v>
      </c>
      <c r="E1338">
        <v>1336</v>
      </c>
      <c r="F1338" s="2">
        <f t="shared" si="101"/>
        <v>1035.4528811803896</v>
      </c>
      <c r="G1338" s="9">
        <f>C1338^2</f>
        <v>3.3835681870582339E-6</v>
      </c>
      <c r="H1338" s="23">
        <f>$O$2*H1337+(1-$O$2)*G1337</f>
        <v>5.3919131898521466E-5</v>
      </c>
      <c r="I1338" s="9">
        <f t="shared" si="102"/>
        <v>7.3429647894104368E-3</v>
      </c>
      <c r="J1338" s="24">
        <f>$J$2*(1+C1338*$O$3/I1338)</f>
        <v>2266.3824941216885</v>
      </c>
      <c r="K1338" s="24">
        <f t="shared" si="104"/>
        <v>10.019197247270997</v>
      </c>
      <c r="L1338" s="26">
        <f t="shared" si="103"/>
        <v>-1.9197247270996698E-2</v>
      </c>
      <c r="Q1338">
        <v>1336</v>
      </c>
      <c r="R1338">
        <v>272</v>
      </c>
      <c r="S1338" s="10">
        <v>-9.2228143056162892E-2</v>
      </c>
      <c r="T1338" s="20"/>
    </row>
    <row r="1339" spans="1:20" x14ac:dyDescent="0.15">
      <c r="A1339" s="6">
        <v>38551</v>
      </c>
      <c r="B1339" s="11">
        <v>2144.87</v>
      </c>
      <c r="C1339" s="7">
        <f t="shared" si="100"/>
        <v>-5.5221209395489579E-3</v>
      </c>
      <c r="E1339">
        <v>1337</v>
      </c>
      <c r="F1339" s="2">
        <f t="shared" si="101"/>
        <v>1029.7349851433071</v>
      </c>
      <c r="G1339" s="9">
        <f>C1339^2</f>
        <v>3.0493819671005065E-5</v>
      </c>
      <c r="H1339" s="23">
        <f>$O$2*H1338+(1-$O$2)*G1338</f>
        <v>5.0886998075833671E-5</v>
      </c>
      <c r="I1339" s="9">
        <f t="shared" si="102"/>
        <v>7.1335123239420891E-3</v>
      </c>
      <c r="J1339" s="24">
        <f>$J$2*(1+C1339*$O$3/I1339)</f>
        <v>2248.6208280946507</v>
      </c>
      <c r="K1339" s="24">
        <f t="shared" si="104"/>
        <v>9.9406766816442271</v>
      </c>
      <c r="L1339" s="26">
        <f t="shared" si="103"/>
        <v>5.9323318355772869E-2</v>
      </c>
      <c r="Q1339">
        <v>1337</v>
      </c>
      <c r="R1339">
        <v>839</v>
      </c>
      <c r="S1339" s="10">
        <v>-9.2250231031275831E-2</v>
      </c>
      <c r="T1339" s="20"/>
    </row>
    <row r="1340" spans="1:20" x14ac:dyDescent="0.15">
      <c r="A1340" s="6">
        <v>38552</v>
      </c>
      <c r="B1340" s="11">
        <v>2173.1799999999998</v>
      </c>
      <c r="C1340" s="7">
        <f t="shared" si="100"/>
        <v>1.3198935133597711E-2</v>
      </c>
      <c r="E1340">
        <v>1338</v>
      </c>
      <c r="F1340" s="2">
        <f t="shared" si="101"/>
        <v>1043.3263904170099</v>
      </c>
      <c r="G1340" s="9">
        <f>C1340^2</f>
        <v>1.7421188866092004E-4</v>
      </c>
      <c r="H1340" s="23">
        <f>$O$2*H1339+(1-$O$2)*G1339</f>
        <v>4.9663407371543957E-5</v>
      </c>
      <c r="I1340" s="9">
        <f t="shared" si="102"/>
        <v>7.0472269277740696E-3</v>
      </c>
      <c r="J1340" s="24">
        <f>$J$2*(1+C1340*$O$3/I1340)</f>
        <v>2294.5071267530889</v>
      </c>
      <c r="K1340" s="24">
        <f t="shared" si="104"/>
        <v>10.14353029457078</v>
      </c>
      <c r="L1340" s="26">
        <f t="shared" si="103"/>
        <v>-0.14353029457078037</v>
      </c>
      <c r="Q1340">
        <v>1338</v>
      </c>
      <c r="R1340">
        <v>712</v>
      </c>
      <c r="S1340" s="10">
        <v>-9.2545979309360149E-2</v>
      </c>
      <c r="T1340" s="20"/>
    </row>
    <row r="1341" spans="1:20" x14ac:dyDescent="0.15">
      <c r="A1341" s="6">
        <v>38553</v>
      </c>
      <c r="B1341" s="11">
        <v>2188.5700000000002</v>
      </c>
      <c r="C1341" s="7">
        <f t="shared" si="100"/>
        <v>7.081787978906684E-3</v>
      </c>
      <c r="E1341">
        <v>1339</v>
      </c>
      <c r="F1341" s="2">
        <f t="shared" si="101"/>
        <v>1050.7150067067412</v>
      </c>
      <c r="G1341" s="9">
        <f>C1341^2</f>
        <v>5.0151720978187215E-5</v>
      </c>
      <c r="H1341" s="23">
        <f>$O$2*H1340+(1-$O$2)*G1340</f>
        <v>5.7136316248906528E-5</v>
      </c>
      <c r="I1341" s="9">
        <f t="shared" si="102"/>
        <v>7.5588568083346129E-3</v>
      </c>
      <c r="J1341" s="24">
        <f>$J$2*(1+C1341*$O$3/I1341)</f>
        <v>2278.2808973123865</v>
      </c>
      <c r="K1341" s="24">
        <f t="shared" si="104"/>
        <v>10.071797569063264</v>
      </c>
      <c r="L1341" s="26">
        <f t="shared" si="103"/>
        <v>-7.1797569063264177E-2</v>
      </c>
      <c r="Q1341">
        <v>1339</v>
      </c>
      <c r="R1341">
        <v>851</v>
      </c>
      <c r="S1341" s="10">
        <v>-9.3585096620195429E-2</v>
      </c>
      <c r="T1341" s="20"/>
    </row>
    <row r="1342" spans="1:20" x14ac:dyDescent="0.15">
      <c r="A1342" s="6">
        <v>38554</v>
      </c>
      <c r="B1342" s="11">
        <v>2178.6</v>
      </c>
      <c r="C1342" s="7">
        <f t="shared" si="100"/>
        <v>-4.5554860022756216E-3</v>
      </c>
      <c r="E1342">
        <v>1340</v>
      </c>
      <c r="F1342" s="2">
        <f t="shared" si="101"/>
        <v>1045.9284892013077</v>
      </c>
      <c r="G1342" s="9">
        <f>C1342^2</f>
        <v>2.0752452716929124E-5</v>
      </c>
      <c r="H1342" s="23">
        <f>$O$2*H1341+(1-$O$2)*G1341</f>
        <v>5.6717240532663366E-5</v>
      </c>
      <c r="I1342" s="9">
        <f t="shared" si="102"/>
        <v>7.5310849505674394E-3</v>
      </c>
      <c r="J1342" s="24">
        <f>$J$2*(1+C1342*$O$3/I1342)</f>
        <v>2251.5542285264637</v>
      </c>
      <c r="K1342" s="24">
        <f t="shared" si="104"/>
        <v>9.9536446239963201</v>
      </c>
      <c r="L1342" s="26">
        <f t="shared" si="103"/>
        <v>4.6355376003679893E-2</v>
      </c>
      <c r="Q1342">
        <v>1340</v>
      </c>
      <c r="R1342">
        <v>1479</v>
      </c>
      <c r="S1342" s="10">
        <v>-9.4357438220662004E-2</v>
      </c>
      <c r="T1342" s="20"/>
    </row>
    <row r="1343" spans="1:20" x14ac:dyDescent="0.15">
      <c r="A1343" s="6">
        <v>38555</v>
      </c>
      <c r="B1343" s="11">
        <v>2179.7399999999998</v>
      </c>
      <c r="C1343" s="7">
        <f t="shared" si="100"/>
        <v>5.2327182594313904E-4</v>
      </c>
      <c r="E1343">
        <v>1341</v>
      </c>
      <c r="F1343" s="2">
        <f t="shared" si="101"/>
        <v>1046.4757941116579</v>
      </c>
      <c r="G1343" s="9">
        <f>C1343^2</f>
        <v>2.7381340382586681E-7</v>
      </c>
      <c r="H1343" s="23">
        <f>$O$2*H1342+(1-$O$2)*G1342</f>
        <v>5.4559353263719306E-5</v>
      </c>
      <c r="I1343" s="9">
        <f t="shared" si="102"/>
        <v>7.3864303465015699E-3</v>
      </c>
      <c r="J1343" s="24">
        <f>$J$2*(1+C1343*$O$3/I1343)</f>
        <v>2263.2680497574347</v>
      </c>
      <c r="K1343" s="24">
        <f t="shared" si="104"/>
        <v>10.005428948017872</v>
      </c>
      <c r="L1343" s="26">
        <f t="shared" si="103"/>
        <v>-5.4289480178724148E-3</v>
      </c>
      <c r="Q1343">
        <v>1341</v>
      </c>
      <c r="R1343">
        <v>773</v>
      </c>
      <c r="S1343" s="10">
        <v>-9.4570270863233219E-2</v>
      </c>
      <c r="T1343" s="20"/>
    </row>
    <row r="1344" spans="1:20" x14ac:dyDescent="0.15">
      <c r="A1344" s="6">
        <v>38558</v>
      </c>
      <c r="B1344" s="11">
        <v>2166.7399999999998</v>
      </c>
      <c r="C1344" s="7">
        <f t="shared" si="100"/>
        <v>-5.964014056722311E-3</v>
      </c>
      <c r="E1344">
        <v>1342</v>
      </c>
      <c r="F1344" s="2">
        <f t="shared" si="101"/>
        <v>1040.2345977655564</v>
      </c>
      <c r="G1344" s="9">
        <f>C1344^2</f>
        <v>3.5569463668781319E-5</v>
      </c>
      <c r="H1344" s="23">
        <f>$O$2*H1343+(1-$O$2)*G1343</f>
        <v>5.1302220872125695E-5</v>
      </c>
      <c r="I1344" s="9">
        <f t="shared" si="102"/>
        <v>7.1625568669383488E-3</v>
      </c>
      <c r="J1344" s="24">
        <f>$J$2*(1+C1344*$O$3/I1344)</f>
        <v>2247.605764265219</v>
      </c>
      <c r="K1344" s="24">
        <f t="shared" si="104"/>
        <v>9.9361892993281256</v>
      </c>
      <c r="L1344" s="26">
        <f t="shared" si="103"/>
        <v>6.3810700671874443E-2</v>
      </c>
      <c r="Q1344">
        <v>1342</v>
      </c>
      <c r="R1344">
        <v>424</v>
      </c>
      <c r="S1344" s="10">
        <v>-9.464310050150182E-2</v>
      </c>
      <c r="T1344" s="20"/>
    </row>
    <row r="1345" spans="1:20" x14ac:dyDescent="0.15">
      <c r="A1345" s="6">
        <v>38559</v>
      </c>
      <c r="B1345" s="11">
        <v>2175.9899999999998</v>
      </c>
      <c r="C1345" s="7">
        <f t="shared" si="100"/>
        <v>4.2690862770797811E-3</v>
      </c>
      <c r="E1345">
        <v>1343</v>
      </c>
      <c r="F1345" s="2">
        <f t="shared" si="101"/>
        <v>1044.675449011821</v>
      </c>
      <c r="G1345" s="9">
        <f>C1345^2</f>
        <v>1.8225097641150904E-5</v>
      </c>
      <c r="H1345" s="23">
        <f>$O$2*H1344+(1-$O$2)*G1344</f>
        <v>5.0358255439925025E-5</v>
      </c>
      <c r="I1345" s="9">
        <f t="shared" si="102"/>
        <v>7.0963550813023038E-3</v>
      </c>
      <c r="J1345" s="24">
        <f>$J$2*(1+C1345*$O$3/I1345)</f>
        <v>2272.4685232107622</v>
      </c>
      <c r="K1345" s="24">
        <f t="shared" si="104"/>
        <v>10.046102293552556</v>
      </c>
      <c r="L1345" s="26">
        <f t="shared" si="103"/>
        <v>-4.6102293552555906E-2</v>
      </c>
      <c r="Q1345">
        <v>1343</v>
      </c>
      <c r="R1345">
        <v>1302</v>
      </c>
      <c r="S1345" s="10">
        <v>-9.5323859722816096E-2</v>
      </c>
      <c r="T1345" s="20"/>
    </row>
    <row r="1346" spans="1:20" x14ac:dyDescent="0.15">
      <c r="A1346" s="6">
        <v>38560</v>
      </c>
      <c r="B1346" s="11">
        <v>2186.2199999999998</v>
      </c>
      <c r="C1346" s="7">
        <f t="shared" si="100"/>
        <v>4.7013083699833924E-3</v>
      </c>
      <c r="E1346">
        <v>1344</v>
      </c>
      <c r="F1346" s="2">
        <f t="shared" si="101"/>
        <v>1049.5867904441764</v>
      </c>
      <c r="G1346" s="9">
        <f>C1346^2</f>
        <v>2.2102300389675902E-5</v>
      </c>
      <c r="H1346" s="23">
        <f>$O$2*H1345+(1-$O$2)*G1345</f>
        <v>4.8430265971998578E-5</v>
      </c>
      <c r="I1346" s="9">
        <f t="shared" si="102"/>
        <v>6.9591857262181599E-3</v>
      </c>
      <c r="J1346" s="24">
        <f>$J$2*(1+C1346*$O$3/I1346)</f>
        <v>2273.7507181841584</v>
      </c>
      <c r="K1346" s="24">
        <f t="shared" si="104"/>
        <v>10.051770606108461</v>
      </c>
      <c r="L1346" s="26">
        <f t="shared" si="103"/>
        <v>-5.1770606108460626E-2</v>
      </c>
      <c r="Q1346">
        <v>1344</v>
      </c>
      <c r="R1346">
        <v>1009</v>
      </c>
      <c r="S1346" s="10">
        <v>-9.6081053622185664E-2</v>
      </c>
      <c r="T1346" s="20"/>
    </row>
    <row r="1347" spans="1:20" x14ac:dyDescent="0.15">
      <c r="A1347" s="6">
        <v>38561</v>
      </c>
      <c r="B1347" s="11">
        <v>2198.44</v>
      </c>
      <c r="C1347" s="7">
        <f t="shared" si="100"/>
        <v>5.5895564032897305E-3</v>
      </c>
      <c r="E1347">
        <v>1345</v>
      </c>
      <c r="F1347" s="2">
        <f t="shared" si="101"/>
        <v>1055.4535150095119</v>
      </c>
      <c r="G1347" s="9">
        <f>C1347^2</f>
        <v>3.1243140785557229E-5</v>
      </c>
      <c r="H1347" s="23">
        <f>$O$2*H1346+(1-$O$2)*G1346</f>
        <v>4.6850588037059212E-5</v>
      </c>
      <c r="I1347" s="9">
        <f t="shared" si="102"/>
        <v>6.8447489389355408E-3</v>
      </c>
      <c r="J1347" s="24">
        <f>$J$2*(1+C1347*$O$3/I1347)</f>
        <v>2276.1960809758111</v>
      </c>
      <c r="K1347" s="24">
        <f t="shared" si="104"/>
        <v>10.062581037363667</v>
      </c>
      <c r="L1347" s="26">
        <f t="shared" si="103"/>
        <v>-6.2581037363667491E-2</v>
      </c>
      <c r="Q1347">
        <v>1345</v>
      </c>
      <c r="R1347">
        <v>1367</v>
      </c>
      <c r="S1347" s="10">
        <v>-9.6567622727222968E-2</v>
      </c>
      <c r="T1347" s="20"/>
    </row>
    <row r="1348" spans="1:20" x14ac:dyDescent="0.15">
      <c r="A1348" s="6">
        <v>38562</v>
      </c>
      <c r="B1348" s="11">
        <v>2184.83</v>
      </c>
      <c r="C1348" s="7">
        <f t="shared" ref="C1348:C1411" si="105">B1348/B1347-1</f>
        <v>-6.1907534433508493E-3</v>
      </c>
      <c r="E1348">
        <v>1346</v>
      </c>
      <c r="F1348" s="2">
        <f t="shared" ref="F1348:F1411" si="106">F1347*(1+C1348)</f>
        <v>1048.91946252717</v>
      </c>
      <c r="G1348" s="9">
        <f>C1348^2</f>
        <v>3.8325428196360398E-5</v>
      </c>
      <c r="H1348" s="23">
        <f>$O$2*H1347+(1-$O$2)*G1347</f>
        <v>4.5914141201969091E-5</v>
      </c>
      <c r="I1348" s="9">
        <f t="shared" ref="I1348:I1411" si="107">SQRT(H1348)</f>
        <v>6.7759974322581535E-3</v>
      </c>
      <c r="J1348" s="24">
        <f>$J$2*(1+C1348*$O$3/I1348)</f>
        <v>2246.2022496257314</v>
      </c>
      <c r="K1348" s="24">
        <f t="shared" si="104"/>
        <v>9.9299846582099836</v>
      </c>
      <c r="L1348" s="26">
        <f t="shared" si="103"/>
        <v>7.001534179001645E-2</v>
      </c>
      <c r="Q1348">
        <v>1346</v>
      </c>
      <c r="R1348">
        <v>457</v>
      </c>
      <c r="S1348" s="10">
        <v>-9.7056473671347732E-2</v>
      </c>
      <c r="T1348" s="20"/>
    </row>
    <row r="1349" spans="1:20" x14ac:dyDescent="0.15">
      <c r="A1349" s="6">
        <v>38565</v>
      </c>
      <c r="B1349" s="11">
        <v>2195.38</v>
      </c>
      <c r="C1349" s="7">
        <f t="shared" si="105"/>
        <v>4.8287509783371263E-3</v>
      </c>
      <c r="E1349">
        <v>1347</v>
      </c>
      <c r="F1349" s="2">
        <f t="shared" si="106"/>
        <v>1053.9844334080449</v>
      </c>
      <c r="G1349" s="9">
        <f>C1349^2</f>
        <v>2.3316836010791754E-5</v>
      </c>
      <c r="H1349" s="23">
        <f>$O$2*H1348+(1-$O$2)*G1348</f>
        <v>4.5458818421632573E-5</v>
      </c>
      <c r="I1349" s="9">
        <f t="shared" si="107"/>
        <v>6.7423155089058667E-3</v>
      </c>
      <c r="J1349" s="24">
        <f>$J$2*(1+C1349*$O$3/I1349)</f>
        <v>2274.4550638076639</v>
      </c>
      <c r="K1349" s="24">
        <f t="shared" si="104"/>
        <v>10.054884369010557</v>
      </c>
      <c r="L1349" s="26">
        <f t="shared" ref="L1349:L1412" si="108">-(K1349-$K$2)</f>
        <v>-5.4884369010556711E-2</v>
      </c>
      <c r="Q1349">
        <v>1347</v>
      </c>
      <c r="R1349">
        <v>1483</v>
      </c>
      <c r="S1349" s="10">
        <v>-9.7373724758437419E-2</v>
      </c>
      <c r="T1349" s="20"/>
    </row>
    <row r="1350" spans="1:20" x14ac:dyDescent="0.15">
      <c r="A1350" s="6">
        <v>38566</v>
      </c>
      <c r="B1350" s="11">
        <v>2218.15</v>
      </c>
      <c r="C1350" s="7">
        <f t="shared" si="105"/>
        <v>1.0371780739553138E-2</v>
      </c>
      <c r="E1350">
        <v>1348</v>
      </c>
      <c r="F1350" s="2">
        <f t="shared" si="106"/>
        <v>1064.9161288542552</v>
      </c>
      <c r="G1350" s="9">
        <f>C1350^2</f>
        <v>1.0757383570936543E-4</v>
      </c>
      <c r="H1350" s="23">
        <f>$O$2*H1349+(1-$O$2)*G1349</f>
        <v>4.4130299476982126E-5</v>
      </c>
      <c r="I1350" s="9">
        <f t="shared" si="107"/>
        <v>6.6430640127114627E-3</v>
      </c>
      <c r="J1350" s="24">
        <f>$J$2*(1+C1350*$O$3/I1350)</f>
        <v>2289.1050047890849</v>
      </c>
      <c r="K1350" s="24">
        <f t="shared" ref="K1350:K1413" si="109">$K$2*J1350/$J$2</f>
        <v>10.119648656916258</v>
      </c>
      <c r="L1350" s="26">
        <f t="shared" si="108"/>
        <v>-0.11964865691625803</v>
      </c>
      <c r="Q1350">
        <v>1348</v>
      </c>
      <c r="R1350">
        <v>536</v>
      </c>
      <c r="S1350" s="10">
        <v>-9.7567239373249848E-2</v>
      </c>
      <c r="T1350" s="20"/>
    </row>
    <row r="1351" spans="1:20" x14ac:dyDescent="0.15">
      <c r="A1351" s="6">
        <v>38567</v>
      </c>
      <c r="B1351" s="11">
        <v>2216.81</v>
      </c>
      <c r="C1351" s="7">
        <f t="shared" si="105"/>
        <v>-6.0410702612545553E-4</v>
      </c>
      <c r="E1351">
        <v>1349</v>
      </c>
      <c r="F1351" s="2">
        <f t="shared" si="106"/>
        <v>1064.2728055385801</v>
      </c>
      <c r="G1351" s="9">
        <f>C1351^2</f>
        <v>3.6494529901414179E-7</v>
      </c>
      <c r="H1351" s="23">
        <f>$O$2*H1350+(1-$O$2)*G1350</f>
        <v>4.793691165092513E-5</v>
      </c>
      <c r="I1351" s="9">
        <f t="shared" si="107"/>
        <v>6.9236487238251137E-3</v>
      </c>
      <c r="J1351" s="24">
        <f>$J$2*(1+C1351*$O$3/I1351)</f>
        <v>2260.5274766783559</v>
      </c>
      <c r="K1351" s="24">
        <f t="shared" si="109"/>
        <v>9.9933134545735527</v>
      </c>
      <c r="L1351" s="26">
        <f t="shared" si="108"/>
        <v>6.6865454264473101E-3</v>
      </c>
      <c r="Q1351">
        <v>1349</v>
      </c>
      <c r="R1351">
        <v>1168</v>
      </c>
      <c r="S1351" s="10">
        <v>-9.761425021900294E-2</v>
      </c>
      <c r="T1351" s="20"/>
    </row>
    <row r="1352" spans="1:20" x14ac:dyDescent="0.15">
      <c r="A1352" s="6">
        <v>38568</v>
      </c>
      <c r="B1352" s="11">
        <v>2191.3200000000002</v>
      </c>
      <c r="C1352" s="7">
        <f t="shared" si="105"/>
        <v>-1.1498504607972637E-2</v>
      </c>
      <c r="E1352">
        <v>1350</v>
      </c>
      <c r="F1352" s="2">
        <f t="shared" si="106"/>
        <v>1052.0352597799547</v>
      </c>
      <c r="G1352" s="9">
        <f>C1352^2</f>
        <v>1.3221560821956798E-4</v>
      </c>
      <c r="H1352" s="23">
        <f>$O$2*H1351+(1-$O$2)*G1351</f>
        <v>4.5082593669810468E-5</v>
      </c>
      <c r="I1352" s="9">
        <f t="shared" si="107"/>
        <v>6.7143572789813968E-3</v>
      </c>
      <c r="J1352" s="24">
        <f>$J$2*(1+C1352*$O$3/I1352)</f>
        <v>2232.3534222574012</v>
      </c>
      <c r="K1352" s="24">
        <f t="shared" si="109"/>
        <v>9.8687619240040032</v>
      </c>
      <c r="L1352" s="26">
        <f t="shared" si="108"/>
        <v>0.13123807599599679</v>
      </c>
      <c r="Q1352">
        <v>1350</v>
      </c>
      <c r="R1352">
        <v>884</v>
      </c>
      <c r="S1352" s="10">
        <v>-9.7942586432296252E-2</v>
      </c>
      <c r="T1352" s="20"/>
    </row>
    <row r="1353" spans="1:20" x14ac:dyDescent="0.15">
      <c r="A1353" s="6">
        <v>38569</v>
      </c>
      <c r="B1353" s="11">
        <v>2177.91</v>
      </c>
      <c r="C1353" s="7">
        <f t="shared" si="105"/>
        <v>-6.1195991457205778E-3</v>
      </c>
      <c r="E1353">
        <v>1351</v>
      </c>
      <c r="F1353" s="2">
        <f t="shared" si="106"/>
        <v>1045.5972257029373</v>
      </c>
      <c r="G1353" s="9">
        <f>C1353^2</f>
        <v>3.7449493704304028E-5</v>
      </c>
      <c r="H1353" s="23">
        <f>$O$2*H1352+(1-$O$2)*G1352</f>
        <v>5.0310574542795919E-5</v>
      </c>
      <c r="I1353" s="9">
        <f t="shared" si="107"/>
        <v>7.0929947513582664E-3</v>
      </c>
      <c r="J1353" s="24">
        <f>$J$2*(1+C1353*$O$3/I1353)</f>
        <v>2247.0839621597925</v>
      </c>
      <c r="K1353" s="24">
        <f t="shared" si="109"/>
        <v>9.9338825226777256</v>
      </c>
      <c r="L1353" s="26">
        <f t="shared" si="108"/>
        <v>6.6117477322274354E-2</v>
      </c>
      <c r="Q1353">
        <v>1351</v>
      </c>
      <c r="R1353">
        <v>1230</v>
      </c>
      <c r="S1353" s="10">
        <v>-9.8630613172973725E-2</v>
      </c>
      <c r="T1353" s="20"/>
    </row>
    <row r="1354" spans="1:20" x14ac:dyDescent="0.15">
      <c r="A1354" s="6">
        <v>38572</v>
      </c>
      <c r="B1354" s="11">
        <v>2164.39</v>
      </c>
      <c r="C1354" s="7">
        <f t="shared" si="105"/>
        <v>-6.2077863639911079E-3</v>
      </c>
      <c r="E1354">
        <v>1352</v>
      </c>
      <c r="F1354" s="2">
        <f t="shared" si="106"/>
        <v>1039.1063815029918</v>
      </c>
      <c r="G1354" s="9">
        <f>C1354^2</f>
        <v>3.8536611540953942E-5</v>
      </c>
      <c r="H1354" s="23">
        <f>$O$2*H1353+(1-$O$2)*G1353</f>
        <v>4.9538909692486405E-5</v>
      </c>
      <c r="I1354" s="9">
        <f t="shared" si="107"/>
        <v>7.0383882879879829E-3</v>
      </c>
      <c r="J1354" s="24">
        <f>$J$2*(1+C1354*$O$3/I1354)</f>
        <v>2246.7507296843673</v>
      </c>
      <c r="K1354" s="24">
        <f t="shared" si="109"/>
        <v>9.932409372444198</v>
      </c>
      <c r="L1354" s="26">
        <f t="shared" si="108"/>
        <v>6.759062755580203E-2</v>
      </c>
      <c r="Q1354">
        <v>1352</v>
      </c>
      <c r="R1354">
        <v>777</v>
      </c>
      <c r="S1354" s="10">
        <v>-9.8842545028075435E-2</v>
      </c>
      <c r="T1354" s="20"/>
    </row>
    <row r="1355" spans="1:20" x14ac:dyDescent="0.15">
      <c r="A1355" s="6">
        <v>38573</v>
      </c>
      <c r="B1355" s="11">
        <v>2174.19</v>
      </c>
      <c r="C1355" s="7">
        <f t="shared" si="105"/>
        <v>4.5278346323907037E-3</v>
      </c>
      <c r="E1355">
        <v>1353</v>
      </c>
      <c r="F1355" s="2">
        <f t="shared" si="106"/>
        <v>1043.8112833638993</v>
      </c>
      <c r="G1355" s="9">
        <f>C1355^2</f>
        <v>2.0501286458276657E-5</v>
      </c>
      <c r="H1355" s="23">
        <f>$O$2*H1354+(1-$O$2)*G1354</f>
        <v>4.8878771803394458E-5</v>
      </c>
      <c r="I1355" s="9">
        <f t="shared" si="107"/>
        <v>6.9913354806785278E-3</v>
      </c>
      <c r="J1355" s="24">
        <f>$J$2*(1+C1355*$O$3/I1355)</f>
        <v>2273.2667391762329</v>
      </c>
      <c r="K1355" s="24">
        <f t="shared" si="109"/>
        <v>10.049631037365533</v>
      </c>
      <c r="L1355" s="26">
        <f t="shared" si="108"/>
        <v>-4.9631037365532649E-2</v>
      </c>
      <c r="Q1355">
        <v>1353</v>
      </c>
      <c r="R1355">
        <v>1068</v>
      </c>
      <c r="S1355" s="10">
        <v>-9.9081856846087391E-2</v>
      </c>
      <c r="T1355" s="20"/>
    </row>
    <row r="1356" spans="1:20" x14ac:dyDescent="0.15">
      <c r="A1356" s="6">
        <v>38574</v>
      </c>
      <c r="B1356" s="11">
        <v>2157.81</v>
      </c>
      <c r="C1356" s="7">
        <f t="shared" si="105"/>
        <v>-7.5338401887600215E-3</v>
      </c>
      <c r="E1356">
        <v>1354</v>
      </c>
      <c r="F1356" s="2">
        <f t="shared" si="106"/>
        <v>1035.9473759678112</v>
      </c>
      <c r="G1356" s="9">
        <f>C1356^2</f>
        <v>5.6758747989775635E-5</v>
      </c>
      <c r="H1356" s="23">
        <f>$O$2*H1355+(1-$O$2)*G1355</f>
        <v>4.7176122682687391E-5</v>
      </c>
      <c r="I1356" s="9">
        <f t="shared" si="107"/>
        <v>6.8684876561501797E-3</v>
      </c>
      <c r="J1356" s="24">
        <f>$J$2*(1+C1356*$O$3/I1356)</f>
        <v>2243.0257806411514</v>
      </c>
      <c r="K1356" s="24">
        <f t="shared" si="109"/>
        <v>9.915942161240082</v>
      </c>
      <c r="L1356" s="26">
        <f t="shared" si="108"/>
        <v>8.4057838759918013E-2</v>
      </c>
      <c r="Q1356">
        <v>1354</v>
      </c>
      <c r="R1356">
        <v>84</v>
      </c>
      <c r="S1356" s="10">
        <v>-9.9265259750156432E-2</v>
      </c>
      <c r="T1356" s="20"/>
    </row>
    <row r="1357" spans="1:20" x14ac:dyDescent="0.15">
      <c r="A1357" s="6">
        <v>38575</v>
      </c>
      <c r="B1357" s="11">
        <v>2174.5500000000002</v>
      </c>
      <c r="C1357" s="7">
        <f t="shared" si="105"/>
        <v>7.7578656137473612E-3</v>
      </c>
      <c r="E1357">
        <v>1355</v>
      </c>
      <c r="F1357" s="2">
        <f t="shared" si="106"/>
        <v>1043.9841164934837</v>
      </c>
      <c r="G1357" s="9">
        <f>C1357^2</f>
        <v>6.0184478880963718E-5</v>
      </c>
      <c r="H1357" s="23">
        <f>$O$2*H1356+(1-$O$2)*G1356</f>
        <v>4.7751080201112689E-5</v>
      </c>
      <c r="I1357" s="9">
        <f t="shared" si="107"/>
        <v>6.9102156407099694E-3</v>
      </c>
      <c r="J1357" s="24">
        <f>$J$2*(1+C1357*$O$3/I1357)</f>
        <v>2281.5013906541312</v>
      </c>
      <c r="K1357" s="24">
        <f t="shared" si="109"/>
        <v>10.086034688396895</v>
      </c>
      <c r="L1357" s="26">
        <f t="shared" si="108"/>
        <v>-8.6034688396894765E-2</v>
      </c>
      <c r="Q1357">
        <v>1355</v>
      </c>
      <c r="R1357">
        <v>413</v>
      </c>
      <c r="S1357" s="10">
        <v>-0.1013081298140861</v>
      </c>
      <c r="T1357" s="20"/>
    </row>
    <row r="1358" spans="1:20" x14ac:dyDescent="0.15">
      <c r="A1358" s="6">
        <v>38576</v>
      </c>
      <c r="B1358" s="11">
        <v>2156.9</v>
      </c>
      <c r="C1358" s="7">
        <f t="shared" si="105"/>
        <v>-8.1166218298038828E-3</v>
      </c>
      <c r="E1358">
        <v>1356</v>
      </c>
      <c r="F1358" s="2">
        <f t="shared" si="106"/>
        <v>1035.5104922235842</v>
      </c>
      <c r="G1358" s="9">
        <f>C1358^2</f>
        <v>6.5879549928048937E-5</v>
      </c>
      <c r="H1358" s="23">
        <f>$O$2*H1357+(1-$O$2)*G1357</f>
        <v>4.8497084121903752E-5</v>
      </c>
      <c r="I1358" s="9">
        <f t="shared" si="107"/>
        <v>6.963984787598531E-3</v>
      </c>
      <c r="J1358" s="24">
        <f>$J$2*(1+C1358*$O$3/I1358)</f>
        <v>2241.8358438453815</v>
      </c>
      <c r="K1358" s="24">
        <f t="shared" si="109"/>
        <v>9.9106817025577865</v>
      </c>
      <c r="L1358" s="26">
        <f t="shared" si="108"/>
        <v>8.9318297442213535E-2</v>
      </c>
      <c r="Q1358">
        <v>1356</v>
      </c>
      <c r="R1358">
        <v>491</v>
      </c>
      <c r="S1358" s="10">
        <v>-0.10210789021923716</v>
      </c>
      <c r="T1358" s="20"/>
    </row>
    <row r="1359" spans="1:20" x14ac:dyDescent="0.15">
      <c r="A1359" s="6">
        <v>38579</v>
      </c>
      <c r="B1359" s="11">
        <v>2167.04</v>
      </c>
      <c r="C1359" s="7">
        <f t="shared" si="105"/>
        <v>4.7011915248735825E-3</v>
      </c>
      <c r="E1359">
        <v>1357</v>
      </c>
      <c r="F1359" s="2">
        <f t="shared" si="106"/>
        <v>1040.3786253735434</v>
      </c>
      <c r="G1359" s="9">
        <f>C1359^2</f>
        <v>2.2101201753543201E-5</v>
      </c>
      <c r="H1359" s="23">
        <f>$O$2*H1358+(1-$O$2)*G1358</f>
        <v>4.954003207027246E-5</v>
      </c>
      <c r="I1359" s="9">
        <f t="shared" si="107"/>
        <v>7.0384680201214566E-3</v>
      </c>
      <c r="J1359" s="24">
        <f>$J$2*(1+C1359*$O$3/I1359)</f>
        <v>2273.6185192304533</v>
      </c>
      <c r="K1359" s="24">
        <f t="shared" si="109"/>
        <v>10.05118618251867</v>
      </c>
      <c r="L1359" s="26">
        <f t="shared" si="108"/>
        <v>-5.1186182518669909E-2</v>
      </c>
      <c r="Q1359">
        <v>1357</v>
      </c>
      <c r="R1359">
        <v>687</v>
      </c>
      <c r="S1359" s="10">
        <v>-0.10250350124867325</v>
      </c>
      <c r="T1359" s="20"/>
    </row>
    <row r="1360" spans="1:20" x14ac:dyDescent="0.15">
      <c r="A1360" s="6">
        <v>38580</v>
      </c>
      <c r="B1360" s="11">
        <v>2137.06</v>
      </c>
      <c r="C1360" s="7">
        <f t="shared" si="105"/>
        <v>-1.3834539279385716E-2</v>
      </c>
      <c r="E1360">
        <v>1358</v>
      </c>
      <c r="F1360" s="2">
        <f t="shared" si="106"/>
        <v>1025.9854664153797</v>
      </c>
      <c r="G1360" s="9">
        <f>C1360^2</f>
        <v>1.9139447707286624E-4</v>
      </c>
      <c r="H1360" s="23">
        <f>$O$2*H1359+(1-$O$2)*G1359</f>
        <v>4.7893702251268703E-5</v>
      </c>
      <c r="I1360" s="9">
        <f t="shared" si="107"/>
        <v>6.9205275991985398E-3</v>
      </c>
      <c r="J1360" s="24">
        <f>$J$2*(1+C1360*$O$3/I1360)</f>
        <v>2227.3863715836296</v>
      </c>
      <c r="K1360" s="24">
        <f t="shared" si="109"/>
        <v>9.8468036444255187</v>
      </c>
      <c r="L1360" s="26">
        <f t="shared" si="108"/>
        <v>0.1531963555744813</v>
      </c>
      <c r="Q1360">
        <v>1358</v>
      </c>
      <c r="R1360">
        <v>1136</v>
      </c>
      <c r="S1360" s="10">
        <v>-0.1027269906806616</v>
      </c>
      <c r="T1360" s="20"/>
    </row>
    <row r="1361" spans="1:20" x14ac:dyDescent="0.15">
      <c r="A1361" s="6">
        <v>38581</v>
      </c>
      <c r="B1361" s="11">
        <v>2145.15</v>
      </c>
      <c r="C1361" s="7">
        <f t="shared" si="105"/>
        <v>3.7855745744153069E-3</v>
      </c>
      <c r="E1361">
        <v>1359</v>
      </c>
      <c r="F1361" s="2">
        <f t="shared" si="106"/>
        <v>1029.8694109107614</v>
      </c>
      <c r="G1361" s="9">
        <f>C1361^2</f>
        <v>1.4330574858459632E-5</v>
      </c>
      <c r="H1361" s="23">
        <f>$O$2*H1360+(1-$O$2)*G1360</f>
        <v>5.6503748740564562E-5</v>
      </c>
      <c r="I1361" s="9">
        <f t="shared" si="107"/>
        <v>7.5168975475633937E-3</v>
      </c>
      <c r="J1361" s="24">
        <f>$J$2*(1+C1361*$O$3/I1361)</f>
        <v>2270.7700432136658</v>
      </c>
      <c r="K1361" s="24">
        <f t="shared" si="109"/>
        <v>10.038593673028178</v>
      </c>
      <c r="L1361" s="26">
        <f t="shared" si="108"/>
        <v>-3.8593673028177733E-2</v>
      </c>
      <c r="Q1361">
        <v>1359</v>
      </c>
      <c r="R1361">
        <v>1465</v>
      </c>
      <c r="S1361" s="10">
        <v>-0.10286627939484738</v>
      </c>
      <c r="T1361" s="20"/>
    </row>
    <row r="1362" spans="1:20" x14ac:dyDescent="0.15">
      <c r="A1362" s="6">
        <v>38582</v>
      </c>
      <c r="B1362" s="11">
        <v>2136.08</v>
      </c>
      <c r="C1362" s="7">
        <f t="shared" si="105"/>
        <v>-4.2281425541338402E-3</v>
      </c>
      <c r="E1362">
        <v>1360</v>
      </c>
      <c r="F1362" s="2">
        <f t="shared" si="106"/>
        <v>1025.5149762292888</v>
      </c>
      <c r="G1362" s="9">
        <f>C1362^2</f>
        <v>1.7877189458077433E-5</v>
      </c>
      <c r="H1362" s="23">
        <f>$O$2*H1361+(1-$O$2)*G1361</f>
        <v>5.3973358307638266E-5</v>
      </c>
      <c r="I1362" s="9">
        <f t="shared" si="107"/>
        <v>7.3466562671489037E-3</v>
      </c>
      <c r="J1362" s="24">
        <f>$J$2*(1+C1362*$O$3/I1362)</f>
        <v>2252.0633871573327</v>
      </c>
      <c r="K1362" s="24">
        <f t="shared" si="109"/>
        <v>9.9558955065221344</v>
      </c>
      <c r="L1362" s="26">
        <f t="shared" si="108"/>
        <v>4.4104493477865603E-2</v>
      </c>
      <c r="Q1362">
        <v>1360</v>
      </c>
      <c r="R1362">
        <v>617</v>
      </c>
      <c r="S1362" s="10">
        <v>-0.10297449553593552</v>
      </c>
      <c r="T1362" s="20"/>
    </row>
    <row r="1363" spans="1:20" x14ac:dyDescent="0.15">
      <c r="A1363" s="6">
        <v>38583</v>
      </c>
      <c r="B1363" s="11">
        <v>2135.56</v>
      </c>
      <c r="C1363" s="7">
        <f t="shared" si="105"/>
        <v>-2.4343657540915054E-4</v>
      </c>
      <c r="E1363">
        <v>1361</v>
      </c>
      <c r="F1363" s="2">
        <f t="shared" si="106"/>
        <v>1025.2653283754448</v>
      </c>
      <c r="G1363" s="9">
        <f>C1363^2</f>
        <v>5.9261366246935033E-8</v>
      </c>
      <c r="H1363" s="23">
        <f>$O$2*H1362+(1-$O$2)*G1362</f>
        <v>5.1807588176664614E-5</v>
      </c>
      <c r="I1363" s="9">
        <f t="shared" si="107"/>
        <v>7.197748827005886E-3</v>
      </c>
      <c r="J1363" s="24">
        <f>$J$2*(1+C1363*$O$3/I1363)</f>
        <v>2261.4537101698993</v>
      </c>
      <c r="K1363" s="24">
        <f t="shared" si="109"/>
        <v>9.9974081367699039</v>
      </c>
      <c r="L1363" s="26">
        <f t="shared" si="108"/>
        <v>2.5918632300960809E-3</v>
      </c>
      <c r="Q1363">
        <v>1361</v>
      </c>
      <c r="R1363">
        <v>304</v>
      </c>
      <c r="S1363" s="10">
        <v>-0.10307465587488807</v>
      </c>
      <c r="T1363" s="20"/>
    </row>
    <row r="1364" spans="1:20" x14ac:dyDescent="0.15">
      <c r="A1364" s="6">
        <v>38586</v>
      </c>
      <c r="B1364" s="11">
        <v>2141.41</v>
      </c>
      <c r="C1364" s="7">
        <f t="shared" si="105"/>
        <v>2.7393283260597201E-3</v>
      </c>
      <c r="E1364">
        <v>1362</v>
      </c>
      <c r="F1364" s="2">
        <f t="shared" si="106"/>
        <v>1028.0738667311905</v>
      </c>
      <c r="G1364" s="9">
        <f>C1364^2</f>
        <v>7.5039196779531479E-6</v>
      </c>
      <c r="H1364" s="23">
        <f>$O$2*H1363+(1-$O$2)*G1363</f>
        <v>4.870268856803955E-5</v>
      </c>
      <c r="I1364" s="9">
        <f t="shared" si="107"/>
        <v>6.9787311574554551E-3</v>
      </c>
      <c r="J1364" s="24">
        <f>$J$2*(1+C1364*$O$3/I1364)</f>
        <v>2268.8444157087629</v>
      </c>
      <c r="K1364" s="24">
        <f t="shared" si="109"/>
        <v>10.030080881455513</v>
      </c>
      <c r="L1364" s="26">
        <f t="shared" si="108"/>
        <v>-3.0080881455512909E-2</v>
      </c>
      <c r="Q1364">
        <v>1362</v>
      </c>
      <c r="R1364">
        <v>700</v>
      </c>
      <c r="S1364" s="10">
        <v>-0.10352860293292743</v>
      </c>
      <c r="T1364" s="20"/>
    </row>
    <row r="1365" spans="1:20" x14ac:dyDescent="0.15">
      <c r="A1365" s="6">
        <v>38587</v>
      </c>
      <c r="B1365" s="11">
        <v>2137.25</v>
      </c>
      <c r="C1365" s="7">
        <f t="shared" si="105"/>
        <v>-1.9426452664365046E-3</v>
      </c>
      <c r="E1365">
        <v>1363</v>
      </c>
      <c r="F1365" s="2">
        <f t="shared" si="106"/>
        <v>1026.0766839004382</v>
      </c>
      <c r="G1365" s="9">
        <f>C1365^2</f>
        <v>3.7738706312081578E-6</v>
      </c>
      <c r="H1365" s="23">
        <f>$O$2*H1364+(1-$O$2)*G1364</f>
        <v>4.6230762434634364E-5</v>
      </c>
      <c r="I1365" s="9">
        <f t="shared" si="107"/>
        <v>6.7993207333258195E-3</v>
      </c>
      <c r="J1365" s="24">
        <f>$J$2*(1+C1365*$O$3/I1365)</f>
        <v>2257.0871953959386</v>
      </c>
      <c r="K1365" s="24">
        <f t="shared" si="109"/>
        <v>9.978104699280026</v>
      </c>
      <c r="L1365" s="26">
        <f t="shared" si="108"/>
        <v>2.1895300719974031E-2</v>
      </c>
      <c r="Q1365">
        <v>1363</v>
      </c>
      <c r="R1365">
        <v>675</v>
      </c>
      <c r="S1365" s="10">
        <v>-0.10370346349255044</v>
      </c>
      <c r="T1365" s="20"/>
    </row>
    <row r="1366" spans="1:20" x14ac:dyDescent="0.15">
      <c r="A1366" s="6">
        <v>38588</v>
      </c>
      <c r="B1366" s="11">
        <v>2128.91</v>
      </c>
      <c r="C1366" s="7">
        <f t="shared" si="105"/>
        <v>-3.9022107848871723E-3</v>
      </c>
      <c r="E1366">
        <v>1364</v>
      </c>
      <c r="F1366" s="2">
        <f t="shared" si="106"/>
        <v>1022.0727163984006</v>
      </c>
      <c r="G1366" s="9">
        <f>C1366^2</f>
        <v>1.5227249009689762E-5</v>
      </c>
      <c r="H1366" s="23">
        <f>$O$2*H1365+(1-$O$2)*G1365</f>
        <v>4.3683348926428788E-5</v>
      </c>
      <c r="I1366" s="9">
        <f t="shared" si="107"/>
        <v>6.6093380096972484E-3</v>
      </c>
      <c r="J1366" s="24">
        <f>$J$2*(1+C1366*$O$3/I1366)</f>
        <v>2251.8052796527277</v>
      </c>
      <c r="K1366" s="24">
        <f t="shared" si="109"/>
        <v>9.9547544678817701</v>
      </c>
      <c r="L1366" s="26">
        <f t="shared" si="108"/>
        <v>4.5245532118229903E-2</v>
      </c>
      <c r="Q1366">
        <v>1364</v>
      </c>
      <c r="R1366">
        <v>1410</v>
      </c>
      <c r="S1366" s="10">
        <v>-0.10388886978007683</v>
      </c>
      <c r="T1366" s="20"/>
    </row>
    <row r="1367" spans="1:20" x14ac:dyDescent="0.15">
      <c r="A1367" s="6">
        <v>38589</v>
      </c>
      <c r="B1367" s="11">
        <v>2134.37</v>
      </c>
      <c r="C1367" s="7">
        <f t="shared" si="105"/>
        <v>2.5646927300826405E-3</v>
      </c>
      <c r="E1367">
        <v>1365</v>
      </c>
      <c r="F1367" s="2">
        <f t="shared" si="106"/>
        <v>1024.6940188637634</v>
      </c>
      <c r="G1367" s="9">
        <f>C1367^2</f>
        <v>6.5776487997387483E-6</v>
      </c>
      <c r="H1367" s="23">
        <f>$O$2*H1366+(1-$O$2)*G1366</f>
        <v>4.1975982931424442E-5</v>
      </c>
      <c r="I1367" s="9">
        <f t="shared" si="107"/>
        <v>6.478887476366945E-3</v>
      </c>
      <c r="J1367" s="24">
        <f>$J$2*(1+C1367*$O$3/I1367)</f>
        <v>2268.9021170525598</v>
      </c>
      <c r="K1367" s="24">
        <f t="shared" si="109"/>
        <v>10.030335966881928</v>
      </c>
      <c r="L1367" s="26">
        <f t="shared" si="108"/>
        <v>-3.03359668819283E-2</v>
      </c>
      <c r="Q1367">
        <v>1365</v>
      </c>
      <c r="R1367">
        <v>291</v>
      </c>
      <c r="S1367" s="10">
        <v>-0.10403113070243108</v>
      </c>
      <c r="T1367" s="20"/>
    </row>
    <row r="1368" spans="1:20" x14ac:dyDescent="0.15">
      <c r="A1368" s="6">
        <v>38590</v>
      </c>
      <c r="B1368" s="11">
        <v>2120.77</v>
      </c>
      <c r="C1368" s="7">
        <f t="shared" si="105"/>
        <v>-6.3719036530685003E-3</v>
      </c>
      <c r="E1368">
        <v>1366</v>
      </c>
      <c r="F1368" s="2">
        <f t="shared" si="106"/>
        <v>1018.1647673016879</v>
      </c>
      <c r="G1368" s="9">
        <f>C1368^2</f>
        <v>4.0601156163987699E-5</v>
      </c>
      <c r="H1368" s="23">
        <f>$O$2*H1367+(1-$O$2)*G1367</f>
        <v>3.9852082883523298E-5</v>
      </c>
      <c r="I1368" s="9">
        <f t="shared" si="107"/>
        <v>6.3128506147004061E-3</v>
      </c>
      <c r="J1368" s="24">
        <f>$J$2*(1+C1368*$O$3/I1368)</f>
        <v>2244.5428664610863</v>
      </c>
      <c r="K1368" s="24">
        <f t="shared" si="109"/>
        <v>9.9226488765056597</v>
      </c>
      <c r="L1368" s="26">
        <f t="shared" si="108"/>
        <v>7.7351123494340257E-2</v>
      </c>
      <c r="Q1368">
        <v>1366</v>
      </c>
      <c r="R1368">
        <v>989</v>
      </c>
      <c r="S1368" s="10">
        <v>-0.10502811737593021</v>
      </c>
      <c r="T1368" s="20"/>
    </row>
    <row r="1369" spans="1:20" x14ac:dyDescent="0.15">
      <c r="A1369" s="6">
        <v>38593</v>
      </c>
      <c r="B1369" s="11">
        <v>2137.65</v>
      </c>
      <c r="C1369" s="7">
        <f t="shared" si="105"/>
        <v>7.9593732465095268E-3</v>
      </c>
      <c r="E1369">
        <v>1367</v>
      </c>
      <c r="F1369" s="2">
        <f t="shared" si="106"/>
        <v>1026.2687207110876</v>
      </c>
      <c r="G1369" s="9">
        <f>C1369^2</f>
        <v>6.3351622477251599E-5</v>
      </c>
      <c r="H1369" s="23">
        <f>$O$2*H1368+(1-$O$2)*G1368</f>
        <v>3.9897027280351156E-5</v>
      </c>
      <c r="I1369" s="9">
        <f t="shared" si="107"/>
        <v>6.3164093661154637E-3</v>
      </c>
      <c r="J1369" s="24">
        <f>$J$2*(1+C1369*$O$3/I1369)</f>
        <v>2283.8839825313889</v>
      </c>
      <c r="K1369" s="24">
        <f t="shared" si="109"/>
        <v>10.096567622727223</v>
      </c>
      <c r="L1369" s="26">
        <f t="shared" si="108"/>
        <v>-9.6567622727222968E-2</v>
      </c>
      <c r="Q1369">
        <v>1367</v>
      </c>
      <c r="R1369">
        <v>1149</v>
      </c>
      <c r="S1369" s="10">
        <v>-0.10560132172868641</v>
      </c>
      <c r="T1369" s="20"/>
    </row>
    <row r="1370" spans="1:20" x14ac:dyDescent="0.15">
      <c r="A1370" s="6">
        <v>38594</v>
      </c>
      <c r="B1370" s="11">
        <v>2129.7600000000002</v>
      </c>
      <c r="C1370" s="7">
        <f t="shared" si="105"/>
        <v>-3.6909690548031504E-3</v>
      </c>
      <c r="E1370">
        <v>1368</v>
      </c>
      <c r="F1370" s="2">
        <f t="shared" si="106"/>
        <v>1022.4807946210306</v>
      </c>
      <c r="G1370" s="9">
        <f>C1370^2</f>
        <v>1.3623252563514461E-5</v>
      </c>
      <c r="H1370" s="23">
        <f>$O$2*H1369+(1-$O$2)*G1369</f>
        <v>4.1304302992165188E-5</v>
      </c>
      <c r="I1370" s="9">
        <f t="shared" si="107"/>
        <v>6.4268423811515082E-3</v>
      </c>
      <c r="J1370" s="24">
        <f>$J$2*(1+C1370*$O$3/I1370)</f>
        <v>2252.0844335934135</v>
      </c>
      <c r="K1370" s="24">
        <f t="shared" si="109"/>
        <v>9.9559885483608301</v>
      </c>
      <c r="L1370" s="26">
        <f t="shared" si="108"/>
        <v>4.4011451639169863E-2</v>
      </c>
      <c r="Q1370">
        <v>1368</v>
      </c>
      <c r="R1370">
        <v>1091</v>
      </c>
      <c r="S1370" s="10">
        <v>-0.10574064589515153</v>
      </c>
      <c r="T1370" s="20"/>
    </row>
    <row r="1371" spans="1:20" x14ac:dyDescent="0.15">
      <c r="A1371" s="6">
        <v>38595</v>
      </c>
      <c r="B1371" s="11">
        <v>2152.09</v>
      </c>
      <c r="C1371" s="7">
        <f t="shared" si="105"/>
        <v>1.0484749455337727E-2</v>
      </c>
      <c r="E1371">
        <v>1369</v>
      </c>
      <c r="F1371" s="2">
        <f t="shared" si="106"/>
        <v>1033.2012495755266</v>
      </c>
      <c r="G1371" s="9">
        <f>C1371^2</f>
        <v>1.0992997114120478E-4</v>
      </c>
      <c r="H1371" s="23">
        <f>$O$2*H1370+(1-$O$2)*G1370</f>
        <v>3.9643439966446142E-5</v>
      </c>
      <c r="I1371" s="9">
        <f t="shared" si="107"/>
        <v>6.2963036748910186E-3</v>
      </c>
      <c r="J1371" s="24">
        <f>$J$2*(1+C1371*$O$3/I1371)</f>
        <v>2290.9065983347377</v>
      </c>
      <c r="K1371" s="24">
        <f t="shared" si="109"/>
        <v>10.127613120611208</v>
      </c>
      <c r="L1371" s="26">
        <f t="shared" si="108"/>
        <v>-0.12761312061120833</v>
      </c>
      <c r="Q1371">
        <v>1369</v>
      </c>
      <c r="R1371">
        <v>1194</v>
      </c>
      <c r="S1371" s="10">
        <v>-0.1058533389313876</v>
      </c>
      <c r="T1371" s="20"/>
    </row>
    <row r="1372" spans="1:20" x14ac:dyDescent="0.15">
      <c r="A1372" s="6">
        <v>38596</v>
      </c>
      <c r="B1372" s="11">
        <v>2147.9</v>
      </c>
      <c r="C1372" s="7">
        <f t="shared" si="105"/>
        <v>-1.9469445980418998E-3</v>
      </c>
      <c r="E1372">
        <v>1370</v>
      </c>
      <c r="F1372" s="2">
        <f t="shared" si="106"/>
        <v>1031.1896639839754</v>
      </c>
      <c r="G1372" s="9">
        <f>C1372^2</f>
        <v>3.7905932678445346E-6</v>
      </c>
      <c r="H1372" s="23">
        <f>$O$2*H1371+(1-$O$2)*G1371</f>
        <v>4.3860631836931662E-5</v>
      </c>
      <c r="I1372" s="9">
        <f t="shared" si="107"/>
        <v>6.6227359781990151E-3</v>
      </c>
      <c r="J1372" s="24">
        <f>$J$2*(1+C1372*$O$3/I1372)</f>
        <v>2256.9438832365818</v>
      </c>
      <c r="K1372" s="24">
        <f t="shared" si="109"/>
        <v>9.9774711465605463</v>
      </c>
      <c r="L1372" s="26">
        <f t="shared" si="108"/>
        <v>2.2528853439453655E-2</v>
      </c>
      <c r="Q1372">
        <v>1370</v>
      </c>
      <c r="R1372">
        <v>405</v>
      </c>
      <c r="S1372" s="10">
        <v>-0.10592045535308969</v>
      </c>
      <c r="T1372" s="20"/>
    </row>
    <row r="1373" spans="1:20" x14ac:dyDescent="0.15">
      <c r="A1373" s="6">
        <v>38597</v>
      </c>
      <c r="B1373" s="11">
        <v>2141.0700000000002</v>
      </c>
      <c r="C1373" s="7">
        <f t="shared" si="105"/>
        <v>-3.1798500861306422E-3</v>
      </c>
      <c r="E1373">
        <v>1371</v>
      </c>
      <c r="F1373" s="2">
        <f t="shared" si="106"/>
        <v>1027.910635442139</v>
      </c>
      <c r="G1373" s="9">
        <f>C1373^2</f>
        <v>1.0111446570265052E-5</v>
      </c>
      <c r="H1373" s="23">
        <f>$O$2*H1372+(1-$O$2)*G1372</f>
        <v>4.1456429522786429E-5</v>
      </c>
      <c r="I1373" s="9">
        <f t="shared" si="107"/>
        <v>6.4386667504062077E-3</v>
      </c>
      <c r="J1373" s="24">
        <f>$J$2*(1+C1373*$O$3/I1373)</f>
        <v>2253.4788143185415</v>
      </c>
      <c r="K1373" s="24">
        <f t="shared" si="109"/>
        <v>9.9621528103771002</v>
      </c>
      <c r="L1373" s="26">
        <f t="shared" si="108"/>
        <v>3.7847189622899791E-2</v>
      </c>
      <c r="Q1373">
        <v>1371</v>
      </c>
      <c r="R1373">
        <v>1332</v>
      </c>
      <c r="S1373" s="10">
        <v>-0.10592497846673155</v>
      </c>
      <c r="T1373" s="20"/>
    </row>
    <row r="1374" spans="1:20" x14ac:dyDescent="0.15">
      <c r="A1374" s="6">
        <v>38601</v>
      </c>
      <c r="B1374" s="11">
        <v>2166.86</v>
      </c>
      <c r="C1374" s="7">
        <f t="shared" si="105"/>
        <v>1.204537917956916E-2</v>
      </c>
      <c r="E1374">
        <v>1372</v>
      </c>
      <c r="F1374" s="2">
        <f t="shared" si="106"/>
        <v>1040.2922088087514</v>
      </c>
      <c r="G1374" s="9">
        <f>C1374^2</f>
        <v>1.450911595795982E-4</v>
      </c>
      <c r="H1374" s="23">
        <f>$O$2*H1373+(1-$O$2)*G1373</f>
        <v>3.9575730545635148E-5</v>
      </c>
      <c r="I1374" s="9">
        <f t="shared" si="107"/>
        <v>6.2909244587449264E-3</v>
      </c>
      <c r="J1374" s="24">
        <f>$J$2*(1+C1374*$O$3/I1374)</f>
        <v>2295.2316791758349</v>
      </c>
      <c r="K1374" s="24">
        <f t="shared" si="109"/>
        <v>10.146733387454841</v>
      </c>
      <c r="L1374" s="26">
        <f t="shared" si="108"/>
        <v>-0.14673338745484088</v>
      </c>
      <c r="Q1374">
        <v>1372</v>
      </c>
      <c r="R1374">
        <v>389</v>
      </c>
      <c r="S1374" s="10">
        <v>-0.10694620834243551</v>
      </c>
      <c r="T1374" s="20"/>
    </row>
    <row r="1375" spans="1:20" x14ac:dyDescent="0.15">
      <c r="A1375" s="6">
        <v>38602</v>
      </c>
      <c r="B1375" s="11">
        <v>2172.0300000000002</v>
      </c>
      <c r="C1375" s="7">
        <f t="shared" si="105"/>
        <v>2.3859409468078852E-3</v>
      </c>
      <c r="E1375">
        <v>1373</v>
      </c>
      <c r="F1375" s="2">
        <f t="shared" si="106"/>
        <v>1042.7742845863934</v>
      </c>
      <c r="G1375" s="9">
        <f>C1375^2</f>
        <v>5.6927142016545073E-6</v>
      </c>
      <c r="H1375" s="23">
        <f>$O$2*H1374+(1-$O$2)*G1374</f>
        <v>4.5906656287672933E-5</v>
      </c>
      <c r="I1375" s="9">
        <f t="shared" si="107"/>
        <v>6.7754450988605124E-3</v>
      </c>
      <c r="J1375" s="24">
        <f>$J$2*(1+C1375*$O$3/I1375)</f>
        <v>2268.1444294425205</v>
      </c>
      <c r="K1375" s="24">
        <f t="shared" si="109"/>
        <v>10.026986390349068</v>
      </c>
      <c r="L1375" s="26">
        <f t="shared" si="108"/>
        <v>-2.698639034906769E-2</v>
      </c>
      <c r="Q1375">
        <v>1373</v>
      </c>
      <c r="R1375">
        <v>50</v>
      </c>
      <c r="S1375" s="10">
        <v>-0.1076173340738702</v>
      </c>
      <c r="T1375" s="20"/>
    </row>
    <row r="1376" spans="1:20" x14ac:dyDescent="0.15">
      <c r="A1376" s="6">
        <v>38603</v>
      </c>
      <c r="B1376" s="11">
        <v>2166.0300000000002</v>
      </c>
      <c r="C1376" s="7">
        <f t="shared" si="105"/>
        <v>-2.7623927846300855E-3</v>
      </c>
      <c r="E1376">
        <v>1374</v>
      </c>
      <c r="F1376" s="2">
        <f t="shared" si="106"/>
        <v>1039.8937324266542</v>
      </c>
      <c r="G1376" s="9">
        <f>C1376^2</f>
        <v>7.6308138965763588E-6</v>
      </c>
      <c r="H1376" s="23">
        <f>$O$2*H1375+(1-$O$2)*G1375</f>
        <v>4.3493819762511824E-5</v>
      </c>
      <c r="I1376" s="9">
        <f t="shared" si="107"/>
        <v>6.5949844398991439E-3</v>
      </c>
      <c r="J1376" s="24">
        <f>$J$2*(1+C1376*$O$3/I1376)</f>
        <v>2254.7790261246264</v>
      </c>
      <c r="K1376" s="24">
        <f t="shared" si="109"/>
        <v>9.9679007715364296</v>
      </c>
      <c r="L1376" s="26">
        <f t="shared" si="108"/>
        <v>3.2099228463570384E-2</v>
      </c>
      <c r="Q1376">
        <v>1374</v>
      </c>
      <c r="R1376">
        <v>1267</v>
      </c>
      <c r="S1376" s="10">
        <v>-0.10859345800473896</v>
      </c>
      <c r="T1376" s="20"/>
    </row>
    <row r="1377" spans="1:20" x14ac:dyDescent="0.15">
      <c r="A1377" s="6">
        <v>38604</v>
      </c>
      <c r="B1377" s="11">
        <v>2175.5100000000002</v>
      </c>
      <c r="C1377" s="7">
        <f t="shared" si="105"/>
        <v>4.3766706832315538E-3</v>
      </c>
      <c r="E1377">
        <v>1375</v>
      </c>
      <c r="F1377" s="2">
        <f t="shared" si="106"/>
        <v>1044.4450048390422</v>
      </c>
      <c r="G1377" s="9">
        <f>C1377^2</f>
        <v>1.9155246269458557E-5</v>
      </c>
      <c r="H1377" s="23">
        <f>$O$2*H1376+(1-$O$2)*G1376</f>
        <v>4.1342039410555695E-5</v>
      </c>
      <c r="I1377" s="9">
        <f t="shared" si="107"/>
        <v>6.429777555293472E-3</v>
      </c>
      <c r="J1377" s="24">
        <f>$J$2*(1+C1377*$O$3/I1377)</f>
        <v>2273.8397047348049</v>
      </c>
      <c r="K1377" s="24">
        <f t="shared" si="109"/>
        <v>10.052163996811748</v>
      </c>
      <c r="L1377" s="26">
        <f t="shared" si="108"/>
        <v>-5.2163996811747992E-2</v>
      </c>
      <c r="Q1377">
        <v>1375</v>
      </c>
      <c r="R1377">
        <v>1001</v>
      </c>
      <c r="S1377" s="10">
        <v>-0.10903516307811678</v>
      </c>
      <c r="T1377" s="20"/>
    </row>
    <row r="1378" spans="1:20" x14ac:dyDescent="0.15">
      <c r="A1378" s="6">
        <v>38607</v>
      </c>
      <c r="B1378" s="11">
        <v>2182.83</v>
      </c>
      <c r="C1378" s="7">
        <f t="shared" si="105"/>
        <v>3.3647282706121828E-3</v>
      </c>
      <c r="E1378">
        <v>1376</v>
      </c>
      <c r="F1378" s="2">
        <f t="shared" si="106"/>
        <v>1047.9592784739239</v>
      </c>
      <c r="G1378" s="9">
        <f>C1378^2</f>
        <v>1.1321396335056851E-5</v>
      </c>
      <c r="H1378" s="23">
        <f>$O$2*H1377+(1-$O$2)*G1377</f>
        <v>4.0010831822089865E-5</v>
      </c>
      <c r="I1378" s="9">
        <f t="shared" si="107"/>
        <v>6.3254115930973112E-3</v>
      </c>
      <c r="J1378" s="24">
        <f>$J$2*(1+C1378*$O$3/I1378)</f>
        <v>2271.2611359576822</v>
      </c>
      <c r="K1378" s="24">
        <f t="shared" si="109"/>
        <v>10.040764690092493</v>
      </c>
      <c r="L1378" s="26">
        <f t="shared" si="108"/>
        <v>-4.0764690092492728E-2</v>
      </c>
      <c r="Q1378">
        <v>1376</v>
      </c>
      <c r="R1378">
        <v>482</v>
      </c>
      <c r="S1378" s="10">
        <v>-0.10978900543243419</v>
      </c>
      <c r="T1378" s="20"/>
    </row>
    <row r="1379" spans="1:20" x14ac:dyDescent="0.15">
      <c r="A1379" s="6">
        <v>38608</v>
      </c>
      <c r="B1379" s="11">
        <v>2171.75</v>
      </c>
      <c r="C1379" s="7">
        <f t="shared" si="105"/>
        <v>-5.0759793479107085E-3</v>
      </c>
      <c r="E1379">
        <v>1377</v>
      </c>
      <c r="F1379" s="2">
        <f t="shared" si="106"/>
        <v>1042.6398588189388</v>
      </c>
      <c r="G1379" s="9">
        <f>C1379^2</f>
        <v>2.5765566340416022E-5</v>
      </c>
      <c r="H1379" s="23">
        <f>$O$2*H1378+(1-$O$2)*G1378</f>
        <v>3.828946569286788E-5</v>
      </c>
      <c r="I1379" s="9">
        <f t="shared" si="107"/>
        <v>6.1878482280084959E-3</v>
      </c>
      <c r="J1379" s="24">
        <f>$J$2*(1+C1379*$O$3/I1379)</f>
        <v>2247.8198750703132</v>
      </c>
      <c r="K1379" s="24">
        <f t="shared" si="109"/>
        <v>9.9371358378733934</v>
      </c>
      <c r="L1379" s="26">
        <f t="shared" si="108"/>
        <v>6.2864162126606615E-2</v>
      </c>
      <c r="Q1379">
        <v>1377</v>
      </c>
      <c r="R1379">
        <v>246</v>
      </c>
      <c r="S1379" s="10">
        <v>-0.10999537080596511</v>
      </c>
      <c r="T1379" s="20"/>
    </row>
    <row r="1380" spans="1:20" x14ac:dyDescent="0.15">
      <c r="A1380" s="6">
        <v>38609</v>
      </c>
      <c r="B1380" s="11">
        <v>2149.33</v>
      </c>
      <c r="C1380" s="7">
        <f t="shared" si="105"/>
        <v>-1.0323471854495225E-2</v>
      </c>
      <c r="E1380">
        <v>1378</v>
      </c>
      <c r="F1380" s="2">
        <f t="shared" si="106"/>
        <v>1031.8761955820466</v>
      </c>
      <c r="G1380" s="9">
        <f>C1380^2</f>
        <v>1.0657407113055509E-4</v>
      </c>
      <c r="H1380" s="23">
        <f>$O$2*H1379+(1-$O$2)*G1379</f>
        <v>3.7538031731720765E-5</v>
      </c>
      <c r="I1380" s="9">
        <f t="shared" si="107"/>
        <v>6.1268288479213095E-3</v>
      </c>
      <c r="J1380" s="24">
        <f>$J$2*(1+C1380*$O$3/I1380)</f>
        <v>2232.8312314105929</v>
      </c>
      <c r="K1380" s="24">
        <f t="shared" si="109"/>
        <v>9.870874217125218</v>
      </c>
      <c r="L1380" s="26">
        <f t="shared" si="108"/>
        <v>0.12912578287478205</v>
      </c>
      <c r="Q1380">
        <v>1378</v>
      </c>
      <c r="R1380">
        <v>909</v>
      </c>
      <c r="S1380" s="10">
        <v>-0.11009624733986278</v>
      </c>
      <c r="T1380" s="20"/>
    </row>
    <row r="1381" spans="1:20" x14ac:dyDescent="0.15">
      <c r="A1381" s="6">
        <v>38610</v>
      </c>
      <c r="B1381" s="11">
        <v>2146.15</v>
      </c>
      <c r="C1381" s="7">
        <f t="shared" si="105"/>
        <v>-1.4795308305378674E-3</v>
      </c>
      <c r="E1381">
        <v>1379</v>
      </c>
      <c r="F1381" s="2">
        <f t="shared" si="106"/>
        <v>1030.3495029373848</v>
      </c>
      <c r="G1381" s="9">
        <f>C1381^2</f>
        <v>2.1890114785120717E-6</v>
      </c>
      <c r="H1381" s="23">
        <f>$O$2*H1380+(1-$O$2)*G1380</f>
        <v>4.1680194095650828E-5</v>
      </c>
      <c r="I1381" s="9">
        <f t="shared" si="107"/>
        <v>6.4560199887895965E-3</v>
      </c>
      <c r="J1381" s="24">
        <f>$J$2*(1+C1381*$O$3/I1381)</f>
        <v>2258.0673310907869</v>
      </c>
      <c r="K1381" s="24">
        <f t="shared" si="109"/>
        <v>9.9824376717068972</v>
      </c>
      <c r="L1381" s="26">
        <f t="shared" si="108"/>
        <v>1.756232829310278E-2</v>
      </c>
      <c r="Q1381">
        <v>1379</v>
      </c>
      <c r="R1381">
        <v>1198</v>
      </c>
      <c r="S1381" s="10">
        <v>-0.11015755270491567</v>
      </c>
      <c r="T1381" s="20"/>
    </row>
    <row r="1382" spans="1:20" x14ac:dyDescent="0.15">
      <c r="A1382" s="6">
        <v>38611</v>
      </c>
      <c r="B1382" s="11">
        <v>2160.35</v>
      </c>
      <c r="C1382" s="7">
        <f t="shared" si="105"/>
        <v>6.616499312722679E-3</v>
      </c>
      <c r="E1382">
        <v>1380</v>
      </c>
      <c r="F1382" s="2">
        <f t="shared" si="106"/>
        <v>1037.1668097154343</v>
      </c>
      <c r="G1382" s="9">
        <f>C1382^2</f>
        <v>4.3778063155259681E-5</v>
      </c>
      <c r="H1382" s="23">
        <f>$O$2*H1381+(1-$O$2)*G1381</f>
        <v>3.9310723138622504E-5</v>
      </c>
      <c r="I1382" s="9">
        <f t="shared" si="107"/>
        <v>6.2698264041855661E-3</v>
      </c>
      <c r="J1382" s="24">
        <f>$J$2*(1+C1382*$O$3/I1382)</f>
        <v>2280.3334649950289</v>
      </c>
      <c r="K1382" s="24">
        <f t="shared" si="109"/>
        <v>10.080871536290379</v>
      </c>
      <c r="L1382" s="26">
        <f t="shared" si="108"/>
        <v>-8.0871536290379353E-2</v>
      </c>
      <c r="Q1382">
        <v>1380</v>
      </c>
      <c r="R1382">
        <v>771</v>
      </c>
      <c r="S1382" s="10">
        <v>-0.11015934107050462</v>
      </c>
      <c r="T1382" s="20"/>
    </row>
    <row r="1383" spans="1:20" x14ac:dyDescent="0.15">
      <c r="A1383" s="6">
        <v>38614</v>
      </c>
      <c r="B1383" s="11">
        <v>2145.2600000000002</v>
      </c>
      <c r="C1383" s="7">
        <f t="shared" si="105"/>
        <v>-6.9849792857636928E-3</v>
      </c>
      <c r="E1383">
        <v>1381</v>
      </c>
      <c r="F1383" s="2">
        <f t="shared" si="106"/>
        <v>1029.9222210336904</v>
      </c>
      <c r="G1383" s="9">
        <f>C1383^2</f>
        <v>4.8789935622547865E-5</v>
      </c>
      <c r="H1383" s="23">
        <f>$O$2*H1382+(1-$O$2)*G1382</f>
        <v>3.957876353962073E-5</v>
      </c>
      <c r="I1383" s="9">
        <f t="shared" si="107"/>
        <v>6.291165515198335E-3</v>
      </c>
      <c r="J1383" s="24">
        <f>$J$2*(1+C1383*$O$3/I1383)</f>
        <v>2242.7932577771167</v>
      </c>
      <c r="K1383" s="24">
        <f t="shared" si="109"/>
        <v>9.9149142268797927</v>
      </c>
      <c r="L1383" s="26">
        <f t="shared" si="108"/>
        <v>8.5085773120207264E-2</v>
      </c>
      <c r="Q1383">
        <v>1381</v>
      </c>
      <c r="R1383">
        <v>1218</v>
      </c>
      <c r="S1383" s="10">
        <v>-0.11049308919501222</v>
      </c>
      <c r="T1383" s="20"/>
    </row>
    <row r="1384" spans="1:20" x14ac:dyDescent="0.15">
      <c r="A1384" s="6">
        <v>38615</v>
      </c>
      <c r="B1384" s="11">
        <v>2131.33</v>
      </c>
      <c r="C1384" s="7">
        <f t="shared" si="105"/>
        <v>-6.4933854171523864E-3</v>
      </c>
      <c r="E1384">
        <v>1382</v>
      </c>
      <c r="F1384" s="2">
        <f t="shared" si="106"/>
        <v>1023.2345391028291</v>
      </c>
      <c r="G1384" s="9">
        <f>C1384^2</f>
        <v>4.216405417568727E-5</v>
      </c>
      <c r="H1384" s="23">
        <f>$O$2*H1383+(1-$O$2)*G1383</f>
        <v>4.0131433864596362E-5</v>
      </c>
      <c r="I1384" s="9">
        <f t="shared" si="107"/>
        <v>6.3349375580660904E-3</v>
      </c>
      <c r="J1384" s="24">
        <f>$J$2*(1+C1384*$O$3/I1384)</f>
        <v>2244.2714470312794</v>
      </c>
      <c r="K1384" s="24">
        <f t="shared" si="109"/>
        <v>9.921448988661913</v>
      </c>
      <c r="L1384" s="26">
        <f t="shared" si="108"/>
        <v>7.8551011338086951E-2</v>
      </c>
      <c r="Q1384">
        <v>1382</v>
      </c>
      <c r="R1384">
        <v>78</v>
      </c>
      <c r="S1384" s="10">
        <v>-0.11084207040374316</v>
      </c>
      <c r="T1384" s="20"/>
    </row>
    <row r="1385" spans="1:20" x14ac:dyDescent="0.15">
      <c r="A1385" s="6">
        <v>38616</v>
      </c>
      <c r="B1385" s="11">
        <v>2106.64</v>
      </c>
      <c r="C1385" s="7">
        <f t="shared" si="105"/>
        <v>-1.1584315896646769E-2</v>
      </c>
      <c r="E1385">
        <v>1383</v>
      </c>
      <c r="F1385" s="2">
        <f t="shared" si="106"/>
        <v>1011.3810669655022</v>
      </c>
      <c r="G1385" s="9">
        <f>C1385^2</f>
        <v>1.3419637479330303E-4</v>
      </c>
      <c r="H1385" s="23">
        <f>$O$2*H1384+(1-$O$2)*G1384</f>
        <v>4.0253391083261819E-5</v>
      </c>
      <c r="I1385" s="9">
        <f t="shared" si="107"/>
        <v>6.3445560193966149E-3</v>
      </c>
      <c r="J1385" s="24">
        <f>$J$2*(1+C1385*$O$3/I1385)</f>
        <v>2230.3886401129062</v>
      </c>
      <c r="K1385" s="24">
        <f t="shared" si="109"/>
        <v>9.8600760380581516</v>
      </c>
      <c r="L1385" s="26">
        <f t="shared" si="108"/>
        <v>0.13992396194184842</v>
      </c>
      <c r="Q1385">
        <v>1383</v>
      </c>
      <c r="R1385">
        <v>803</v>
      </c>
      <c r="S1385" s="10">
        <v>-0.11089851781111193</v>
      </c>
      <c r="T1385" s="20"/>
    </row>
    <row r="1386" spans="1:20" x14ac:dyDescent="0.15">
      <c r="A1386" s="6">
        <v>38617</v>
      </c>
      <c r="B1386" s="11">
        <v>2110.7800000000002</v>
      </c>
      <c r="C1386" s="7">
        <f t="shared" si="105"/>
        <v>1.9652147495539118E-3</v>
      </c>
      <c r="E1386">
        <v>1384</v>
      </c>
      <c r="F1386" s="2">
        <f t="shared" si="106"/>
        <v>1013.3686479557224</v>
      </c>
      <c r="G1386" s="9">
        <f>C1386^2</f>
        <v>3.8620690118642448E-6</v>
      </c>
      <c r="H1386" s="23">
        <f>$O$2*H1385+(1-$O$2)*G1385</f>
        <v>4.5889970105864299E-5</v>
      </c>
      <c r="I1386" s="9">
        <f t="shared" si="107"/>
        <v>6.7742136153109535E-3</v>
      </c>
      <c r="J1386" s="24">
        <f>$J$2*(1+C1386*$O$3/I1386)</f>
        <v>2267.0689155895539</v>
      </c>
      <c r="K1386" s="24">
        <f t="shared" si="109"/>
        <v>10.022231771275282</v>
      </c>
      <c r="L1386" s="26">
        <f t="shared" si="108"/>
        <v>-2.2231771275281531E-2</v>
      </c>
      <c r="Q1386">
        <v>1384</v>
      </c>
      <c r="R1386">
        <v>703</v>
      </c>
      <c r="S1386" s="10">
        <v>-0.11094671748512042</v>
      </c>
      <c r="T1386" s="20"/>
    </row>
    <row r="1387" spans="1:20" x14ac:dyDescent="0.15">
      <c r="A1387" s="6">
        <v>38618</v>
      </c>
      <c r="B1387" s="11">
        <v>2116.84</v>
      </c>
      <c r="C1387" s="7">
        <f t="shared" si="105"/>
        <v>2.8709766058043762E-3</v>
      </c>
      <c r="E1387">
        <v>1385</v>
      </c>
      <c r="F1387" s="2">
        <f t="shared" si="106"/>
        <v>1016.2780056370589</v>
      </c>
      <c r="G1387" s="9">
        <f>C1387^2</f>
        <v>8.2425066710760157E-6</v>
      </c>
      <c r="H1387" s="23">
        <f>$O$2*H1386+(1-$O$2)*G1386</f>
        <v>4.3368296040224292E-5</v>
      </c>
      <c r="I1387" s="9">
        <f t="shared" si="107"/>
        <v>6.5854609588262151E-3</v>
      </c>
      <c r="J1387" s="24">
        <f>$J$2*(1+C1387*$O$3/I1387)</f>
        <v>2269.5973005227597</v>
      </c>
      <c r="K1387" s="24">
        <f t="shared" si="109"/>
        <v>10.033409225843751</v>
      </c>
      <c r="L1387" s="26">
        <f t="shared" si="108"/>
        <v>-3.34092258437515E-2</v>
      </c>
      <c r="Q1387">
        <v>1385</v>
      </c>
      <c r="R1387">
        <v>1286</v>
      </c>
      <c r="S1387" s="10">
        <v>-0.11169465542104184</v>
      </c>
      <c r="T1387" s="20"/>
    </row>
    <row r="1388" spans="1:20" x14ac:dyDescent="0.15">
      <c r="A1388" s="6">
        <v>38621</v>
      </c>
      <c r="B1388" s="11">
        <v>2121.46</v>
      </c>
      <c r="C1388" s="7">
        <f t="shared" si="105"/>
        <v>2.1824984410725445E-3</v>
      </c>
      <c r="E1388">
        <v>1386</v>
      </c>
      <c r="F1388" s="2">
        <f t="shared" si="106"/>
        <v>1018.4960308000581</v>
      </c>
      <c r="G1388" s="9">
        <f>C1388^2</f>
        <v>4.7632994452840874E-6</v>
      </c>
      <c r="H1388" s="23">
        <f>$O$2*H1387+(1-$O$2)*G1387</f>
        <v>4.1260748678075395E-5</v>
      </c>
      <c r="I1388" s="9">
        <f t="shared" si="107"/>
        <v>6.4234530182819419E-3</v>
      </c>
      <c r="J1388" s="24">
        <f>$J$2*(1+C1388*$O$3/I1388)</f>
        <v>2267.9299093212144</v>
      </c>
      <c r="K1388" s="24">
        <f t="shared" si="109"/>
        <v>10.026038042303471</v>
      </c>
      <c r="L1388" s="26">
        <f t="shared" si="108"/>
        <v>-2.6038042303470732E-2</v>
      </c>
      <c r="Q1388">
        <v>1386</v>
      </c>
      <c r="R1388">
        <v>781</v>
      </c>
      <c r="S1388" s="10">
        <v>-0.11191616003141647</v>
      </c>
      <c r="T1388" s="20"/>
    </row>
    <row r="1389" spans="1:20" x14ac:dyDescent="0.15">
      <c r="A1389" s="6">
        <v>38622</v>
      </c>
      <c r="B1389" s="11">
        <v>2116.42</v>
      </c>
      <c r="C1389" s="7">
        <f t="shared" si="105"/>
        <v>-2.375722379870493E-3</v>
      </c>
      <c r="E1389">
        <v>1387</v>
      </c>
      <c r="F1389" s="2">
        <f t="shared" si="106"/>
        <v>1016.0763669858771</v>
      </c>
      <c r="G1389" s="9">
        <f>C1389^2</f>
        <v>5.6440568262175187E-6</v>
      </c>
      <c r="H1389" s="23">
        <f>$O$2*H1388+(1-$O$2)*G1388</f>
        <v>3.9070901724107916E-5</v>
      </c>
      <c r="I1389" s="9">
        <f t="shared" si="107"/>
        <v>6.2506721017909677E-3</v>
      </c>
      <c r="J1389" s="24">
        <f>$J$2*(1+C1389*$O$3/I1389)</f>
        <v>2255.4514144407012</v>
      </c>
      <c r="K1389" s="24">
        <f t="shared" si="109"/>
        <v>9.9708732579472557</v>
      </c>
      <c r="L1389" s="26">
        <f t="shared" si="108"/>
        <v>2.9126742052744348E-2</v>
      </c>
      <c r="Q1389">
        <v>1387</v>
      </c>
      <c r="R1389">
        <v>965</v>
      </c>
      <c r="S1389" s="10">
        <v>-0.11203282397388925</v>
      </c>
      <c r="T1389" s="20"/>
    </row>
    <row r="1390" spans="1:20" x14ac:dyDescent="0.15">
      <c r="A1390" s="6">
        <v>38623</v>
      </c>
      <c r="B1390" s="11">
        <v>2115.4</v>
      </c>
      <c r="C1390" s="7">
        <f t="shared" si="105"/>
        <v>-4.819459275569038E-4</v>
      </c>
      <c r="E1390">
        <v>1388</v>
      </c>
      <c r="F1390" s="2">
        <f t="shared" si="106"/>
        <v>1015.5866731187215</v>
      </c>
      <c r="G1390" s="9">
        <f>C1390^2</f>
        <v>2.3227187708868436E-7</v>
      </c>
      <c r="H1390" s="23">
        <f>$O$2*H1389+(1-$O$2)*G1389</f>
        <v>3.706529103023449E-5</v>
      </c>
      <c r="I1390" s="9">
        <f t="shared" si="107"/>
        <v>6.0881270543767805E-3</v>
      </c>
      <c r="J1390" s="24">
        <f>$J$2*(1+C1390*$O$3/I1390)</f>
        <v>2260.6677355075949</v>
      </c>
      <c r="K1390" s="24">
        <f t="shared" si="109"/>
        <v>9.9939335091669239</v>
      </c>
      <c r="L1390" s="26">
        <f t="shared" si="108"/>
        <v>6.0664908330760881E-3</v>
      </c>
      <c r="Q1390">
        <v>1388</v>
      </c>
      <c r="R1390">
        <v>1296</v>
      </c>
      <c r="S1390" s="10">
        <v>-0.1128931182375279</v>
      </c>
      <c r="T1390" s="20"/>
    </row>
    <row r="1391" spans="1:20" x14ac:dyDescent="0.15">
      <c r="A1391" s="6">
        <v>38624</v>
      </c>
      <c r="B1391" s="11">
        <v>2141.2199999999998</v>
      </c>
      <c r="C1391" s="7">
        <f t="shared" si="105"/>
        <v>1.2205729412876787E-2</v>
      </c>
      <c r="E1391">
        <v>1389</v>
      </c>
      <c r="F1391" s="2">
        <f t="shared" si="106"/>
        <v>1027.9826492461323</v>
      </c>
      <c r="G1391" s="9">
        <f>C1391^2</f>
        <v>1.4897983050036551E-4</v>
      </c>
      <c r="H1391" s="23">
        <f>$O$2*H1390+(1-$O$2)*G1390</f>
        <v>3.4855309881045741E-5</v>
      </c>
      <c r="I1391" s="9">
        <f t="shared" si="107"/>
        <v>5.9038385717298993E-3</v>
      </c>
      <c r="J1391" s="24">
        <f>$J$2*(1+C1391*$O$3/I1391)</f>
        <v>2297.8787193452449</v>
      </c>
      <c r="K1391" s="24">
        <f t="shared" si="109"/>
        <v>10.158435391705032</v>
      </c>
      <c r="L1391" s="26">
        <f t="shared" si="108"/>
        <v>-0.15843539170503185</v>
      </c>
      <c r="Q1391">
        <v>1389</v>
      </c>
      <c r="R1391">
        <v>960</v>
      </c>
      <c r="S1391" s="10">
        <v>-0.11301365273847352</v>
      </c>
      <c r="T1391" s="20"/>
    </row>
    <row r="1392" spans="1:20" x14ac:dyDescent="0.15">
      <c r="A1392" s="6">
        <v>38625</v>
      </c>
      <c r="B1392" s="11">
        <v>2151.69</v>
      </c>
      <c r="C1392" s="7">
        <f t="shared" si="105"/>
        <v>4.8897357581192402E-3</v>
      </c>
      <c r="E1392">
        <v>1390</v>
      </c>
      <c r="F1392" s="2">
        <f t="shared" si="106"/>
        <v>1033.0092127648772</v>
      </c>
      <c r="G1392" s="9">
        <f>C1392^2</f>
        <v>2.390951578422994E-5</v>
      </c>
      <c r="H1392" s="23">
        <f>$O$2*H1391+(1-$O$2)*G1391</f>
        <v>4.170278111820493E-5</v>
      </c>
      <c r="I1392" s="9">
        <f t="shared" si="107"/>
        <v>6.4577690511665817E-3</v>
      </c>
      <c r="J1392" s="24">
        <f>$J$2*(1+C1392*$O$3/I1392)</f>
        <v>2275.1658095811085</v>
      </c>
      <c r="K1392" s="24">
        <f t="shared" si="109"/>
        <v>10.058026425620717</v>
      </c>
      <c r="L1392" s="26">
        <f t="shared" si="108"/>
        <v>-5.8026425620717248E-2</v>
      </c>
      <c r="Q1392">
        <v>1390</v>
      </c>
      <c r="R1392">
        <v>1221</v>
      </c>
      <c r="S1392" s="10">
        <v>-0.11355323333035194</v>
      </c>
      <c r="T1392" s="20"/>
    </row>
    <row r="1393" spans="1:20" x14ac:dyDescent="0.15">
      <c r="A1393" s="6">
        <v>38628</v>
      </c>
      <c r="B1393" s="11">
        <v>2155.4299999999998</v>
      </c>
      <c r="C1393" s="7">
        <f t="shared" si="105"/>
        <v>1.7381686023543175E-3</v>
      </c>
      <c r="E1393">
        <v>1391</v>
      </c>
      <c r="F1393" s="2">
        <f t="shared" si="106"/>
        <v>1034.8047569444479</v>
      </c>
      <c r="G1393" s="9">
        <f>C1393^2</f>
        <v>3.0212300902103615E-6</v>
      </c>
      <c r="H1393" s="23">
        <f>$O$2*H1392+(1-$O$2)*G1392</f>
        <v>4.0635185198166427E-5</v>
      </c>
      <c r="I1393" s="9">
        <f t="shared" si="107"/>
        <v>6.3745733345978873E-3</v>
      </c>
      <c r="J1393" s="24">
        <f>$J$2*(1+C1393*$O$3/I1393)</f>
        <v>2266.7667648516999</v>
      </c>
      <c r="K1393" s="24">
        <f t="shared" si="109"/>
        <v>10.020896026824017</v>
      </c>
      <c r="L1393" s="26">
        <f t="shared" si="108"/>
        <v>-2.0896026824017255E-2</v>
      </c>
      <c r="Q1393">
        <v>1391</v>
      </c>
      <c r="R1393">
        <v>1167</v>
      </c>
      <c r="S1393" s="10">
        <v>-0.1136187813666627</v>
      </c>
      <c r="T1393" s="20"/>
    </row>
    <row r="1394" spans="1:20" x14ac:dyDescent="0.15">
      <c r="A1394" s="6">
        <v>38629</v>
      </c>
      <c r="B1394" s="11">
        <v>2139.36</v>
      </c>
      <c r="C1394" s="7">
        <f t="shared" si="105"/>
        <v>-7.4555889080135662E-3</v>
      </c>
      <c r="E1394">
        <v>1392</v>
      </c>
      <c r="F1394" s="2">
        <f t="shared" si="106"/>
        <v>1027.0896780766132</v>
      </c>
      <c r="G1394" s="9">
        <f>C1394^2</f>
        <v>5.5585805965294921E-5</v>
      </c>
      <c r="H1394" s="23">
        <f>$O$2*H1393+(1-$O$2)*G1393</f>
        <v>3.837834789168906E-5</v>
      </c>
      <c r="I1394" s="9">
        <f t="shared" si="107"/>
        <v>6.195026060614197E-3</v>
      </c>
      <c r="J1394" s="24">
        <f>$J$2*(1+C1394*$O$3/I1394)</f>
        <v>2241.1777072991458</v>
      </c>
      <c r="K1394" s="24">
        <f t="shared" si="109"/>
        <v>9.9077722202045315</v>
      </c>
      <c r="L1394" s="26">
        <f t="shared" si="108"/>
        <v>9.2227779795468479E-2</v>
      </c>
      <c r="Q1394">
        <v>1392</v>
      </c>
      <c r="R1394">
        <v>1413</v>
      </c>
      <c r="S1394" s="10">
        <v>-0.11371702563676322</v>
      </c>
      <c r="T1394" s="20"/>
    </row>
    <row r="1395" spans="1:20" x14ac:dyDescent="0.15">
      <c r="A1395" s="6">
        <v>38630</v>
      </c>
      <c r="B1395" s="11">
        <v>2103.02</v>
      </c>
      <c r="C1395" s="7">
        <f t="shared" si="105"/>
        <v>-1.6986388452621459E-2</v>
      </c>
      <c r="E1395">
        <v>1393</v>
      </c>
      <c r="F1395" s="2">
        <f t="shared" si="106"/>
        <v>1009.6431338291259</v>
      </c>
      <c r="G1395" s="9">
        <f>C1395^2</f>
        <v>2.8853739266335166E-4</v>
      </c>
      <c r="H1395" s="23">
        <f>$O$2*H1394+(1-$O$2)*G1394</f>
        <v>3.9410795376105416E-5</v>
      </c>
      <c r="I1395" s="9">
        <f t="shared" si="107"/>
        <v>6.2778017949044404E-3</v>
      </c>
      <c r="J1395" s="24">
        <f>$J$2*(1+C1395*$O$3/I1395)</f>
        <v>2215.1352667899637</v>
      </c>
      <c r="K1395" s="24">
        <f t="shared" si="109"/>
        <v>9.7926441035081773</v>
      </c>
      <c r="L1395" s="26">
        <f t="shared" si="108"/>
        <v>0.20735589649182273</v>
      </c>
      <c r="Q1395">
        <v>1393</v>
      </c>
      <c r="R1395">
        <v>786</v>
      </c>
      <c r="S1395" s="10">
        <v>-0.1138220394041376</v>
      </c>
      <c r="T1395" s="20"/>
    </row>
    <row r="1396" spans="1:20" x14ac:dyDescent="0.15">
      <c r="A1396" s="6">
        <v>38631</v>
      </c>
      <c r="B1396" s="11">
        <v>2084.08</v>
      </c>
      <c r="C1396" s="7">
        <f t="shared" si="105"/>
        <v>-9.0060959952830144E-3</v>
      </c>
      <c r="E1396">
        <v>1394</v>
      </c>
      <c r="F1396" s="2">
        <f t="shared" si="106"/>
        <v>1000.5501908448824</v>
      </c>
      <c r="G1396" s="9">
        <f>C1396^2</f>
        <v>8.1109765076252743E-5</v>
      </c>
      <c r="H1396" s="23">
        <f>$O$2*H1395+(1-$O$2)*G1395</f>
        <v>5.4358391213340203E-5</v>
      </c>
      <c r="I1396" s="9">
        <f t="shared" si="107"/>
        <v>7.3728143346581164E-3</v>
      </c>
      <c r="J1396" s="24">
        <f>$J$2*(1+C1396*$O$3/I1396)</f>
        <v>2240.8648501320117</v>
      </c>
      <c r="K1396" s="24">
        <f t="shared" si="109"/>
        <v>9.9063891448958099</v>
      </c>
      <c r="L1396" s="26">
        <f t="shared" si="108"/>
        <v>9.3610855104190094E-2</v>
      </c>
      <c r="Q1396">
        <v>1394</v>
      </c>
      <c r="R1396">
        <v>819</v>
      </c>
      <c r="S1396" s="10">
        <v>-0.11511133926731709</v>
      </c>
      <c r="T1396" s="20"/>
    </row>
    <row r="1397" spans="1:20" x14ac:dyDescent="0.15">
      <c r="A1397" s="6">
        <v>38632</v>
      </c>
      <c r="B1397" s="11">
        <v>2090.35</v>
      </c>
      <c r="C1397" s="7">
        <f t="shared" si="105"/>
        <v>3.0085217458062363E-3</v>
      </c>
      <c r="E1397">
        <v>1395</v>
      </c>
      <c r="F1397" s="2">
        <f t="shared" si="106"/>
        <v>1003.5603678518098</v>
      </c>
      <c r="G1397" s="9">
        <f>C1397^2</f>
        <v>9.0512030949890044E-6</v>
      </c>
      <c r="H1397" s="23">
        <f>$O$2*H1396+(1-$O$2)*G1396</f>
        <v>5.5963473645114956E-5</v>
      </c>
      <c r="I1397" s="9">
        <f t="shared" si="107"/>
        <v>7.4808738557146492E-3</v>
      </c>
      <c r="J1397" s="24">
        <f>$J$2*(1+C1397*$O$3/I1397)</f>
        <v>2269.0114648461135</v>
      </c>
      <c r="K1397" s="24">
        <f t="shared" si="109"/>
        <v>10.030819370329938</v>
      </c>
      <c r="L1397" s="26">
        <f t="shared" si="108"/>
        <v>-3.0819370329938423E-2</v>
      </c>
      <c r="Q1397">
        <v>1395</v>
      </c>
      <c r="R1397">
        <v>670</v>
      </c>
      <c r="S1397" s="10">
        <v>-0.11526342134262002</v>
      </c>
      <c r="T1397" s="20"/>
    </row>
    <row r="1398" spans="1:20" x14ac:dyDescent="0.15">
      <c r="A1398" s="6">
        <v>38635</v>
      </c>
      <c r="B1398" s="11">
        <v>2078.92</v>
      </c>
      <c r="C1398" s="7">
        <f t="shared" si="105"/>
        <v>-5.4679838304589889E-3</v>
      </c>
      <c r="E1398">
        <v>1396</v>
      </c>
      <c r="F1398" s="2">
        <f t="shared" si="106"/>
        <v>998.07291598750669</v>
      </c>
      <c r="G1398" s="9">
        <f>C1398^2</f>
        <v>2.9898847170160958E-5</v>
      </c>
      <c r="H1398" s="23">
        <f>$O$2*H1397+(1-$O$2)*G1397</f>
        <v>5.3148737412107397E-5</v>
      </c>
      <c r="I1398" s="9">
        <f t="shared" si="107"/>
        <v>7.2903180597356241E-3</v>
      </c>
      <c r="J1398" s="24">
        <f>$J$2*(1+C1398*$O$3/I1398)</f>
        <v>2249.0381855445485</v>
      </c>
      <c r="K1398" s="24">
        <f t="shared" si="109"/>
        <v>9.9425217305819018</v>
      </c>
      <c r="L1398" s="26">
        <f t="shared" si="108"/>
        <v>5.7478269418098193E-2</v>
      </c>
      <c r="Q1398">
        <v>1396</v>
      </c>
      <c r="R1398">
        <v>671</v>
      </c>
      <c r="S1398" s="10">
        <v>-0.11568549557018493</v>
      </c>
      <c r="T1398" s="20"/>
    </row>
    <row r="1399" spans="1:20" x14ac:dyDescent="0.15">
      <c r="A1399" s="6">
        <v>38636</v>
      </c>
      <c r="B1399" s="11">
        <v>2061.09</v>
      </c>
      <c r="C1399" s="7">
        <f t="shared" si="105"/>
        <v>-8.576568602928436E-3</v>
      </c>
      <c r="E1399">
        <v>1397</v>
      </c>
      <c r="F1399" s="2">
        <f t="shared" si="106"/>
        <v>989.51287515281501</v>
      </c>
      <c r="G1399" s="9">
        <f>C1399^2</f>
        <v>7.3557529000737828E-5</v>
      </c>
      <c r="H1399" s="23">
        <f>$O$2*H1398+(1-$O$2)*G1398</f>
        <v>5.1753743997590611E-5</v>
      </c>
      <c r="I1399" s="9">
        <f t="shared" si="107"/>
        <v>7.1940075060838386E-3</v>
      </c>
      <c r="J1399" s="24">
        <f>$J$2*(1+C1399*$O$3/I1399)</f>
        <v>2241.3735492391079</v>
      </c>
      <c r="K1399" s="24">
        <f t="shared" si="109"/>
        <v>9.9086379959642965</v>
      </c>
      <c r="L1399" s="26">
        <f t="shared" si="108"/>
        <v>9.1362004035703492E-2</v>
      </c>
      <c r="Q1399">
        <v>1397</v>
      </c>
      <c r="R1399">
        <v>114</v>
      </c>
      <c r="S1399" s="10">
        <v>-0.11576373592843758</v>
      </c>
      <c r="T1399" s="20"/>
    </row>
    <row r="1400" spans="1:20" x14ac:dyDescent="0.15">
      <c r="A1400" s="6">
        <v>38637</v>
      </c>
      <c r="B1400" s="11">
        <v>2037.47</v>
      </c>
      <c r="C1400" s="7">
        <f t="shared" si="105"/>
        <v>-1.1459955654532394E-2</v>
      </c>
      <c r="E1400">
        <v>1398</v>
      </c>
      <c r="F1400" s="2">
        <f t="shared" si="106"/>
        <v>978.17310148397496</v>
      </c>
      <c r="G1400" s="9">
        <f>C1400^2</f>
        <v>1.3133058360384901E-4</v>
      </c>
      <c r="H1400" s="23">
        <f>$O$2*H1399+(1-$O$2)*G1399</f>
        <v>5.3061971097779446E-5</v>
      </c>
      <c r="I1400" s="9">
        <f t="shared" si="107"/>
        <v>7.2843648383218319E-3</v>
      </c>
      <c r="J1400" s="24">
        <f>$J$2*(1+C1400*$O$3/I1400)</f>
        <v>2234.7681583746762</v>
      </c>
      <c r="K1400" s="24">
        <f t="shared" si="109"/>
        <v>9.8794369612149922</v>
      </c>
      <c r="L1400" s="26">
        <f t="shared" si="108"/>
        <v>0.12056303878500785</v>
      </c>
      <c r="Q1400">
        <v>1398</v>
      </c>
      <c r="R1400">
        <v>13</v>
      </c>
      <c r="S1400" s="10">
        <v>-0.11610660758699787</v>
      </c>
      <c r="T1400" s="20"/>
    </row>
    <row r="1401" spans="1:20" x14ac:dyDescent="0.15">
      <c r="A1401" s="6">
        <v>38638</v>
      </c>
      <c r="B1401" s="11">
        <v>2047.22</v>
      </c>
      <c r="C1401" s="7">
        <f t="shared" si="105"/>
        <v>4.7853465327096778E-3</v>
      </c>
      <c r="E1401">
        <v>1399</v>
      </c>
      <c r="F1401" s="2">
        <f t="shared" si="106"/>
        <v>982.85399874355119</v>
      </c>
      <c r="G1401" s="9">
        <f>C1401^2</f>
        <v>2.2899541438116535E-5</v>
      </c>
      <c r="H1401" s="23">
        <f>$O$2*H1400+(1-$O$2)*G1400</f>
        <v>5.7758087848143627E-5</v>
      </c>
      <c r="I1401" s="9">
        <f t="shared" si="107"/>
        <v>7.5998741994945957E-3</v>
      </c>
      <c r="J1401" s="24">
        <f>$J$2*(1+C1401*$O$3/I1401)</f>
        <v>2272.9551625539102</v>
      </c>
      <c r="K1401" s="24">
        <f t="shared" si="109"/>
        <v>10.04825362307435</v>
      </c>
      <c r="L1401" s="26">
        <f t="shared" si="108"/>
        <v>-4.8253623074350216E-2</v>
      </c>
      <c r="Q1401">
        <v>1399</v>
      </c>
      <c r="R1401">
        <v>941</v>
      </c>
      <c r="S1401" s="10">
        <v>-0.11635714421858268</v>
      </c>
      <c r="T1401" s="20"/>
    </row>
    <row r="1402" spans="1:20" x14ac:dyDescent="0.15">
      <c r="A1402" s="6">
        <v>38639</v>
      </c>
      <c r="B1402" s="11">
        <v>2064.83</v>
      </c>
      <c r="C1402" s="7">
        <f t="shared" si="105"/>
        <v>8.6019089301589968E-3</v>
      </c>
      <c r="E1402">
        <v>1400</v>
      </c>
      <c r="F1402" s="2">
        <f t="shared" si="106"/>
        <v>991.30841933238582</v>
      </c>
      <c r="G1402" s="9">
        <f>C1402^2</f>
        <v>7.3992837242749094E-5</v>
      </c>
      <c r="H1402" s="23">
        <f>$O$2*H1401+(1-$O$2)*G1401</f>
        <v>5.5666575063542004E-5</v>
      </c>
      <c r="I1402" s="9">
        <f t="shared" si="107"/>
        <v>7.4610036230752502E-3</v>
      </c>
      <c r="J1402" s="24">
        <f>$J$2*(1+C1402*$O$3/I1402)</f>
        <v>2282.0257664422766</v>
      </c>
      <c r="K1402" s="24">
        <f t="shared" si="109"/>
        <v>10.088352842753784</v>
      </c>
      <c r="L1402" s="26">
        <f t="shared" si="108"/>
        <v>-8.8352842753783634E-2</v>
      </c>
      <c r="Q1402">
        <v>1400</v>
      </c>
      <c r="R1402">
        <v>183</v>
      </c>
      <c r="S1402" s="10">
        <v>-0.11666705724044846</v>
      </c>
      <c r="T1402" s="20"/>
    </row>
    <row r="1403" spans="1:20" x14ac:dyDescent="0.15">
      <c r="A1403" s="6">
        <v>38642</v>
      </c>
      <c r="B1403" s="11">
        <v>2070.3000000000002</v>
      </c>
      <c r="C1403" s="7">
        <f t="shared" si="105"/>
        <v>2.6491284996827957E-3</v>
      </c>
      <c r="E1403">
        <v>1401</v>
      </c>
      <c r="F1403" s="2">
        <f t="shared" si="106"/>
        <v>993.9345227180147</v>
      </c>
      <c r="G1403" s="9">
        <f>C1403^2</f>
        <v>7.0178818078316203E-6</v>
      </c>
      <c r="H1403" s="23">
        <f>$O$2*H1402+(1-$O$2)*G1402</f>
        <v>5.6766150794294428E-5</v>
      </c>
      <c r="I1403" s="9">
        <f t="shared" si="107"/>
        <v>7.5343314762687753E-3</v>
      </c>
      <c r="J1403" s="24">
        <f>$J$2*(1+C1403*$O$3/I1403)</f>
        <v>2268.1351096097687</v>
      </c>
      <c r="K1403" s="24">
        <f t="shared" si="109"/>
        <v>10.02694518934134</v>
      </c>
      <c r="L1403" s="26">
        <f t="shared" si="108"/>
        <v>-2.6945189341340381E-2</v>
      </c>
      <c r="Q1403">
        <v>1401</v>
      </c>
      <c r="R1403">
        <v>1411</v>
      </c>
      <c r="S1403" s="10">
        <v>-0.11681155765885798</v>
      </c>
      <c r="T1403" s="20"/>
    </row>
    <row r="1404" spans="1:20" x14ac:dyDescent="0.15">
      <c r="A1404" s="6">
        <v>38643</v>
      </c>
      <c r="B1404" s="11">
        <v>2056</v>
      </c>
      <c r="C1404" s="7">
        <f t="shared" si="105"/>
        <v>-6.9072115152394309E-3</v>
      </c>
      <c r="E1404">
        <v>1402</v>
      </c>
      <c r="F1404" s="2">
        <f t="shared" si="106"/>
        <v>987.06920673730281</v>
      </c>
      <c r="G1404" s="9">
        <f>C1404^2</f>
        <v>4.7709570916256192E-5</v>
      </c>
      <c r="H1404" s="23">
        <f>$O$2*H1403+(1-$O$2)*G1403</f>
        <v>5.3781254655106659E-5</v>
      </c>
      <c r="I1404" s="9">
        <f t="shared" si="107"/>
        <v>7.3335703893196973E-3</v>
      </c>
      <c r="J1404" s="24">
        <f>$J$2*(1+C1404*$O$3/I1404)</f>
        <v>2245.7128452524494</v>
      </c>
      <c r="K1404" s="24">
        <f t="shared" si="109"/>
        <v>9.9278211050752834</v>
      </c>
      <c r="L1404" s="26">
        <f t="shared" si="108"/>
        <v>7.217889492471663E-2</v>
      </c>
      <c r="Q1404">
        <v>1402</v>
      </c>
      <c r="R1404">
        <v>1101</v>
      </c>
      <c r="S1404" s="10">
        <v>-0.11690488365962537</v>
      </c>
      <c r="T1404" s="20"/>
    </row>
    <row r="1405" spans="1:20" x14ac:dyDescent="0.15">
      <c r="A1405" s="6">
        <v>38644</v>
      </c>
      <c r="B1405" s="11">
        <v>2091.2399999999998</v>
      </c>
      <c r="C1405" s="7">
        <f t="shared" si="105"/>
        <v>1.7140077821011568E-2</v>
      </c>
      <c r="E1405">
        <v>1403</v>
      </c>
      <c r="F1405" s="2">
        <f t="shared" si="106"/>
        <v>1003.9876497555043</v>
      </c>
      <c r="G1405" s="9">
        <f>C1405^2</f>
        <v>2.9378226771033266E-4</v>
      </c>
      <c r="H1405" s="23">
        <f>$O$2*H1404+(1-$O$2)*G1404</f>
        <v>5.3416953630775629E-5</v>
      </c>
      <c r="I1405" s="9">
        <f t="shared" si="107"/>
        <v>7.3086902814920012E-3</v>
      </c>
      <c r="J1405" s="24">
        <f>$J$2*(1+C1405*$O$3/I1405)</f>
        <v>2302.6933603481848</v>
      </c>
      <c r="K1405" s="24">
        <f t="shared" si="109"/>
        <v>10.179719900391614</v>
      </c>
      <c r="L1405" s="26">
        <f t="shared" si="108"/>
        <v>-0.17971990039161412</v>
      </c>
      <c r="Q1405">
        <v>1403</v>
      </c>
      <c r="R1405">
        <v>24</v>
      </c>
      <c r="S1405" s="10">
        <v>-0.11708876492928155</v>
      </c>
      <c r="T1405" s="20"/>
    </row>
    <row r="1406" spans="1:20" x14ac:dyDescent="0.15">
      <c r="A1406" s="6">
        <v>38645</v>
      </c>
      <c r="B1406" s="11">
        <v>2068.11</v>
      </c>
      <c r="C1406" s="7">
        <f t="shared" si="105"/>
        <v>-1.1060423480805492E-2</v>
      </c>
      <c r="E1406">
        <v>1404</v>
      </c>
      <c r="F1406" s="2">
        <f t="shared" si="106"/>
        <v>992.88312117970986</v>
      </c>
      <c r="G1406" s="9">
        <f>C1406^2</f>
        <v>1.2233296757475348E-4</v>
      </c>
      <c r="H1406" s="23">
        <f>$O$2*H1405+(1-$O$2)*G1405</f>
        <v>6.7838872475549066E-5</v>
      </c>
      <c r="I1406" s="9">
        <f t="shared" si="107"/>
        <v>8.2364356657202795E-3</v>
      </c>
      <c r="J1406" s="24">
        <f>$J$2*(1+C1406*$O$3/I1406)</f>
        <v>2238.7614640204056</v>
      </c>
      <c r="K1406" s="24">
        <f t="shared" si="109"/>
        <v>9.8970905201517461</v>
      </c>
      <c r="L1406" s="26">
        <f t="shared" si="108"/>
        <v>0.10290947984825394</v>
      </c>
      <c r="Q1406">
        <v>1404</v>
      </c>
      <c r="R1406">
        <v>630</v>
      </c>
      <c r="S1406" s="10">
        <v>-0.11760732959566234</v>
      </c>
      <c r="T1406" s="20"/>
    </row>
    <row r="1407" spans="1:20" x14ac:dyDescent="0.15">
      <c r="A1407" s="6">
        <v>38646</v>
      </c>
      <c r="B1407" s="11">
        <v>2082.21</v>
      </c>
      <c r="C1407" s="7">
        <f t="shared" si="105"/>
        <v>6.8178191682259914E-3</v>
      </c>
      <c r="E1407">
        <v>1405</v>
      </c>
      <c r="F1407" s="2">
        <f t="shared" si="106"/>
        <v>999.65241875509696</v>
      </c>
      <c r="G1407" s="9">
        <f>C1407^2</f>
        <v>4.6482658210629752E-5</v>
      </c>
      <c r="H1407" s="23">
        <f>$O$2*H1406+(1-$O$2)*G1406</f>
        <v>7.1108518181501327E-5</v>
      </c>
      <c r="I1407" s="9">
        <f t="shared" si="107"/>
        <v>8.4325866839008133E-3</v>
      </c>
      <c r="J1407" s="24">
        <f>$J$2*(1+C1407*$O$3/I1407)</f>
        <v>2276.0554769743208</v>
      </c>
      <c r="K1407" s="24">
        <f t="shared" si="109"/>
        <v>10.061959456836842</v>
      </c>
      <c r="L1407" s="26">
        <f t="shared" si="108"/>
        <v>-6.1959456836842008E-2</v>
      </c>
      <c r="Q1407">
        <v>1405</v>
      </c>
      <c r="R1407">
        <v>595</v>
      </c>
      <c r="S1407" s="10">
        <v>-0.11767993324877324</v>
      </c>
      <c r="T1407" s="20"/>
    </row>
    <row r="1408" spans="1:20" x14ac:dyDescent="0.15">
      <c r="A1408" s="6">
        <v>38649</v>
      </c>
      <c r="B1408" s="11">
        <v>2115.83</v>
      </c>
      <c r="C1408" s="7">
        <f t="shared" si="105"/>
        <v>1.6146306088242746E-2</v>
      </c>
      <c r="E1408">
        <v>1406</v>
      </c>
      <c r="F1408" s="2">
        <f t="shared" si="106"/>
        <v>1015.793112690169</v>
      </c>
      <c r="G1408" s="9">
        <f>C1408^2</f>
        <v>2.6070320029522473E-4</v>
      </c>
      <c r="H1408" s="23">
        <f>$O$2*H1407+(1-$O$2)*G1407</f>
        <v>6.9630966583249023E-5</v>
      </c>
      <c r="I1408" s="9">
        <f t="shared" si="107"/>
        <v>8.3445171569869175E-3</v>
      </c>
      <c r="J1408" s="24">
        <f>$J$2*(1+C1408*$O$3/I1408)</f>
        <v>2295.5824814074203</v>
      </c>
      <c r="K1408" s="24">
        <f t="shared" si="109"/>
        <v>10.148284209861101</v>
      </c>
      <c r="L1408" s="26">
        <f t="shared" si="108"/>
        <v>-0.14828420986110125</v>
      </c>
      <c r="Q1408">
        <v>1406</v>
      </c>
      <c r="R1408">
        <v>1039</v>
      </c>
      <c r="S1408" s="10">
        <v>-0.11774015478953892</v>
      </c>
      <c r="T1408" s="20"/>
    </row>
    <row r="1409" spans="1:20" x14ac:dyDescent="0.15">
      <c r="A1409" s="6">
        <v>38650</v>
      </c>
      <c r="B1409" s="11">
        <v>2109.4499999999998</v>
      </c>
      <c r="C1409" s="7">
        <f t="shared" si="105"/>
        <v>-3.0153651285784733E-3</v>
      </c>
      <c r="E1409">
        <v>1407</v>
      </c>
      <c r="F1409" s="2">
        <f t="shared" si="106"/>
        <v>1012.7301255603129</v>
      </c>
      <c r="G1409" s="9">
        <f>C1409^2</f>
        <v>9.0924268586470724E-6</v>
      </c>
      <c r="H1409" s="23">
        <f>$O$2*H1408+(1-$O$2)*G1408</f>
        <v>8.1095300605967576E-5</v>
      </c>
      <c r="I1409" s="9">
        <f t="shared" si="107"/>
        <v>9.005292921719291E-3</v>
      </c>
      <c r="J1409" s="24">
        <f>$J$2*(1+C1409*$O$3/I1409)</f>
        <v>2256.2354937583214</v>
      </c>
      <c r="K1409" s="24">
        <f t="shared" si="109"/>
        <v>9.9743395066326048</v>
      </c>
      <c r="L1409" s="26">
        <f t="shared" si="108"/>
        <v>2.5660493367395176E-2</v>
      </c>
      <c r="Q1409">
        <v>1407</v>
      </c>
      <c r="R1409">
        <v>1026</v>
      </c>
      <c r="S1409" s="10">
        <v>-0.11786622703007055</v>
      </c>
      <c r="T1409" s="20"/>
    </row>
    <row r="1410" spans="1:20" x14ac:dyDescent="0.15">
      <c r="A1410" s="6">
        <v>38651</v>
      </c>
      <c r="B1410" s="11">
        <v>2100.0500000000002</v>
      </c>
      <c r="C1410" s="7">
        <f t="shared" si="105"/>
        <v>-4.4561378558389819E-3</v>
      </c>
      <c r="E1410">
        <v>1408</v>
      </c>
      <c r="F1410" s="2">
        <f t="shared" si="106"/>
        <v>1008.217260510055</v>
      </c>
      <c r="G1410" s="9">
        <f>C1410^2</f>
        <v>1.985716459024124E-5</v>
      </c>
      <c r="H1410" s="23">
        <f>$O$2*H1409+(1-$O$2)*G1409</f>
        <v>7.6775128181128346E-5</v>
      </c>
      <c r="I1410" s="9">
        <f t="shared" si="107"/>
        <v>8.7621417576485457E-3</v>
      </c>
      <c r="J1410" s="24">
        <f>$J$2*(1+C1410*$O$3/I1410)</f>
        <v>2253.2240004138152</v>
      </c>
      <c r="K1410" s="24">
        <f t="shared" si="109"/>
        <v>9.9610263320445931</v>
      </c>
      <c r="L1410" s="26">
        <f t="shared" si="108"/>
        <v>3.897366795540691E-2</v>
      </c>
      <c r="Q1410">
        <v>1408</v>
      </c>
      <c r="R1410">
        <v>869</v>
      </c>
      <c r="S1410" s="10">
        <v>-0.11856586303667882</v>
      </c>
      <c r="T1410" s="20"/>
    </row>
    <row r="1411" spans="1:20" x14ac:dyDescent="0.15">
      <c r="A1411" s="6">
        <v>38652</v>
      </c>
      <c r="B1411" s="11">
        <v>2063.81</v>
      </c>
      <c r="C1411" s="7">
        <f t="shared" si="105"/>
        <v>-1.7256731982571938E-2</v>
      </c>
      <c r="E1411">
        <v>1409</v>
      </c>
      <c r="F1411" s="2">
        <f t="shared" si="106"/>
        <v>990.81872546523005</v>
      </c>
      <c r="G1411" s="9">
        <f>C1411^2</f>
        <v>2.9779479871832118E-4</v>
      </c>
      <c r="H1411" s="23">
        <f>$O$2*H1410+(1-$O$2)*G1410</f>
        <v>7.336005036567512E-5</v>
      </c>
      <c r="I1411" s="9">
        <f t="shared" si="107"/>
        <v>8.5650481823323753E-3</v>
      </c>
      <c r="J1411" s="24">
        <f>$J$2*(1+C1411*$O$3/I1411)</f>
        <v>2227.1137496991059</v>
      </c>
      <c r="K1411" s="24">
        <f t="shared" si="109"/>
        <v>9.8455984407840091</v>
      </c>
      <c r="L1411" s="26">
        <f t="shared" si="108"/>
        <v>0.15440155921599086</v>
      </c>
      <c r="Q1411">
        <v>1409</v>
      </c>
      <c r="R1411">
        <v>947</v>
      </c>
      <c r="S1411" s="10">
        <v>-0.11858207265705367</v>
      </c>
      <c r="T1411" s="20"/>
    </row>
    <row r="1412" spans="1:20" x14ac:dyDescent="0.15">
      <c r="A1412" s="6">
        <v>38653</v>
      </c>
      <c r="B1412" s="11">
        <v>2089.88</v>
      </c>
      <c r="C1412" s="7">
        <f t="shared" ref="C1412:C1475" si="110">B1412/B1411-1</f>
        <v>1.2631976780808296E-2</v>
      </c>
      <c r="E1412">
        <v>1410</v>
      </c>
      <c r="F1412" s="2">
        <f t="shared" ref="F1412:F1475" si="111">F1411*(1+C1412)</f>
        <v>1003.3347245992969</v>
      </c>
      <c r="G1412" s="9">
        <f>C1412^2</f>
        <v>1.5956683739087993E-4</v>
      </c>
      <c r="H1412" s="23">
        <f>$O$2*H1411+(1-$O$2)*G1411</f>
        <v>8.6826135266833892E-5</v>
      </c>
      <c r="I1412" s="9">
        <f t="shared" ref="I1412:I1475" si="112">SQRT(H1412)</f>
        <v>9.3180542639992123E-3</v>
      </c>
      <c r="J1412" s="24">
        <f>$J$2*(1+C1412*$O$3/I1412)</f>
        <v>2285.5400778997328</v>
      </c>
      <c r="K1412" s="24">
        <f t="shared" si="109"/>
        <v>10.103888869780077</v>
      </c>
      <c r="L1412" s="26">
        <f t="shared" si="108"/>
        <v>-0.10388886978007683</v>
      </c>
      <c r="Q1412">
        <v>1410</v>
      </c>
      <c r="R1412">
        <v>537</v>
      </c>
      <c r="S1412" s="10">
        <v>-0.11940987813385284</v>
      </c>
      <c r="T1412" s="20"/>
    </row>
    <row r="1413" spans="1:20" x14ac:dyDescent="0.15">
      <c r="A1413" s="6">
        <v>38656</v>
      </c>
      <c r="B1413" s="11">
        <v>2120.3000000000002</v>
      </c>
      <c r="C1413" s="7">
        <f t="shared" si="110"/>
        <v>1.4555859666583792E-2</v>
      </c>
      <c r="E1413">
        <v>1411</v>
      </c>
      <c r="F1413" s="2">
        <f t="shared" si="111"/>
        <v>1017.9391240491748</v>
      </c>
      <c r="G1413" s="9">
        <f>C1413^2</f>
        <v>2.1187305063328083E-4</v>
      </c>
      <c r="H1413" s="23">
        <f>$O$2*H1412+(1-$O$2)*G1412</f>
        <v>9.119057739427665E-5</v>
      </c>
      <c r="I1413" s="9">
        <f t="shared" si="112"/>
        <v>9.549375759403159E-3</v>
      </c>
      <c r="J1413" s="24">
        <f>$J$2*(1+C1413*$O$3/I1413)</f>
        <v>2288.4632415886645</v>
      </c>
      <c r="K1413" s="24">
        <f t="shared" si="109"/>
        <v>10.116811557658858</v>
      </c>
      <c r="L1413" s="26">
        <f t="shared" ref="L1413:L1476" si="113">-(K1413-$K$2)</f>
        <v>-0.11681155765885798</v>
      </c>
      <c r="Q1413">
        <v>1411</v>
      </c>
      <c r="R1413">
        <v>1348</v>
      </c>
      <c r="S1413" s="10">
        <v>-0.11964865691625803</v>
      </c>
      <c r="T1413" s="20"/>
    </row>
    <row r="1414" spans="1:20" x14ac:dyDescent="0.15">
      <c r="A1414" s="6">
        <v>38657</v>
      </c>
      <c r="B1414" s="11">
        <v>2114.0500000000002</v>
      </c>
      <c r="C1414" s="7">
        <f t="shared" si="110"/>
        <v>-2.9476960807433006E-3</v>
      </c>
      <c r="E1414">
        <v>1412</v>
      </c>
      <c r="F1414" s="2">
        <f t="shared" si="111"/>
        <v>1014.9385488827797</v>
      </c>
      <c r="G1414" s="9">
        <f>C1414^2</f>
        <v>8.6889121844294153E-6</v>
      </c>
      <c r="H1414" s="23">
        <f>$O$2*H1413+(1-$O$2)*G1413</f>
        <v>9.8431525788616916E-5</v>
      </c>
      <c r="I1414" s="9">
        <f t="shared" si="112"/>
        <v>9.9212663399697587E-3</v>
      </c>
      <c r="J1414" s="24">
        <f>$J$2*(1+C1414*$O$3/I1414)</f>
        <v>2256.8896254437582</v>
      </c>
      <c r="K1414" s="24">
        <f t="shared" ref="K1414:K1477" si="114">$K$2*J1414/$J$2</f>
        <v>9.9772312843440361</v>
      </c>
      <c r="L1414" s="26">
        <f t="shared" si="113"/>
        <v>2.2768715655963945E-2</v>
      </c>
      <c r="Q1414">
        <v>1412</v>
      </c>
      <c r="R1414">
        <v>1107</v>
      </c>
      <c r="S1414" s="10">
        <v>-0.12016410786420906</v>
      </c>
      <c r="T1414" s="20"/>
    </row>
    <row r="1415" spans="1:20" x14ac:dyDescent="0.15">
      <c r="A1415" s="6">
        <v>38658</v>
      </c>
      <c r="B1415" s="11">
        <v>2144.31</v>
      </c>
      <c r="C1415" s="7">
        <f t="shared" si="110"/>
        <v>1.4313757952744588E-2</v>
      </c>
      <c r="E1415">
        <v>1413</v>
      </c>
      <c r="F1415" s="2">
        <f t="shared" si="111"/>
        <v>1029.4661336083977</v>
      </c>
      <c r="G1415" s="9">
        <f>C1415^2</f>
        <v>2.0488366672975894E-4</v>
      </c>
      <c r="H1415" s="23">
        <f>$O$2*H1414+(1-$O$2)*G1414</f>
        <v>9.3046968972365659E-5</v>
      </c>
      <c r="I1415" s="9">
        <f t="shared" si="112"/>
        <v>9.6460856813717789E-3</v>
      </c>
      <c r="J1415" s="24">
        <f>$J$2*(1+C1415*$O$3/I1415)</f>
        <v>2287.7632460671384</v>
      </c>
      <c r="K1415" s="24">
        <f t="shared" si="114"/>
        <v>10.113717025636763</v>
      </c>
      <c r="L1415" s="26">
        <f t="shared" si="113"/>
        <v>-0.11371702563676322</v>
      </c>
      <c r="Q1415">
        <v>1413</v>
      </c>
      <c r="R1415">
        <v>487</v>
      </c>
      <c r="S1415" s="10">
        <v>-0.12136740466903184</v>
      </c>
      <c r="T1415" s="20"/>
    </row>
    <row r="1416" spans="1:20" x14ac:dyDescent="0.15">
      <c r="A1416" s="6">
        <v>38659</v>
      </c>
      <c r="B1416" s="11">
        <v>2160.2199999999998</v>
      </c>
      <c r="C1416" s="7">
        <f t="shared" si="110"/>
        <v>7.419636153354725E-3</v>
      </c>
      <c r="E1416">
        <v>1414</v>
      </c>
      <c r="F1416" s="2">
        <f t="shared" si="111"/>
        <v>1037.104397751973</v>
      </c>
      <c r="G1416" s="9">
        <f>C1416^2</f>
        <v>5.5051000648168502E-5</v>
      </c>
      <c r="H1416" s="23">
        <f>$O$2*H1415+(1-$O$2)*G1415</f>
        <v>9.9757170837809259E-5</v>
      </c>
      <c r="I1416" s="9">
        <f t="shared" si="112"/>
        <v>9.9878511621774406E-3</v>
      </c>
      <c r="J1416" s="24">
        <f>$J$2*(1+C1416*$O$3/I1416)</f>
        <v>2274.9175654318497</v>
      </c>
      <c r="K1416" s="24">
        <f t="shared" si="114"/>
        <v>10.056928990786412</v>
      </c>
      <c r="L1416" s="26">
        <f t="shared" si="113"/>
        <v>-5.6928990786412115E-2</v>
      </c>
      <c r="Q1416">
        <v>1414</v>
      </c>
      <c r="R1416">
        <v>888</v>
      </c>
      <c r="S1416" s="10">
        <v>-0.12137041951111627</v>
      </c>
      <c r="T1416" s="20"/>
    </row>
    <row r="1417" spans="1:20" x14ac:dyDescent="0.15">
      <c r="A1417" s="6">
        <v>38660</v>
      </c>
      <c r="B1417" s="11">
        <v>2169.4299999999998</v>
      </c>
      <c r="C1417" s="7">
        <f t="shared" si="110"/>
        <v>4.26345464813771E-3</v>
      </c>
      <c r="E1417">
        <v>1415</v>
      </c>
      <c r="F1417" s="2">
        <f t="shared" si="111"/>
        <v>1041.5260453171727</v>
      </c>
      <c r="G1417" s="9">
        <f>C1417^2</f>
        <v>1.8177045536727044E-5</v>
      </c>
      <c r="H1417" s="23">
        <f>$O$2*H1416+(1-$O$2)*G1416</f>
        <v>9.7074800626430807E-5</v>
      </c>
      <c r="I1417" s="9">
        <f t="shared" si="112"/>
        <v>9.8526544964507301E-3</v>
      </c>
      <c r="J1417" s="24">
        <f>$J$2*(1+C1417*$O$3/I1417)</f>
        <v>2269.5412149829417</v>
      </c>
      <c r="K1417" s="24">
        <f t="shared" si="114"/>
        <v>10.033161283544684</v>
      </c>
      <c r="L1417" s="26">
        <f t="shared" si="113"/>
        <v>-3.3161283544684395E-2</v>
      </c>
      <c r="Q1417">
        <v>1415</v>
      </c>
      <c r="R1417">
        <v>1328</v>
      </c>
      <c r="S1417" s="10">
        <v>-0.12240844038156062</v>
      </c>
      <c r="T1417" s="20"/>
    </row>
    <row r="1418" spans="1:20" x14ac:dyDescent="0.15">
      <c r="A1418" s="6">
        <v>38663</v>
      </c>
      <c r="B1418" s="11">
        <v>2178.2399999999998</v>
      </c>
      <c r="C1418" s="7">
        <f t="shared" si="110"/>
        <v>4.0609745416999576E-3</v>
      </c>
      <c r="E1418">
        <v>1416</v>
      </c>
      <c r="F1418" s="2">
        <f t="shared" si="111"/>
        <v>1045.7556560717233</v>
      </c>
      <c r="G1418" s="9">
        <f>C1418^2</f>
        <v>1.6491514228335181E-5</v>
      </c>
      <c r="H1418" s="23">
        <f>$O$2*H1417+(1-$O$2)*G1417</f>
        <v>9.2340935321048572E-5</v>
      </c>
      <c r="I1418" s="9">
        <f t="shared" si="112"/>
        <v>9.6094190938395743E-3</v>
      </c>
      <c r="J1418" s="24">
        <f>$J$2*(1+C1418*$O$3/I1418)</f>
        <v>2269.3658218077371</v>
      </c>
      <c r="K1418" s="24">
        <f t="shared" si="114"/>
        <v>10.032385907445214</v>
      </c>
      <c r="L1418" s="26">
        <f t="shared" si="113"/>
        <v>-3.2385907445213746E-2</v>
      </c>
      <c r="Q1418">
        <v>1416</v>
      </c>
      <c r="R1418">
        <v>266</v>
      </c>
      <c r="S1418" s="10">
        <v>-0.12253203131987966</v>
      </c>
      <c r="T1418" s="20"/>
    </row>
    <row r="1419" spans="1:20" x14ac:dyDescent="0.15">
      <c r="A1419" s="6">
        <v>38664</v>
      </c>
      <c r="B1419" s="11">
        <v>2172.0700000000002</v>
      </c>
      <c r="C1419" s="7">
        <f t="shared" si="110"/>
        <v>-2.8325620684587216E-3</v>
      </c>
      <c r="E1419">
        <v>1417</v>
      </c>
      <c r="F1419" s="2">
        <f t="shared" si="111"/>
        <v>1042.7934882674583</v>
      </c>
      <c r="G1419" s="9">
        <f>C1419^2</f>
        <v>8.0234078716711512E-6</v>
      </c>
      <c r="H1419" s="23">
        <f>$O$2*H1418+(1-$O$2)*G1418</f>
        <v>8.7789970055485763E-5</v>
      </c>
      <c r="I1419" s="9">
        <f t="shared" si="112"/>
        <v>9.3696301984382366E-3</v>
      </c>
      <c r="J1419" s="24">
        <f>$J$2*(1+C1419*$O$3/I1419)</f>
        <v>2256.7994097670694</v>
      </c>
      <c r="K1419" s="24">
        <f t="shared" si="114"/>
        <v>9.9768324599347018</v>
      </c>
      <c r="L1419" s="26">
        <f t="shared" si="113"/>
        <v>2.3167540065298198E-2</v>
      </c>
      <c r="Q1419">
        <v>1417</v>
      </c>
      <c r="R1419">
        <v>19</v>
      </c>
      <c r="S1419" s="10">
        <v>-0.12292490844272308</v>
      </c>
      <c r="T1419" s="20"/>
    </row>
    <row r="1420" spans="1:20" x14ac:dyDescent="0.15">
      <c r="A1420" s="6">
        <v>38665</v>
      </c>
      <c r="B1420" s="11">
        <v>2175.81</v>
      </c>
      <c r="C1420" s="7">
        <f t="shared" si="110"/>
        <v>1.7218597927322055E-3</v>
      </c>
      <c r="E1420">
        <v>1418</v>
      </c>
      <c r="F1420" s="2">
        <f t="shared" si="111"/>
        <v>1044.589032447029</v>
      </c>
      <c r="G1420" s="9">
        <f>C1420^2</f>
        <v>2.9648011458277936E-6</v>
      </c>
      <c r="H1420" s="23">
        <f>$O$2*H1419+(1-$O$2)*G1419</f>
        <v>8.3003976324456886E-5</v>
      </c>
      <c r="I1420" s="9">
        <f t="shared" si="112"/>
        <v>9.1106518056864021E-3</v>
      </c>
      <c r="J1420" s="24">
        <f>$J$2*(1+C1420*$O$3/I1420)</f>
        <v>2265.3162086635398</v>
      </c>
      <c r="K1420" s="24">
        <f t="shared" si="114"/>
        <v>10.014483424977188</v>
      </c>
      <c r="L1420" s="26">
        <f t="shared" si="113"/>
        <v>-1.4483424977187909E-2</v>
      </c>
      <c r="Q1420">
        <v>1418</v>
      </c>
      <c r="R1420">
        <v>865</v>
      </c>
      <c r="S1420" s="10">
        <v>-0.12318584006409417</v>
      </c>
      <c r="T1420" s="20"/>
    </row>
    <row r="1421" spans="1:20" x14ac:dyDescent="0.15">
      <c r="A1421" s="6">
        <v>38666</v>
      </c>
      <c r="B1421" s="11">
        <v>2196.6799999999998</v>
      </c>
      <c r="C1421" s="7">
        <f t="shared" si="110"/>
        <v>9.591830168994564E-3</v>
      </c>
      <c r="E1421">
        <v>1419</v>
      </c>
      <c r="F1421" s="2">
        <f t="shared" si="111"/>
        <v>1054.6085530426553</v>
      </c>
      <c r="G1421" s="9">
        <f>C1421^2</f>
        <v>9.2003205990834287E-5</v>
      </c>
      <c r="H1421" s="23">
        <f>$O$2*H1420+(1-$O$2)*G1420</f>
        <v>7.8201625813739133E-5</v>
      </c>
      <c r="I1421" s="9">
        <f t="shared" si="112"/>
        <v>8.843168313095659E-3</v>
      </c>
      <c r="J1421" s="24">
        <f>$J$2*(1+C1421*$O$3/I1421)</f>
        <v>2280.842552414194</v>
      </c>
      <c r="K1421" s="24">
        <f t="shared" si="114"/>
        <v>10.083122104004323</v>
      </c>
      <c r="L1421" s="26">
        <f t="shared" si="113"/>
        <v>-8.312210400432285E-2</v>
      </c>
      <c r="Q1421">
        <v>1419</v>
      </c>
      <c r="R1421">
        <v>634</v>
      </c>
      <c r="S1421" s="10">
        <v>-0.12318963450654152</v>
      </c>
      <c r="T1421" s="20"/>
    </row>
    <row r="1422" spans="1:20" x14ac:dyDescent="0.15">
      <c r="A1422" s="6">
        <v>38667</v>
      </c>
      <c r="B1422" s="11">
        <v>2202.4699999999998</v>
      </c>
      <c r="C1422" s="7">
        <f t="shared" si="110"/>
        <v>2.6357958373546264E-3</v>
      </c>
      <c r="E1422">
        <v>1420</v>
      </c>
      <c r="F1422" s="2">
        <f t="shared" si="111"/>
        <v>1057.3882858768038</v>
      </c>
      <c r="G1422" s="9">
        <f>C1422^2</f>
        <v>6.9474196962159765E-6</v>
      </c>
      <c r="H1422" s="23">
        <f>$O$2*H1421+(1-$O$2)*G1421</f>
        <v>7.9029720624364846E-5</v>
      </c>
      <c r="I1422" s="9">
        <f t="shared" si="112"/>
        <v>8.889866175841166E-3</v>
      </c>
      <c r="J1422" s="24">
        <f>$J$2*(1+C1422*$O$3/I1422)</f>
        <v>2267.1797235810891</v>
      </c>
      <c r="K1422" s="24">
        <f t="shared" si="114"/>
        <v>10.022721629949466</v>
      </c>
      <c r="L1422" s="26">
        <f t="shared" si="113"/>
        <v>-2.2721629949465694E-2</v>
      </c>
      <c r="Q1422">
        <v>1420</v>
      </c>
      <c r="R1422">
        <v>1</v>
      </c>
      <c r="S1422" s="10">
        <v>-0.12376458947983338</v>
      </c>
      <c r="T1422" s="20"/>
    </row>
    <row r="1423" spans="1:20" x14ac:dyDescent="0.15">
      <c r="A1423" s="6">
        <v>38670</v>
      </c>
      <c r="B1423" s="11">
        <v>2200.9499999999998</v>
      </c>
      <c r="C1423" s="7">
        <f t="shared" si="110"/>
        <v>-6.9013425835540154E-4</v>
      </c>
      <c r="E1423">
        <v>1421</v>
      </c>
      <c r="F1423" s="2">
        <f t="shared" si="111"/>
        <v>1056.6585459963364</v>
      </c>
      <c r="G1423" s="9">
        <f>C1423^2</f>
        <v>4.7628529455576014E-7</v>
      </c>
      <c r="H1423" s="23">
        <f>$O$2*H1422+(1-$O$2)*G1422</f>
        <v>7.4704782568675912E-5</v>
      </c>
      <c r="I1423" s="9">
        <f t="shared" si="112"/>
        <v>8.6431928457414344E-3</v>
      </c>
      <c r="J1423" s="24">
        <f>$J$2*(1+C1423*$O$3/I1423)</f>
        <v>2260.6558517697117</v>
      </c>
      <c r="K1423" s="24">
        <f t="shared" si="114"/>
        <v>9.9938809736773528</v>
      </c>
      <c r="L1423" s="26">
        <f t="shared" si="113"/>
        <v>6.1190263226471586E-3</v>
      </c>
      <c r="Q1423">
        <v>1421</v>
      </c>
      <c r="R1423">
        <v>936</v>
      </c>
      <c r="S1423" s="10">
        <v>-0.1238517940580266</v>
      </c>
      <c r="T1423" s="20"/>
    </row>
    <row r="1424" spans="1:20" x14ac:dyDescent="0.15">
      <c r="A1424" s="6">
        <v>38671</v>
      </c>
      <c r="B1424" s="11">
        <v>2186.7399999999998</v>
      </c>
      <c r="C1424" s="7">
        <f t="shared" si="110"/>
        <v>-6.4563029600854804E-3</v>
      </c>
      <c r="E1424">
        <v>1422</v>
      </c>
      <c r="F1424" s="2">
        <f t="shared" si="111"/>
        <v>1049.8364382980208</v>
      </c>
      <c r="G1424" s="9">
        <f>C1424^2</f>
        <v>4.168384791240854E-5</v>
      </c>
      <c r="H1424" s="23">
        <f>$O$2*H1423+(1-$O$2)*G1423</f>
        <v>7.0251072732228703E-5</v>
      </c>
      <c r="I1424" s="9">
        <f t="shared" si="112"/>
        <v>8.3815913007154377E-3</v>
      </c>
      <c r="J1424" s="24">
        <f>$J$2*(1+C1424*$O$3/I1424)</f>
        <v>2248.6869449446785</v>
      </c>
      <c r="K1424" s="24">
        <f t="shared" si="114"/>
        <v>9.9409689702422526</v>
      </c>
      <c r="L1424" s="26">
        <f t="shared" si="113"/>
        <v>5.9031029757747433E-2</v>
      </c>
      <c r="Q1424">
        <v>1422</v>
      </c>
      <c r="R1424">
        <v>427</v>
      </c>
      <c r="S1424" s="10">
        <v>-0.12433652599777822</v>
      </c>
      <c r="T1424" s="20"/>
    </row>
    <row r="1425" spans="1:20" x14ac:dyDescent="0.15">
      <c r="A1425" s="6">
        <v>38672</v>
      </c>
      <c r="B1425" s="11">
        <v>2187.9299999999998</v>
      </c>
      <c r="C1425" s="7">
        <f t="shared" si="110"/>
        <v>5.4418906683006973E-4</v>
      </c>
      <c r="E1425">
        <v>1423</v>
      </c>
      <c r="F1425" s="2">
        <f t="shared" si="111"/>
        <v>1050.4077478097024</v>
      </c>
      <c r="G1425" s="9">
        <f>C1425^2</f>
        <v>2.9614174045738208E-7</v>
      </c>
      <c r="H1425" s="23">
        <f>$O$2*H1424+(1-$O$2)*G1424</f>
        <v>6.8537039243039493E-5</v>
      </c>
      <c r="I1425" s="9">
        <f t="shared" si="112"/>
        <v>8.278709998728033E-3</v>
      </c>
      <c r="J1425" s="24">
        <f>$J$2*(1+C1425*$O$3/I1425)</f>
        <v>2263.1794895875805</v>
      </c>
      <c r="K1425" s="24">
        <f t="shared" si="114"/>
        <v>10.005037442253808</v>
      </c>
      <c r="L1425" s="26">
        <f t="shared" si="113"/>
        <v>-5.0374422538084218E-3</v>
      </c>
      <c r="Q1425">
        <v>1423</v>
      </c>
      <c r="R1425">
        <v>173</v>
      </c>
      <c r="S1425" s="10">
        <v>-0.12518141044568054</v>
      </c>
      <c r="T1425" s="20"/>
    </row>
    <row r="1426" spans="1:20" x14ac:dyDescent="0.15">
      <c r="A1426" s="6">
        <v>38673</v>
      </c>
      <c r="B1426" s="11">
        <v>2220.46</v>
      </c>
      <c r="C1426" s="7">
        <f t="shared" si="110"/>
        <v>1.4867934531726412E-2</v>
      </c>
      <c r="E1426">
        <v>1424</v>
      </c>
      <c r="F1426" s="2">
        <f t="shared" si="111"/>
        <v>1066.0251414357554</v>
      </c>
      <c r="G1426" s="9">
        <f>C1426^2</f>
        <v>2.2105547723970268E-4</v>
      </c>
      <c r="H1426" s="23">
        <f>$O$2*H1425+(1-$O$2)*G1425</f>
        <v>6.4442585392884561E-5</v>
      </c>
      <c r="I1426" s="9">
        <f t="shared" si="112"/>
        <v>8.0276139289881497E-3</v>
      </c>
      <c r="J1426" s="24">
        <f>$J$2*(1+C1426*$O$3/I1426)</f>
        <v>2294.1460871837712</v>
      </c>
      <c r="K1426" s="24">
        <f t="shared" si="114"/>
        <v>10.141934215061498</v>
      </c>
      <c r="L1426" s="26">
        <f t="shared" si="113"/>
        <v>-0.14193421506149839</v>
      </c>
      <c r="Q1426">
        <v>1424</v>
      </c>
      <c r="R1426">
        <v>1225</v>
      </c>
      <c r="S1426" s="10">
        <v>-0.12533302254299628</v>
      </c>
      <c r="T1426" s="20"/>
    </row>
    <row r="1427" spans="1:20" x14ac:dyDescent="0.15">
      <c r="A1427" s="6">
        <v>38674</v>
      </c>
      <c r="B1427" s="11">
        <v>2227.0700000000002</v>
      </c>
      <c r="C1427" s="7">
        <f t="shared" si="110"/>
        <v>2.9768606504958495E-3</v>
      </c>
      <c r="E1427">
        <v>1425</v>
      </c>
      <c r="F1427" s="2">
        <f t="shared" si="111"/>
        <v>1069.1985497317348</v>
      </c>
      <c r="G1427" s="9">
        <f>C1427^2</f>
        <v>8.8616993324705716E-6</v>
      </c>
      <c r="H1427" s="23">
        <f>$O$2*H1426+(1-$O$2)*G1426</f>
        <v>7.3839358903693653E-5</v>
      </c>
      <c r="I1427" s="9">
        <f t="shared" si="112"/>
        <v>8.592983120179724E-3</v>
      </c>
      <c r="J1427" s="24">
        <f>$J$2*(1+C1427*$O$3/I1427)</f>
        <v>2268.0453422760729</v>
      </c>
      <c r="K1427" s="24">
        <f t="shared" si="114"/>
        <v>10.026548346961473</v>
      </c>
      <c r="L1427" s="26">
        <f t="shared" si="113"/>
        <v>-2.6548346961472902E-2</v>
      </c>
      <c r="Q1427">
        <v>1425</v>
      </c>
      <c r="R1427">
        <v>51</v>
      </c>
      <c r="S1427" s="10">
        <v>-0.12626308618594706</v>
      </c>
      <c r="T1427" s="20"/>
    </row>
    <row r="1428" spans="1:20" x14ac:dyDescent="0.15">
      <c r="A1428" s="6">
        <v>38677</v>
      </c>
      <c r="B1428" s="11">
        <v>2241.67</v>
      </c>
      <c r="C1428" s="7">
        <f t="shared" si="110"/>
        <v>6.555698743191618E-3</v>
      </c>
      <c r="E1428">
        <v>1426</v>
      </c>
      <c r="F1428" s="2">
        <f t="shared" si="111"/>
        <v>1076.2078933204334</v>
      </c>
      <c r="G1428" s="9">
        <f>C1428^2</f>
        <v>4.2977186011484162E-5</v>
      </c>
      <c r="H1428" s="23">
        <f>$O$2*H1427+(1-$O$2)*G1427</f>
        <v>6.9940699329420258E-5</v>
      </c>
      <c r="I1428" s="9">
        <f t="shared" si="112"/>
        <v>8.3630556215668114E-3</v>
      </c>
      <c r="J1428" s="24">
        <f>$J$2*(1+C1428*$O$3/I1428)</f>
        <v>2275.6286784259787</v>
      </c>
      <c r="K1428" s="24">
        <f t="shared" si="114"/>
        <v>10.060072670801484</v>
      </c>
      <c r="L1428" s="26">
        <f t="shared" si="113"/>
        <v>-6.0072670801483596E-2</v>
      </c>
      <c r="Q1428">
        <v>1426</v>
      </c>
      <c r="R1428">
        <v>1013</v>
      </c>
      <c r="S1428" s="10">
        <v>-0.12728202008838707</v>
      </c>
      <c r="T1428" s="20"/>
    </row>
    <row r="1429" spans="1:20" x14ac:dyDescent="0.15">
      <c r="A1429" s="6">
        <v>38678</v>
      </c>
      <c r="B1429" s="11">
        <v>2253.56</v>
      </c>
      <c r="C1429" s="7">
        <f t="shared" si="110"/>
        <v>5.3040813322209335E-3</v>
      </c>
      <c r="E1429">
        <v>1427</v>
      </c>
      <c r="F1429" s="2">
        <f t="shared" si="111"/>
        <v>1081.9161875169832</v>
      </c>
      <c r="G1429" s="9">
        <f>C1429^2</f>
        <v>2.8133278778814591E-5</v>
      </c>
      <c r="H1429" s="23">
        <f>$O$2*H1428+(1-$O$2)*G1428</f>
        <v>6.8322888530344082E-5</v>
      </c>
      <c r="I1429" s="9">
        <f t="shared" si="112"/>
        <v>8.2657660582878874E-3</v>
      </c>
      <c r="J1429" s="24">
        <f>$J$2*(1+C1429*$O$3/I1429)</f>
        <v>2273.1637260266207</v>
      </c>
      <c r="K1429" s="24">
        <f t="shared" si="114"/>
        <v>10.04917563803744</v>
      </c>
      <c r="L1429" s="26">
        <f t="shared" si="113"/>
        <v>-4.9175638037439739E-2</v>
      </c>
      <c r="Q1429">
        <v>1427</v>
      </c>
      <c r="R1429">
        <v>1369</v>
      </c>
      <c r="S1429" s="10">
        <v>-0.12761312061120833</v>
      </c>
      <c r="T1429" s="20"/>
    </row>
    <row r="1430" spans="1:20" x14ac:dyDescent="0.15">
      <c r="A1430" s="6">
        <v>38679</v>
      </c>
      <c r="B1430" s="11">
        <v>2259.98</v>
      </c>
      <c r="C1430" s="7">
        <f t="shared" si="110"/>
        <v>2.8488258577539227E-3</v>
      </c>
      <c r="E1430">
        <v>1428</v>
      </c>
      <c r="F1430" s="2">
        <f t="shared" si="111"/>
        <v>1084.9983783279042</v>
      </c>
      <c r="G1430" s="9">
        <f>C1430^2</f>
        <v>8.1158087678073736E-6</v>
      </c>
      <c r="H1430" s="23">
        <f>$O$2*H1429+(1-$O$2)*G1429</f>
        <v>6.5911511945252304E-5</v>
      </c>
      <c r="I1430" s="9">
        <f t="shared" si="112"/>
        <v>8.1185905146923323E-3</v>
      </c>
      <c r="J1430" s="24">
        <f>$J$2*(1+C1430*$O$3/I1430)</f>
        <v>2268.1228692855952</v>
      </c>
      <c r="K1430" s="24">
        <f t="shared" si="114"/>
        <v>10.026891077459263</v>
      </c>
      <c r="L1430" s="26">
        <f t="shared" si="113"/>
        <v>-2.6891077459263002E-2</v>
      </c>
      <c r="Q1430">
        <v>1428</v>
      </c>
      <c r="R1430">
        <v>666</v>
      </c>
      <c r="S1430" s="10">
        <v>-0.12761508160497925</v>
      </c>
      <c r="T1430" s="20"/>
    </row>
    <row r="1431" spans="1:20" x14ac:dyDescent="0.15">
      <c r="A1431" s="6">
        <v>38681</v>
      </c>
      <c r="B1431" s="11">
        <v>2263.0100000000002</v>
      </c>
      <c r="C1431" s="7">
        <f t="shared" si="110"/>
        <v>1.3407198293791112E-3</v>
      </c>
      <c r="E1431">
        <v>1429</v>
      </c>
      <c r="F1431" s="2">
        <f t="shared" si="111"/>
        <v>1086.4530571685725</v>
      </c>
      <c r="G1431" s="9">
        <f>C1431^2</f>
        <v>1.7975296608903529E-6</v>
      </c>
      <c r="H1431" s="23">
        <f>$O$2*H1430+(1-$O$2)*G1430</f>
        <v>6.2443769754605608E-5</v>
      </c>
      <c r="I1431" s="9">
        <f t="shared" si="112"/>
        <v>7.9021370371947872E-3</v>
      </c>
      <c r="J1431" s="24">
        <f>$J$2*(1+C1431*$O$3/I1431)</f>
        <v>2264.9811467492027</v>
      </c>
      <c r="K1431" s="24">
        <f t="shared" si="114"/>
        <v>10.013002187181495</v>
      </c>
      <c r="L1431" s="26">
        <f t="shared" si="113"/>
        <v>-1.3002187181495373E-2</v>
      </c>
      <c r="Q1431">
        <v>1429</v>
      </c>
      <c r="R1431">
        <v>20</v>
      </c>
      <c r="S1431" s="10">
        <v>-0.12876551811233128</v>
      </c>
      <c r="T1431" s="20"/>
    </row>
    <row r="1432" spans="1:20" x14ac:dyDescent="0.15">
      <c r="A1432" s="6">
        <v>38684</v>
      </c>
      <c r="B1432" s="11">
        <v>2239.37</v>
      </c>
      <c r="C1432" s="7">
        <f t="shared" si="110"/>
        <v>-1.0446264046557574E-2</v>
      </c>
      <c r="E1432">
        <v>1430</v>
      </c>
      <c r="F1432" s="2">
        <f t="shared" si="111"/>
        <v>1075.1036816592</v>
      </c>
      <c r="G1432" s="9">
        <f>C1432^2</f>
        <v>1.0912443253040142E-4</v>
      </c>
      <c r="H1432" s="23">
        <f>$O$2*H1431+(1-$O$2)*G1431</f>
        <v>5.8804995348982687E-5</v>
      </c>
      <c r="I1432" s="9">
        <f t="shared" si="112"/>
        <v>7.6684415202166525E-3</v>
      </c>
      <c r="J1432" s="24">
        <f>$J$2*(1+C1432*$O$3/I1432)</f>
        <v>2238.4255895487991</v>
      </c>
      <c r="K1432" s="24">
        <f t="shared" si="114"/>
        <v>9.8956056902123706</v>
      </c>
      <c r="L1432" s="26">
        <f t="shared" si="113"/>
        <v>0.10439430978762942</v>
      </c>
      <c r="Q1432">
        <v>1430</v>
      </c>
      <c r="R1432">
        <v>560</v>
      </c>
      <c r="S1432" s="10">
        <v>-0.12936280519565635</v>
      </c>
      <c r="T1432" s="20"/>
    </row>
    <row r="1433" spans="1:20" x14ac:dyDescent="0.15">
      <c r="A1433" s="6">
        <v>38685</v>
      </c>
      <c r="B1433" s="11">
        <v>2232.71</v>
      </c>
      <c r="C1433" s="7">
        <f t="shared" si="110"/>
        <v>-2.9740507374841352E-3</v>
      </c>
      <c r="E1433">
        <v>1431</v>
      </c>
      <c r="F1433" s="2">
        <f t="shared" si="111"/>
        <v>1071.9062687618896</v>
      </c>
      <c r="G1433" s="9">
        <f>C1433^2</f>
        <v>8.8449777891299287E-6</v>
      </c>
      <c r="H1433" s="23">
        <f>$O$2*H1432+(1-$O$2)*G1432</f>
        <v>6.1824161579867822E-5</v>
      </c>
      <c r="I1433" s="9">
        <f t="shared" si="112"/>
        <v>7.8628341951148782E-3</v>
      </c>
      <c r="J1433" s="24">
        <f>$J$2*(1+C1433*$O$3/I1433)</f>
        <v>2255.4831918875316</v>
      </c>
      <c r="K1433" s="24">
        <f t="shared" si="114"/>
        <v>9.9710137393128839</v>
      </c>
      <c r="L1433" s="26">
        <f t="shared" si="113"/>
        <v>2.8986260687116072E-2</v>
      </c>
      <c r="Q1433">
        <v>1431</v>
      </c>
      <c r="R1433">
        <v>1457</v>
      </c>
      <c r="S1433" s="10">
        <v>-0.13009056086916004</v>
      </c>
      <c r="T1433" s="20"/>
    </row>
    <row r="1434" spans="1:20" x14ac:dyDescent="0.15">
      <c r="A1434" s="6">
        <v>38686</v>
      </c>
      <c r="B1434" s="11">
        <v>2232.8200000000002</v>
      </c>
      <c r="C1434" s="7">
        <f t="shared" si="110"/>
        <v>4.9267482118198203E-5</v>
      </c>
      <c r="E1434">
        <v>1432</v>
      </c>
      <c r="F1434" s="2">
        <f t="shared" si="111"/>
        <v>1071.9590788848182</v>
      </c>
      <c r="G1434" s="9">
        <f>C1434^2</f>
        <v>2.4272847942669797E-9</v>
      </c>
      <c r="H1434" s="23">
        <f>$O$2*H1433+(1-$O$2)*G1433</f>
        <v>5.8645410552423545E-5</v>
      </c>
      <c r="I1434" s="9">
        <f t="shared" si="112"/>
        <v>7.6580291558875349E-3</v>
      </c>
      <c r="J1434" s="24">
        <f>$J$2*(1+C1434*$O$3/I1434)</f>
        <v>2262.151523546207</v>
      </c>
      <c r="K1434" s="24">
        <f t="shared" si="114"/>
        <v>10.000493021989916</v>
      </c>
      <c r="L1434" s="26">
        <f t="shared" si="113"/>
        <v>-4.9302198991618695E-4</v>
      </c>
      <c r="Q1434">
        <v>1432</v>
      </c>
      <c r="R1434">
        <v>886</v>
      </c>
      <c r="S1434" s="10">
        <v>-0.13045920619883411</v>
      </c>
      <c r="T1434" s="20"/>
    </row>
    <row r="1435" spans="1:20" x14ac:dyDescent="0.15">
      <c r="A1435" s="6">
        <v>38687</v>
      </c>
      <c r="B1435" s="11">
        <v>2267.17</v>
      </c>
      <c r="C1435" s="7">
        <f t="shared" si="110"/>
        <v>1.5384133069392014E-2</v>
      </c>
      <c r="E1435">
        <v>1433</v>
      </c>
      <c r="F1435" s="2">
        <f t="shared" si="111"/>
        <v>1088.450239999325</v>
      </c>
      <c r="G1435" s="9">
        <f>C1435^2</f>
        <v>2.3667155029676094E-4</v>
      </c>
      <c r="H1435" s="23">
        <f>$O$2*H1434+(1-$O$2)*G1434</f>
        <v>5.5126831556365785E-5</v>
      </c>
      <c r="I1435" s="9">
        <f t="shared" si="112"/>
        <v>7.4247445448557886E-3</v>
      </c>
      <c r="J1435" s="24">
        <f>$J$2*(1+C1435*$O$3/I1435)</f>
        <v>2297.9582137231564</v>
      </c>
      <c r="K1435" s="24">
        <f t="shared" si="114"/>
        <v>10.158786819522009</v>
      </c>
      <c r="L1435" s="26">
        <f t="shared" si="113"/>
        <v>-0.15878681952200857</v>
      </c>
      <c r="Q1435">
        <v>1433</v>
      </c>
      <c r="R1435">
        <v>728</v>
      </c>
      <c r="S1435" s="10">
        <v>-0.13191708580046502</v>
      </c>
      <c r="T1435" s="20"/>
    </row>
    <row r="1436" spans="1:20" x14ac:dyDescent="0.15">
      <c r="A1436" s="6">
        <v>38688</v>
      </c>
      <c r="B1436" s="11">
        <v>2273.37</v>
      </c>
      <c r="C1436" s="7">
        <f t="shared" si="110"/>
        <v>2.7346868563009608E-3</v>
      </c>
      <c r="E1436">
        <v>1434</v>
      </c>
      <c r="F1436" s="2">
        <f t="shared" si="111"/>
        <v>1091.4268105643889</v>
      </c>
      <c r="G1436" s="9">
        <f>C1436^2</f>
        <v>7.4785122020252319E-6</v>
      </c>
      <c r="H1436" s="23">
        <f>$O$2*H1435+(1-$O$2)*G1435</f>
        <v>6.6019514680789503E-5</v>
      </c>
      <c r="I1436" s="9">
        <f t="shared" si="112"/>
        <v>8.125239361445883E-3</v>
      </c>
      <c r="J1436" s="24">
        <f>$J$2*(1+C1436*$O$3/I1436)</f>
        <v>2267.8743792772384</v>
      </c>
      <c r="K1436" s="24">
        <f t="shared" si="114"/>
        <v>10.025792555733933</v>
      </c>
      <c r="L1436" s="26">
        <f t="shared" si="113"/>
        <v>-2.5792555733932687E-2</v>
      </c>
      <c r="Q1436">
        <v>1434</v>
      </c>
      <c r="R1436">
        <v>642</v>
      </c>
      <c r="S1436" s="10">
        <v>-0.13207226550130358</v>
      </c>
      <c r="T1436" s="20"/>
    </row>
    <row r="1437" spans="1:20" x14ac:dyDescent="0.15">
      <c r="A1437" s="6">
        <v>38691</v>
      </c>
      <c r="B1437" s="11">
        <v>2257.64</v>
      </c>
      <c r="C1437" s="7">
        <f t="shared" si="110"/>
        <v>-6.9192432380122959E-3</v>
      </c>
      <c r="E1437">
        <v>1435</v>
      </c>
      <c r="F1437" s="2">
        <f t="shared" si="111"/>
        <v>1083.8749629856059</v>
      </c>
      <c r="G1437" s="9">
        <f>C1437^2</f>
        <v>4.787592698677888E-5</v>
      </c>
      <c r="H1437" s="23">
        <f>$O$2*H1436+(1-$O$2)*G1436</f>
        <v>6.2507054532063642E-5</v>
      </c>
      <c r="I1437" s="9">
        <f t="shared" si="112"/>
        <v>7.9061403056145951E-3</v>
      </c>
      <c r="J1437" s="24">
        <f>$J$2*(1+C1437*$O$3/I1437)</f>
        <v>2246.8688920288723</v>
      </c>
      <c r="K1437" s="24">
        <f t="shared" si="114"/>
        <v>9.9329317431560558</v>
      </c>
      <c r="L1437" s="26">
        <f t="shared" si="113"/>
        <v>6.7068256843944241E-2</v>
      </c>
      <c r="Q1437">
        <v>1435</v>
      </c>
      <c r="R1437">
        <v>294</v>
      </c>
      <c r="S1437" s="10">
        <v>-0.13433287002717087</v>
      </c>
      <c r="T1437" s="20"/>
    </row>
    <row r="1438" spans="1:20" x14ac:dyDescent="0.15">
      <c r="A1438" s="6">
        <v>38692</v>
      </c>
      <c r="B1438" s="11">
        <v>2260.7600000000002</v>
      </c>
      <c r="C1438" s="7">
        <f t="shared" si="110"/>
        <v>1.3819740968445959E-3</v>
      </c>
      <c r="E1438">
        <v>1436</v>
      </c>
      <c r="F1438" s="2">
        <f t="shared" si="111"/>
        <v>1085.3728501086703</v>
      </c>
      <c r="G1438" s="9">
        <f>C1438^2</f>
        <v>1.9098524043494365E-6</v>
      </c>
      <c r="H1438" s="23">
        <f>$O$2*H1437+(1-$O$2)*G1437</f>
        <v>6.1629186879346554E-5</v>
      </c>
      <c r="I1438" s="9">
        <f t="shared" si="112"/>
        <v>7.8504259043281569E-3</v>
      </c>
      <c r="J1438" s="24">
        <f>$J$2*(1+C1438*$O$3/I1438)</f>
        <v>2265.0916161344358</v>
      </c>
      <c r="K1438" s="24">
        <f t="shared" si="114"/>
        <v>10.013490548948894</v>
      </c>
      <c r="L1438" s="26">
        <f t="shared" si="113"/>
        <v>-1.3490548948894343E-2</v>
      </c>
      <c r="Q1438">
        <v>1436</v>
      </c>
      <c r="R1438">
        <v>390</v>
      </c>
      <c r="S1438" s="10">
        <v>-0.13473038914929525</v>
      </c>
      <c r="T1438" s="20"/>
    </row>
    <row r="1439" spans="1:20" x14ac:dyDescent="0.15">
      <c r="A1439" s="6">
        <v>38693</v>
      </c>
      <c r="B1439" s="11">
        <v>2252.0100000000002</v>
      </c>
      <c r="C1439" s="7">
        <f t="shared" si="110"/>
        <v>-3.8703798722553584E-3</v>
      </c>
      <c r="E1439">
        <v>1437</v>
      </c>
      <c r="F1439" s="2">
        <f t="shared" si="111"/>
        <v>1081.1720448757173</v>
      </c>
      <c r="G1439" s="9">
        <f>C1439^2</f>
        <v>1.4979840355559404E-5</v>
      </c>
      <c r="H1439" s="23">
        <f>$O$2*H1438+(1-$O$2)*G1438</f>
        <v>5.8046026810846728E-5</v>
      </c>
      <c r="I1439" s="9">
        <f t="shared" si="112"/>
        <v>7.6187943147749257E-3</v>
      </c>
      <c r="J1439" s="24">
        <f>$J$2*(1+C1439*$O$3/I1439)</f>
        <v>2253.2337590956363</v>
      </c>
      <c r="K1439" s="24">
        <f t="shared" si="114"/>
        <v>9.9610694731111575</v>
      </c>
      <c r="L1439" s="26">
        <f t="shared" si="113"/>
        <v>3.8930526888842465E-2</v>
      </c>
      <c r="Q1439">
        <v>1437</v>
      </c>
      <c r="R1439">
        <v>729</v>
      </c>
      <c r="S1439" s="10">
        <v>-0.13518580243783518</v>
      </c>
      <c r="T1439" s="20"/>
    </row>
    <row r="1440" spans="1:20" x14ac:dyDescent="0.15">
      <c r="A1440" s="6">
        <v>38694</v>
      </c>
      <c r="B1440" s="11">
        <v>2246.46</v>
      </c>
      <c r="C1440" s="7">
        <f t="shared" si="110"/>
        <v>-2.4644650778639088E-3</v>
      </c>
      <c r="E1440">
        <v>1438</v>
      </c>
      <c r="F1440" s="2">
        <f t="shared" si="111"/>
        <v>1078.5075341279585</v>
      </c>
      <c r="G1440" s="9">
        <f>C1440^2</f>
        <v>6.0735881200107623E-6</v>
      </c>
      <c r="H1440" s="23">
        <f>$O$2*H1439+(1-$O$2)*G1439</f>
        <v>5.546205562352949E-5</v>
      </c>
      <c r="I1440" s="9">
        <f t="shared" si="112"/>
        <v>7.4472851176472015E-3</v>
      </c>
      <c r="J1440" s="24">
        <f>$J$2*(1+C1440*$O$3/I1440)</f>
        <v>2256.3034880070127</v>
      </c>
      <c r="K1440" s="24">
        <f t="shared" si="114"/>
        <v>9.9746400948127025</v>
      </c>
      <c r="L1440" s="26">
        <f t="shared" si="113"/>
        <v>2.5359905187297471E-2</v>
      </c>
      <c r="Q1440">
        <v>1438</v>
      </c>
      <c r="R1440">
        <v>1086</v>
      </c>
      <c r="S1440" s="10">
        <v>-0.13754764589264923</v>
      </c>
      <c r="T1440" s="20"/>
    </row>
    <row r="1441" spans="1:20" x14ac:dyDescent="0.15">
      <c r="A1441" s="6">
        <v>38695</v>
      </c>
      <c r="B1441" s="11">
        <v>2256.73</v>
      </c>
      <c r="C1441" s="7">
        <f t="shared" si="110"/>
        <v>4.5716371535660105E-3</v>
      </c>
      <c r="E1441">
        <v>1439</v>
      </c>
      <c r="F1441" s="2">
        <f t="shared" si="111"/>
        <v>1083.4380792413788</v>
      </c>
      <c r="G1441" s="9">
        <f>C1441^2</f>
        <v>2.0899866263865135E-5</v>
      </c>
      <c r="H1441" s="23">
        <f>$O$2*H1440+(1-$O$2)*G1440</f>
        <v>5.2498747573318358E-5</v>
      </c>
      <c r="I1441" s="9">
        <f t="shared" si="112"/>
        <v>7.2456019469274158E-3</v>
      </c>
      <c r="J1441" s="24">
        <f>$J$2*(1+C1441*$O$3/I1441)</f>
        <v>2272.9775613127758</v>
      </c>
      <c r="K1441" s="24">
        <f t="shared" si="114"/>
        <v>10.048352643245812</v>
      </c>
      <c r="L1441" s="26">
        <f t="shared" si="113"/>
        <v>-4.8352643245811677E-2</v>
      </c>
      <c r="Q1441">
        <v>1439</v>
      </c>
      <c r="R1441">
        <v>133</v>
      </c>
      <c r="S1441" s="10">
        <v>-0.13855778647328698</v>
      </c>
      <c r="T1441" s="20"/>
    </row>
    <row r="1442" spans="1:20" x14ac:dyDescent="0.15">
      <c r="A1442" s="6">
        <v>38698</v>
      </c>
      <c r="B1442" s="11">
        <v>2260.9499999999998</v>
      </c>
      <c r="C1442" s="7">
        <f t="shared" si="110"/>
        <v>1.8699622905706814E-3</v>
      </c>
      <c r="E1442">
        <v>1440</v>
      </c>
      <c r="F1442" s="2">
        <f t="shared" si="111"/>
        <v>1085.4640675937285</v>
      </c>
      <c r="G1442" s="9">
        <f>C1442^2</f>
        <v>3.4967589681563495E-6</v>
      </c>
      <c r="H1442" s="23">
        <f>$O$2*H1441+(1-$O$2)*G1441</f>
        <v>5.0602814694751163E-5</v>
      </c>
      <c r="I1442" s="9">
        <f t="shared" si="112"/>
        <v>7.1135655402021257E-3</v>
      </c>
      <c r="J1442" s="24">
        <f>$J$2*(1+C1442*$O$3/I1442)</f>
        <v>2266.5968919388324</v>
      </c>
      <c r="K1442" s="24">
        <f t="shared" si="114"/>
        <v>10.020145054635782</v>
      </c>
      <c r="L1442" s="26">
        <f t="shared" si="113"/>
        <v>-2.0145054635781534E-2</v>
      </c>
      <c r="Q1442">
        <v>1440</v>
      </c>
      <c r="R1442">
        <v>156</v>
      </c>
      <c r="S1442" s="10">
        <v>-0.14040339321978124</v>
      </c>
      <c r="T1442" s="20"/>
    </row>
    <row r="1443" spans="1:20" x14ac:dyDescent="0.15">
      <c r="A1443" s="6">
        <v>38699</v>
      </c>
      <c r="B1443" s="11">
        <v>2265</v>
      </c>
      <c r="C1443" s="7">
        <f t="shared" si="110"/>
        <v>1.7912824255290616E-3</v>
      </c>
      <c r="E1443">
        <v>1441</v>
      </c>
      <c r="F1443" s="2">
        <f t="shared" si="111"/>
        <v>1087.4084403015524</v>
      </c>
      <c r="G1443" s="9">
        <f>C1443^2</f>
        <v>3.2086927280092782E-6</v>
      </c>
      <c r="H1443" s="23">
        <f>$O$2*H1442+(1-$O$2)*G1442</f>
        <v>4.777645135115547E-5</v>
      </c>
      <c r="I1443" s="9">
        <f t="shared" si="112"/>
        <v>6.9120511681522922E-3</v>
      </c>
      <c r="J1443" s="24">
        <f>$J$2*(1+C1443*$O$3/I1443)</f>
        <v>2266.532419865166</v>
      </c>
      <c r="K1443" s="24">
        <f t="shared" si="114"/>
        <v>10.019860037245875</v>
      </c>
      <c r="L1443" s="26">
        <f t="shared" si="113"/>
        <v>-1.9860037245875262E-2</v>
      </c>
      <c r="Q1443">
        <v>1441</v>
      </c>
      <c r="R1443">
        <v>166</v>
      </c>
      <c r="S1443" s="10">
        <v>-0.14104123072844743</v>
      </c>
      <c r="T1443" s="20"/>
    </row>
    <row r="1444" spans="1:20" x14ac:dyDescent="0.15">
      <c r="A1444" s="6">
        <v>38700</v>
      </c>
      <c r="B1444" s="11">
        <v>2262.59</v>
      </c>
      <c r="C1444" s="7">
        <f t="shared" si="110"/>
        <v>-1.0640176600440476E-3</v>
      </c>
      <c r="E1444">
        <v>1442</v>
      </c>
      <c r="F1444" s="2">
        <f t="shared" si="111"/>
        <v>1086.2514185173907</v>
      </c>
      <c r="G1444" s="9">
        <f>C1444^2</f>
        <v>1.1321335808856106E-6</v>
      </c>
      <c r="H1444" s="23">
        <f>$O$2*H1443+(1-$O$2)*G1443</f>
        <v>4.51023858337667E-5</v>
      </c>
      <c r="I1444" s="9">
        <f t="shared" si="112"/>
        <v>6.7158309860929867E-3</v>
      </c>
      <c r="J1444" s="24">
        <f>$J$2*(1+C1444*$O$3/I1444)</f>
        <v>2259.2935462070795</v>
      </c>
      <c r="K1444" s="24">
        <f t="shared" si="114"/>
        <v>9.9878585091646457</v>
      </c>
      <c r="L1444" s="26">
        <f t="shared" si="113"/>
        <v>1.2141490835354318E-2</v>
      </c>
      <c r="Q1444">
        <v>1442</v>
      </c>
      <c r="R1444">
        <v>601</v>
      </c>
      <c r="S1444" s="10">
        <v>-0.14163137168955053</v>
      </c>
      <c r="T1444" s="20"/>
    </row>
    <row r="1445" spans="1:20" x14ac:dyDescent="0.15">
      <c r="A1445" s="6">
        <v>38701</v>
      </c>
      <c r="B1445" s="11">
        <v>2260.63</v>
      </c>
      <c r="C1445" s="7">
        <f t="shared" si="110"/>
        <v>-8.6626388342569971E-4</v>
      </c>
      <c r="E1445">
        <v>1443</v>
      </c>
      <c r="F1445" s="2">
        <f t="shared" si="111"/>
        <v>1085.3104381452092</v>
      </c>
      <c r="G1445" s="9">
        <f>C1445^2</f>
        <v>7.5041311572777429E-7</v>
      </c>
      <c r="H1445" s="23">
        <f>$O$2*H1444+(1-$O$2)*G1444</f>
        <v>4.2464170698593835E-5</v>
      </c>
      <c r="I1445" s="9">
        <f t="shared" si="112"/>
        <v>6.5164538438167302E-3</v>
      </c>
      <c r="J1445" s="24">
        <f>$J$2*(1+C1445*$O$3/I1445)</f>
        <v>2259.7355775211304</v>
      </c>
      <c r="K1445" s="24">
        <f t="shared" si="114"/>
        <v>9.9898126360326547</v>
      </c>
      <c r="L1445" s="26">
        <f t="shared" si="113"/>
        <v>1.018736396734532E-2</v>
      </c>
      <c r="Q1445">
        <v>1443</v>
      </c>
      <c r="R1445">
        <v>1324</v>
      </c>
      <c r="S1445" s="10">
        <v>-0.14192766055780304</v>
      </c>
      <c r="T1445" s="20"/>
    </row>
    <row r="1446" spans="1:20" x14ac:dyDescent="0.15">
      <c r="A1446" s="6">
        <v>38702</v>
      </c>
      <c r="B1446" s="11">
        <v>2252.48</v>
      </c>
      <c r="C1446" s="7">
        <f t="shared" si="110"/>
        <v>-3.6051897037552294E-3</v>
      </c>
      <c r="E1446">
        <v>1444</v>
      </c>
      <c r="F1446" s="2">
        <f t="shared" si="111"/>
        <v>1081.3976881282301</v>
      </c>
      <c r="G1446" s="9">
        <f>C1446^2</f>
        <v>1.2997392800062719E-5</v>
      </c>
      <c r="H1446" s="23">
        <f>$O$2*H1445+(1-$O$2)*G1445</f>
        <v>3.9961345243621871E-5</v>
      </c>
      <c r="I1446" s="9">
        <f t="shared" si="112"/>
        <v>6.3214986548778031E-3</v>
      </c>
      <c r="J1446" s="24">
        <f>$J$2*(1+C1446*$O$3/I1446)</f>
        <v>2252.1537567813511</v>
      </c>
      <c r="K1446" s="24">
        <f t="shared" si="114"/>
        <v>9.9562950115000213</v>
      </c>
      <c r="L1446" s="26">
        <f t="shared" si="113"/>
        <v>4.3704988499978725E-2</v>
      </c>
      <c r="Q1446">
        <v>1444</v>
      </c>
      <c r="R1446">
        <v>1424</v>
      </c>
      <c r="S1446" s="10">
        <v>-0.14193421506149839</v>
      </c>
      <c r="T1446" s="20"/>
    </row>
    <row r="1447" spans="1:20" x14ac:dyDescent="0.15">
      <c r="A1447" s="6">
        <v>38705</v>
      </c>
      <c r="B1447" s="11">
        <v>2222.7399999999998</v>
      </c>
      <c r="C1447" s="7">
        <f t="shared" si="110"/>
        <v>-1.3203224889899223E-2</v>
      </c>
      <c r="E1447">
        <v>1445</v>
      </c>
      <c r="F1447" s="2">
        <f t="shared" si="111"/>
        <v>1067.1197512564561</v>
      </c>
      <c r="G1447" s="9">
        <f>C1447^2</f>
        <v>1.7432514749325437E-4</v>
      </c>
      <c r="H1447" s="23">
        <f>$O$2*H1446+(1-$O$2)*G1446</f>
        <v>3.8343508097008324E-5</v>
      </c>
      <c r="I1447" s="9">
        <f t="shared" si="112"/>
        <v>6.1922135054444244E-3</v>
      </c>
      <c r="J1447" s="24">
        <f>$J$2*(1+C1447*$O$3/I1447)</f>
        <v>2225.0778421967166</v>
      </c>
      <c r="K1447" s="24">
        <f t="shared" si="114"/>
        <v>9.8365981246870824</v>
      </c>
      <c r="L1447" s="26">
        <f t="shared" si="113"/>
        <v>0.16340187531291761</v>
      </c>
      <c r="Q1447">
        <v>1445</v>
      </c>
      <c r="R1447">
        <v>811</v>
      </c>
      <c r="S1447" s="10">
        <v>-0.14223663147527255</v>
      </c>
      <c r="T1447" s="20"/>
    </row>
    <row r="1448" spans="1:20" x14ac:dyDescent="0.15">
      <c r="A1448" s="6">
        <v>38706</v>
      </c>
      <c r="B1448" s="11">
        <v>2222.42</v>
      </c>
      <c r="C1448" s="7">
        <f t="shared" si="110"/>
        <v>-1.4396645581571388E-4</v>
      </c>
      <c r="E1448">
        <v>1446</v>
      </c>
      <c r="F1448" s="2">
        <f t="shared" si="111"/>
        <v>1066.9661218079368</v>
      </c>
      <c r="G1448" s="9">
        <f>C1448^2</f>
        <v>2.0726340400137897E-8</v>
      </c>
      <c r="H1448" s="23">
        <f>$O$2*H1447+(1-$O$2)*G1447</f>
        <v>4.6502406460783091E-5</v>
      </c>
      <c r="I1448" s="9">
        <f t="shared" si="112"/>
        <v>6.8192672964757063E-3</v>
      </c>
      <c r="J1448" s="24">
        <f>$J$2*(1+C1448*$O$3/I1448)</f>
        <v>2261.6740288777578</v>
      </c>
      <c r="K1448" s="24">
        <f t="shared" si="114"/>
        <v>9.9983821191391744</v>
      </c>
      <c r="L1448" s="26">
        <f t="shared" si="113"/>
        <v>1.6178808608255935E-3</v>
      </c>
      <c r="Q1448">
        <v>1446</v>
      </c>
      <c r="R1448">
        <v>916</v>
      </c>
      <c r="S1448" s="10">
        <v>-0.14238858936148802</v>
      </c>
      <c r="T1448" s="20"/>
    </row>
    <row r="1449" spans="1:20" x14ac:dyDescent="0.15">
      <c r="A1449" s="6">
        <v>38707</v>
      </c>
      <c r="B1449" s="11">
        <v>2231.66</v>
      </c>
      <c r="C1449" s="7">
        <f t="shared" si="110"/>
        <v>4.1576299709324971E-3</v>
      </c>
      <c r="E1449">
        <v>1447</v>
      </c>
      <c r="F1449" s="2">
        <f t="shared" si="111"/>
        <v>1071.4021721339352</v>
      </c>
      <c r="G1449" s="9">
        <f>C1449^2</f>
        <v>1.7285886975196156E-5</v>
      </c>
      <c r="H1449" s="23">
        <f>$O$2*H1448+(1-$O$2)*G1448</f>
        <v>4.3713505653560113E-5</v>
      </c>
      <c r="I1449" s="9">
        <f t="shared" si="112"/>
        <v>6.6116189888377657E-3</v>
      </c>
      <c r="J1449" s="24">
        <f>$J$2*(1+C1449*$O$3/I1449)</f>
        <v>2272.9408718626473</v>
      </c>
      <c r="K1449" s="24">
        <f t="shared" si="114"/>
        <v>10.048190446953402</v>
      </c>
      <c r="L1449" s="26">
        <f t="shared" si="113"/>
        <v>-4.8190446953402244E-2</v>
      </c>
      <c r="Q1449">
        <v>1447</v>
      </c>
      <c r="R1449">
        <v>823</v>
      </c>
      <c r="S1449" s="10">
        <v>-0.14259832968308217</v>
      </c>
      <c r="T1449" s="20"/>
    </row>
    <row r="1450" spans="1:20" x14ac:dyDescent="0.15">
      <c r="A1450" s="6">
        <v>38708</v>
      </c>
      <c r="B1450" s="11">
        <v>2246.4899999999998</v>
      </c>
      <c r="C1450" s="7">
        <f t="shared" si="110"/>
        <v>6.6452775064300695E-3</v>
      </c>
      <c r="E1450">
        <v>1448</v>
      </c>
      <c r="F1450" s="2">
        <f t="shared" si="111"/>
        <v>1078.5219368887572</v>
      </c>
      <c r="G1450" s="9">
        <f>C1450^2</f>
        <v>4.4159713137465444E-5</v>
      </c>
      <c r="H1450" s="23">
        <f>$O$2*H1449+(1-$O$2)*G1449</f>
        <v>4.2127848532858274E-5</v>
      </c>
      <c r="I1450" s="9">
        <f t="shared" si="112"/>
        <v>6.4905969319360973E-3</v>
      </c>
      <c r="J1450" s="24">
        <f>$J$2*(1+C1450*$O$3/I1450)</f>
        <v>2279.7880931761642</v>
      </c>
      <c r="K1450" s="24">
        <f t="shared" si="114"/>
        <v>10.078460562926228</v>
      </c>
      <c r="L1450" s="26">
        <f t="shared" si="113"/>
        <v>-7.846056292622805E-2</v>
      </c>
      <c r="Q1450">
        <v>1448</v>
      </c>
      <c r="R1450">
        <v>1493</v>
      </c>
      <c r="S1450" s="10">
        <v>-0.14261204416110473</v>
      </c>
      <c r="T1450" s="20"/>
    </row>
    <row r="1451" spans="1:20" x14ac:dyDescent="0.15">
      <c r="A1451" s="6">
        <v>38709</v>
      </c>
      <c r="B1451" s="11">
        <v>2249.42</v>
      </c>
      <c r="C1451" s="7">
        <f t="shared" si="110"/>
        <v>1.3042568629284546E-3</v>
      </c>
      <c r="E1451">
        <v>1449</v>
      </c>
      <c r="F1451" s="2">
        <f t="shared" si="111"/>
        <v>1079.9286065267631</v>
      </c>
      <c r="G1451" s="9">
        <f>C1451^2</f>
        <v>1.7010859644959734E-6</v>
      </c>
      <c r="H1451" s="23">
        <f>$O$2*H1450+(1-$O$2)*G1450</f>
        <v>4.2249760409134702E-5</v>
      </c>
      <c r="I1451" s="9">
        <f t="shared" si="112"/>
        <v>6.4999815699073099E-3</v>
      </c>
      <c r="J1451" s="24">
        <f>$J$2*(1+C1451*$O$3/I1451)</f>
        <v>2265.5183575623214</v>
      </c>
      <c r="K1451" s="24">
        <f t="shared" si="114"/>
        <v>10.015377082466806</v>
      </c>
      <c r="L1451" s="26">
        <f t="shared" si="113"/>
        <v>-1.5377082466805803E-2</v>
      </c>
      <c r="Q1451">
        <v>1449</v>
      </c>
      <c r="R1451">
        <v>855</v>
      </c>
      <c r="S1451" s="10">
        <v>-0.14321334659414475</v>
      </c>
      <c r="T1451" s="20"/>
    </row>
    <row r="1452" spans="1:20" x14ac:dyDescent="0.15">
      <c r="A1452" s="6">
        <v>38713</v>
      </c>
      <c r="B1452" s="11">
        <v>2226.89</v>
      </c>
      <c r="C1452" s="7">
        <f t="shared" si="110"/>
        <v>-1.00159152136996E-2</v>
      </c>
      <c r="E1452">
        <v>1450</v>
      </c>
      <c r="F1452" s="2">
        <f t="shared" si="111"/>
        <v>1069.1121331669424</v>
      </c>
      <c r="G1452" s="9">
        <f>C1452^2</f>
        <v>1.003185575680191E-4</v>
      </c>
      <c r="H1452" s="23">
        <f>$O$2*H1451+(1-$O$2)*G1451</f>
        <v>3.981683994245638E-5</v>
      </c>
      <c r="I1452" s="9">
        <f t="shared" si="112"/>
        <v>6.3100586322518736E-3</v>
      </c>
      <c r="J1452" s="24">
        <f>$J$2*(1+C1452*$O$3/I1452)</f>
        <v>2234.5243064921497</v>
      </c>
      <c r="K1452" s="24">
        <f t="shared" si="114"/>
        <v>9.8783589436621355</v>
      </c>
      <c r="L1452" s="26">
        <f t="shared" si="113"/>
        <v>0.12164105633786448</v>
      </c>
      <c r="Q1452">
        <v>1450</v>
      </c>
      <c r="R1452">
        <v>1338</v>
      </c>
      <c r="S1452" s="10">
        <v>-0.14353029457078037</v>
      </c>
      <c r="T1452" s="20"/>
    </row>
    <row r="1453" spans="1:20" x14ac:dyDescent="0.15">
      <c r="A1453" s="6">
        <v>38714</v>
      </c>
      <c r="B1453" s="11">
        <v>2228.94</v>
      </c>
      <c r="C1453" s="7">
        <f t="shared" si="110"/>
        <v>9.2056635038106904E-4</v>
      </c>
      <c r="E1453">
        <v>1451</v>
      </c>
      <c r="F1453" s="2">
        <f t="shared" si="111"/>
        <v>1070.09632182152</v>
      </c>
      <c r="G1453" s="9">
        <f>C1453^2</f>
        <v>8.4744240545392116E-7</v>
      </c>
      <c r="H1453" s="23">
        <f>$O$2*H1452+(1-$O$2)*G1452</f>
        <v>4.3446942999990144E-5</v>
      </c>
      <c r="I1453" s="9">
        <f t="shared" si="112"/>
        <v>6.5914295111144244E-3</v>
      </c>
      <c r="J1453" s="24">
        <f>$J$2*(1+C1453*$O$3/I1453)</f>
        <v>2264.4610218129092</v>
      </c>
      <c r="K1453" s="24">
        <f t="shared" si="114"/>
        <v>10.010702824940802</v>
      </c>
      <c r="L1453" s="26">
        <f t="shared" si="113"/>
        <v>-1.0702824940802103E-2</v>
      </c>
      <c r="Q1453">
        <v>1451</v>
      </c>
      <c r="R1453">
        <v>447</v>
      </c>
      <c r="S1453" s="10">
        <v>-0.14412475355475429</v>
      </c>
      <c r="T1453" s="20"/>
    </row>
    <row r="1454" spans="1:20" x14ac:dyDescent="0.15">
      <c r="A1454" s="6">
        <v>38715</v>
      </c>
      <c r="B1454" s="11">
        <v>2218.16</v>
      </c>
      <c r="C1454" s="7">
        <f t="shared" si="110"/>
        <v>-4.836379624395537E-3</v>
      </c>
      <c r="E1454">
        <v>1452</v>
      </c>
      <c r="F1454" s="2">
        <f t="shared" si="111"/>
        <v>1064.9209297745217</v>
      </c>
      <c r="G1454" s="9">
        <f>C1454^2</f>
        <v>2.3390567871268317E-5</v>
      </c>
      <c r="H1454" s="23">
        <f>$O$2*H1453+(1-$O$2)*G1453</f>
        <v>4.0890972964317969E-5</v>
      </c>
      <c r="I1454" s="9">
        <f t="shared" si="112"/>
        <v>6.3946049889197984E-3</v>
      </c>
      <c r="J1454" s="24">
        <f>$J$2*(1+C1454*$O$3/I1454)</f>
        <v>2248.9291792709519</v>
      </c>
      <c r="K1454" s="24">
        <f t="shared" si="114"/>
        <v>9.9420398369213281</v>
      </c>
      <c r="L1454" s="26">
        <f t="shared" si="113"/>
        <v>5.7960163078671911E-2</v>
      </c>
      <c r="Q1454">
        <v>1452</v>
      </c>
      <c r="R1454">
        <v>193</v>
      </c>
      <c r="S1454" s="10">
        <v>-0.14671379207430135</v>
      </c>
      <c r="T1454" s="20"/>
    </row>
    <row r="1455" spans="1:20" x14ac:dyDescent="0.15">
      <c r="A1455" s="6">
        <v>38716</v>
      </c>
      <c r="B1455" s="11">
        <v>2205.3200000000002</v>
      </c>
      <c r="C1455" s="7">
        <f t="shared" si="110"/>
        <v>-5.7885815270313223E-3</v>
      </c>
      <c r="E1455">
        <v>1453</v>
      </c>
      <c r="F1455" s="2">
        <f t="shared" si="111"/>
        <v>1058.7565481526799</v>
      </c>
      <c r="G1455" s="9">
        <f>C1455^2</f>
        <v>3.3507676095088277E-5</v>
      </c>
      <c r="H1455" s="23">
        <f>$O$2*H1454+(1-$O$2)*G1454</f>
        <v>3.9840948658734993E-5</v>
      </c>
      <c r="I1455" s="9">
        <f t="shared" si="112"/>
        <v>6.3119686832821811E-3</v>
      </c>
      <c r="J1455" s="24">
        <f>$J$2*(1+C1455*$O$3/I1455)</f>
        <v>2246.142437637383</v>
      </c>
      <c r="K1455" s="24">
        <f t="shared" si="114"/>
        <v>9.9297202420707986</v>
      </c>
      <c r="L1455" s="26">
        <f t="shared" si="113"/>
        <v>7.0279757929201381E-2</v>
      </c>
      <c r="Q1455">
        <v>1453</v>
      </c>
      <c r="R1455">
        <v>1372</v>
      </c>
      <c r="S1455" s="10">
        <v>-0.14673338745484088</v>
      </c>
      <c r="T1455" s="20"/>
    </row>
    <row r="1456" spans="1:20" x14ac:dyDescent="0.15">
      <c r="A1456" s="6">
        <v>38720</v>
      </c>
      <c r="B1456" s="11">
        <v>2243.7399999999998</v>
      </c>
      <c r="C1456" s="7">
        <f t="shared" si="110"/>
        <v>1.7421507989769935E-2</v>
      </c>
      <c r="E1456">
        <v>1454</v>
      </c>
      <c r="F1456" s="2">
        <f t="shared" si="111"/>
        <v>1077.201683815543</v>
      </c>
      <c r="G1456" s="9">
        <f>C1456^2</f>
        <v>3.0350894063761768E-4</v>
      </c>
      <c r="H1456" s="23">
        <f>$O$2*H1455+(1-$O$2)*G1455</f>
        <v>3.946095230491619E-5</v>
      </c>
      <c r="I1456" s="9">
        <f t="shared" si="112"/>
        <v>6.281795309059042E-3</v>
      </c>
      <c r="J1456" s="24">
        <f>$J$2*(1+C1456*$O$3/I1456)</f>
        <v>2310.1156519043452</v>
      </c>
      <c r="K1456" s="24">
        <f t="shared" si="114"/>
        <v>10.212532280173406</v>
      </c>
      <c r="L1456" s="26">
        <f t="shared" si="113"/>
        <v>-0.21253228017340575</v>
      </c>
      <c r="Q1456">
        <v>1454</v>
      </c>
      <c r="R1456">
        <v>875</v>
      </c>
      <c r="S1456" s="10">
        <v>-0.14710009287783521</v>
      </c>
      <c r="T1456" s="20"/>
    </row>
    <row r="1457" spans="1:20" x14ac:dyDescent="0.15">
      <c r="A1457" s="6">
        <v>38721</v>
      </c>
      <c r="B1457" s="11">
        <v>2263.46</v>
      </c>
      <c r="C1457" s="7">
        <f t="shared" si="110"/>
        <v>8.7888971092908719E-3</v>
      </c>
      <c r="E1457">
        <v>1455</v>
      </c>
      <c r="F1457" s="2">
        <f t="shared" si="111"/>
        <v>1086.6690985805526</v>
      </c>
      <c r="G1457" s="9">
        <f>C1457^2</f>
        <v>7.7244712397701439E-5</v>
      </c>
      <c r="H1457" s="23">
        <f>$O$2*H1456+(1-$O$2)*G1456</f>
        <v>5.5303831604878298E-5</v>
      </c>
      <c r="I1457" s="9">
        <f t="shared" si="112"/>
        <v>7.4366545976587012E-3</v>
      </c>
      <c r="J1457" s="24">
        <f>$J$2*(1+C1457*$O$3/I1457)</f>
        <v>2282.5270764449824</v>
      </c>
      <c r="K1457" s="24">
        <f t="shared" si="114"/>
        <v>10.090569028155922</v>
      </c>
      <c r="L1457" s="26">
        <f t="shared" si="113"/>
        <v>-9.0569028155922382E-2</v>
      </c>
      <c r="Q1457">
        <v>1455</v>
      </c>
      <c r="R1457">
        <v>1406</v>
      </c>
      <c r="S1457" s="10">
        <v>-0.14828420986110125</v>
      </c>
      <c r="T1457" s="20"/>
    </row>
    <row r="1458" spans="1:20" x14ac:dyDescent="0.15">
      <c r="A1458" s="6">
        <v>38722</v>
      </c>
      <c r="B1458" s="11">
        <v>2276.87</v>
      </c>
      <c r="C1458" s="7">
        <f t="shared" si="110"/>
        <v>5.9245579776094903E-3</v>
      </c>
      <c r="E1458">
        <v>1456</v>
      </c>
      <c r="F1458" s="2">
        <f t="shared" si="111"/>
        <v>1093.1071326575698</v>
      </c>
      <c r="G1458" s="9">
        <f>C1458^2</f>
        <v>3.5100387230056254E-5</v>
      </c>
      <c r="H1458" s="23">
        <f>$O$2*H1457+(1-$O$2)*G1457</f>
        <v>5.6620284452447691E-5</v>
      </c>
      <c r="I1458" s="9">
        <f t="shared" si="112"/>
        <v>7.524645137974793E-3</v>
      </c>
      <c r="J1458" s="24">
        <f>$J$2*(1+C1458*$O$3/I1458)</f>
        <v>2275.6887584802857</v>
      </c>
      <c r="K1458" s="24">
        <f t="shared" si="114"/>
        <v>10.060338272003527</v>
      </c>
      <c r="L1458" s="26">
        <f t="shared" si="113"/>
        <v>-6.0338272003527038E-2</v>
      </c>
      <c r="Q1458">
        <v>1456</v>
      </c>
      <c r="R1458">
        <v>951</v>
      </c>
      <c r="S1458" s="10">
        <v>-0.14932981560837888</v>
      </c>
      <c r="T1458" s="20"/>
    </row>
    <row r="1459" spans="1:20" x14ac:dyDescent="0.15">
      <c r="A1459" s="6">
        <v>38723</v>
      </c>
      <c r="B1459" s="11">
        <v>2305.62</v>
      </c>
      <c r="C1459" s="7">
        <f t="shared" si="110"/>
        <v>1.2626983534413494E-2</v>
      </c>
      <c r="E1459">
        <v>1457</v>
      </c>
      <c r="F1459" s="2">
        <f t="shared" si="111"/>
        <v>1106.9097784229868</v>
      </c>
      <c r="G1459" s="9">
        <f>C1459^2</f>
        <v>1.594407131783495E-4</v>
      </c>
      <c r="H1459" s="23">
        <f>$O$2*H1458+(1-$O$2)*G1458</f>
        <v>5.5329090619104206E-5</v>
      </c>
      <c r="I1459" s="9">
        <f t="shared" si="112"/>
        <v>7.4383526818176757E-3</v>
      </c>
      <c r="J1459" s="24">
        <f>$J$2*(1+C1459*$O$3/I1459)</f>
        <v>2291.4670052308475</v>
      </c>
      <c r="K1459" s="24">
        <f t="shared" si="114"/>
        <v>10.13009056086916</v>
      </c>
      <c r="L1459" s="26">
        <f t="shared" si="113"/>
        <v>-0.13009056086916004</v>
      </c>
      <c r="Q1459">
        <v>1457</v>
      </c>
      <c r="R1459">
        <v>998</v>
      </c>
      <c r="S1459" s="10">
        <v>-0.1505439628618177</v>
      </c>
      <c r="T1459" s="20"/>
    </row>
    <row r="1460" spans="1:20" x14ac:dyDescent="0.15">
      <c r="A1460" s="6">
        <v>38726</v>
      </c>
      <c r="B1460" s="11">
        <v>2318.69</v>
      </c>
      <c r="C1460" s="7">
        <f t="shared" si="110"/>
        <v>5.6687572106419726E-3</v>
      </c>
      <c r="E1460">
        <v>1458</v>
      </c>
      <c r="F1460" s="2">
        <f t="shared" si="111"/>
        <v>1113.1845812109523</v>
      </c>
      <c r="G1460" s="9">
        <f>C1460^2</f>
        <v>3.2134808313205358E-5</v>
      </c>
      <c r="H1460" s="23">
        <f>$O$2*H1459+(1-$O$2)*G1459</f>
        <v>6.157578797265893E-5</v>
      </c>
      <c r="I1460" s="9">
        <f t="shared" si="112"/>
        <v>7.8470241475771512E-3</v>
      </c>
      <c r="J1460" s="24">
        <f>$J$2*(1+C1460*$O$3/I1460)</f>
        <v>2274.5629338411763</v>
      </c>
      <c r="K1460" s="24">
        <f t="shared" si="114"/>
        <v>10.055361239594244</v>
      </c>
      <c r="L1460" s="26">
        <f t="shared" si="113"/>
        <v>-5.5361239594244438E-2</v>
      </c>
      <c r="Q1460">
        <v>1458</v>
      </c>
      <c r="R1460">
        <v>126</v>
      </c>
      <c r="S1460" s="10">
        <v>-0.15081475450466719</v>
      </c>
      <c r="T1460" s="20"/>
    </row>
    <row r="1461" spans="1:20" x14ac:dyDescent="0.15">
      <c r="A1461" s="6">
        <v>38727</v>
      </c>
      <c r="B1461" s="11">
        <v>2320.3200000000002</v>
      </c>
      <c r="C1461" s="7">
        <f t="shared" si="110"/>
        <v>7.0298314996830591E-4</v>
      </c>
      <c r="E1461">
        <v>1459</v>
      </c>
      <c r="F1461" s="2">
        <f t="shared" si="111"/>
        <v>1113.967131214348</v>
      </c>
      <c r="G1461" s="9">
        <f>C1461^2</f>
        <v>4.9418530913936163E-7</v>
      </c>
      <c r="H1461" s="23">
        <f>$O$2*H1460+(1-$O$2)*G1460</f>
        <v>5.9809329193091714E-5</v>
      </c>
      <c r="I1461" s="9">
        <f t="shared" si="112"/>
        <v>7.733649151150556E-3</v>
      </c>
      <c r="J1461" s="24">
        <f>$J$2*(1+C1461*$O$3/I1461)</f>
        <v>2263.615736765084</v>
      </c>
      <c r="K1461" s="24">
        <f t="shared" si="114"/>
        <v>10.006965998678556</v>
      </c>
      <c r="L1461" s="26">
        <f t="shared" si="113"/>
        <v>-6.9659986785559624E-3</v>
      </c>
      <c r="Q1461">
        <v>1459</v>
      </c>
      <c r="R1461">
        <v>974</v>
      </c>
      <c r="S1461" s="10">
        <v>-0.15159039682185949</v>
      </c>
      <c r="T1461" s="20"/>
    </row>
    <row r="1462" spans="1:20" x14ac:dyDescent="0.15">
      <c r="A1462" s="6">
        <v>38728</v>
      </c>
      <c r="B1462" s="11">
        <v>2331.36</v>
      </c>
      <c r="C1462" s="7">
        <f t="shared" si="110"/>
        <v>4.7579644187007997E-3</v>
      </c>
      <c r="E1462">
        <v>1460</v>
      </c>
      <c r="F1462" s="2">
        <f t="shared" si="111"/>
        <v>1119.2673471882681</v>
      </c>
      <c r="G1462" s="9">
        <f>C1462^2</f>
        <v>2.2638225409622837E-5</v>
      </c>
      <c r="H1462" s="23">
        <f>$O$2*H1461+(1-$O$2)*G1461</f>
        <v>5.6250420560054574E-5</v>
      </c>
      <c r="I1462" s="9">
        <f t="shared" si="112"/>
        <v>7.5000280372845658E-3</v>
      </c>
      <c r="J1462" s="24">
        <f>$J$2*(1+C1462*$O$3/I1462)</f>
        <v>2273.0371847580136</v>
      </c>
      <c r="K1462" s="24">
        <f t="shared" si="114"/>
        <v>10.048616225875818</v>
      </c>
      <c r="L1462" s="26">
        <f t="shared" si="113"/>
        <v>-4.8616225875818486E-2</v>
      </c>
      <c r="Q1462">
        <v>1460</v>
      </c>
      <c r="R1462">
        <v>1049</v>
      </c>
      <c r="S1462" s="10">
        <v>-0.15319896764341756</v>
      </c>
      <c r="T1462" s="20"/>
    </row>
    <row r="1463" spans="1:20" x14ac:dyDescent="0.15">
      <c r="A1463" s="6">
        <v>38729</v>
      </c>
      <c r="B1463" s="11">
        <v>2316.69</v>
      </c>
      <c r="C1463" s="7">
        <f t="shared" si="110"/>
        <v>-6.2924644842495825E-3</v>
      </c>
      <c r="E1463">
        <v>1461</v>
      </c>
      <c r="F1463" s="2">
        <f t="shared" si="111"/>
        <v>1112.2243971577057</v>
      </c>
      <c r="G1463" s="9">
        <f>C1463^2</f>
        <v>3.9595109285542363E-5</v>
      </c>
      <c r="H1463" s="23">
        <f>$O$2*H1462+(1-$O$2)*G1462</f>
        <v>5.4233688851028662E-5</v>
      </c>
      <c r="I1463" s="9">
        <f t="shared" si="112"/>
        <v>7.3643525751439049E-3</v>
      </c>
      <c r="J1463" s="24">
        <f>$J$2*(1+C1463*$O$3/I1463)</f>
        <v>2247.2281461266289</v>
      </c>
      <c r="K1463" s="24">
        <f t="shared" si="114"/>
        <v>9.9345199294735238</v>
      </c>
      <c r="L1463" s="26">
        <f t="shared" si="113"/>
        <v>6.5480070526476197E-2</v>
      </c>
      <c r="Q1463">
        <v>1461</v>
      </c>
      <c r="R1463">
        <v>1057</v>
      </c>
      <c r="S1463" s="10">
        <v>-0.15550513853545489</v>
      </c>
      <c r="T1463" s="20"/>
    </row>
    <row r="1464" spans="1:20" x14ac:dyDescent="0.15">
      <c r="A1464" s="6">
        <v>38730</v>
      </c>
      <c r="B1464" s="11">
        <v>2317.04</v>
      </c>
      <c r="C1464" s="7">
        <f t="shared" si="110"/>
        <v>1.5107761504551398E-4</v>
      </c>
      <c r="E1464">
        <v>1462</v>
      </c>
      <c r="F1464" s="2">
        <f t="shared" si="111"/>
        <v>1112.3924293670236</v>
      </c>
      <c r="G1464" s="9">
        <f>C1464^2</f>
        <v>2.2824445767840511E-8</v>
      </c>
      <c r="H1464" s="23">
        <f>$O$2*H1463+(1-$O$2)*G1463</f>
        <v>5.3355374077099483E-5</v>
      </c>
      <c r="I1464" s="9">
        <f t="shared" si="112"/>
        <v>7.304476304095967E-3</v>
      </c>
      <c r="J1464" s="24">
        <f>$J$2*(1+C1464*$O$3/I1464)</f>
        <v>2262.3985372261409</v>
      </c>
      <c r="K1464" s="24">
        <f t="shared" si="114"/>
        <v>10.001585017179806</v>
      </c>
      <c r="L1464" s="26">
        <f t="shared" si="113"/>
        <v>-1.5850171798064139E-3</v>
      </c>
      <c r="Q1464">
        <v>1462</v>
      </c>
      <c r="R1464">
        <v>586</v>
      </c>
      <c r="S1464" s="10">
        <v>-0.15585206457396339</v>
      </c>
      <c r="T1464" s="20"/>
    </row>
    <row r="1465" spans="1:20" x14ac:dyDescent="0.15">
      <c r="A1465" s="6">
        <v>38734</v>
      </c>
      <c r="B1465" s="11">
        <v>2302.69</v>
      </c>
      <c r="C1465" s="7">
        <f t="shared" si="110"/>
        <v>-6.19324655595066E-3</v>
      </c>
      <c r="E1465">
        <v>1463</v>
      </c>
      <c r="F1465" s="2">
        <f t="shared" si="111"/>
        <v>1105.5031087849807</v>
      </c>
      <c r="G1465" s="9">
        <f>C1465^2</f>
        <v>3.8356302902794715E-5</v>
      </c>
      <c r="H1465" s="23">
        <f>$O$2*H1464+(1-$O$2)*G1464</f>
        <v>5.0155421099219584E-5</v>
      </c>
      <c r="I1465" s="9">
        <f t="shared" si="112"/>
        <v>7.0820492160969615E-3</v>
      </c>
      <c r="J1465" s="24">
        <f>$J$2*(1+C1465*$O$3/I1465)</f>
        <v>2246.8805778274973</v>
      </c>
      <c r="K1465" s="24">
        <f t="shared" si="114"/>
        <v>9.9329834035980689</v>
      </c>
      <c r="L1465" s="26">
        <f t="shared" si="113"/>
        <v>6.7016596401931139E-2</v>
      </c>
      <c r="Q1465">
        <v>1463</v>
      </c>
      <c r="R1465">
        <v>905</v>
      </c>
      <c r="S1465" s="10">
        <v>-0.15642002998264282</v>
      </c>
      <c r="T1465" s="20"/>
    </row>
    <row r="1466" spans="1:20" x14ac:dyDescent="0.15">
      <c r="A1466" s="6">
        <v>38735</v>
      </c>
      <c r="B1466" s="11">
        <v>2279.64</v>
      </c>
      <c r="C1466" s="7">
        <f t="shared" si="110"/>
        <v>-1.0010031745480319E-2</v>
      </c>
      <c r="E1466">
        <v>1464</v>
      </c>
      <c r="F1466" s="2">
        <f t="shared" si="111"/>
        <v>1094.4369875713157</v>
      </c>
      <c r="G1466" s="9">
        <f>C1466^2</f>
        <v>1.0020073554552376E-4</v>
      </c>
      <c r="H1466" s="23">
        <f>$O$2*H1465+(1-$O$2)*G1465</f>
        <v>4.9447474007434089E-5</v>
      </c>
      <c r="I1466" s="9">
        <f t="shared" si="112"/>
        <v>7.0318897891984977E-3</v>
      </c>
      <c r="J1466" s="24">
        <f>$J$2*(1+C1466*$O$3/I1466)</f>
        <v>2237.3633263362649</v>
      </c>
      <c r="K1466" s="24">
        <f t="shared" si="114"/>
        <v>9.890909649414974</v>
      </c>
      <c r="L1466" s="26">
        <f t="shared" si="113"/>
        <v>0.10909035058502603</v>
      </c>
      <c r="Q1466">
        <v>1464</v>
      </c>
      <c r="R1466">
        <v>641</v>
      </c>
      <c r="S1466" s="10">
        <v>-0.15758923685427284</v>
      </c>
      <c r="T1466" s="20"/>
    </row>
    <row r="1467" spans="1:20" x14ac:dyDescent="0.15">
      <c r="A1467" s="6">
        <v>38736</v>
      </c>
      <c r="B1467" s="11">
        <v>2301.81</v>
      </c>
      <c r="C1467" s="7">
        <f t="shared" si="110"/>
        <v>9.7252197715429478E-3</v>
      </c>
      <c r="E1467">
        <v>1465</v>
      </c>
      <c r="F1467" s="2">
        <f t="shared" si="111"/>
        <v>1105.0806278015523</v>
      </c>
      <c r="G1467" s="9">
        <f>C1467^2</f>
        <v>9.4579899604809866E-5</v>
      </c>
      <c r="H1467" s="23">
        <f>$O$2*H1466+(1-$O$2)*G1466</f>
        <v>5.2492669699719479E-5</v>
      </c>
      <c r="I1467" s="9">
        <f t="shared" si="112"/>
        <v>7.245182516660259E-3</v>
      </c>
      <c r="J1467" s="24">
        <f>$J$2*(1+C1467*$O$3/I1467)</f>
        <v>2285.3087638642319</v>
      </c>
      <c r="K1467" s="24">
        <f t="shared" si="114"/>
        <v>10.102866279394847</v>
      </c>
      <c r="L1467" s="26">
        <f t="shared" si="113"/>
        <v>-0.10286627939484738</v>
      </c>
      <c r="Q1467">
        <v>1465</v>
      </c>
      <c r="R1467">
        <v>1389</v>
      </c>
      <c r="S1467" s="10">
        <v>-0.15843539170503185</v>
      </c>
      <c r="T1467" s="20"/>
    </row>
    <row r="1468" spans="1:20" x14ac:dyDescent="0.15">
      <c r="A1468" s="6">
        <v>38737</v>
      </c>
      <c r="B1468" s="11">
        <v>2247.6999999999998</v>
      </c>
      <c r="C1468" s="7">
        <f t="shared" si="110"/>
        <v>-2.3507587507222594E-2</v>
      </c>
      <c r="E1468">
        <v>1466</v>
      </c>
      <c r="F1468" s="2">
        <f t="shared" si="111"/>
        <v>1079.1028482409708</v>
      </c>
      <c r="G1468" s="9">
        <f>C1468^2</f>
        <v>5.5260667040972771E-4</v>
      </c>
      <c r="H1468" s="23">
        <f>$O$2*H1467+(1-$O$2)*G1467</f>
        <v>5.5017903494024908E-5</v>
      </c>
      <c r="I1468" s="9">
        <f t="shared" si="112"/>
        <v>7.4174054422031501E-3</v>
      </c>
      <c r="J1468" s="24">
        <f>$J$2*(1+C1468*$O$3/I1468)</f>
        <v>2207.101188339605</v>
      </c>
      <c r="K1468" s="24">
        <f t="shared" si="114"/>
        <v>9.7571271433732605</v>
      </c>
      <c r="L1468" s="26">
        <f t="shared" si="113"/>
        <v>0.24287285662673952</v>
      </c>
      <c r="Q1468">
        <v>1466</v>
      </c>
      <c r="R1468">
        <v>1433</v>
      </c>
      <c r="S1468" s="10">
        <v>-0.15878681952200857</v>
      </c>
      <c r="T1468" s="20"/>
    </row>
    <row r="1469" spans="1:20" x14ac:dyDescent="0.15">
      <c r="A1469" s="6">
        <v>38740</v>
      </c>
      <c r="B1469" s="11">
        <v>2248.4699999999998</v>
      </c>
      <c r="C1469" s="7">
        <f t="shared" si="110"/>
        <v>3.4257240734980599E-4</v>
      </c>
      <c r="E1469">
        <v>1467</v>
      </c>
      <c r="F1469" s="2">
        <f t="shared" si="111"/>
        <v>1079.4725191014709</v>
      </c>
      <c r="G1469" s="9">
        <f>C1469^2</f>
        <v>1.173558542774414E-7</v>
      </c>
      <c r="H1469" s="23">
        <f>$O$2*H1468+(1-$O$2)*G1468</f>
        <v>8.4873229508967101E-5</v>
      </c>
      <c r="I1469" s="9">
        <f t="shared" si="112"/>
        <v>9.2126667968057494E-3</v>
      </c>
      <c r="J1469" s="24">
        <f>$J$2*(1+C1469*$O$3/I1469)</f>
        <v>2262.6845999004759</v>
      </c>
      <c r="K1469" s="24">
        <f t="shared" si="114"/>
        <v>10.002849639707856</v>
      </c>
      <c r="L1469" s="26">
        <f t="shared" si="113"/>
        <v>-2.8496397078558999E-3</v>
      </c>
      <c r="Q1469">
        <v>1467</v>
      </c>
      <c r="R1469">
        <v>760</v>
      </c>
      <c r="S1469" s="10">
        <v>-0.16038634953376985</v>
      </c>
      <c r="T1469" s="20"/>
    </row>
    <row r="1470" spans="1:20" x14ac:dyDescent="0.15">
      <c r="A1470" s="6">
        <v>38741</v>
      </c>
      <c r="B1470" s="11">
        <v>2265.25</v>
      </c>
      <c r="C1470" s="7">
        <f t="shared" si="110"/>
        <v>7.4628525174897931E-3</v>
      </c>
      <c r="E1470">
        <v>1468</v>
      </c>
      <c r="F1470" s="2">
        <f t="shared" si="111"/>
        <v>1087.5284633082083</v>
      </c>
      <c r="G1470" s="9">
        <f>C1470^2</f>
        <v>5.5694167697803742E-5</v>
      </c>
      <c r="H1470" s="23">
        <f>$O$2*H1469+(1-$O$2)*G1469</f>
        <v>7.9787877089685725E-5</v>
      </c>
      <c r="I1470" s="9">
        <f t="shared" si="112"/>
        <v>8.9324060078841989E-3</v>
      </c>
      <c r="J1470" s="24">
        <f>$J$2*(1+C1470*$O$3/I1470)</f>
        <v>2276.5230364114764</v>
      </c>
      <c r="K1470" s="24">
        <f t="shared" si="114"/>
        <v>10.064026438133173</v>
      </c>
      <c r="L1470" s="26">
        <f t="shared" si="113"/>
        <v>-6.4026438133172547E-2</v>
      </c>
      <c r="Q1470">
        <v>1468</v>
      </c>
      <c r="R1470">
        <v>644</v>
      </c>
      <c r="S1470" s="10">
        <v>-0.1608235845952084</v>
      </c>
      <c r="T1470" s="20"/>
    </row>
    <row r="1471" spans="1:20" x14ac:dyDescent="0.15">
      <c r="A1471" s="6">
        <v>38742</v>
      </c>
      <c r="B1471" s="11">
        <v>2260.65</v>
      </c>
      <c r="C1471" s="7">
        <f t="shared" si="110"/>
        <v>-2.0306809402935722E-3</v>
      </c>
      <c r="E1471">
        <v>1469</v>
      </c>
      <c r="F1471" s="2">
        <f t="shared" si="111"/>
        <v>1085.3200399857415</v>
      </c>
      <c r="G1471" s="9">
        <f>C1471^2</f>
        <v>4.1236650812715866E-6</v>
      </c>
      <c r="H1471" s="23">
        <f>$O$2*H1470+(1-$O$2)*G1470</f>
        <v>7.8342254526172806E-5</v>
      </c>
      <c r="I1471" s="9">
        <f t="shared" si="112"/>
        <v>8.8511160045596973E-3</v>
      </c>
      <c r="J1471" s="24">
        <f>$J$2*(1+C1471*$O$3/I1471)</f>
        <v>2258.0628966363693</v>
      </c>
      <c r="K1471" s="24">
        <f t="shared" si="114"/>
        <v>9.9824180679226249</v>
      </c>
      <c r="L1471" s="26">
        <f t="shared" si="113"/>
        <v>1.7581932077375129E-2</v>
      </c>
      <c r="Q1471">
        <v>1469</v>
      </c>
      <c r="R1471">
        <v>377</v>
      </c>
      <c r="S1471" s="10">
        <v>-0.16101135372593944</v>
      </c>
      <c r="T1471" s="20"/>
    </row>
    <row r="1472" spans="1:20" x14ac:dyDescent="0.15">
      <c r="A1472" s="6">
        <v>38743</v>
      </c>
      <c r="B1472" s="11">
        <v>2283</v>
      </c>
      <c r="C1472" s="7">
        <f t="shared" si="110"/>
        <v>9.8865370579257483E-3</v>
      </c>
      <c r="E1472">
        <v>1470</v>
      </c>
      <c r="F1472" s="2">
        <f t="shared" si="111"/>
        <v>1096.05009678077</v>
      </c>
      <c r="G1472" s="9">
        <f>C1472^2</f>
        <v>9.7743614997739111E-5</v>
      </c>
      <c r="H1472" s="23">
        <f>$O$2*H1471+(1-$O$2)*G1471</f>
        <v>7.3889139159478723E-5</v>
      </c>
      <c r="I1472" s="9">
        <f t="shared" si="112"/>
        <v>8.5958791964218951E-3</v>
      </c>
      <c r="J1472" s="24">
        <f>$J$2*(1+C1472*$O$3/I1472)</f>
        <v>2281.9777944170492</v>
      </c>
      <c r="K1472" s="24">
        <f t="shared" si="114"/>
        <v>10.088140768585211</v>
      </c>
      <c r="L1472" s="26">
        <f t="shared" si="113"/>
        <v>-8.8140768585210694E-2</v>
      </c>
      <c r="Q1472">
        <v>1470</v>
      </c>
      <c r="R1472">
        <v>589</v>
      </c>
      <c r="S1472" s="10">
        <v>-0.16399337243171352</v>
      </c>
      <c r="T1472" s="20"/>
    </row>
    <row r="1473" spans="1:20" x14ac:dyDescent="0.15">
      <c r="A1473" s="6">
        <v>38744</v>
      </c>
      <c r="B1473" s="11">
        <v>2304.23</v>
      </c>
      <c r="C1473" s="7">
        <f t="shared" si="110"/>
        <v>9.2991677617171309E-3</v>
      </c>
      <c r="E1473">
        <v>1471</v>
      </c>
      <c r="F1473" s="2">
        <f t="shared" si="111"/>
        <v>1106.2424505059807</v>
      </c>
      <c r="G1473" s="9">
        <f>C1473^2</f>
        <v>8.6474521060559187E-5</v>
      </c>
      <c r="H1473" s="23">
        <f>$O$2*H1472+(1-$O$2)*G1472</f>
        <v>7.5320407709774339E-5</v>
      </c>
      <c r="I1473" s="9">
        <f t="shared" si="112"/>
        <v>8.6787330705451662E-3</v>
      </c>
      <c r="J1473" s="24">
        <f>$J$2*(1+C1473*$O$3/I1473)</f>
        <v>2280.614236458815</v>
      </c>
      <c r="K1473" s="24">
        <f t="shared" si="114"/>
        <v>10.082112767496664</v>
      </c>
      <c r="L1473" s="26">
        <f t="shared" si="113"/>
        <v>-8.2112767496663963E-2</v>
      </c>
      <c r="Q1473">
        <v>1471</v>
      </c>
      <c r="R1473">
        <v>1156</v>
      </c>
      <c r="S1473" s="10">
        <v>-0.16460124652576269</v>
      </c>
      <c r="T1473" s="20"/>
    </row>
    <row r="1474" spans="1:20" x14ac:dyDescent="0.15">
      <c r="A1474" s="6">
        <v>38747</v>
      </c>
      <c r="B1474" s="11">
        <v>2306.7800000000002</v>
      </c>
      <c r="C1474" s="7">
        <f t="shared" si="110"/>
        <v>1.1066603594260815E-3</v>
      </c>
      <c r="E1474">
        <v>1472</v>
      </c>
      <c r="F1474" s="2">
        <f t="shared" si="111"/>
        <v>1107.46668517387</v>
      </c>
      <c r="G1474" s="9">
        <f>C1474^2</f>
        <v>1.224697151125064E-6</v>
      </c>
      <c r="H1474" s="23">
        <f>$O$2*H1473+(1-$O$2)*G1473</f>
        <v>7.5989654510821429E-5</v>
      </c>
      <c r="I1474" s="9">
        <f t="shared" si="112"/>
        <v>8.7172045123893611E-3</v>
      </c>
      <c r="J1474" s="24">
        <f>$J$2*(1+C1474*$O$3/I1474)</f>
        <v>2264.2406974349105</v>
      </c>
      <c r="K1474" s="24">
        <f t="shared" si="114"/>
        <v>10.009728817505042</v>
      </c>
      <c r="L1474" s="26">
        <f t="shared" si="113"/>
        <v>-9.7288175050422865E-3</v>
      </c>
      <c r="Q1474">
        <v>1472</v>
      </c>
      <c r="R1474">
        <v>428</v>
      </c>
      <c r="S1474" s="10">
        <v>-0.16567172197305879</v>
      </c>
      <c r="T1474" s="20"/>
    </row>
    <row r="1475" spans="1:20" x14ac:dyDescent="0.15">
      <c r="A1475" s="6">
        <v>38748</v>
      </c>
      <c r="B1475" s="11">
        <v>2305.8200000000002</v>
      </c>
      <c r="C1475" s="7">
        <f t="shared" si="110"/>
        <v>-4.1616452370840662E-4</v>
      </c>
      <c r="E1475">
        <v>1473</v>
      </c>
      <c r="F1475" s="2">
        <f t="shared" si="111"/>
        <v>1107.0057968283118</v>
      </c>
      <c r="G1475" s="9">
        <f>C1475^2</f>
        <v>1.7319291079344493E-7</v>
      </c>
      <c r="H1475" s="23">
        <f>$O$2*H1474+(1-$O$2)*G1474</f>
        <v>7.1503757069239638E-5</v>
      </c>
      <c r="I1475" s="9">
        <f t="shared" si="112"/>
        <v>8.4559894198869261E-3</v>
      </c>
      <c r="J1475" s="24">
        <f>$J$2*(1+C1475*$O$3/I1475)</f>
        <v>2261.1868530486749</v>
      </c>
      <c r="K1475" s="24">
        <f t="shared" si="114"/>
        <v>9.9962284179266288</v>
      </c>
      <c r="L1475" s="26">
        <f t="shared" si="113"/>
        <v>3.7715820733712491E-3</v>
      </c>
      <c r="Q1475">
        <v>1473</v>
      </c>
      <c r="R1475">
        <v>698</v>
      </c>
      <c r="S1475" s="10">
        <v>-0.16609384882210598</v>
      </c>
      <c r="T1475" s="20"/>
    </row>
    <row r="1476" spans="1:20" x14ac:dyDescent="0.15">
      <c r="A1476" s="6">
        <v>38749</v>
      </c>
      <c r="B1476" s="11">
        <v>2310.56</v>
      </c>
      <c r="C1476" s="7">
        <f t="shared" ref="C1476:C1502" si="115">B1476/B1475-1</f>
        <v>2.0556678318341959E-3</v>
      </c>
      <c r="E1476">
        <v>1474</v>
      </c>
      <c r="F1476" s="2">
        <f t="shared" ref="F1476:F1502" si="116">F1475*(1+C1476)</f>
        <v>1109.2814330345057</v>
      </c>
      <c r="G1476" s="9">
        <f>C1476^2</f>
        <v>4.2257702348379041E-6</v>
      </c>
      <c r="H1476" s="23">
        <f>$O$2*H1475+(1-$O$2)*G1475</f>
        <v>6.7223923219732857E-5</v>
      </c>
      <c r="I1476" s="9">
        <f t="shared" ref="I1476:I1502" si="117">SQRT(H1476)</f>
        <v>8.1990196499174741E-3</v>
      </c>
      <c r="J1476" s="24">
        <f>$J$2*(1+C1476*$O$3/I1476)</f>
        <v>2266.38624527006</v>
      </c>
      <c r="K1476" s="24">
        <f t="shared" si="114"/>
        <v>10.019213830303885</v>
      </c>
      <c r="L1476" s="26">
        <f t="shared" si="113"/>
        <v>-1.9213830303884905E-2</v>
      </c>
      <c r="Q1476">
        <v>1474</v>
      </c>
      <c r="R1476">
        <v>271</v>
      </c>
      <c r="S1476" s="10">
        <v>-0.16815141231565711</v>
      </c>
      <c r="T1476" s="20"/>
    </row>
    <row r="1477" spans="1:20" x14ac:dyDescent="0.15">
      <c r="A1477" s="6">
        <v>38750</v>
      </c>
      <c r="B1477" s="11">
        <v>2281.5700000000002</v>
      </c>
      <c r="C1477" s="7">
        <f t="shared" si="115"/>
        <v>-1.2546741915379744E-2</v>
      </c>
      <c r="E1477">
        <v>1475</v>
      </c>
      <c r="F1477" s="2">
        <f t="shared" si="116"/>
        <v>1095.3635651826992</v>
      </c>
      <c r="G1477" s="9">
        <f>C1477^2</f>
        <v>1.5742073269114698E-4</v>
      </c>
      <c r="H1477" s="23">
        <f>$O$2*H1476+(1-$O$2)*G1476</f>
        <v>6.3444034040639161E-5</v>
      </c>
      <c r="I1477" s="9">
        <f t="shared" si="117"/>
        <v>7.9651763345602814E-3</v>
      </c>
      <c r="J1477" s="24">
        <f>$J$2*(1+C1477*$O$3/I1477)</f>
        <v>2234.7339558290696</v>
      </c>
      <c r="K1477" s="24">
        <f t="shared" si="114"/>
        <v>9.8792857590010321</v>
      </c>
      <c r="L1477" s="26">
        <f t="shared" ref="L1477:L1502" si="118">-(K1477-$K$2)</f>
        <v>0.12071424099896788</v>
      </c>
      <c r="Q1477">
        <v>1475</v>
      </c>
      <c r="R1477">
        <v>517</v>
      </c>
      <c r="S1477" s="10">
        <v>-0.1682175675378943</v>
      </c>
      <c r="T1477" s="20"/>
    </row>
    <row r="1478" spans="1:20" x14ac:dyDescent="0.15">
      <c r="A1478" s="6">
        <v>38751</v>
      </c>
      <c r="B1478" s="11">
        <v>2262.58</v>
      </c>
      <c r="C1478" s="7">
        <f t="shared" si="115"/>
        <v>-8.3232160310664494E-3</v>
      </c>
      <c r="E1478">
        <v>1476</v>
      </c>
      <c r="F1478" s="2">
        <f t="shared" si="116"/>
        <v>1086.2466175971244</v>
      </c>
      <c r="G1478" s="9">
        <f>C1478^2</f>
        <v>6.9275925099801535E-5</v>
      </c>
      <c r="H1478" s="23">
        <f>$O$2*H1477+(1-$O$2)*G1477</f>
        <v>6.9082635959669638E-5</v>
      </c>
      <c r="I1478" s="9">
        <f t="shared" si="117"/>
        <v>8.3115964747856735E-3</v>
      </c>
      <c r="J1478" s="24">
        <f>$J$2*(1+C1478*$O$3/I1478)</f>
        <v>2244.6807908698825</v>
      </c>
      <c r="K1478" s="24">
        <f t="shared" ref="K1478:K1502" si="119">$K$2*J1478/$J$2</f>
        <v>9.9232586111204153</v>
      </c>
      <c r="L1478" s="26">
        <f t="shared" si="118"/>
        <v>7.6741388879584704E-2</v>
      </c>
      <c r="Q1478">
        <v>1476</v>
      </c>
      <c r="R1478">
        <v>361</v>
      </c>
      <c r="S1478" s="10">
        <v>-0.16978604427142407</v>
      </c>
      <c r="T1478" s="20"/>
    </row>
    <row r="1479" spans="1:20" x14ac:dyDescent="0.15">
      <c r="A1479" s="6">
        <v>38754</v>
      </c>
      <c r="B1479" s="11">
        <v>2258.8000000000002</v>
      </c>
      <c r="C1479" s="7">
        <f t="shared" si="115"/>
        <v>-1.6706591590130992E-3</v>
      </c>
      <c r="E1479">
        <v>1477</v>
      </c>
      <c r="F1479" s="2">
        <f t="shared" si="116"/>
        <v>1084.4318697364888</v>
      </c>
      <c r="G1479" s="9">
        <f>C1479^2</f>
        <v>2.7911020255943561E-6</v>
      </c>
      <c r="H1479" s="23">
        <f>$O$2*H1478+(1-$O$2)*G1478</f>
        <v>6.9094233308077555E-5</v>
      </c>
      <c r="I1479" s="9">
        <f t="shared" si="117"/>
        <v>8.3122941062066351E-3</v>
      </c>
      <c r="J1479" s="24">
        <f>$J$2*(1+C1479*$O$3/I1479)</f>
        <v>2258.5559035155338</v>
      </c>
      <c r="K1479" s="24">
        <f t="shared" si="119"/>
        <v>9.9845975469732373</v>
      </c>
      <c r="L1479" s="26">
        <f t="shared" si="118"/>
        <v>1.5402453026762686E-2</v>
      </c>
      <c r="Q1479">
        <v>1477</v>
      </c>
      <c r="R1479">
        <v>748</v>
      </c>
      <c r="S1479" s="10">
        <v>-0.17248123730240295</v>
      </c>
      <c r="T1479" s="20"/>
    </row>
    <row r="1480" spans="1:20" x14ac:dyDescent="0.15">
      <c r="A1480" s="6">
        <v>38755</v>
      </c>
      <c r="B1480" s="11">
        <v>2244.96</v>
      </c>
      <c r="C1480" s="7">
        <f t="shared" si="115"/>
        <v>-6.1271471577829528E-3</v>
      </c>
      <c r="E1480">
        <v>1478</v>
      </c>
      <c r="F1480" s="2">
        <f t="shared" si="116"/>
        <v>1077.7873960880236</v>
      </c>
      <c r="G1480" s="9">
        <f>C1480^2</f>
        <v>3.754193229312772E-5</v>
      </c>
      <c r="H1480" s="23">
        <f>$O$2*H1479+(1-$O$2)*G1479</f>
        <v>6.511604543112855E-5</v>
      </c>
      <c r="I1480" s="9">
        <f t="shared" si="117"/>
        <v>8.0694513711359918E-3</v>
      </c>
      <c r="J1480" s="24">
        <f>$J$2*(1+C1480*$O$3/I1480)</f>
        <v>2248.8775261691694</v>
      </c>
      <c r="K1480" s="24">
        <f t="shared" si="119"/>
        <v>9.9418114894925349</v>
      </c>
      <c r="L1480" s="26">
        <f t="shared" si="118"/>
        <v>5.8188510507465097E-2</v>
      </c>
      <c r="Q1480">
        <v>1478</v>
      </c>
      <c r="R1480">
        <v>48</v>
      </c>
      <c r="S1480" s="10">
        <v>-0.17451129772559604</v>
      </c>
      <c r="T1480" s="20"/>
    </row>
    <row r="1481" spans="1:20" x14ac:dyDescent="0.15">
      <c r="A1481" s="6">
        <v>38756</v>
      </c>
      <c r="B1481" s="11">
        <v>2266.98</v>
      </c>
      <c r="C1481" s="7">
        <f t="shared" si="115"/>
        <v>9.808638015821991E-3</v>
      </c>
      <c r="E1481">
        <v>1479</v>
      </c>
      <c r="F1481" s="2">
        <f t="shared" si="116"/>
        <v>1088.3590225142664</v>
      </c>
      <c r="G1481" s="9">
        <f>C1481^2</f>
        <v>9.6209379725428361E-5</v>
      </c>
      <c r="H1481" s="23">
        <f>$O$2*H1480+(1-$O$2)*G1480</f>
        <v>6.346159864284849E-5</v>
      </c>
      <c r="I1481" s="9">
        <f t="shared" si="117"/>
        <v>7.9662788454113558E-3</v>
      </c>
      <c r="J1481" s="24">
        <f>$J$2*(1+C1481*$O$3/I1481)</f>
        <v>2283.3840299552667</v>
      </c>
      <c r="K1481" s="24">
        <f t="shared" si="119"/>
        <v>10.094357438220662</v>
      </c>
      <c r="L1481" s="26">
        <f t="shared" si="118"/>
        <v>-9.4357438220662004E-2</v>
      </c>
      <c r="Q1481">
        <v>1479</v>
      </c>
      <c r="R1481">
        <v>573</v>
      </c>
      <c r="S1481" s="10">
        <v>-0.17518275124159288</v>
      </c>
      <c r="T1481" s="20"/>
    </row>
    <row r="1482" spans="1:20" x14ac:dyDescent="0.15">
      <c r="A1482" s="6">
        <v>38757</v>
      </c>
      <c r="B1482" s="11">
        <v>2255.87</v>
      </c>
      <c r="C1482" s="7">
        <f t="shared" si="115"/>
        <v>-4.9007931256561665E-3</v>
      </c>
      <c r="E1482">
        <v>1480</v>
      </c>
      <c r="F1482" s="2">
        <f t="shared" si="116"/>
        <v>1083.0252000984826</v>
      </c>
      <c r="G1482" s="9">
        <f>C1482^2</f>
        <v>2.4017773260478737E-5</v>
      </c>
      <c r="H1482" s="23">
        <f>$O$2*H1481+(1-$O$2)*G1481</f>
        <v>6.5426465507803291E-5</v>
      </c>
      <c r="I1482" s="9">
        <f t="shared" si="117"/>
        <v>8.088662776244494E-3</v>
      </c>
      <c r="J1482" s="24">
        <f>$J$2*(1+C1482*$O$3/I1482)</f>
        <v>2251.5370122474174</v>
      </c>
      <c r="K1482" s="24">
        <f t="shared" si="119"/>
        <v>9.953568514471085</v>
      </c>
      <c r="L1482" s="26">
        <f t="shared" si="118"/>
        <v>4.6431485528914962E-2</v>
      </c>
      <c r="Q1482">
        <v>1480</v>
      </c>
      <c r="R1482">
        <v>924</v>
      </c>
      <c r="S1482" s="10">
        <v>-0.17725371431516379</v>
      </c>
      <c r="T1482" s="20"/>
    </row>
    <row r="1483" spans="1:20" x14ac:dyDescent="0.15">
      <c r="A1483" s="6">
        <v>38758</v>
      </c>
      <c r="B1483" s="11">
        <v>2261.88</v>
      </c>
      <c r="C1483" s="7">
        <f t="shared" si="115"/>
        <v>2.6641606120920702E-3</v>
      </c>
      <c r="E1483">
        <v>1481</v>
      </c>
      <c r="F1483" s="2">
        <f t="shared" si="116"/>
        <v>1085.910553178488</v>
      </c>
      <c r="G1483" s="9">
        <f>C1483^2</f>
        <v>7.0977517670227946E-6</v>
      </c>
      <c r="H1483" s="23">
        <f>$O$2*H1482+(1-$O$2)*G1482</f>
        <v>6.2941943972963821E-5</v>
      </c>
      <c r="I1483" s="9">
        <f t="shared" si="117"/>
        <v>7.9335959043150047E-3</v>
      </c>
      <c r="J1483" s="24">
        <f>$J$2*(1+C1483*$O$3/I1483)</f>
        <v>2267.8612137387977</v>
      </c>
      <c r="K1483" s="24">
        <f t="shared" si="119"/>
        <v>10.025734353675434</v>
      </c>
      <c r="L1483" s="26">
        <f t="shared" si="118"/>
        <v>-2.5734353675433752E-2</v>
      </c>
      <c r="Q1483">
        <v>1481</v>
      </c>
      <c r="R1483">
        <v>486</v>
      </c>
      <c r="S1483" s="10">
        <v>-0.17918476575373354</v>
      </c>
      <c r="T1483" s="20"/>
    </row>
    <row r="1484" spans="1:20" x14ac:dyDescent="0.15">
      <c r="A1484" s="6">
        <v>38761</v>
      </c>
      <c r="B1484" s="11">
        <v>2239.81</v>
      </c>
      <c r="C1484" s="7">
        <f t="shared" si="115"/>
        <v>-9.7573699754187615E-3</v>
      </c>
      <c r="E1484">
        <v>1482</v>
      </c>
      <c r="F1484" s="2">
        <f t="shared" si="116"/>
        <v>1075.3149221509138</v>
      </c>
      <c r="G1484" s="9">
        <f>C1484^2</f>
        <v>9.5206268837203526E-5</v>
      </c>
      <c r="H1484" s="23">
        <f>$O$2*H1483+(1-$O$2)*G1483</f>
        <v>5.959129244060736E-5</v>
      </c>
      <c r="I1484" s="9">
        <f t="shared" si="117"/>
        <v>7.7195396521170462E-3</v>
      </c>
      <c r="J1484" s="24">
        <f>$J$2*(1+C1484*$O$3/I1484)</f>
        <v>2240.1288794235415</v>
      </c>
      <c r="K1484" s="24">
        <f t="shared" si="119"/>
        <v>9.9031355741876421</v>
      </c>
      <c r="L1484" s="26">
        <f t="shared" si="118"/>
        <v>9.6864425812357879E-2</v>
      </c>
      <c r="Q1484">
        <v>1482</v>
      </c>
      <c r="R1484">
        <v>797</v>
      </c>
      <c r="S1484" s="10">
        <v>-0.17925444767346121</v>
      </c>
      <c r="T1484" s="20"/>
    </row>
    <row r="1485" spans="1:20" x14ac:dyDescent="0.15">
      <c r="A1485" s="6">
        <v>38762</v>
      </c>
      <c r="B1485" s="11">
        <v>2262.17</v>
      </c>
      <c r="C1485" s="7">
        <f t="shared" si="115"/>
        <v>9.982989628584571E-3</v>
      </c>
      <c r="E1485">
        <v>1483</v>
      </c>
      <c r="F1485" s="2">
        <f t="shared" si="116"/>
        <v>1086.0497798662086</v>
      </c>
      <c r="G1485" s="9">
        <f>C1485^2</f>
        <v>9.9660081924427113E-5</v>
      </c>
      <c r="H1485" s="23">
        <f>$O$2*H1484+(1-$O$2)*G1484</f>
        <v>6.172819102440314E-5</v>
      </c>
      <c r="I1485" s="9">
        <f t="shared" si="117"/>
        <v>7.8567290283172633E-3</v>
      </c>
      <c r="J1485" s="24">
        <f>$J$2*(1+C1485*$O$3/I1485)</f>
        <v>2284.0663260352576</v>
      </c>
      <c r="K1485" s="24">
        <f t="shared" si="119"/>
        <v>10.097373724758437</v>
      </c>
      <c r="L1485" s="26">
        <f t="shared" si="118"/>
        <v>-9.7373724758437419E-2</v>
      </c>
      <c r="Q1485">
        <v>1483</v>
      </c>
      <c r="R1485">
        <v>1403</v>
      </c>
      <c r="S1485" s="10">
        <v>-0.17971990039161412</v>
      </c>
      <c r="T1485" s="20"/>
    </row>
    <row r="1486" spans="1:20" x14ac:dyDescent="0.15">
      <c r="A1486" s="6">
        <v>38763</v>
      </c>
      <c r="B1486" s="11">
        <v>2276.4299999999998</v>
      </c>
      <c r="C1486" s="7">
        <f t="shared" si="115"/>
        <v>6.3036818629897962E-3</v>
      </c>
      <c r="E1486">
        <v>1484</v>
      </c>
      <c r="F1486" s="2">
        <f t="shared" si="116"/>
        <v>1092.8958921658552</v>
      </c>
      <c r="G1486" s="9">
        <f>C1486^2</f>
        <v>3.9736405029786505E-5</v>
      </c>
      <c r="H1486" s="23">
        <f>$O$2*H1485+(1-$O$2)*G1485</f>
        <v>6.4004104478404585E-5</v>
      </c>
      <c r="I1486" s="9">
        <f t="shared" si="117"/>
        <v>8.0002565257874438E-3</v>
      </c>
      <c r="J1486" s="24">
        <f>$J$2*(1+C1486*$O$3/I1486)</f>
        <v>2275.698832918953</v>
      </c>
      <c r="K1486" s="24">
        <f t="shared" si="119"/>
        <v>10.060382808964267</v>
      </c>
      <c r="L1486" s="26">
        <f t="shared" si="118"/>
        <v>-6.0382808964266843E-2</v>
      </c>
      <c r="Q1486">
        <v>1484</v>
      </c>
      <c r="R1486">
        <v>1261</v>
      </c>
      <c r="S1486" s="10">
        <v>-0.18087577484350881</v>
      </c>
      <c r="T1486" s="20"/>
    </row>
    <row r="1487" spans="1:20" x14ac:dyDescent="0.15">
      <c r="A1487" s="6">
        <v>38764</v>
      </c>
      <c r="B1487" s="11">
        <v>2294.63</v>
      </c>
      <c r="C1487" s="7">
        <f t="shared" si="115"/>
        <v>7.9949745874023925E-3</v>
      </c>
      <c r="E1487">
        <v>1485</v>
      </c>
      <c r="F1487" s="2">
        <f t="shared" si="116"/>
        <v>1101.6335670503977</v>
      </c>
      <c r="G1487" s="9">
        <f>C1487^2</f>
        <v>6.391961865321005E-5</v>
      </c>
      <c r="H1487" s="23">
        <f>$O$2*H1486+(1-$O$2)*G1486</f>
        <v>6.2548042511487492E-5</v>
      </c>
      <c r="I1487" s="9">
        <f t="shared" si="117"/>
        <v>7.9087320419576421E-3</v>
      </c>
      <c r="J1487" s="24">
        <f>$J$2*(1+C1487*$O$3/I1487)</f>
        <v>2279.5640080801654</v>
      </c>
      <c r="K1487" s="24">
        <f t="shared" si="119"/>
        <v>10.077469930152276</v>
      </c>
      <c r="L1487" s="26">
        <f t="shared" si="118"/>
        <v>-7.7469930152275879E-2</v>
      </c>
      <c r="Q1487">
        <v>1485</v>
      </c>
      <c r="R1487">
        <v>1180</v>
      </c>
      <c r="S1487" s="10">
        <v>-0.1825061815538529</v>
      </c>
      <c r="T1487" s="20"/>
    </row>
    <row r="1488" spans="1:20" x14ac:dyDescent="0.15">
      <c r="A1488" s="6">
        <v>38765</v>
      </c>
      <c r="B1488" s="11">
        <v>2282.36</v>
      </c>
      <c r="C1488" s="7">
        <f t="shared" si="115"/>
        <v>-5.3472673154277839E-3</v>
      </c>
      <c r="E1488">
        <v>1486</v>
      </c>
      <c r="F1488" s="2">
        <f t="shared" si="116"/>
        <v>1095.742837883731</v>
      </c>
      <c r="G1488" s="9">
        <f>C1488^2</f>
        <v>2.8593267742642258E-5</v>
      </c>
      <c r="H1488" s="23">
        <f>$O$2*H1487+(1-$O$2)*G1487</f>
        <v>6.2630337079990848E-5</v>
      </c>
      <c r="I1488" s="9">
        <f t="shared" si="117"/>
        <v>7.9139330980234381E-3</v>
      </c>
      <c r="J1488" s="24">
        <f>$J$2*(1+C1488*$O$3/I1488)</f>
        <v>2250.3271457439018</v>
      </c>
      <c r="K1488" s="24">
        <f t="shared" si="119"/>
        <v>9.9482199507696674</v>
      </c>
      <c r="L1488" s="26">
        <f t="shared" si="118"/>
        <v>5.1780049230332637E-2</v>
      </c>
      <c r="Q1488">
        <v>1486</v>
      </c>
      <c r="R1488">
        <v>384</v>
      </c>
      <c r="S1488" s="10">
        <v>-0.18277095925672704</v>
      </c>
      <c r="T1488" s="20"/>
    </row>
    <row r="1489" spans="1:20" x14ac:dyDescent="0.15">
      <c r="A1489" s="6">
        <v>38769</v>
      </c>
      <c r="B1489" s="11">
        <v>2262.96</v>
      </c>
      <c r="C1489" s="7">
        <f t="shared" si="115"/>
        <v>-8.4999737114215268E-3</v>
      </c>
      <c r="E1489">
        <v>1487</v>
      </c>
      <c r="F1489" s="2">
        <f t="shared" si="116"/>
        <v>1086.4290525672409</v>
      </c>
      <c r="G1489" s="9">
        <f>C1489^2</f>
        <v>7.2249553094857043E-5</v>
      </c>
      <c r="H1489" s="23">
        <f>$O$2*H1488+(1-$O$2)*G1488</f>
        <v>6.0588112919749929E-5</v>
      </c>
      <c r="I1489" s="9">
        <f t="shared" si="117"/>
        <v>7.7838366452379982E-3</v>
      </c>
      <c r="J1489" s="24">
        <f>$J$2*(1+C1489*$O$3/I1489)</f>
        <v>2243.1101536931069</v>
      </c>
      <c r="K1489" s="24">
        <f t="shared" si="119"/>
        <v>9.9163151566422663</v>
      </c>
      <c r="L1489" s="26">
        <f t="shared" si="118"/>
        <v>8.368484335773374E-2</v>
      </c>
      <c r="Q1489">
        <v>1487</v>
      </c>
      <c r="R1489">
        <v>330</v>
      </c>
      <c r="S1489" s="10">
        <v>-0.1896569458808699</v>
      </c>
      <c r="T1489" s="20"/>
    </row>
    <row r="1490" spans="1:20" x14ac:dyDescent="0.15">
      <c r="A1490" s="6">
        <v>38770</v>
      </c>
      <c r="B1490" s="11">
        <v>2283.17</v>
      </c>
      <c r="C1490" s="7">
        <f t="shared" si="115"/>
        <v>8.9307809240994906E-3</v>
      </c>
      <c r="E1490">
        <v>1488</v>
      </c>
      <c r="F1490" s="2">
        <f t="shared" si="116"/>
        <v>1096.131712425296</v>
      </c>
      <c r="G1490" s="9">
        <f>C1490^2</f>
        <v>7.9758847914259358E-5</v>
      </c>
      <c r="H1490" s="23">
        <f>$O$2*H1489+(1-$O$2)*G1489</f>
        <v>6.1287799330256361E-5</v>
      </c>
      <c r="I1490" s="9">
        <f t="shared" si="117"/>
        <v>7.8286524594119236E-3</v>
      </c>
      <c r="J1490" s="24">
        <f>$J$2*(1+C1490*$O$3/I1490)</f>
        <v>2281.815416575902</v>
      </c>
      <c r="K1490" s="24">
        <f t="shared" si="119"/>
        <v>10.087422930522457</v>
      </c>
      <c r="L1490" s="26">
        <f t="shared" si="118"/>
        <v>-8.742293052245742E-2</v>
      </c>
      <c r="Q1490">
        <v>1488</v>
      </c>
      <c r="R1490">
        <v>1138</v>
      </c>
      <c r="S1490" s="10">
        <v>-0.19214106161374644</v>
      </c>
      <c r="T1490" s="20"/>
    </row>
    <row r="1491" spans="1:20" x14ac:dyDescent="0.15">
      <c r="A1491" s="6">
        <v>38771</v>
      </c>
      <c r="B1491" s="11">
        <v>2279.3200000000002</v>
      </c>
      <c r="C1491" s="7">
        <f t="shared" si="115"/>
        <v>-1.6862520092677524E-3</v>
      </c>
      <c r="E1491">
        <v>1489</v>
      </c>
      <c r="F1491" s="2">
        <f t="shared" si="116"/>
        <v>1094.2833581227967</v>
      </c>
      <c r="G1491" s="9">
        <f>C1491^2</f>
        <v>2.8434458387595321E-6</v>
      </c>
      <c r="H1491" s="23">
        <f>$O$2*H1490+(1-$O$2)*G1490</f>
        <v>6.239606224529654E-5</v>
      </c>
      <c r="I1491" s="9">
        <f t="shared" si="117"/>
        <v>7.8991178143699402E-3</v>
      </c>
      <c r="J1491" s="24">
        <f>$J$2*(1+C1491*$O$3/I1491)</f>
        <v>2258.3394429215014</v>
      </c>
      <c r="K1491" s="24">
        <f t="shared" si="119"/>
        <v>9.9836406205084849</v>
      </c>
      <c r="L1491" s="26">
        <f t="shared" si="118"/>
        <v>1.6359379491515114E-2</v>
      </c>
      <c r="Q1491">
        <v>1489</v>
      </c>
      <c r="R1491">
        <v>1007</v>
      </c>
      <c r="S1491" s="10">
        <v>-0.19609865445168317</v>
      </c>
      <c r="T1491" s="20"/>
    </row>
    <row r="1492" spans="1:20" x14ac:dyDescent="0.15">
      <c r="A1492" s="6">
        <v>38772</v>
      </c>
      <c r="B1492" s="11">
        <v>2287.04</v>
      </c>
      <c r="C1492" s="7">
        <f t="shared" si="115"/>
        <v>3.3869750627379958E-3</v>
      </c>
      <c r="E1492">
        <v>1490</v>
      </c>
      <c r="F1492" s="2">
        <f t="shared" si="116"/>
        <v>1097.9896685683277</v>
      </c>
      <c r="G1492" s="9">
        <f>C1492^2</f>
        <v>1.147160007560905E-5</v>
      </c>
      <c r="H1492" s="23">
        <f>$O$2*H1491+(1-$O$2)*G1491</f>
        <v>5.8822905260904318E-5</v>
      </c>
      <c r="I1492" s="9">
        <f t="shared" si="117"/>
        <v>7.6696091987078661E-3</v>
      </c>
      <c r="J1492" s="24">
        <f>$J$2*(1+C1492*$O$3/I1492)</f>
        <v>2269.6952959024802</v>
      </c>
      <c r="K1492" s="24">
        <f t="shared" si="119"/>
        <v>10.03384244267334</v>
      </c>
      <c r="L1492" s="26">
        <f t="shared" si="118"/>
        <v>-3.384244267333969E-2</v>
      </c>
      <c r="Q1492">
        <v>1490</v>
      </c>
      <c r="R1492">
        <v>825</v>
      </c>
      <c r="S1492" s="10">
        <v>-0.19793544025252707</v>
      </c>
      <c r="T1492" s="20"/>
    </row>
    <row r="1493" spans="1:20" x14ac:dyDescent="0.15">
      <c r="A1493" s="6">
        <v>38775</v>
      </c>
      <c r="B1493" s="11">
        <v>2307.1799999999998</v>
      </c>
      <c r="C1493" s="7">
        <f t="shared" si="115"/>
        <v>8.8061424373861996E-3</v>
      </c>
      <c r="E1493">
        <v>1491</v>
      </c>
      <c r="F1493" s="2">
        <f t="shared" si="116"/>
        <v>1107.6587219845189</v>
      </c>
      <c r="G1493" s="9">
        <f>C1493^2</f>
        <v>7.7548144627534162E-5</v>
      </c>
      <c r="H1493" s="23">
        <f>$O$2*H1492+(1-$O$2)*G1492</f>
        <v>5.59818269497866E-5</v>
      </c>
      <c r="I1493" s="9">
        <f t="shared" si="117"/>
        <v>7.4821004370288022E-3</v>
      </c>
      <c r="J1493" s="24">
        <f>$J$2*(1+C1493*$O$3/I1493)</f>
        <v>2282.4425941448517</v>
      </c>
      <c r="K1493" s="24">
        <f t="shared" si="119"/>
        <v>10.090195549790684</v>
      </c>
      <c r="L1493" s="26">
        <f t="shared" si="118"/>
        <v>-9.0195549790683671E-2</v>
      </c>
      <c r="Q1493">
        <v>1491</v>
      </c>
      <c r="R1493">
        <v>263</v>
      </c>
      <c r="S1493" s="10">
        <v>-0.2030117422880533</v>
      </c>
      <c r="T1493" s="20"/>
    </row>
    <row r="1494" spans="1:20" x14ac:dyDescent="0.15">
      <c r="A1494" s="6">
        <v>38776</v>
      </c>
      <c r="B1494" s="11">
        <v>2281.39</v>
      </c>
      <c r="C1494" s="7">
        <f t="shared" si="115"/>
        <v>-1.1178148215570505E-2</v>
      </c>
      <c r="E1494">
        <v>1492</v>
      </c>
      <c r="F1494" s="2">
        <f t="shared" si="116"/>
        <v>1095.2771486179065</v>
      </c>
      <c r="G1494" s="9">
        <f>C1494^2</f>
        <v>1.2495099752926205E-4</v>
      </c>
      <c r="H1494" s="23">
        <f>$O$2*H1493+(1-$O$2)*G1493</f>
        <v>5.7275806010451453E-5</v>
      </c>
      <c r="I1494" s="9">
        <f t="shared" si="117"/>
        <v>7.5680780922537695E-3</v>
      </c>
      <c r="J1494" s="24">
        <f>$J$2*(1+C1494*$O$3/I1494)</f>
        <v>2236.4360201051982</v>
      </c>
      <c r="K1494" s="24">
        <f t="shared" si="119"/>
        <v>9.8868102248642735</v>
      </c>
      <c r="L1494" s="26">
        <f t="shared" si="118"/>
        <v>0.11318977513572648</v>
      </c>
      <c r="Q1494">
        <v>1492</v>
      </c>
      <c r="R1494">
        <v>1331</v>
      </c>
      <c r="S1494" s="10">
        <v>-0.20980057769834382</v>
      </c>
      <c r="T1494" s="20"/>
    </row>
    <row r="1495" spans="1:20" x14ac:dyDescent="0.15">
      <c r="A1495" s="6">
        <v>38777</v>
      </c>
      <c r="B1495" s="11">
        <v>2314.64</v>
      </c>
      <c r="C1495" s="7">
        <f t="shared" si="115"/>
        <v>1.4574448033874088E-2</v>
      </c>
      <c r="E1495">
        <v>1493</v>
      </c>
      <c r="F1495" s="2">
        <f t="shared" si="116"/>
        <v>1111.2402085031279</v>
      </c>
      <c r="G1495" s="9">
        <f>C1495^2</f>
        <v>2.1241453549209627E-4</v>
      </c>
      <c r="H1495" s="23">
        <f>$O$2*H1494+(1-$O$2)*G1494</f>
        <v>6.1336317501580091E-5</v>
      </c>
      <c r="I1495" s="9">
        <f t="shared" si="117"/>
        <v>7.8317506026162557E-3</v>
      </c>
      <c r="J1495" s="24">
        <f>$J$2*(1+C1495*$O$3/I1495)</f>
        <v>2294.2994148374187</v>
      </c>
      <c r="K1495" s="24">
        <f t="shared" si="119"/>
        <v>10.142612044161105</v>
      </c>
      <c r="L1495" s="26">
        <f t="shared" si="118"/>
        <v>-0.14261204416110473</v>
      </c>
      <c r="Q1495">
        <v>1493</v>
      </c>
      <c r="R1495">
        <v>1277</v>
      </c>
      <c r="S1495" s="10">
        <v>-0.21009552078037963</v>
      </c>
      <c r="T1495" s="20"/>
    </row>
    <row r="1496" spans="1:20" x14ac:dyDescent="0.15">
      <c r="A1496" s="6">
        <v>38778</v>
      </c>
      <c r="B1496" s="11">
        <v>2311.11</v>
      </c>
      <c r="C1496" s="7">
        <f t="shared" si="115"/>
        <v>-1.5250751736770596E-3</v>
      </c>
      <c r="E1496">
        <v>1494</v>
      </c>
      <c r="F1496" s="2">
        <f t="shared" si="116"/>
        <v>1109.5454836491481</v>
      </c>
      <c r="G1496" s="9">
        <f>C1496^2</f>
        <v>2.3258542853661136E-6</v>
      </c>
      <c r="H1496" s="23">
        <f>$O$2*H1495+(1-$O$2)*G1495</f>
        <v>7.0401010581011062E-5</v>
      </c>
      <c r="I1496" s="9">
        <f t="shared" si="117"/>
        <v>8.3905310070943109E-3</v>
      </c>
      <c r="J1496" s="24">
        <f>$J$2*(1+C1496*$O$3/I1496)</f>
        <v>2258.8891696280189</v>
      </c>
      <c r="K1496" s="24">
        <f t="shared" si="119"/>
        <v>9.9860708459090866</v>
      </c>
      <c r="L1496" s="26">
        <f t="shared" si="118"/>
        <v>1.3929154090913443E-2</v>
      </c>
      <c r="Q1496">
        <v>1494</v>
      </c>
      <c r="R1496">
        <v>1454</v>
      </c>
      <c r="S1496" s="10">
        <v>-0.21253228017340575</v>
      </c>
      <c r="T1496" s="20"/>
    </row>
    <row r="1497" spans="1:20" x14ac:dyDescent="0.15">
      <c r="A1497" s="6">
        <v>38779</v>
      </c>
      <c r="B1497" s="11">
        <v>2302.6</v>
      </c>
      <c r="C1497" s="7">
        <f t="shared" si="115"/>
        <v>-3.6822133087565101E-3</v>
      </c>
      <c r="E1497">
        <v>1495</v>
      </c>
      <c r="F1497" s="2">
        <f t="shared" si="116"/>
        <v>1105.4599005025846</v>
      </c>
      <c r="G1497" s="9">
        <f>C1497^2</f>
        <v>1.3558694851183566E-5</v>
      </c>
      <c r="H1497" s="23">
        <f>$O$2*H1496+(1-$O$2)*G1496</f>
        <v>6.631650120327236E-5</v>
      </c>
      <c r="I1497" s="9">
        <f t="shared" si="117"/>
        <v>8.1434944098508696E-3</v>
      </c>
      <c r="J1497" s="24">
        <f>$J$2*(1+C1497*$O$3/I1497)</f>
        <v>2254.2017094260409</v>
      </c>
      <c r="K1497" s="24">
        <f t="shared" si="119"/>
        <v>9.9653485766212846</v>
      </c>
      <c r="L1497" s="26">
        <f t="shared" si="118"/>
        <v>3.4651423378715407E-2</v>
      </c>
      <c r="Q1497">
        <v>1495</v>
      </c>
      <c r="R1497">
        <v>148</v>
      </c>
      <c r="S1497" s="10">
        <v>-0.21672151862962785</v>
      </c>
      <c r="T1497" s="20"/>
    </row>
    <row r="1498" spans="1:20" x14ac:dyDescent="0.15">
      <c r="A1498" s="6">
        <v>38782</v>
      </c>
      <c r="B1498" s="11">
        <v>2286.0300000000002</v>
      </c>
      <c r="C1498" s="7">
        <f t="shared" si="115"/>
        <v>-7.1962129766349747E-3</v>
      </c>
      <c r="E1498">
        <v>1496</v>
      </c>
      <c r="F1498" s="2">
        <f t="shared" si="116"/>
        <v>1097.5047756214383</v>
      </c>
      <c r="G1498" s="9">
        <f>C1498^2</f>
        <v>5.1785481205089603E-5</v>
      </c>
      <c r="H1498" s="23">
        <f>$O$2*H1497+(1-$O$2)*G1497</f>
        <v>6.3151032822147038E-5</v>
      </c>
      <c r="I1498" s="9">
        <f t="shared" si="117"/>
        <v>7.946762411331236E-3</v>
      </c>
      <c r="J1498" s="24">
        <f>$J$2*(1+C1498*$O$3/I1498)</f>
        <v>2246.3422648425076</v>
      </c>
      <c r="K1498" s="24">
        <f t="shared" si="119"/>
        <v>9.9306036358442267</v>
      </c>
      <c r="L1498" s="26">
        <f t="shared" si="118"/>
        <v>6.9396364155773327E-2</v>
      </c>
      <c r="Q1498">
        <v>1496</v>
      </c>
      <c r="R1498">
        <v>180</v>
      </c>
      <c r="S1498" s="10">
        <v>-0.24520647185214983</v>
      </c>
      <c r="T1498" s="20"/>
    </row>
    <row r="1499" spans="1:20" x14ac:dyDescent="0.15">
      <c r="A1499" s="6">
        <v>38783</v>
      </c>
      <c r="B1499" s="11">
        <v>2268.38</v>
      </c>
      <c r="C1499" s="7">
        <f t="shared" si="115"/>
        <v>-7.7208085633172496E-3</v>
      </c>
      <c r="E1499">
        <v>1497</v>
      </c>
      <c r="F1499" s="2">
        <f t="shared" si="116"/>
        <v>1089.0311513515387</v>
      </c>
      <c r="G1499" s="9">
        <f>C1499^2</f>
        <v>5.9610884871392969E-5</v>
      </c>
      <c r="H1499" s="23">
        <f>$O$2*H1498+(1-$O$2)*G1498</f>
        <v>6.2469099725123587E-5</v>
      </c>
      <c r="I1499" s="9">
        <f t="shared" si="117"/>
        <v>7.9037396038282789E-3</v>
      </c>
      <c r="J1499" s="24">
        <f>$J$2*(1+C1499*$O$3/I1499)</f>
        <v>2245.1062408232237</v>
      </c>
      <c r="K1499" s="24">
        <f t="shared" si="119"/>
        <v>9.9251394353027536</v>
      </c>
      <c r="L1499" s="26">
        <f t="shared" si="118"/>
        <v>7.4860564697246446E-2</v>
      </c>
      <c r="Q1499">
        <v>1497</v>
      </c>
      <c r="R1499">
        <v>199</v>
      </c>
      <c r="S1499" s="10">
        <v>-0.26111147349776154</v>
      </c>
      <c r="T1499" s="20"/>
    </row>
    <row r="1500" spans="1:20" x14ac:dyDescent="0.15">
      <c r="A1500" s="6">
        <v>38784</v>
      </c>
      <c r="B1500" s="11">
        <v>2267.46</v>
      </c>
      <c r="C1500" s="7">
        <f t="shared" si="115"/>
        <v>-4.0557578536226657E-4</v>
      </c>
      <c r="E1500">
        <v>1498</v>
      </c>
      <c r="F1500" s="2">
        <f t="shared" si="116"/>
        <v>1088.5894666870454</v>
      </c>
      <c r="G1500" s="9">
        <f>C1500^2</f>
        <v>1.6449171767221932E-7</v>
      </c>
      <c r="H1500" s="23">
        <f>$O$2*H1499+(1-$O$2)*G1499</f>
        <v>6.2297606833899743E-5</v>
      </c>
      <c r="I1500" s="9">
        <f t="shared" si="117"/>
        <v>7.8928833029444784E-3</v>
      </c>
      <c r="J1500" s="24">
        <f>$J$2*(1+C1500*$O$3/I1500)</f>
        <v>2261.1492423630034</v>
      </c>
      <c r="K1500" s="24">
        <f t="shared" si="119"/>
        <v>9.9960621490468942</v>
      </c>
      <c r="L1500" s="26">
        <f t="shared" si="118"/>
        <v>3.937850953105837E-3</v>
      </c>
      <c r="Q1500">
        <v>1498</v>
      </c>
      <c r="R1500">
        <v>144</v>
      </c>
      <c r="S1500" s="10">
        <v>-0.26476110423672239</v>
      </c>
      <c r="T1500" s="20"/>
    </row>
    <row r="1501" spans="1:20" x14ac:dyDescent="0.15">
      <c r="A1501" s="6">
        <v>38785</v>
      </c>
      <c r="B1501" s="11">
        <v>2249.7199999999998</v>
      </c>
      <c r="C1501" s="7">
        <f t="shared" si="115"/>
        <v>-7.8237322819366684E-3</v>
      </c>
      <c r="E1501">
        <v>1499</v>
      </c>
      <c r="F1501" s="2">
        <f t="shared" si="116"/>
        <v>1080.0726341347497</v>
      </c>
      <c r="G1501" s="9">
        <f>C1501^2</f>
        <v>6.1210786819417947E-5</v>
      </c>
      <c r="H1501" s="23">
        <f>$O$2*H1500+(1-$O$2)*G1500</f>
        <v>5.8569619926926085E-5</v>
      </c>
      <c r="I1501" s="9">
        <f t="shared" si="117"/>
        <v>7.6530791141164933E-3</v>
      </c>
      <c r="J1501" s="24">
        <f>$J$2*(1+C1501*$O$3/I1501)</f>
        <v>2244.318478882944</v>
      </c>
      <c r="K1501" s="24">
        <f t="shared" si="119"/>
        <v>9.921656906522184</v>
      </c>
      <c r="L1501" s="26">
        <f t="shared" si="118"/>
        <v>7.8343093477815984E-2</v>
      </c>
      <c r="Q1501">
        <v>1499</v>
      </c>
      <c r="R1501">
        <v>746</v>
      </c>
      <c r="S1501" s="10">
        <v>-0.26896093295549584</v>
      </c>
      <c r="T1501" s="20"/>
    </row>
    <row r="1502" spans="1:20" x14ac:dyDescent="0.15">
      <c r="A1502" s="6">
        <v>38786</v>
      </c>
      <c r="B1502" s="11">
        <v>2262.04</v>
      </c>
      <c r="C1502" s="7">
        <f t="shared" si="115"/>
        <v>5.4762370428320661E-3</v>
      </c>
      <c r="E1502">
        <v>1500</v>
      </c>
      <c r="F1502" s="2">
        <f t="shared" si="116"/>
        <v>1085.9873679027476</v>
      </c>
      <c r="G1502" s="9">
        <f>C1502^2</f>
        <v>2.9989172149286092E-5</v>
      </c>
      <c r="H1502" s="23">
        <f>$O$2*H1501+(1-$O$2)*G1501</f>
        <v>5.8728089940475597E-5</v>
      </c>
      <c r="I1502" s="9">
        <f t="shared" si="117"/>
        <v>7.6634254704065329E-3</v>
      </c>
      <c r="J1502" s="24">
        <f>$J$2*(1+C1502*$O$3/I1502)</f>
        <v>2274.4274672403676</v>
      </c>
      <c r="K1502" s="24">
        <f t="shared" si="119"/>
        <v>10.054762370428319</v>
      </c>
      <c r="L1502" s="26">
        <f t="shared" si="118"/>
        <v>-5.4762370428319329E-2</v>
      </c>
      <c r="Q1502">
        <v>1500</v>
      </c>
      <c r="R1502">
        <v>533</v>
      </c>
      <c r="S1502" s="10">
        <v>-0.36090177803405332</v>
      </c>
      <c r="T1502" s="20"/>
    </row>
  </sheetData>
  <sortState ref="Q3:S1502">
    <sortCondition descending="1" ref="S3"/>
  </sortState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G35" sqref="G35"/>
    </sheetView>
  </sheetViews>
  <sheetFormatPr defaultRowHeight="13.5" x14ac:dyDescent="0.15"/>
  <cols>
    <col min="3" max="3" width="26.5" bestFit="1" customWidth="1"/>
    <col min="4" max="5" width="9.875" bestFit="1" customWidth="1"/>
    <col min="6" max="6" width="9.875" customWidth="1"/>
  </cols>
  <sheetData>
    <row r="2" spans="2:7" x14ac:dyDescent="0.15">
      <c r="D2" t="s">
        <v>40</v>
      </c>
      <c r="E2" t="s">
        <v>41</v>
      </c>
      <c r="F2" t="s">
        <v>45</v>
      </c>
    </row>
    <row r="3" spans="2:7" x14ac:dyDescent="0.15">
      <c r="B3" t="s">
        <v>37</v>
      </c>
      <c r="C3" t="s">
        <v>44</v>
      </c>
      <c r="D3" s="9">
        <f>'13.17a'!N17</f>
        <v>0.36369193154034285</v>
      </c>
      <c r="E3" s="9">
        <f>'13.17a'!P17</f>
        <v>0.46412603006429415</v>
      </c>
      <c r="F3" s="8">
        <f>'13.17c'!I3</f>
        <v>2.0115962972804668E-2</v>
      </c>
      <c r="G3" t="s">
        <v>26</v>
      </c>
    </row>
    <row r="4" spans="2:7" x14ac:dyDescent="0.15">
      <c r="B4" t="s">
        <v>38</v>
      </c>
      <c r="C4" t="s">
        <v>42</v>
      </c>
      <c r="D4" s="9">
        <f>'13.17b'!U175</f>
        <v>9.1750713121434124E-2</v>
      </c>
      <c r="E4" s="9">
        <f>'13.17b'!W175</f>
        <v>0.1145348959690153</v>
      </c>
      <c r="F4" s="9"/>
      <c r="G4" t="s">
        <v>26</v>
      </c>
    </row>
    <row r="5" spans="2:7" x14ac:dyDescent="0.15">
      <c r="B5" t="s">
        <v>39</v>
      </c>
      <c r="C5" t="s">
        <v>43</v>
      </c>
      <c r="D5" s="9">
        <f>'13.17c'!T17</f>
        <v>0.16340187531291761</v>
      </c>
      <c r="E5" s="9">
        <f>'13.17c'!V17</f>
        <v>0.20062011340368205</v>
      </c>
      <c r="F5" s="9">
        <f>'13.17c'!I1502</f>
        <v>7.6634254704065329E-3</v>
      </c>
      <c r="G5" t="s">
        <v>26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2"/>
  <sheetViews>
    <sheetView zoomScale="85" zoomScaleNormal="85" workbookViewId="0">
      <selection activeCell="J47" sqref="J47"/>
    </sheetView>
  </sheetViews>
  <sheetFormatPr defaultRowHeight="13.5" x14ac:dyDescent="0.15"/>
  <sheetData>
    <row r="1" spans="1:2" x14ac:dyDescent="0.15">
      <c r="A1" s="5" t="s">
        <v>5</v>
      </c>
      <c r="B1" s="5" t="s">
        <v>6</v>
      </c>
    </row>
    <row r="2" spans="1:2" x14ac:dyDescent="0.15">
      <c r="A2" s="6">
        <v>38786</v>
      </c>
      <c r="B2" s="5">
        <v>2262.04</v>
      </c>
    </row>
    <row r="3" spans="1:2" x14ac:dyDescent="0.15">
      <c r="A3" s="6">
        <v>38785</v>
      </c>
      <c r="B3" s="5">
        <v>2249.7199999999998</v>
      </c>
    </row>
    <row r="4" spans="1:2" x14ac:dyDescent="0.15">
      <c r="A4" s="6">
        <v>38784</v>
      </c>
      <c r="B4" s="5">
        <v>2267.46</v>
      </c>
    </row>
    <row r="5" spans="1:2" x14ac:dyDescent="0.15">
      <c r="A5" s="6">
        <v>38783</v>
      </c>
      <c r="B5" s="5">
        <v>2268.38</v>
      </c>
    </row>
    <row r="6" spans="1:2" x14ac:dyDescent="0.15">
      <c r="A6" s="6">
        <v>38782</v>
      </c>
      <c r="B6" s="5">
        <v>2286.0300000000002</v>
      </c>
    </row>
    <row r="7" spans="1:2" x14ac:dyDescent="0.15">
      <c r="A7" s="6">
        <v>38779</v>
      </c>
      <c r="B7" s="5">
        <v>2302.6</v>
      </c>
    </row>
    <row r="8" spans="1:2" x14ac:dyDescent="0.15">
      <c r="A8" s="6">
        <v>38778</v>
      </c>
      <c r="B8" s="5">
        <v>2311.11</v>
      </c>
    </row>
    <row r="9" spans="1:2" x14ac:dyDescent="0.15">
      <c r="A9" s="6">
        <v>38777</v>
      </c>
      <c r="B9" s="5">
        <v>2314.64</v>
      </c>
    </row>
    <row r="10" spans="1:2" x14ac:dyDescent="0.15">
      <c r="A10" s="6">
        <v>38776</v>
      </c>
      <c r="B10" s="5">
        <v>2281.39</v>
      </c>
    </row>
    <row r="11" spans="1:2" x14ac:dyDescent="0.15">
      <c r="A11" s="6">
        <v>38775</v>
      </c>
      <c r="B11" s="5">
        <v>2307.1799999999998</v>
      </c>
    </row>
    <row r="12" spans="1:2" x14ac:dyDescent="0.15">
      <c r="A12" s="6">
        <v>38772</v>
      </c>
      <c r="B12" s="5">
        <v>2287.04</v>
      </c>
    </row>
    <row r="13" spans="1:2" x14ac:dyDescent="0.15">
      <c r="A13" s="6">
        <v>38771</v>
      </c>
      <c r="B13" s="5">
        <v>2279.3200000000002</v>
      </c>
    </row>
    <row r="14" spans="1:2" x14ac:dyDescent="0.15">
      <c r="A14" s="6">
        <v>38770</v>
      </c>
      <c r="B14" s="5">
        <v>2283.17</v>
      </c>
    </row>
    <row r="15" spans="1:2" x14ac:dyDescent="0.15">
      <c r="A15" s="6">
        <v>38769</v>
      </c>
      <c r="B15" s="5">
        <v>2262.96</v>
      </c>
    </row>
    <row r="16" spans="1:2" x14ac:dyDescent="0.15">
      <c r="A16" s="6">
        <v>38765</v>
      </c>
      <c r="B16" s="5">
        <v>2282.36</v>
      </c>
    </row>
    <row r="17" spans="1:2" x14ac:dyDescent="0.15">
      <c r="A17" s="6">
        <v>38764</v>
      </c>
      <c r="B17" s="5">
        <v>2294.63</v>
      </c>
    </row>
    <row r="18" spans="1:2" x14ac:dyDescent="0.15">
      <c r="A18" s="6">
        <v>38763</v>
      </c>
      <c r="B18" s="5">
        <v>2276.4299999999998</v>
      </c>
    </row>
    <row r="19" spans="1:2" x14ac:dyDescent="0.15">
      <c r="A19" s="6">
        <v>38762</v>
      </c>
      <c r="B19" s="5">
        <v>2262.17</v>
      </c>
    </row>
    <row r="20" spans="1:2" x14ac:dyDescent="0.15">
      <c r="A20" s="6">
        <v>38761</v>
      </c>
      <c r="B20" s="5">
        <v>2239.81</v>
      </c>
    </row>
    <row r="21" spans="1:2" x14ac:dyDescent="0.15">
      <c r="A21" s="6">
        <v>38758</v>
      </c>
      <c r="B21" s="5">
        <v>2261.88</v>
      </c>
    </row>
    <row r="22" spans="1:2" x14ac:dyDescent="0.15">
      <c r="A22" s="6">
        <v>38757</v>
      </c>
      <c r="B22" s="5">
        <v>2255.87</v>
      </c>
    </row>
    <row r="23" spans="1:2" x14ac:dyDescent="0.15">
      <c r="A23" s="6">
        <v>38756</v>
      </c>
      <c r="B23" s="5">
        <v>2266.98</v>
      </c>
    </row>
    <row r="24" spans="1:2" x14ac:dyDescent="0.15">
      <c r="A24" s="6">
        <v>38755</v>
      </c>
      <c r="B24" s="5">
        <v>2244.96</v>
      </c>
    </row>
    <row r="25" spans="1:2" x14ac:dyDescent="0.15">
      <c r="A25" s="6">
        <v>38754</v>
      </c>
      <c r="B25" s="5">
        <v>2258.8000000000002</v>
      </c>
    </row>
    <row r="26" spans="1:2" x14ac:dyDescent="0.15">
      <c r="A26" s="6">
        <v>38751</v>
      </c>
      <c r="B26" s="5">
        <v>2262.58</v>
      </c>
    </row>
    <row r="27" spans="1:2" x14ac:dyDescent="0.15">
      <c r="A27" s="6">
        <v>38750</v>
      </c>
      <c r="B27" s="5">
        <v>2281.5700000000002</v>
      </c>
    </row>
    <row r="28" spans="1:2" x14ac:dyDescent="0.15">
      <c r="A28" s="6">
        <v>38749</v>
      </c>
      <c r="B28" s="5">
        <v>2310.56</v>
      </c>
    </row>
    <row r="29" spans="1:2" x14ac:dyDescent="0.15">
      <c r="A29" s="6">
        <v>38748</v>
      </c>
      <c r="B29" s="5">
        <v>2305.8200000000002</v>
      </c>
    </row>
    <row r="30" spans="1:2" x14ac:dyDescent="0.15">
      <c r="A30" s="6">
        <v>38747</v>
      </c>
      <c r="B30" s="5">
        <v>2306.7800000000002</v>
      </c>
    </row>
    <row r="31" spans="1:2" x14ac:dyDescent="0.15">
      <c r="A31" s="6">
        <v>38744</v>
      </c>
      <c r="B31" s="5">
        <v>2304.23</v>
      </c>
    </row>
    <row r="32" spans="1:2" x14ac:dyDescent="0.15">
      <c r="A32" s="6">
        <v>38743</v>
      </c>
      <c r="B32" s="5">
        <v>2283</v>
      </c>
    </row>
    <row r="33" spans="1:2" x14ac:dyDescent="0.15">
      <c r="A33" s="6">
        <v>38742</v>
      </c>
      <c r="B33" s="5">
        <v>2260.65</v>
      </c>
    </row>
    <row r="34" spans="1:2" x14ac:dyDescent="0.15">
      <c r="A34" s="6">
        <v>38741</v>
      </c>
      <c r="B34" s="5">
        <v>2265.25</v>
      </c>
    </row>
    <row r="35" spans="1:2" x14ac:dyDescent="0.15">
      <c r="A35" s="6">
        <v>38740</v>
      </c>
      <c r="B35" s="5">
        <v>2248.4699999999998</v>
      </c>
    </row>
    <row r="36" spans="1:2" x14ac:dyDescent="0.15">
      <c r="A36" s="6">
        <v>38737</v>
      </c>
      <c r="B36" s="5">
        <v>2247.6999999999998</v>
      </c>
    </row>
    <row r="37" spans="1:2" x14ac:dyDescent="0.15">
      <c r="A37" s="6">
        <v>38736</v>
      </c>
      <c r="B37" s="5">
        <v>2301.81</v>
      </c>
    </row>
    <row r="38" spans="1:2" x14ac:dyDescent="0.15">
      <c r="A38" s="6">
        <v>38735</v>
      </c>
      <c r="B38" s="5">
        <v>2279.64</v>
      </c>
    </row>
    <row r="39" spans="1:2" x14ac:dyDescent="0.15">
      <c r="A39" s="6">
        <v>38734</v>
      </c>
      <c r="B39" s="5">
        <v>2302.69</v>
      </c>
    </row>
    <row r="40" spans="1:2" x14ac:dyDescent="0.15">
      <c r="A40" s="6">
        <v>38730</v>
      </c>
      <c r="B40" s="5">
        <v>2317.04</v>
      </c>
    </row>
    <row r="41" spans="1:2" x14ac:dyDescent="0.15">
      <c r="A41" s="6">
        <v>38729</v>
      </c>
      <c r="B41" s="5">
        <v>2316.69</v>
      </c>
    </row>
    <row r="42" spans="1:2" x14ac:dyDescent="0.15">
      <c r="A42" s="6">
        <v>38728</v>
      </c>
      <c r="B42" s="5">
        <v>2331.36</v>
      </c>
    </row>
    <row r="43" spans="1:2" x14ac:dyDescent="0.15">
      <c r="A43" s="6">
        <v>38727</v>
      </c>
      <c r="B43" s="5">
        <v>2320.3200000000002</v>
      </c>
    </row>
    <row r="44" spans="1:2" x14ac:dyDescent="0.15">
      <c r="A44" s="6">
        <v>38726</v>
      </c>
      <c r="B44" s="5">
        <v>2318.69</v>
      </c>
    </row>
    <row r="45" spans="1:2" x14ac:dyDescent="0.15">
      <c r="A45" s="6">
        <v>38723</v>
      </c>
      <c r="B45" s="5">
        <v>2305.62</v>
      </c>
    </row>
    <row r="46" spans="1:2" x14ac:dyDescent="0.15">
      <c r="A46" s="6">
        <v>38722</v>
      </c>
      <c r="B46" s="5">
        <v>2276.87</v>
      </c>
    </row>
    <row r="47" spans="1:2" x14ac:dyDescent="0.15">
      <c r="A47" s="6">
        <v>38721</v>
      </c>
      <c r="B47" s="5">
        <v>2263.46</v>
      </c>
    </row>
    <row r="48" spans="1:2" x14ac:dyDescent="0.15">
      <c r="A48" s="6">
        <v>38720</v>
      </c>
      <c r="B48" s="5">
        <v>2243.7399999999998</v>
      </c>
    </row>
    <row r="49" spans="1:2" x14ac:dyDescent="0.15">
      <c r="A49" s="6">
        <v>38716</v>
      </c>
      <c r="B49" s="5">
        <v>2205.3200000000002</v>
      </c>
    </row>
    <row r="50" spans="1:2" x14ac:dyDescent="0.15">
      <c r="A50" s="6">
        <v>38715</v>
      </c>
      <c r="B50" s="5">
        <v>2218.16</v>
      </c>
    </row>
    <row r="51" spans="1:2" x14ac:dyDescent="0.15">
      <c r="A51" s="6">
        <v>38714</v>
      </c>
      <c r="B51" s="5">
        <v>2228.94</v>
      </c>
    </row>
    <row r="52" spans="1:2" x14ac:dyDescent="0.15">
      <c r="A52" s="6">
        <v>38713</v>
      </c>
      <c r="B52" s="5">
        <v>2226.89</v>
      </c>
    </row>
    <row r="53" spans="1:2" x14ac:dyDescent="0.15">
      <c r="A53" s="6">
        <v>38709</v>
      </c>
      <c r="B53" s="5">
        <v>2249.42</v>
      </c>
    </row>
    <row r="54" spans="1:2" x14ac:dyDescent="0.15">
      <c r="A54" s="6">
        <v>38708</v>
      </c>
      <c r="B54" s="5">
        <v>2246.4899999999998</v>
      </c>
    </row>
    <row r="55" spans="1:2" x14ac:dyDescent="0.15">
      <c r="A55" s="6">
        <v>38707</v>
      </c>
      <c r="B55" s="5">
        <v>2231.66</v>
      </c>
    </row>
    <row r="56" spans="1:2" x14ac:dyDescent="0.15">
      <c r="A56" s="6">
        <v>38706</v>
      </c>
      <c r="B56" s="5">
        <v>2222.42</v>
      </c>
    </row>
    <row r="57" spans="1:2" x14ac:dyDescent="0.15">
      <c r="A57" s="6">
        <v>38705</v>
      </c>
      <c r="B57" s="5">
        <v>2222.7399999999998</v>
      </c>
    </row>
    <row r="58" spans="1:2" x14ac:dyDescent="0.15">
      <c r="A58" s="6">
        <v>38702</v>
      </c>
      <c r="B58" s="5">
        <v>2252.48</v>
      </c>
    </row>
    <row r="59" spans="1:2" x14ac:dyDescent="0.15">
      <c r="A59" s="6">
        <v>38701</v>
      </c>
      <c r="B59" s="5">
        <v>2260.63</v>
      </c>
    </row>
    <row r="60" spans="1:2" x14ac:dyDescent="0.15">
      <c r="A60" s="6">
        <v>38700</v>
      </c>
      <c r="B60" s="5">
        <v>2262.59</v>
      </c>
    </row>
    <row r="61" spans="1:2" x14ac:dyDescent="0.15">
      <c r="A61" s="6">
        <v>38699</v>
      </c>
      <c r="B61" s="5">
        <v>2265</v>
      </c>
    </row>
    <row r="62" spans="1:2" x14ac:dyDescent="0.15">
      <c r="A62" s="6">
        <v>38698</v>
      </c>
      <c r="B62" s="5">
        <v>2260.9499999999998</v>
      </c>
    </row>
    <row r="63" spans="1:2" x14ac:dyDescent="0.15">
      <c r="A63" s="6">
        <v>38695</v>
      </c>
      <c r="B63" s="5">
        <v>2256.73</v>
      </c>
    </row>
    <row r="64" spans="1:2" x14ac:dyDescent="0.15">
      <c r="A64" s="6">
        <v>38694</v>
      </c>
      <c r="B64" s="5">
        <v>2246.46</v>
      </c>
    </row>
    <row r="65" spans="1:2" x14ac:dyDescent="0.15">
      <c r="A65" s="6">
        <v>38693</v>
      </c>
      <c r="B65" s="5">
        <v>2252.0100000000002</v>
      </c>
    </row>
    <row r="66" spans="1:2" x14ac:dyDescent="0.15">
      <c r="A66" s="6">
        <v>38692</v>
      </c>
      <c r="B66" s="5">
        <v>2260.7600000000002</v>
      </c>
    </row>
    <row r="67" spans="1:2" x14ac:dyDescent="0.15">
      <c r="A67" s="6">
        <v>38691</v>
      </c>
      <c r="B67" s="5">
        <v>2257.64</v>
      </c>
    </row>
    <row r="68" spans="1:2" x14ac:dyDescent="0.15">
      <c r="A68" s="6">
        <v>38688</v>
      </c>
      <c r="B68" s="5">
        <v>2273.37</v>
      </c>
    </row>
    <row r="69" spans="1:2" x14ac:dyDescent="0.15">
      <c r="A69" s="6">
        <v>38687</v>
      </c>
      <c r="B69" s="5">
        <v>2267.17</v>
      </c>
    </row>
    <row r="70" spans="1:2" x14ac:dyDescent="0.15">
      <c r="A70" s="6">
        <v>38686</v>
      </c>
      <c r="B70" s="5">
        <v>2232.8200000000002</v>
      </c>
    </row>
    <row r="71" spans="1:2" x14ac:dyDescent="0.15">
      <c r="A71" s="6">
        <v>38685</v>
      </c>
      <c r="B71" s="5">
        <v>2232.71</v>
      </c>
    </row>
    <row r="72" spans="1:2" x14ac:dyDescent="0.15">
      <c r="A72" s="6">
        <v>38684</v>
      </c>
      <c r="B72" s="5">
        <v>2239.37</v>
      </c>
    </row>
    <row r="73" spans="1:2" x14ac:dyDescent="0.15">
      <c r="A73" s="6">
        <v>38681</v>
      </c>
      <c r="B73" s="5">
        <v>2263.0100000000002</v>
      </c>
    </row>
    <row r="74" spans="1:2" x14ac:dyDescent="0.15">
      <c r="A74" s="6">
        <v>38679</v>
      </c>
      <c r="B74" s="5">
        <v>2259.98</v>
      </c>
    </row>
    <row r="75" spans="1:2" x14ac:dyDescent="0.15">
      <c r="A75" s="6">
        <v>38678</v>
      </c>
      <c r="B75" s="5">
        <v>2253.56</v>
      </c>
    </row>
    <row r="76" spans="1:2" x14ac:dyDescent="0.15">
      <c r="A76" s="6">
        <v>38677</v>
      </c>
      <c r="B76" s="5">
        <v>2241.67</v>
      </c>
    </row>
    <row r="77" spans="1:2" x14ac:dyDescent="0.15">
      <c r="A77" s="6">
        <v>38674</v>
      </c>
      <c r="B77" s="5">
        <v>2227.0700000000002</v>
      </c>
    </row>
    <row r="78" spans="1:2" x14ac:dyDescent="0.15">
      <c r="A78" s="6">
        <v>38673</v>
      </c>
      <c r="B78" s="5">
        <v>2220.46</v>
      </c>
    </row>
    <row r="79" spans="1:2" x14ac:dyDescent="0.15">
      <c r="A79" s="6">
        <v>38672</v>
      </c>
      <c r="B79" s="5">
        <v>2187.9299999999998</v>
      </c>
    </row>
    <row r="80" spans="1:2" x14ac:dyDescent="0.15">
      <c r="A80" s="6">
        <v>38671</v>
      </c>
      <c r="B80" s="5">
        <v>2186.7399999999998</v>
      </c>
    </row>
    <row r="81" spans="1:2" x14ac:dyDescent="0.15">
      <c r="A81" s="6">
        <v>38670</v>
      </c>
      <c r="B81" s="5">
        <v>2200.9499999999998</v>
      </c>
    </row>
    <row r="82" spans="1:2" x14ac:dyDescent="0.15">
      <c r="A82" s="6">
        <v>38667</v>
      </c>
      <c r="B82" s="5">
        <v>2202.4699999999998</v>
      </c>
    </row>
    <row r="83" spans="1:2" x14ac:dyDescent="0.15">
      <c r="A83" s="6">
        <v>38666</v>
      </c>
      <c r="B83" s="5">
        <v>2196.6799999999998</v>
      </c>
    </row>
    <row r="84" spans="1:2" x14ac:dyDescent="0.15">
      <c r="A84" s="6">
        <v>38665</v>
      </c>
      <c r="B84" s="5">
        <v>2175.81</v>
      </c>
    </row>
    <row r="85" spans="1:2" x14ac:dyDescent="0.15">
      <c r="A85" s="6">
        <v>38664</v>
      </c>
      <c r="B85" s="5">
        <v>2172.0700000000002</v>
      </c>
    </row>
    <row r="86" spans="1:2" x14ac:dyDescent="0.15">
      <c r="A86" s="6">
        <v>38663</v>
      </c>
      <c r="B86" s="5">
        <v>2178.2399999999998</v>
      </c>
    </row>
    <row r="87" spans="1:2" x14ac:dyDescent="0.15">
      <c r="A87" s="6">
        <v>38660</v>
      </c>
      <c r="B87" s="5">
        <v>2169.4299999999998</v>
      </c>
    </row>
    <row r="88" spans="1:2" x14ac:dyDescent="0.15">
      <c r="A88" s="6">
        <v>38659</v>
      </c>
      <c r="B88" s="5">
        <v>2160.2199999999998</v>
      </c>
    </row>
    <row r="89" spans="1:2" x14ac:dyDescent="0.15">
      <c r="A89" s="6">
        <v>38658</v>
      </c>
      <c r="B89" s="5">
        <v>2144.31</v>
      </c>
    </row>
    <row r="90" spans="1:2" x14ac:dyDescent="0.15">
      <c r="A90" s="6">
        <v>38657</v>
      </c>
      <c r="B90" s="5">
        <v>2114.0500000000002</v>
      </c>
    </row>
    <row r="91" spans="1:2" x14ac:dyDescent="0.15">
      <c r="A91" s="6">
        <v>38656</v>
      </c>
      <c r="B91" s="5">
        <v>2120.3000000000002</v>
      </c>
    </row>
    <row r="92" spans="1:2" x14ac:dyDescent="0.15">
      <c r="A92" s="6">
        <v>38653</v>
      </c>
      <c r="B92" s="5">
        <v>2089.88</v>
      </c>
    </row>
    <row r="93" spans="1:2" x14ac:dyDescent="0.15">
      <c r="A93" s="6">
        <v>38652</v>
      </c>
      <c r="B93" s="5">
        <v>2063.81</v>
      </c>
    </row>
    <row r="94" spans="1:2" x14ac:dyDescent="0.15">
      <c r="A94" s="6">
        <v>38651</v>
      </c>
      <c r="B94" s="5">
        <v>2100.0500000000002</v>
      </c>
    </row>
    <row r="95" spans="1:2" x14ac:dyDescent="0.15">
      <c r="A95" s="6">
        <v>38650</v>
      </c>
      <c r="B95" s="5">
        <v>2109.4499999999998</v>
      </c>
    </row>
    <row r="96" spans="1:2" x14ac:dyDescent="0.15">
      <c r="A96" s="6">
        <v>38649</v>
      </c>
      <c r="B96" s="5">
        <v>2115.83</v>
      </c>
    </row>
    <row r="97" spans="1:2" x14ac:dyDescent="0.15">
      <c r="A97" s="6">
        <v>38646</v>
      </c>
      <c r="B97" s="5">
        <v>2082.21</v>
      </c>
    </row>
    <row r="98" spans="1:2" x14ac:dyDescent="0.15">
      <c r="A98" s="6">
        <v>38645</v>
      </c>
      <c r="B98" s="5">
        <v>2068.11</v>
      </c>
    </row>
    <row r="99" spans="1:2" x14ac:dyDescent="0.15">
      <c r="A99" s="6">
        <v>38644</v>
      </c>
      <c r="B99" s="5">
        <v>2091.2399999999998</v>
      </c>
    </row>
    <row r="100" spans="1:2" x14ac:dyDescent="0.15">
      <c r="A100" s="6">
        <v>38643</v>
      </c>
      <c r="B100" s="5">
        <v>2056</v>
      </c>
    </row>
    <row r="101" spans="1:2" x14ac:dyDescent="0.15">
      <c r="A101" s="6">
        <v>38642</v>
      </c>
      <c r="B101" s="5">
        <v>2070.3000000000002</v>
      </c>
    </row>
    <row r="102" spans="1:2" x14ac:dyDescent="0.15">
      <c r="A102" s="6">
        <v>38639</v>
      </c>
      <c r="B102" s="5">
        <v>2064.83</v>
      </c>
    </row>
    <row r="103" spans="1:2" x14ac:dyDescent="0.15">
      <c r="A103" s="6">
        <v>38638</v>
      </c>
      <c r="B103" s="5">
        <v>2047.22</v>
      </c>
    </row>
    <row r="104" spans="1:2" x14ac:dyDescent="0.15">
      <c r="A104" s="6">
        <v>38637</v>
      </c>
      <c r="B104" s="5">
        <v>2037.47</v>
      </c>
    </row>
    <row r="105" spans="1:2" x14ac:dyDescent="0.15">
      <c r="A105" s="6">
        <v>38636</v>
      </c>
      <c r="B105" s="5">
        <v>2061.09</v>
      </c>
    </row>
    <row r="106" spans="1:2" x14ac:dyDescent="0.15">
      <c r="A106" s="6">
        <v>38635</v>
      </c>
      <c r="B106" s="5">
        <v>2078.92</v>
      </c>
    </row>
    <row r="107" spans="1:2" x14ac:dyDescent="0.15">
      <c r="A107" s="6">
        <v>38632</v>
      </c>
      <c r="B107" s="5">
        <v>2090.35</v>
      </c>
    </row>
    <row r="108" spans="1:2" x14ac:dyDescent="0.15">
      <c r="A108" s="6">
        <v>38631</v>
      </c>
      <c r="B108" s="5">
        <v>2084.08</v>
      </c>
    </row>
    <row r="109" spans="1:2" x14ac:dyDescent="0.15">
      <c r="A109" s="6">
        <v>38630</v>
      </c>
      <c r="B109" s="5">
        <v>2103.02</v>
      </c>
    </row>
    <row r="110" spans="1:2" x14ac:dyDescent="0.15">
      <c r="A110" s="6">
        <v>38629</v>
      </c>
      <c r="B110" s="5">
        <v>2139.36</v>
      </c>
    </row>
    <row r="111" spans="1:2" x14ac:dyDescent="0.15">
      <c r="A111" s="6">
        <v>38628</v>
      </c>
      <c r="B111" s="5">
        <v>2155.4299999999998</v>
      </c>
    </row>
    <row r="112" spans="1:2" x14ac:dyDescent="0.15">
      <c r="A112" s="6">
        <v>38625</v>
      </c>
      <c r="B112" s="5">
        <v>2151.69</v>
      </c>
    </row>
    <row r="113" spans="1:2" x14ac:dyDescent="0.15">
      <c r="A113" s="6">
        <v>38624</v>
      </c>
      <c r="B113" s="5">
        <v>2141.2199999999998</v>
      </c>
    </row>
    <row r="114" spans="1:2" x14ac:dyDescent="0.15">
      <c r="A114" s="6">
        <v>38623</v>
      </c>
      <c r="B114" s="5">
        <v>2115.4</v>
      </c>
    </row>
    <row r="115" spans="1:2" x14ac:dyDescent="0.15">
      <c r="A115" s="6">
        <v>38622</v>
      </c>
      <c r="B115" s="5">
        <v>2116.42</v>
      </c>
    </row>
    <row r="116" spans="1:2" x14ac:dyDescent="0.15">
      <c r="A116" s="6">
        <v>38621</v>
      </c>
      <c r="B116" s="5">
        <v>2121.46</v>
      </c>
    </row>
    <row r="117" spans="1:2" x14ac:dyDescent="0.15">
      <c r="A117" s="6">
        <v>38618</v>
      </c>
      <c r="B117" s="5">
        <v>2116.84</v>
      </c>
    </row>
    <row r="118" spans="1:2" x14ac:dyDescent="0.15">
      <c r="A118" s="6">
        <v>38617</v>
      </c>
      <c r="B118" s="5">
        <v>2110.7800000000002</v>
      </c>
    </row>
    <row r="119" spans="1:2" x14ac:dyDescent="0.15">
      <c r="A119" s="6">
        <v>38616</v>
      </c>
      <c r="B119" s="5">
        <v>2106.64</v>
      </c>
    </row>
    <row r="120" spans="1:2" x14ac:dyDescent="0.15">
      <c r="A120" s="6">
        <v>38615</v>
      </c>
      <c r="B120" s="5">
        <v>2131.33</v>
      </c>
    </row>
    <row r="121" spans="1:2" x14ac:dyDescent="0.15">
      <c r="A121" s="6">
        <v>38614</v>
      </c>
      <c r="B121" s="5">
        <v>2145.2600000000002</v>
      </c>
    </row>
    <row r="122" spans="1:2" x14ac:dyDescent="0.15">
      <c r="A122" s="6">
        <v>38611</v>
      </c>
      <c r="B122" s="5">
        <v>2160.35</v>
      </c>
    </row>
    <row r="123" spans="1:2" x14ac:dyDescent="0.15">
      <c r="A123" s="6">
        <v>38610</v>
      </c>
      <c r="B123" s="5">
        <v>2146.15</v>
      </c>
    </row>
    <row r="124" spans="1:2" x14ac:dyDescent="0.15">
      <c r="A124" s="6">
        <v>38609</v>
      </c>
      <c r="B124" s="5">
        <v>2149.33</v>
      </c>
    </row>
    <row r="125" spans="1:2" x14ac:dyDescent="0.15">
      <c r="A125" s="6">
        <v>38608</v>
      </c>
      <c r="B125" s="5">
        <v>2171.75</v>
      </c>
    </row>
    <row r="126" spans="1:2" x14ac:dyDescent="0.15">
      <c r="A126" s="6">
        <v>38607</v>
      </c>
      <c r="B126" s="5">
        <v>2182.83</v>
      </c>
    </row>
    <row r="127" spans="1:2" x14ac:dyDescent="0.15">
      <c r="A127" s="6">
        <v>38604</v>
      </c>
      <c r="B127" s="5">
        <v>2175.5100000000002</v>
      </c>
    </row>
    <row r="128" spans="1:2" x14ac:dyDescent="0.15">
      <c r="A128" s="6">
        <v>38603</v>
      </c>
      <c r="B128" s="5">
        <v>2166.0300000000002</v>
      </c>
    </row>
    <row r="129" spans="1:2" x14ac:dyDescent="0.15">
      <c r="A129" s="6">
        <v>38602</v>
      </c>
      <c r="B129" s="5">
        <v>2172.0300000000002</v>
      </c>
    </row>
    <row r="130" spans="1:2" x14ac:dyDescent="0.15">
      <c r="A130" s="6">
        <v>38601</v>
      </c>
      <c r="B130" s="5">
        <v>2166.86</v>
      </c>
    </row>
    <row r="131" spans="1:2" x14ac:dyDescent="0.15">
      <c r="A131" s="6">
        <v>38597</v>
      </c>
      <c r="B131" s="5">
        <v>2141.0700000000002</v>
      </c>
    </row>
    <row r="132" spans="1:2" x14ac:dyDescent="0.15">
      <c r="A132" s="6">
        <v>38596</v>
      </c>
      <c r="B132" s="5">
        <v>2147.9</v>
      </c>
    </row>
    <row r="133" spans="1:2" x14ac:dyDescent="0.15">
      <c r="A133" s="6">
        <v>38595</v>
      </c>
      <c r="B133" s="5">
        <v>2152.09</v>
      </c>
    </row>
    <row r="134" spans="1:2" x14ac:dyDescent="0.15">
      <c r="A134" s="6">
        <v>38594</v>
      </c>
      <c r="B134" s="5">
        <v>2129.7600000000002</v>
      </c>
    </row>
    <row r="135" spans="1:2" x14ac:dyDescent="0.15">
      <c r="A135" s="6">
        <v>38593</v>
      </c>
      <c r="B135" s="5">
        <v>2137.65</v>
      </c>
    </row>
    <row r="136" spans="1:2" x14ac:dyDescent="0.15">
      <c r="A136" s="6">
        <v>38590</v>
      </c>
      <c r="B136" s="5">
        <v>2120.77</v>
      </c>
    </row>
    <row r="137" spans="1:2" x14ac:dyDescent="0.15">
      <c r="A137" s="6">
        <v>38589</v>
      </c>
      <c r="B137" s="5">
        <v>2134.37</v>
      </c>
    </row>
    <row r="138" spans="1:2" x14ac:dyDescent="0.15">
      <c r="A138" s="6">
        <v>38588</v>
      </c>
      <c r="B138" s="5">
        <v>2128.91</v>
      </c>
    </row>
    <row r="139" spans="1:2" x14ac:dyDescent="0.15">
      <c r="A139" s="6">
        <v>38587</v>
      </c>
      <c r="B139" s="5">
        <v>2137.25</v>
      </c>
    </row>
    <row r="140" spans="1:2" x14ac:dyDescent="0.15">
      <c r="A140" s="6">
        <v>38586</v>
      </c>
      <c r="B140" s="5">
        <v>2141.41</v>
      </c>
    </row>
    <row r="141" spans="1:2" x14ac:dyDescent="0.15">
      <c r="A141" s="6">
        <v>38583</v>
      </c>
      <c r="B141" s="5">
        <v>2135.56</v>
      </c>
    </row>
    <row r="142" spans="1:2" x14ac:dyDescent="0.15">
      <c r="A142" s="6">
        <v>38582</v>
      </c>
      <c r="B142" s="5">
        <v>2136.08</v>
      </c>
    </row>
    <row r="143" spans="1:2" x14ac:dyDescent="0.15">
      <c r="A143" s="6">
        <v>38581</v>
      </c>
      <c r="B143" s="5">
        <v>2145.15</v>
      </c>
    </row>
    <row r="144" spans="1:2" x14ac:dyDescent="0.15">
      <c r="A144" s="6">
        <v>38580</v>
      </c>
      <c r="B144" s="5">
        <v>2137.06</v>
      </c>
    </row>
    <row r="145" spans="1:2" x14ac:dyDescent="0.15">
      <c r="A145" s="6">
        <v>38579</v>
      </c>
      <c r="B145" s="5">
        <v>2167.04</v>
      </c>
    </row>
    <row r="146" spans="1:2" x14ac:dyDescent="0.15">
      <c r="A146" s="6">
        <v>38576</v>
      </c>
      <c r="B146" s="5">
        <v>2156.9</v>
      </c>
    </row>
    <row r="147" spans="1:2" x14ac:dyDescent="0.15">
      <c r="A147" s="6">
        <v>38575</v>
      </c>
      <c r="B147" s="5">
        <v>2174.5500000000002</v>
      </c>
    </row>
    <row r="148" spans="1:2" x14ac:dyDescent="0.15">
      <c r="A148" s="6">
        <v>38574</v>
      </c>
      <c r="B148" s="5">
        <v>2157.81</v>
      </c>
    </row>
    <row r="149" spans="1:2" x14ac:dyDescent="0.15">
      <c r="A149" s="6">
        <v>38573</v>
      </c>
      <c r="B149" s="5">
        <v>2174.19</v>
      </c>
    </row>
    <row r="150" spans="1:2" x14ac:dyDescent="0.15">
      <c r="A150" s="6">
        <v>38572</v>
      </c>
      <c r="B150" s="5">
        <v>2164.39</v>
      </c>
    </row>
    <row r="151" spans="1:2" x14ac:dyDescent="0.15">
      <c r="A151" s="6">
        <v>38569</v>
      </c>
      <c r="B151" s="5">
        <v>2177.91</v>
      </c>
    </row>
    <row r="152" spans="1:2" x14ac:dyDescent="0.15">
      <c r="A152" s="6">
        <v>38568</v>
      </c>
      <c r="B152" s="5">
        <v>2191.3200000000002</v>
      </c>
    </row>
    <row r="153" spans="1:2" x14ac:dyDescent="0.15">
      <c r="A153" s="6">
        <v>38567</v>
      </c>
      <c r="B153" s="5">
        <v>2216.81</v>
      </c>
    </row>
    <row r="154" spans="1:2" x14ac:dyDescent="0.15">
      <c r="A154" s="6">
        <v>38566</v>
      </c>
      <c r="B154" s="5">
        <v>2218.15</v>
      </c>
    </row>
    <row r="155" spans="1:2" x14ac:dyDescent="0.15">
      <c r="A155" s="6">
        <v>38565</v>
      </c>
      <c r="B155" s="5">
        <v>2195.38</v>
      </c>
    </row>
    <row r="156" spans="1:2" x14ac:dyDescent="0.15">
      <c r="A156" s="6">
        <v>38562</v>
      </c>
      <c r="B156" s="5">
        <v>2184.83</v>
      </c>
    </row>
    <row r="157" spans="1:2" x14ac:dyDescent="0.15">
      <c r="A157" s="6">
        <v>38561</v>
      </c>
      <c r="B157" s="5">
        <v>2198.44</v>
      </c>
    </row>
    <row r="158" spans="1:2" x14ac:dyDescent="0.15">
      <c r="A158" s="6">
        <v>38560</v>
      </c>
      <c r="B158" s="5">
        <v>2186.2199999999998</v>
      </c>
    </row>
    <row r="159" spans="1:2" x14ac:dyDescent="0.15">
      <c r="A159" s="6">
        <v>38559</v>
      </c>
      <c r="B159" s="5">
        <v>2175.9899999999998</v>
      </c>
    </row>
    <row r="160" spans="1:2" x14ac:dyDescent="0.15">
      <c r="A160" s="6">
        <v>38558</v>
      </c>
      <c r="B160" s="5">
        <v>2166.7399999999998</v>
      </c>
    </row>
    <row r="161" spans="1:2" x14ac:dyDescent="0.15">
      <c r="A161" s="6">
        <v>38555</v>
      </c>
      <c r="B161" s="5">
        <v>2179.7399999999998</v>
      </c>
    </row>
    <row r="162" spans="1:2" x14ac:dyDescent="0.15">
      <c r="A162" s="6">
        <v>38554</v>
      </c>
      <c r="B162" s="5">
        <v>2178.6</v>
      </c>
    </row>
    <row r="163" spans="1:2" x14ac:dyDescent="0.15">
      <c r="A163" s="6">
        <v>38553</v>
      </c>
      <c r="B163" s="5">
        <v>2188.5700000000002</v>
      </c>
    </row>
    <row r="164" spans="1:2" x14ac:dyDescent="0.15">
      <c r="A164" s="6">
        <v>38552</v>
      </c>
      <c r="B164" s="5">
        <v>2173.1799999999998</v>
      </c>
    </row>
    <row r="165" spans="1:2" x14ac:dyDescent="0.15">
      <c r="A165" s="6">
        <v>38551</v>
      </c>
      <c r="B165" s="5">
        <v>2144.87</v>
      </c>
    </row>
    <row r="166" spans="1:2" x14ac:dyDescent="0.15">
      <c r="A166" s="6">
        <v>38548</v>
      </c>
      <c r="B166" s="5">
        <v>2156.7800000000002</v>
      </c>
    </row>
    <row r="167" spans="1:2" x14ac:dyDescent="0.15">
      <c r="A167" s="6">
        <v>38547</v>
      </c>
      <c r="B167" s="5">
        <v>2152.8200000000002</v>
      </c>
    </row>
    <row r="168" spans="1:2" x14ac:dyDescent="0.15">
      <c r="A168" s="6">
        <v>38546</v>
      </c>
      <c r="B168" s="5">
        <v>2144.11</v>
      </c>
    </row>
    <row r="169" spans="1:2" x14ac:dyDescent="0.15">
      <c r="A169" s="6">
        <v>38545</v>
      </c>
      <c r="B169" s="5">
        <v>2143.15</v>
      </c>
    </row>
    <row r="170" spans="1:2" x14ac:dyDescent="0.15">
      <c r="A170" s="6">
        <v>38544</v>
      </c>
      <c r="B170" s="5">
        <v>2135.4299999999998</v>
      </c>
    </row>
    <row r="171" spans="1:2" x14ac:dyDescent="0.15">
      <c r="A171" s="6">
        <v>38541</v>
      </c>
      <c r="B171" s="5">
        <v>2112.88</v>
      </c>
    </row>
    <row r="172" spans="1:2" x14ac:dyDescent="0.15">
      <c r="A172" s="6">
        <v>38540</v>
      </c>
      <c r="B172" s="5">
        <v>2075.66</v>
      </c>
    </row>
    <row r="173" spans="1:2" x14ac:dyDescent="0.15">
      <c r="A173" s="6">
        <v>38539</v>
      </c>
      <c r="B173" s="5">
        <v>2068.65</v>
      </c>
    </row>
    <row r="174" spans="1:2" x14ac:dyDescent="0.15">
      <c r="A174" s="6">
        <v>38538</v>
      </c>
      <c r="B174" s="5">
        <v>2078.75</v>
      </c>
    </row>
    <row r="175" spans="1:2" x14ac:dyDescent="0.15">
      <c r="A175" s="6">
        <v>38534</v>
      </c>
      <c r="B175" s="5">
        <v>2057.37</v>
      </c>
    </row>
    <row r="176" spans="1:2" x14ac:dyDescent="0.15">
      <c r="A176" s="6">
        <v>38533</v>
      </c>
      <c r="B176" s="5">
        <v>2056.96</v>
      </c>
    </row>
    <row r="177" spans="1:2" x14ac:dyDescent="0.15">
      <c r="A177" s="6">
        <v>38532</v>
      </c>
      <c r="B177" s="5">
        <v>2068.89</v>
      </c>
    </row>
    <row r="178" spans="1:2" x14ac:dyDescent="0.15">
      <c r="A178" s="6">
        <v>38531</v>
      </c>
      <c r="B178" s="5">
        <v>2069.89</v>
      </c>
    </row>
    <row r="179" spans="1:2" x14ac:dyDescent="0.15">
      <c r="A179" s="6">
        <v>38530</v>
      </c>
      <c r="B179" s="5">
        <v>2045.2</v>
      </c>
    </row>
    <row r="180" spans="1:2" x14ac:dyDescent="0.15">
      <c r="A180" s="6">
        <v>38527</v>
      </c>
      <c r="B180" s="5">
        <v>2053.27</v>
      </c>
    </row>
    <row r="181" spans="1:2" x14ac:dyDescent="0.15">
      <c r="A181" s="6">
        <v>38526</v>
      </c>
      <c r="B181" s="5">
        <v>2070.66</v>
      </c>
    </row>
    <row r="182" spans="1:2" x14ac:dyDescent="0.15">
      <c r="A182" s="6">
        <v>38525</v>
      </c>
      <c r="B182" s="5">
        <v>2092.0300000000002</v>
      </c>
    </row>
    <row r="183" spans="1:2" x14ac:dyDescent="0.15">
      <c r="A183" s="6">
        <v>38524</v>
      </c>
      <c r="B183" s="5">
        <v>2091.0700000000002</v>
      </c>
    </row>
    <row r="184" spans="1:2" x14ac:dyDescent="0.15">
      <c r="A184" s="6">
        <v>38523</v>
      </c>
      <c r="B184" s="5">
        <v>2088.13</v>
      </c>
    </row>
    <row r="185" spans="1:2" x14ac:dyDescent="0.15">
      <c r="A185" s="6">
        <v>38520</v>
      </c>
      <c r="B185" s="5">
        <v>2090.11</v>
      </c>
    </row>
    <row r="186" spans="1:2" x14ac:dyDescent="0.15">
      <c r="A186" s="6">
        <v>38519</v>
      </c>
      <c r="B186" s="5">
        <v>2089.15</v>
      </c>
    </row>
    <row r="187" spans="1:2" x14ac:dyDescent="0.15">
      <c r="A187" s="6">
        <v>38518</v>
      </c>
      <c r="B187" s="5">
        <v>2074.92</v>
      </c>
    </row>
    <row r="188" spans="1:2" x14ac:dyDescent="0.15">
      <c r="A188" s="6">
        <v>38517</v>
      </c>
      <c r="B188" s="5">
        <v>2069.04</v>
      </c>
    </row>
    <row r="189" spans="1:2" x14ac:dyDescent="0.15">
      <c r="A189" s="6">
        <v>38516</v>
      </c>
      <c r="B189" s="5">
        <v>2068.96</v>
      </c>
    </row>
    <row r="190" spans="1:2" x14ac:dyDescent="0.15">
      <c r="A190" s="6">
        <v>38513</v>
      </c>
      <c r="B190" s="5">
        <v>2063</v>
      </c>
    </row>
    <row r="191" spans="1:2" x14ac:dyDescent="0.15">
      <c r="A191" s="6">
        <v>38512</v>
      </c>
      <c r="B191" s="5">
        <v>2076.91</v>
      </c>
    </row>
    <row r="192" spans="1:2" x14ac:dyDescent="0.15">
      <c r="A192" s="6">
        <v>38511</v>
      </c>
      <c r="B192" s="5">
        <v>2060.1799999999998</v>
      </c>
    </row>
    <row r="193" spans="1:2" x14ac:dyDescent="0.15">
      <c r="A193" s="6">
        <v>38510</v>
      </c>
      <c r="B193" s="5">
        <v>2067.16</v>
      </c>
    </row>
    <row r="194" spans="1:2" x14ac:dyDescent="0.15">
      <c r="A194" s="6">
        <v>38509</v>
      </c>
      <c r="B194" s="5">
        <v>2075.7600000000002</v>
      </c>
    </row>
    <row r="195" spans="1:2" x14ac:dyDescent="0.15">
      <c r="A195" s="6">
        <v>38506</v>
      </c>
      <c r="B195" s="5">
        <v>2071.4299999999998</v>
      </c>
    </row>
    <row r="196" spans="1:2" x14ac:dyDescent="0.15">
      <c r="A196" s="6">
        <v>38505</v>
      </c>
      <c r="B196" s="5">
        <v>2097.8000000000002</v>
      </c>
    </row>
    <row r="197" spans="1:2" x14ac:dyDescent="0.15">
      <c r="A197" s="6">
        <v>38504</v>
      </c>
      <c r="B197" s="5">
        <v>2087.86</v>
      </c>
    </row>
    <row r="198" spans="1:2" x14ac:dyDescent="0.15">
      <c r="A198" s="6">
        <v>38503</v>
      </c>
      <c r="B198" s="5">
        <v>2068.2199999999998</v>
      </c>
    </row>
    <row r="199" spans="1:2" x14ac:dyDescent="0.15">
      <c r="A199" s="6">
        <v>38499</v>
      </c>
      <c r="B199" s="5">
        <v>2075.73</v>
      </c>
    </row>
    <row r="200" spans="1:2" x14ac:dyDescent="0.15">
      <c r="A200" s="6">
        <v>38498</v>
      </c>
      <c r="B200" s="5">
        <v>2071.2399999999998</v>
      </c>
    </row>
    <row r="201" spans="1:2" x14ac:dyDescent="0.15">
      <c r="A201" s="6">
        <v>38497</v>
      </c>
      <c r="B201" s="5">
        <v>2050.12</v>
      </c>
    </row>
    <row r="202" spans="1:2" x14ac:dyDescent="0.15">
      <c r="A202" s="6">
        <v>38496</v>
      </c>
      <c r="B202" s="5">
        <v>2061.62</v>
      </c>
    </row>
    <row r="203" spans="1:2" x14ac:dyDescent="0.15">
      <c r="A203" s="6">
        <v>38495</v>
      </c>
      <c r="B203" s="5">
        <v>2056.65</v>
      </c>
    </row>
    <row r="204" spans="1:2" x14ac:dyDescent="0.15">
      <c r="A204" s="6">
        <v>38492</v>
      </c>
      <c r="B204" s="5">
        <v>2046.42</v>
      </c>
    </row>
    <row r="205" spans="1:2" x14ac:dyDescent="0.15">
      <c r="A205" s="6">
        <v>38491</v>
      </c>
      <c r="B205" s="5">
        <v>2042.58</v>
      </c>
    </row>
    <row r="206" spans="1:2" x14ac:dyDescent="0.15">
      <c r="A206" s="6">
        <v>38490</v>
      </c>
      <c r="B206" s="5">
        <v>2030.65</v>
      </c>
    </row>
    <row r="207" spans="1:2" x14ac:dyDescent="0.15">
      <c r="A207" s="6">
        <v>38489</v>
      </c>
      <c r="B207" s="5">
        <v>2004.15</v>
      </c>
    </row>
    <row r="208" spans="1:2" x14ac:dyDescent="0.15">
      <c r="A208" s="6">
        <v>38488</v>
      </c>
      <c r="B208" s="5">
        <v>1994.43</v>
      </c>
    </row>
    <row r="209" spans="1:2" x14ac:dyDescent="0.15">
      <c r="A209" s="6">
        <v>38485</v>
      </c>
      <c r="B209" s="5">
        <v>1976.78</v>
      </c>
    </row>
    <row r="210" spans="1:2" x14ac:dyDescent="0.15">
      <c r="A210" s="6">
        <v>38484</v>
      </c>
      <c r="B210" s="5">
        <v>1963.88</v>
      </c>
    </row>
    <row r="211" spans="1:2" x14ac:dyDescent="0.15">
      <c r="A211" s="6">
        <v>38483</v>
      </c>
      <c r="B211" s="5">
        <v>1971.55</v>
      </c>
    </row>
    <row r="212" spans="1:2" x14ac:dyDescent="0.15">
      <c r="A212" s="6">
        <v>38482</v>
      </c>
      <c r="B212" s="5">
        <v>1962.77</v>
      </c>
    </row>
    <row r="213" spans="1:2" x14ac:dyDescent="0.15">
      <c r="A213" s="6">
        <v>38481</v>
      </c>
      <c r="B213" s="5">
        <v>1979.67</v>
      </c>
    </row>
    <row r="214" spans="1:2" x14ac:dyDescent="0.15">
      <c r="A214" s="6">
        <v>38478</v>
      </c>
      <c r="B214" s="5">
        <v>1967.35</v>
      </c>
    </row>
    <row r="215" spans="1:2" x14ac:dyDescent="0.15">
      <c r="A215" s="6">
        <v>38477</v>
      </c>
      <c r="B215" s="5">
        <v>1961.8</v>
      </c>
    </row>
    <row r="216" spans="1:2" x14ac:dyDescent="0.15">
      <c r="A216" s="6">
        <v>38476</v>
      </c>
      <c r="B216" s="5">
        <v>1962.23</v>
      </c>
    </row>
    <row r="217" spans="1:2" x14ac:dyDescent="0.15">
      <c r="A217" s="6">
        <v>38475</v>
      </c>
      <c r="B217" s="5">
        <v>1933.07</v>
      </c>
    </row>
    <row r="218" spans="1:2" x14ac:dyDescent="0.15">
      <c r="A218" s="6">
        <v>38474</v>
      </c>
      <c r="B218" s="5">
        <v>1928.65</v>
      </c>
    </row>
    <row r="219" spans="1:2" x14ac:dyDescent="0.15">
      <c r="A219" s="6">
        <v>38471</v>
      </c>
      <c r="B219" s="5">
        <v>1921.65</v>
      </c>
    </row>
    <row r="220" spans="1:2" x14ac:dyDescent="0.15">
      <c r="A220" s="6">
        <v>38470</v>
      </c>
      <c r="B220" s="5">
        <v>1904.18</v>
      </c>
    </row>
    <row r="221" spans="1:2" x14ac:dyDescent="0.15">
      <c r="A221" s="6">
        <v>38469</v>
      </c>
      <c r="B221" s="5">
        <v>1930.43</v>
      </c>
    </row>
    <row r="222" spans="1:2" x14ac:dyDescent="0.15">
      <c r="A222" s="6">
        <v>38468</v>
      </c>
      <c r="B222" s="5">
        <v>1927.44</v>
      </c>
    </row>
    <row r="223" spans="1:2" x14ac:dyDescent="0.15">
      <c r="A223" s="6">
        <v>38467</v>
      </c>
      <c r="B223" s="5">
        <v>1950.78</v>
      </c>
    </row>
    <row r="224" spans="1:2" x14ac:dyDescent="0.15">
      <c r="A224" s="6">
        <v>38464</v>
      </c>
      <c r="B224" s="5">
        <v>1932.19</v>
      </c>
    </row>
    <row r="225" spans="1:2" x14ac:dyDescent="0.15">
      <c r="A225" s="6">
        <v>38463</v>
      </c>
      <c r="B225" s="5">
        <v>1962.41</v>
      </c>
    </row>
    <row r="226" spans="1:2" x14ac:dyDescent="0.15">
      <c r="A226" s="6">
        <v>38462</v>
      </c>
      <c r="B226" s="5">
        <v>1913.76</v>
      </c>
    </row>
    <row r="227" spans="1:2" x14ac:dyDescent="0.15">
      <c r="A227" s="6">
        <v>38461</v>
      </c>
      <c r="B227" s="5">
        <v>1932.36</v>
      </c>
    </row>
    <row r="228" spans="1:2" x14ac:dyDescent="0.15">
      <c r="A228" s="6">
        <v>38460</v>
      </c>
      <c r="B228" s="5">
        <v>1912.92</v>
      </c>
    </row>
    <row r="229" spans="1:2" x14ac:dyDescent="0.15">
      <c r="A229" s="6">
        <v>38457</v>
      </c>
      <c r="B229" s="5">
        <v>1908.15</v>
      </c>
    </row>
    <row r="230" spans="1:2" x14ac:dyDescent="0.15">
      <c r="A230" s="6">
        <v>38456</v>
      </c>
      <c r="B230" s="5">
        <v>1946.71</v>
      </c>
    </row>
    <row r="231" spans="1:2" x14ac:dyDescent="0.15">
      <c r="A231" s="6">
        <v>38455</v>
      </c>
      <c r="B231" s="5">
        <v>1974.37</v>
      </c>
    </row>
    <row r="232" spans="1:2" x14ac:dyDescent="0.15">
      <c r="A232" s="6">
        <v>38454</v>
      </c>
      <c r="B232" s="5">
        <v>2005.4</v>
      </c>
    </row>
    <row r="233" spans="1:2" x14ac:dyDescent="0.15">
      <c r="A233" s="6">
        <v>38453</v>
      </c>
      <c r="B233" s="5">
        <v>1992.12</v>
      </c>
    </row>
    <row r="234" spans="1:2" x14ac:dyDescent="0.15">
      <c r="A234" s="6">
        <v>38450</v>
      </c>
      <c r="B234" s="5">
        <v>1999.35</v>
      </c>
    </row>
    <row r="235" spans="1:2" x14ac:dyDescent="0.15">
      <c r="A235" s="6">
        <v>38449</v>
      </c>
      <c r="B235" s="5">
        <v>2018.79</v>
      </c>
    </row>
    <row r="236" spans="1:2" x14ac:dyDescent="0.15">
      <c r="A236" s="6">
        <v>38448</v>
      </c>
      <c r="B236" s="5">
        <v>1999.14</v>
      </c>
    </row>
    <row r="237" spans="1:2" x14ac:dyDescent="0.15">
      <c r="A237" s="6">
        <v>38447</v>
      </c>
      <c r="B237" s="5">
        <v>1999.32</v>
      </c>
    </row>
    <row r="238" spans="1:2" x14ac:dyDescent="0.15">
      <c r="A238" s="6">
        <v>38446</v>
      </c>
      <c r="B238" s="5">
        <v>1991.07</v>
      </c>
    </row>
    <row r="239" spans="1:2" x14ac:dyDescent="0.15">
      <c r="A239" s="6">
        <v>38443</v>
      </c>
      <c r="B239" s="5">
        <v>1984.81</v>
      </c>
    </row>
    <row r="240" spans="1:2" x14ac:dyDescent="0.15">
      <c r="A240" s="6">
        <v>38442</v>
      </c>
      <c r="B240" s="5">
        <v>1999.23</v>
      </c>
    </row>
    <row r="241" spans="1:2" x14ac:dyDescent="0.15">
      <c r="A241" s="6">
        <v>38441</v>
      </c>
      <c r="B241" s="5">
        <v>2005.67</v>
      </c>
    </row>
    <row r="242" spans="1:2" x14ac:dyDescent="0.15">
      <c r="A242" s="6">
        <v>38440</v>
      </c>
      <c r="B242" s="5">
        <v>1973.88</v>
      </c>
    </row>
    <row r="243" spans="1:2" x14ac:dyDescent="0.15">
      <c r="A243" s="6">
        <v>38439</v>
      </c>
      <c r="B243" s="5">
        <v>1992.52</v>
      </c>
    </row>
    <row r="244" spans="1:2" x14ac:dyDescent="0.15">
      <c r="A244" s="6">
        <v>38435</v>
      </c>
      <c r="B244" s="5">
        <v>1991.06</v>
      </c>
    </row>
    <row r="245" spans="1:2" x14ac:dyDescent="0.15">
      <c r="A245" s="6">
        <v>38434</v>
      </c>
      <c r="B245" s="5">
        <v>1990.22</v>
      </c>
    </row>
    <row r="246" spans="1:2" x14ac:dyDescent="0.15">
      <c r="A246" s="6">
        <v>38433</v>
      </c>
      <c r="B246" s="5">
        <v>1989.34</v>
      </c>
    </row>
    <row r="247" spans="1:2" x14ac:dyDescent="0.15">
      <c r="A247" s="6">
        <v>38432</v>
      </c>
      <c r="B247" s="5">
        <v>2007.51</v>
      </c>
    </row>
    <row r="248" spans="1:2" x14ac:dyDescent="0.15">
      <c r="A248" s="6">
        <v>38429</v>
      </c>
      <c r="B248" s="5">
        <v>2007.79</v>
      </c>
    </row>
    <row r="249" spans="1:2" x14ac:dyDescent="0.15">
      <c r="A249" s="6">
        <v>38428</v>
      </c>
      <c r="B249" s="5">
        <v>2016.42</v>
      </c>
    </row>
    <row r="250" spans="1:2" x14ac:dyDescent="0.15">
      <c r="A250" s="6">
        <v>38427</v>
      </c>
      <c r="B250" s="5">
        <v>2015.75</v>
      </c>
    </row>
    <row r="251" spans="1:2" x14ac:dyDescent="0.15">
      <c r="A251" s="6">
        <v>38426</v>
      </c>
      <c r="B251" s="5">
        <v>2034.98</v>
      </c>
    </row>
    <row r="252" spans="1:2" x14ac:dyDescent="0.15">
      <c r="A252" s="6">
        <v>38425</v>
      </c>
      <c r="B252" s="5">
        <v>2051.04</v>
      </c>
    </row>
    <row r="253" spans="1:2" x14ac:dyDescent="0.15">
      <c r="A253" s="6">
        <v>38422</v>
      </c>
      <c r="B253" s="5">
        <v>2041.6</v>
      </c>
    </row>
    <row r="254" spans="1:2" x14ac:dyDescent="0.15">
      <c r="A254" s="6">
        <v>38421</v>
      </c>
      <c r="B254" s="5">
        <v>2059.7199999999998</v>
      </c>
    </row>
    <row r="255" spans="1:2" x14ac:dyDescent="0.15">
      <c r="A255" s="6">
        <v>38420</v>
      </c>
      <c r="B255" s="5">
        <v>2061.29</v>
      </c>
    </row>
    <row r="256" spans="1:2" x14ac:dyDescent="0.15">
      <c r="A256" s="6">
        <v>38419</v>
      </c>
      <c r="B256" s="5">
        <v>2073.5500000000002</v>
      </c>
    </row>
    <row r="257" spans="1:2" x14ac:dyDescent="0.15">
      <c r="A257" s="6">
        <v>38418</v>
      </c>
      <c r="B257" s="5">
        <v>2090.21</v>
      </c>
    </row>
    <row r="258" spans="1:2" x14ac:dyDescent="0.15">
      <c r="A258" s="6">
        <v>38415</v>
      </c>
      <c r="B258" s="5">
        <v>2070.61</v>
      </c>
    </row>
    <row r="259" spans="1:2" x14ac:dyDescent="0.15">
      <c r="A259" s="6">
        <v>38414</v>
      </c>
      <c r="B259" s="5">
        <v>2058.4</v>
      </c>
    </row>
    <row r="260" spans="1:2" x14ac:dyDescent="0.15">
      <c r="A260" s="6">
        <v>38413</v>
      </c>
      <c r="B260" s="5">
        <v>2067.5</v>
      </c>
    </row>
    <row r="261" spans="1:2" x14ac:dyDescent="0.15">
      <c r="A261" s="6">
        <v>38412</v>
      </c>
      <c r="B261" s="5">
        <v>2071.25</v>
      </c>
    </row>
    <row r="262" spans="1:2" x14ac:dyDescent="0.15">
      <c r="A262" s="6">
        <v>38411</v>
      </c>
      <c r="B262" s="5">
        <v>2051.7199999999998</v>
      </c>
    </row>
    <row r="263" spans="1:2" x14ac:dyDescent="0.15">
      <c r="A263" s="6">
        <v>38408</v>
      </c>
      <c r="B263" s="5">
        <v>2065.4</v>
      </c>
    </row>
    <row r="264" spans="1:2" x14ac:dyDescent="0.15">
      <c r="A264" s="6">
        <v>38407</v>
      </c>
      <c r="B264" s="5">
        <v>2051.6999999999998</v>
      </c>
    </row>
    <row r="265" spans="1:2" x14ac:dyDescent="0.15">
      <c r="A265" s="6">
        <v>38406</v>
      </c>
      <c r="B265" s="5">
        <v>2031.25</v>
      </c>
    </row>
    <row r="266" spans="1:2" x14ac:dyDescent="0.15">
      <c r="A266" s="6">
        <v>38405</v>
      </c>
      <c r="B266" s="5">
        <v>2030.32</v>
      </c>
    </row>
    <row r="267" spans="1:2" x14ac:dyDescent="0.15">
      <c r="A267" s="6">
        <v>38401</v>
      </c>
      <c r="B267" s="5">
        <v>2058.62</v>
      </c>
    </row>
    <row r="268" spans="1:2" x14ac:dyDescent="0.15">
      <c r="A268" s="6">
        <v>38400</v>
      </c>
      <c r="B268" s="5">
        <v>2061.34</v>
      </c>
    </row>
    <row r="269" spans="1:2" x14ac:dyDescent="0.15">
      <c r="A269" s="6">
        <v>38399</v>
      </c>
      <c r="B269" s="5">
        <v>2087.4299999999998</v>
      </c>
    </row>
    <row r="270" spans="1:2" x14ac:dyDescent="0.15">
      <c r="A270" s="6">
        <v>38398</v>
      </c>
      <c r="B270" s="5">
        <v>2089.21</v>
      </c>
    </row>
    <row r="271" spans="1:2" x14ac:dyDescent="0.15">
      <c r="A271" s="6">
        <v>38397</v>
      </c>
      <c r="B271" s="5">
        <v>2082.91</v>
      </c>
    </row>
    <row r="272" spans="1:2" x14ac:dyDescent="0.15">
      <c r="A272" s="6">
        <v>38394</v>
      </c>
      <c r="B272" s="5">
        <v>2076.66</v>
      </c>
    </row>
    <row r="273" spans="1:2" x14ac:dyDescent="0.15">
      <c r="A273" s="6">
        <v>38393</v>
      </c>
      <c r="B273" s="5">
        <v>2053.1</v>
      </c>
    </row>
    <row r="274" spans="1:2" x14ac:dyDescent="0.15">
      <c r="A274" s="6">
        <v>38392</v>
      </c>
      <c r="B274" s="5">
        <v>2052.5500000000002</v>
      </c>
    </row>
    <row r="275" spans="1:2" x14ac:dyDescent="0.15">
      <c r="A275" s="6">
        <v>38391</v>
      </c>
      <c r="B275" s="5">
        <v>2086.6799999999998</v>
      </c>
    </row>
    <row r="276" spans="1:2" x14ac:dyDescent="0.15">
      <c r="A276" s="6">
        <v>38390</v>
      </c>
      <c r="B276" s="5">
        <v>2082.0300000000002</v>
      </c>
    </row>
    <row r="277" spans="1:2" x14ac:dyDescent="0.15">
      <c r="A277" s="6">
        <v>38387</v>
      </c>
      <c r="B277" s="5">
        <v>2086.66</v>
      </c>
    </row>
    <row r="278" spans="1:2" x14ac:dyDescent="0.15">
      <c r="A278" s="6">
        <v>38386</v>
      </c>
      <c r="B278" s="5">
        <v>2057.64</v>
      </c>
    </row>
    <row r="279" spans="1:2" x14ac:dyDescent="0.15">
      <c r="A279" s="6">
        <v>38385</v>
      </c>
      <c r="B279" s="5">
        <v>2075.06</v>
      </c>
    </row>
    <row r="280" spans="1:2" x14ac:dyDescent="0.15">
      <c r="A280" s="6">
        <v>38384</v>
      </c>
      <c r="B280" s="5">
        <v>2068.6999999999998</v>
      </c>
    </row>
    <row r="281" spans="1:2" x14ac:dyDescent="0.15">
      <c r="A281" s="6">
        <v>38383</v>
      </c>
      <c r="B281" s="5">
        <v>2062.41</v>
      </c>
    </row>
    <row r="282" spans="1:2" x14ac:dyDescent="0.15">
      <c r="A282" s="6">
        <v>38380</v>
      </c>
      <c r="B282" s="5">
        <v>2035.83</v>
      </c>
    </row>
    <row r="283" spans="1:2" x14ac:dyDescent="0.15">
      <c r="A283" s="6">
        <v>38379</v>
      </c>
      <c r="B283" s="5">
        <v>2047.15</v>
      </c>
    </row>
    <row r="284" spans="1:2" x14ac:dyDescent="0.15">
      <c r="A284" s="6">
        <v>38378</v>
      </c>
      <c r="B284" s="5">
        <v>2046.09</v>
      </c>
    </row>
    <row r="285" spans="1:2" x14ac:dyDescent="0.15">
      <c r="A285" s="6">
        <v>38377</v>
      </c>
      <c r="B285" s="5">
        <v>2019.95</v>
      </c>
    </row>
    <row r="286" spans="1:2" x14ac:dyDescent="0.15">
      <c r="A286" s="6">
        <v>38376</v>
      </c>
      <c r="B286" s="5">
        <v>2008.7</v>
      </c>
    </row>
    <row r="287" spans="1:2" x14ac:dyDescent="0.15">
      <c r="A287" s="6">
        <v>38373</v>
      </c>
      <c r="B287" s="5">
        <v>2034.27</v>
      </c>
    </row>
    <row r="288" spans="1:2" x14ac:dyDescent="0.15">
      <c r="A288" s="6">
        <v>38372</v>
      </c>
      <c r="B288" s="5">
        <v>2045.88</v>
      </c>
    </row>
    <row r="289" spans="1:2" x14ac:dyDescent="0.15">
      <c r="A289" s="6">
        <v>38371</v>
      </c>
      <c r="B289" s="5">
        <v>2073.59</v>
      </c>
    </row>
    <row r="290" spans="1:2" x14ac:dyDescent="0.15">
      <c r="A290" s="6">
        <v>38370</v>
      </c>
      <c r="B290" s="5">
        <v>2106.04</v>
      </c>
    </row>
    <row r="291" spans="1:2" x14ac:dyDescent="0.15">
      <c r="A291" s="6">
        <v>38366</v>
      </c>
      <c r="B291" s="5">
        <v>2087.91</v>
      </c>
    </row>
    <row r="292" spans="1:2" x14ac:dyDescent="0.15">
      <c r="A292" s="6">
        <v>38365</v>
      </c>
      <c r="B292" s="5">
        <v>2070.56</v>
      </c>
    </row>
    <row r="293" spans="1:2" x14ac:dyDescent="0.15">
      <c r="A293" s="6">
        <v>38364</v>
      </c>
      <c r="B293" s="5">
        <v>2092.5300000000002</v>
      </c>
    </row>
    <row r="294" spans="1:2" x14ac:dyDescent="0.15">
      <c r="A294" s="6">
        <v>38363</v>
      </c>
      <c r="B294" s="5">
        <v>2079.62</v>
      </c>
    </row>
    <row r="295" spans="1:2" x14ac:dyDescent="0.15">
      <c r="A295" s="6">
        <v>38362</v>
      </c>
      <c r="B295" s="5">
        <v>2097.04</v>
      </c>
    </row>
    <row r="296" spans="1:2" x14ac:dyDescent="0.15">
      <c r="A296" s="6">
        <v>38359</v>
      </c>
      <c r="B296" s="5">
        <v>2088.61</v>
      </c>
    </row>
    <row r="297" spans="1:2" x14ac:dyDescent="0.15">
      <c r="A297" s="6">
        <v>38358</v>
      </c>
      <c r="B297" s="5">
        <v>2090</v>
      </c>
    </row>
    <row r="298" spans="1:2" x14ac:dyDescent="0.15">
      <c r="A298" s="6">
        <v>38357</v>
      </c>
      <c r="B298" s="5">
        <v>2091.2399999999998</v>
      </c>
    </row>
    <row r="299" spans="1:2" x14ac:dyDescent="0.15">
      <c r="A299" s="6">
        <v>38356</v>
      </c>
      <c r="B299" s="5">
        <v>2107.86</v>
      </c>
    </row>
    <row r="300" spans="1:2" x14ac:dyDescent="0.15">
      <c r="A300" s="6">
        <v>38355</v>
      </c>
      <c r="B300" s="5">
        <v>2152.15</v>
      </c>
    </row>
    <row r="301" spans="1:2" x14ac:dyDescent="0.15">
      <c r="A301" s="6">
        <v>38352</v>
      </c>
      <c r="B301" s="5">
        <v>2175.44</v>
      </c>
    </row>
    <row r="302" spans="1:2" x14ac:dyDescent="0.15">
      <c r="A302" s="6">
        <v>38351</v>
      </c>
      <c r="B302" s="5">
        <v>2178.34</v>
      </c>
    </row>
    <row r="303" spans="1:2" x14ac:dyDescent="0.15">
      <c r="A303" s="6">
        <v>38350</v>
      </c>
      <c r="B303" s="5">
        <v>2177</v>
      </c>
    </row>
    <row r="304" spans="1:2" x14ac:dyDescent="0.15">
      <c r="A304" s="6">
        <v>38349</v>
      </c>
      <c r="B304" s="5">
        <v>2177.19</v>
      </c>
    </row>
    <row r="305" spans="1:2" x14ac:dyDescent="0.15">
      <c r="A305" s="6">
        <v>38348</v>
      </c>
      <c r="B305" s="5">
        <v>2154.2199999999998</v>
      </c>
    </row>
    <row r="306" spans="1:2" x14ac:dyDescent="0.15">
      <c r="A306" s="6">
        <v>38344</v>
      </c>
      <c r="B306" s="5">
        <v>2160.62</v>
      </c>
    </row>
    <row r="307" spans="1:2" x14ac:dyDescent="0.15">
      <c r="A307" s="6">
        <v>38343</v>
      </c>
      <c r="B307" s="5">
        <v>2157.0300000000002</v>
      </c>
    </row>
    <row r="308" spans="1:2" x14ac:dyDescent="0.15">
      <c r="A308" s="6">
        <v>38342</v>
      </c>
      <c r="B308" s="5">
        <v>2150.91</v>
      </c>
    </row>
    <row r="309" spans="1:2" x14ac:dyDescent="0.15">
      <c r="A309" s="6">
        <v>38341</v>
      </c>
      <c r="B309" s="5">
        <v>2127.85</v>
      </c>
    </row>
    <row r="310" spans="1:2" x14ac:dyDescent="0.15">
      <c r="A310" s="6">
        <v>38338</v>
      </c>
      <c r="B310" s="5">
        <v>2135.1999999999998</v>
      </c>
    </row>
    <row r="311" spans="1:2" x14ac:dyDescent="0.15">
      <c r="A311" s="6">
        <v>38337</v>
      </c>
      <c r="B311" s="5">
        <v>2146.15</v>
      </c>
    </row>
    <row r="312" spans="1:2" x14ac:dyDescent="0.15">
      <c r="A312" s="6">
        <v>38336</v>
      </c>
      <c r="B312" s="5">
        <v>2162.5500000000002</v>
      </c>
    </row>
    <row r="313" spans="1:2" x14ac:dyDescent="0.15">
      <c r="A313" s="6">
        <v>38335</v>
      </c>
      <c r="B313" s="5">
        <v>2159.84</v>
      </c>
    </row>
    <row r="314" spans="1:2" x14ac:dyDescent="0.15">
      <c r="A314" s="6">
        <v>38334</v>
      </c>
      <c r="B314" s="5">
        <v>2148.5</v>
      </c>
    </row>
    <row r="315" spans="1:2" x14ac:dyDescent="0.15">
      <c r="A315" s="6">
        <v>38331</v>
      </c>
      <c r="B315" s="5">
        <v>2128.0700000000002</v>
      </c>
    </row>
    <row r="316" spans="1:2" x14ac:dyDescent="0.15">
      <c r="A316" s="6">
        <v>38330</v>
      </c>
      <c r="B316" s="5">
        <v>2129.0100000000002</v>
      </c>
    </row>
    <row r="317" spans="1:2" x14ac:dyDescent="0.15">
      <c r="A317" s="6">
        <v>38329</v>
      </c>
      <c r="B317" s="5">
        <v>2126.11</v>
      </c>
    </row>
    <row r="318" spans="1:2" x14ac:dyDescent="0.15">
      <c r="A318" s="6">
        <v>38328</v>
      </c>
      <c r="B318" s="5">
        <v>2114.66</v>
      </c>
    </row>
    <row r="319" spans="1:2" x14ac:dyDescent="0.15">
      <c r="A319" s="6">
        <v>38327</v>
      </c>
      <c r="B319" s="5">
        <v>2151.25</v>
      </c>
    </row>
    <row r="320" spans="1:2" x14ac:dyDescent="0.15">
      <c r="A320" s="6">
        <v>38324</v>
      </c>
      <c r="B320" s="5">
        <v>2147.96</v>
      </c>
    </row>
    <row r="321" spans="1:2" x14ac:dyDescent="0.15">
      <c r="A321" s="6">
        <v>38323</v>
      </c>
      <c r="B321" s="5">
        <v>2143.5700000000002</v>
      </c>
    </row>
    <row r="322" spans="1:2" x14ac:dyDescent="0.15">
      <c r="A322" s="6">
        <v>38322</v>
      </c>
      <c r="B322" s="5">
        <v>2138.23</v>
      </c>
    </row>
    <row r="323" spans="1:2" x14ac:dyDescent="0.15">
      <c r="A323" s="6">
        <v>38321</v>
      </c>
      <c r="B323" s="5">
        <v>2096.81</v>
      </c>
    </row>
    <row r="324" spans="1:2" x14ac:dyDescent="0.15">
      <c r="A324" s="6">
        <v>38320</v>
      </c>
      <c r="B324" s="5">
        <v>2106.87</v>
      </c>
    </row>
    <row r="325" spans="1:2" x14ac:dyDescent="0.15">
      <c r="A325" s="6">
        <v>38317</v>
      </c>
      <c r="B325" s="5">
        <v>2101.9699999999998</v>
      </c>
    </row>
    <row r="326" spans="1:2" x14ac:dyDescent="0.15">
      <c r="A326" s="6">
        <v>38315</v>
      </c>
      <c r="B326" s="5">
        <v>2102.54</v>
      </c>
    </row>
    <row r="327" spans="1:2" x14ac:dyDescent="0.15">
      <c r="A327" s="6">
        <v>38314</v>
      </c>
      <c r="B327" s="5">
        <v>2084.2800000000002</v>
      </c>
    </row>
    <row r="328" spans="1:2" x14ac:dyDescent="0.15">
      <c r="A328" s="6">
        <v>38313</v>
      </c>
      <c r="B328" s="5">
        <v>2085.19</v>
      </c>
    </row>
    <row r="329" spans="1:2" x14ac:dyDescent="0.15">
      <c r="A329" s="6">
        <v>38310</v>
      </c>
      <c r="B329" s="5">
        <v>2070.63</v>
      </c>
    </row>
    <row r="330" spans="1:2" x14ac:dyDescent="0.15">
      <c r="A330" s="6">
        <v>38309</v>
      </c>
      <c r="B330" s="5">
        <v>2104.2800000000002</v>
      </c>
    </row>
    <row r="331" spans="1:2" x14ac:dyDescent="0.15">
      <c r="A331" s="6">
        <v>38308</v>
      </c>
      <c r="B331" s="5">
        <v>2099.6799999999998</v>
      </c>
    </row>
    <row r="332" spans="1:2" x14ac:dyDescent="0.15">
      <c r="A332" s="6">
        <v>38307</v>
      </c>
      <c r="B332" s="5">
        <v>2078.62</v>
      </c>
    </row>
    <row r="333" spans="1:2" x14ac:dyDescent="0.15">
      <c r="A333" s="6">
        <v>38306</v>
      </c>
      <c r="B333" s="5">
        <v>2094.09</v>
      </c>
    </row>
    <row r="334" spans="1:2" x14ac:dyDescent="0.15">
      <c r="A334" s="6">
        <v>38303</v>
      </c>
      <c r="B334" s="5">
        <v>2085.34</v>
      </c>
    </row>
    <row r="335" spans="1:2" x14ac:dyDescent="0.15">
      <c r="A335" s="6">
        <v>38302</v>
      </c>
      <c r="B335" s="5">
        <v>2061.27</v>
      </c>
    </row>
    <row r="336" spans="1:2" x14ac:dyDescent="0.15">
      <c r="A336" s="6">
        <v>38301</v>
      </c>
      <c r="B336" s="5">
        <v>2034.56</v>
      </c>
    </row>
    <row r="337" spans="1:2" x14ac:dyDescent="0.15">
      <c r="A337" s="6">
        <v>38300</v>
      </c>
      <c r="B337" s="5">
        <v>2043.33</v>
      </c>
    </row>
    <row r="338" spans="1:2" x14ac:dyDescent="0.15">
      <c r="A338" s="6">
        <v>38299</v>
      </c>
      <c r="B338" s="5">
        <v>2039.25</v>
      </c>
    </row>
    <row r="339" spans="1:2" x14ac:dyDescent="0.15">
      <c r="A339" s="6">
        <v>38296</v>
      </c>
      <c r="B339" s="5">
        <v>2038.94</v>
      </c>
    </row>
    <row r="340" spans="1:2" x14ac:dyDescent="0.15">
      <c r="A340" s="6">
        <v>38295</v>
      </c>
      <c r="B340" s="5">
        <v>2023.63</v>
      </c>
    </row>
    <row r="341" spans="1:2" x14ac:dyDescent="0.15">
      <c r="A341" s="6">
        <v>38294</v>
      </c>
      <c r="B341" s="5">
        <v>2004.33</v>
      </c>
    </row>
    <row r="342" spans="1:2" x14ac:dyDescent="0.15">
      <c r="A342" s="6">
        <v>38293</v>
      </c>
      <c r="B342" s="5">
        <v>1984.79</v>
      </c>
    </row>
    <row r="343" spans="1:2" x14ac:dyDescent="0.15">
      <c r="A343" s="6">
        <v>38292</v>
      </c>
      <c r="B343" s="5">
        <v>1979.87</v>
      </c>
    </row>
    <row r="344" spans="1:2" x14ac:dyDescent="0.15">
      <c r="A344" s="6">
        <v>38289</v>
      </c>
      <c r="B344" s="5">
        <v>1974.99</v>
      </c>
    </row>
    <row r="345" spans="1:2" x14ac:dyDescent="0.15">
      <c r="A345" s="6">
        <v>38288</v>
      </c>
      <c r="B345" s="5">
        <v>1975.74</v>
      </c>
    </row>
    <row r="346" spans="1:2" x14ac:dyDescent="0.15">
      <c r="A346" s="6">
        <v>38287</v>
      </c>
      <c r="B346" s="5">
        <v>1969.99</v>
      </c>
    </row>
    <row r="347" spans="1:2" x14ac:dyDescent="0.15">
      <c r="A347" s="6">
        <v>38286</v>
      </c>
      <c r="B347" s="5">
        <v>1928.79</v>
      </c>
    </row>
    <row r="348" spans="1:2" x14ac:dyDescent="0.15">
      <c r="A348" s="6">
        <v>38285</v>
      </c>
      <c r="B348" s="5">
        <v>1914.04</v>
      </c>
    </row>
    <row r="349" spans="1:2" x14ac:dyDescent="0.15">
      <c r="A349" s="6">
        <v>38282</v>
      </c>
      <c r="B349" s="5">
        <v>1915.14</v>
      </c>
    </row>
    <row r="350" spans="1:2" x14ac:dyDescent="0.15">
      <c r="A350" s="6">
        <v>38281</v>
      </c>
      <c r="B350" s="5">
        <v>1953.62</v>
      </c>
    </row>
    <row r="351" spans="1:2" x14ac:dyDescent="0.15">
      <c r="A351" s="6">
        <v>38280</v>
      </c>
      <c r="B351" s="5">
        <v>1932.97</v>
      </c>
    </row>
    <row r="352" spans="1:2" x14ac:dyDescent="0.15">
      <c r="A352" s="6">
        <v>38279</v>
      </c>
      <c r="B352" s="5">
        <v>1922.9</v>
      </c>
    </row>
    <row r="353" spans="1:2" x14ac:dyDescent="0.15">
      <c r="A353" s="6">
        <v>38278</v>
      </c>
      <c r="B353" s="5">
        <v>1936.52</v>
      </c>
    </row>
    <row r="354" spans="1:2" x14ac:dyDescent="0.15">
      <c r="A354" s="6">
        <v>38275</v>
      </c>
      <c r="B354" s="5">
        <v>1911.5</v>
      </c>
    </row>
    <row r="355" spans="1:2" x14ac:dyDescent="0.15">
      <c r="A355" s="6">
        <v>38274</v>
      </c>
      <c r="B355" s="5">
        <v>1903.02</v>
      </c>
    </row>
    <row r="356" spans="1:2" x14ac:dyDescent="0.15">
      <c r="A356" s="6">
        <v>38273</v>
      </c>
      <c r="B356" s="5">
        <v>1920.53</v>
      </c>
    </row>
    <row r="357" spans="1:2" x14ac:dyDescent="0.15">
      <c r="A357" s="6">
        <v>38272</v>
      </c>
      <c r="B357" s="5">
        <v>1925.17</v>
      </c>
    </row>
    <row r="358" spans="1:2" x14ac:dyDescent="0.15">
      <c r="A358" s="6">
        <v>38271</v>
      </c>
      <c r="B358" s="5">
        <v>1928.76</v>
      </c>
    </row>
    <row r="359" spans="1:2" x14ac:dyDescent="0.15">
      <c r="A359" s="6">
        <v>38268</v>
      </c>
      <c r="B359" s="5">
        <v>1919.97</v>
      </c>
    </row>
    <row r="360" spans="1:2" x14ac:dyDescent="0.15">
      <c r="A360" s="6">
        <v>38267</v>
      </c>
      <c r="B360" s="5">
        <v>1948.52</v>
      </c>
    </row>
    <row r="361" spans="1:2" x14ac:dyDescent="0.15">
      <c r="A361" s="6">
        <v>38266</v>
      </c>
      <c r="B361" s="5">
        <v>1971.03</v>
      </c>
    </row>
    <row r="362" spans="1:2" x14ac:dyDescent="0.15">
      <c r="A362" s="6">
        <v>38265</v>
      </c>
      <c r="B362" s="5">
        <v>1955.5</v>
      </c>
    </row>
    <row r="363" spans="1:2" x14ac:dyDescent="0.15">
      <c r="A363" s="6">
        <v>38264</v>
      </c>
      <c r="B363" s="5">
        <v>1952.4</v>
      </c>
    </row>
    <row r="364" spans="1:2" x14ac:dyDescent="0.15">
      <c r="A364" s="6">
        <v>38261</v>
      </c>
      <c r="B364" s="5">
        <v>1942.2</v>
      </c>
    </row>
    <row r="365" spans="1:2" x14ac:dyDescent="0.15">
      <c r="A365" s="6">
        <v>38260</v>
      </c>
      <c r="B365" s="5">
        <v>1896.84</v>
      </c>
    </row>
    <row r="366" spans="1:2" x14ac:dyDescent="0.15">
      <c r="A366" s="6">
        <v>38259</v>
      </c>
      <c r="B366" s="5">
        <v>1893.94</v>
      </c>
    </row>
    <row r="367" spans="1:2" x14ac:dyDescent="0.15">
      <c r="A367" s="6">
        <v>38258</v>
      </c>
      <c r="B367" s="5">
        <v>1869.87</v>
      </c>
    </row>
    <row r="368" spans="1:2" x14ac:dyDescent="0.15">
      <c r="A368" s="6">
        <v>38257</v>
      </c>
      <c r="B368" s="5">
        <v>1859.88</v>
      </c>
    </row>
    <row r="369" spans="1:2" x14ac:dyDescent="0.15">
      <c r="A369" s="6">
        <v>38254</v>
      </c>
      <c r="B369" s="5">
        <v>1879.48</v>
      </c>
    </row>
    <row r="370" spans="1:2" x14ac:dyDescent="0.15">
      <c r="A370" s="6">
        <v>38253</v>
      </c>
      <c r="B370" s="5">
        <v>1886.43</v>
      </c>
    </row>
    <row r="371" spans="1:2" x14ac:dyDescent="0.15">
      <c r="A371" s="6">
        <v>38252</v>
      </c>
      <c r="B371" s="5">
        <v>1885.71</v>
      </c>
    </row>
    <row r="372" spans="1:2" x14ac:dyDescent="0.15">
      <c r="A372" s="6">
        <v>38251</v>
      </c>
      <c r="B372" s="5">
        <v>1921.18</v>
      </c>
    </row>
    <row r="373" spans="1:2" x14ac:dyDescent="0.15">
      <c r="A373" s="6">
        <v>38250</v>
      </c>
      <c r="B373" s="5">
        <v>1908.07</v>
      </c>
    </row>
    <row r="374" spans="1:2" x14ac:dyDescent="0.15">
      <c r="A374" s="6">
        <v>38247</v>
      </c>
      <c r="B374" s="5">
        <v>1910.09</v>
      </c>
    </row>
    <row r="375" spans="1:2" x14ac:dyDescent="0.15">
      <c r="A375" s="6">
        <v>38246</v>
      </c>
      <c r="B375" s="5">
        <v>1904.08</v>
      </c>
    </row>
    <row r="376" spans="1:2" x14ac:dyDescent="0.15">
      <c r="A376" s="6">
        <v>38245</v>
      </c>
      <c r="B376" s="5">
        <v>1896.52</v>
      </c>
    </row>
    <row r="377" spans="1:2" x14ac:dyDescent="0.15">
      <c r="A377" s="6">
        <v>38244</v>
      </c>
      <c r="B377" s="5">
        <v>1915.4</v>
      </c>
    </row>
    <row r="378" spans="1:2" x14ac:dyDescent="0.15">
      <c r="A378" s="6">
        <v>38243</v>
      </c>
      <c r="B378" s="5">
        <v>1910.38</v>
      </c>
    </row>
    <row r="379" spans="1:2" x14ac:dyDescent="0.15">
      <c r="A379" s="6">
        <v>38240</v>
      </c>
      <c r="B379" s="5">
        <v>1894.31</v>
      </c>
    </row>
    <row r="380" spans="1:2" x14ac:dyDescent="0.15">
      <c r="A380" s="6">
        <v>38239</v>
      </c>
      <c r="B380" s="5">
        <v>1869.65</v>
      </c>
    </row>
    <row r="381" spans="1:2" x14ac:dyDescent="0.15">
      <c r="A381" s="6">
        <v>38238</v>
      </c>
      <c r="B381" s="5">
        <v>1850.64</v>
      </c>
    </row>
    <row r="382" spans="1:2" x14ac:dyDescent="0.15">
      <c r="A382" s="6">
        <v>38237</v>
      </c>
      <c r="B382" s="5">
        <v>1858.56</v>
      </c>
    </row>
    <row r="383" spans="1:2" x14ac:dyDescent="0.15">
      <c r="A383" s="6">
        <v>38233</v>
      </c>
      <c r="B383" s="5">
        <v>1844.48</v>
      </c>
    </row>
    <row r="384" spans="1:2" x14ac:dyDescent="0.15">
      <c r="A384" s="6">
        <v>38232</v>
      </c>
      <c r="B384" s="5">
        <v>1873.43</v>
      </c>
    </row>
    <row r="385" spans="1:2" x14ac:dyDescent="0.15">
      <c r="A385" s="6">
        <v>38231</v>
      </c>
      <c r="B385" s="5">
        <v>1850.41</v>
      </c>
    </row>
    <row r="386" spans="1:2" x14ac:dyDescent="0.15">
      <c r="A386" s="6">
        <v>38230</v>
      </c>
      <c r="B386" s="5">
        <v>1838.1</v>
      </c>
    </row>
    <row r="387" spans="1:2" x14ac:dyDescent="0.15">
      <c r="A387" s="6">
        <v>38229</v>
      </c>
      <c r="B387" s="5">
        <v>1836.49</v>
      </c>
    </row>
    <row r="388" spans="1:2" x14ac:dyDescent="0.15">
      <c r="A388" s="6">
        <v>38226</v>
      </c>
      <c r="B388" s="5">
        <v>1862.09</v>
      </c>
    </row>
    <row r="389" spans="1:2" x14ac:dyDescent="0.15">
      <c r="A389" s="6">
        <v>38225</v>
      </c>
      <c r="B389" s="5">
        <v>1852.92</v>
      </c>
    </row>
    <row r="390" spans="1:2" x14ac:dyDescent="0.15">
      <c r="A390" s="6">
        <v>38224</v>
      </c>
      <c r="B390" s="5">
        <v>1860.72</v>
      </c>
    </row>
    <row r="391" spans="1:2" x14ac:dyDescent="0.15">
      <c r="A391" s="6">
        <v>38223</v>
      </c>
      <c r="B391" s="5">
        <v>1836.89</v>
      </c>
    </row>
    <row r="392" spans="1:2" x14ac:dyDescent="0.15">
      <c r="A392" s="6">
        <v>38222</v>
      </c>
      <c r="B392" s="5">
        <v>1838.7</v>
      </c>
    </row>
    <row r="393" spans="1:2" x14ac:dyDescent="0.15">
      <c r="A393" s="6">
        <v>38219</v>
      </c>
      <c r="B393" s="5">
        <v>1838.02</v>
      </c>
    </row>
    <row r="394" spans="1:2" x14ac:dyDescent="0.15">
      <c r="A394" s="6">
        <v>38218</v>
      </c>
      <c r="B394" s="5">
        <v>1819.89</v>
      </c>
    </row>
    <row r="395" spans="1:2" x14ac:dyDescent="0.15">
      <c r="A395" s="6">
        <v>38217</v>
      </c>
      <c r="B395" s="5">
        <v>1831.37</v>
      </c>
    </row>
    <row r="396" spans="1:2" x14ac:dyDescent="0.15">
      <c r="A396" s="6">
        <v>38216</v>
      </c>
      <c r="B396" s="5">
        <v>1795.25</v>
      </c>
    </row>
    <row r="397" spans="1:2" x14ac:dyDescent="0.15">
      <c r="A397" s="6">
        <v>38215</v>
      </c>
      <c r="B397" s="5">
        <v>1782.84</v>
      </c>
    </row>
    <row r="398" spans="1:2" x14ac:dyDescent="0.15">
      <c r="A398" s="6">
        <v>38212</v>
      </c>
      <c r="B398" s="5">
        <v>1757.22</v>
      </c>
    </row>
    <row r="399" spans="1:2" x14ac:dyDescent="0.15">
      <c r="A399" s="6">
        <v>38211</v>
      </c>
      <c r="B399" s="5">
        <v>1752.49</v>
      </c>
    </row>
    <row r="400" spans="1:2" x14ac:dyDescent="0.15">
      <c r="A400" s="6">
        <v>38210</v>
      </c>
      <c r="B400" s="5">
        <v>1782.42</v>
      </c>
    </row>
    <row r="401" spans="1:2" x14ac:dyDescent="0.15">
      <c r="A401" s="6">
        <v>38209</v>
      </c>
      <c r="B401" s="5">
        <v>1808.7</v>
      </c>
    </row>
    <row r="402" spans="1:2" x14ac:dyDescent="0.15">
      <c r="A402" s="6">
        <v>38208</v>
      </c>
      <c r="B402" s="5">
        <v>1774.64</v>
      </c>
    </row>
    <row r="403" spans="1:2" x14ac:dyDescent="0.15">
      <c r="A403" s="6">
        <v>38205</v>
      </c>
      <c r="B403" s="5">
        <v>1776.89</v>
      </c>
    </row>
    <row r="404" spans="1:2" x14ac:dyDescent="0.15">
      <c r="A404" s="6">
        <v>38204</v>
      </c>
      <c r="B404" s="5">
        <v>1821.63</v>
      </c>
    </row>
    <row r="405" spans="1:2" x14ac:dyDescent="0.15">
      <c r="A405" s="6">
        <v>38203</v>
      </c>
      <c r="B405" s="5">
        <v>1855.06</v>
      </c>
    </row>
    <row r="406" spans="1:2" x14ac:dyDescent="0.15">
      <c r="A406" s="6">
        <v>38202</v>
      </c>
      <c r="B406" s="5">
        <v>1859.42</v>
      </c>
    </row>
    <row r="407" spans="1:2" x14ac:dyDescent="0.15">
      <c r="A407" s="6">
        <v>38201</v>
      </c>
      <c r="B407" s="5">
        <v>1892.09</v>
      </c>
    </row>
    <row r="408" spans="1:2" x14ac:dyDescent="0.15">
      <c r="A408" s="6">
        <v>38198</v>
      </c>
      <c r="B408" s="5">
        <v>1887.36</v>
      </c>
    </row>
    <row r="409" spans="1:2" x14ac:dyDescent="0.15">
      <c r="A409" s="6">
        <v>38197</v>
      </c>
      <c r="B409" s="5">
        <v>1881.06</v>
      </c>
    </row>
    <row r="410" spans="1:2" x14ac:dyDescent="0.15">
      <c r="A410" s="6">
        <v>38196</v>
      </c>
      <c r="B410" s="5">
        <v>1858.26</v>
      </c>
    </row>
    <row r="411" spans="1:2" x14ac:dyDescent="0.15">
      <c r="A411" s="6">
        <v>38195</v>
      </c>
      <c r="B411" s="5">
        <v>1869.1</v>
      </c>
    </row>
    <row r="412" spans="1:2" x14ac:dyDescent="0.15">
      <c r="A412" s="6">
        <v>38194</v>
      </c>
      <c r="B412" s="5">
        <v>1839.02</v>
      </c>
    </row>
    <row r="413" spans="1:2" x14ac:dyDescent="0.15">
      <c r="A413" s="6">
        <v>38191</v>
      </c>
      <c r="B413" s="5">
        <v>1849.09</v>
      </c>
    </row>
    <row r="414" spans="1:2" x14ac:dyDescent="0.15">
      <c r="A414" s="6">
        <v>38190</v>
      </c>
      <c r="B414" s="5">
        <v>1889.06</v>
      </c>
    </row>
    <row r="415" spans="1:2" x14ac:dyDescent="0.15">
      <c r="A415" s="6">
        <v>38189</v>
      </c>
      <c r="B415" s="5">
        <v>1874.37</v>
      </c>
    </row>
    <row r="416" spans="1:2" x14ac:dyDescent="0.15">
      <c r="A416" s="6">
        <v>38188</v>
      </c>
      <c r="B416" s="5">
        <v>1917.07</v>
      </c>
    </row>
    <row r="417" spans="1:2" x14ac:dyDescent="0.15">
      <c r="A417" s="6">
        <v>38187</v>
      </c>
      <c r="B417" s="5">
        <v>1883.83</v>
      </c>
    </row>
    <row r="418" spans="1:2" x14ac:dyDescent="0.15">
      <c r="A418" s="6">
        <v>38184</v>
      </c>
      <c r="B418" s="5">
        <v>1883.15</v>
      </c>
    </row>
    <row r="419" spans="1:2" x14ac:dyDescent="0.15">
      <c r="A419" s="6">
        <v>38183</v>
      </c>
      <c r="B419" s="5">
        <v>1912.71</v>
      </c>
    </row>
    <row r="420" spans="1:2" x14ac:dyDescent="0.15">
      <c r="A420" s="6">
        <v>38182</v>
      </c>
      <c r="B420" s="5">
        <v>1914.88</v>
      </c>
    </row>
    <row r="421" spans="1:2" x14ac:dyDescent="0.15">
      <c r="A421" s="6">
        <v>38181</v>
      </c>
      <c r="B421" s="5">
        <v>1931.66</v>
      </c>
    </row>
    <row r="422" spans="1:2" x14ac:dyDescent="0.15">
      <c r="A422" s="6">
        <v>38180</v>
      </c>
      <c r="B422" s="5">
        <v>1936.92</v>
      </c>
    </row>
    <row r="423" spans="1:2" x14ac:dyDescent="0.15">
      <c r="A423" s="6">
        <v>38177</v>
      </c>
      <c r="B423" s="5">
        <v>1946.33</v>
      </c>
    </row>
    <row r="424" spans="1:2" x14ac:dyDescent="0.15">
      <c r="A424" s="6">
        <v>38176</v>
      </c>
      <c r="B424" s="5">
        <v>1935.32</v>
      </c>
    </row>
    <row r="425" spans="1:2" x14ac:dyDescent="0.15">
      <c r="A425" s="6">
        <v>38175</v>
      </c>
      <c r="B425" s="5">
        <v>1966.08</v>
      </c>
    </row>
    <row r="426" spans="1:2" x14ac:dyDescent="0.15">
      <c r="A426" s="6">
        <v>38174</v>
      </c>
      <c r="B426" s="5">
        <v>1963.43</v>
      </c>
    </row>
    <row r="427" spans="1:2" x14ac:dyDescent="0.15">
      <c r="A427" s="6">
        <v>38170</v>
      </c>
      <c r="B427" s="5">
        <v>2006.66</v>
      </c>
    </row>
    <row r="428" spans="1:2" x14ac:dyDescent="0.15">
      <c r="A428" s="6">
        <v>38169</v>
      </c>
      <c r="B428" s="5">
        <v>2015.55</v>
      </c>
    </row>
    <row r="429" spans="1:2" x14ac:dyDescent="0.15">
      <c r="A429" s="6">
        <v>38168</v>
      </c>
      <c r="B429" s="5">
        <v>2047.79</v>
      </c>
    </row>
    <row r="430" spans="1:2" x14ac:dyDescent="0.15">
      <c r="A430" s="6">
        <v>38167</v>
      </c>
      <c r="B430" s="5">
        <v>2034.93</v>
      </c>
    </row>
    <row r="431" spans="1:2" x14ac:dyDescent="0.15">
      <c r="A431" s="6">
        <v>38166</v>
      </c>
      <c r="B431" s="5">
        <v>2019.82</v>
      </c>
    </row>
    <row r="432" spans="1:2" x14ac:dyDescent="0.15">
      <c r="A432" s="6">
        <v>38163</v>
      </c>
      <c r="B432" s="5">
        <v>2025.47</v>
      </c>
    </row>
    <row r="433" spans="1:2" x14ac:dyDescent="0.15">
      <c r="A433" s="6">
        <v>38162</v>
      </c>
      <c r="B433" s="5">
        <v>2015.57</v>
      </c>
    </row>
    <row r="434" spans="1:2" x14ac:dyDescent="0.15">
      <c r="A434" s="6">
        <v>38161</v>
      </c>
      <c r="B434" s="5">
        <v>2020.98</v>
      </c>
    </row>
    <row r="435" spans="1:2" x14ac:dyDescent="0.15">
      <c r="A435" s="6">
        <v>38160</v>
      </c>
      <c r="B435" s="5">
        <v>1994.15</v>
      </c>
    </row>
    <row r="436" spans="1:2" x14ac:dyDescent="0.15">
      <c r="A436" s="6">
        <v>38159</v>
      </c>
      <c r="B436" s="5">
        <v>1974.38</v>
      </c>
    </row>
    <row r="437" spans="1:2" x14ac:dyDescent="0.15">
      <c r="A437" s="6">
        <v>38156</v>
      </c>
      <c r="B437" s="5">
        <v>1986.73</v>
      </c>
    </row>
    <row r="438" spans="1:2" x14ac:dyDescent="0.15">
      <c r="A438" s="6">
        <v>38155</v>
      </c>
      <c r="B438" s="5">
        <v>1983.67</v>
      </c>
    </row>
    <row r="439" spans="1:2" x14ac:dyDescent="0.15">
      <c r="A439" s="6">
        <v>38154</v>
      </c>
      <c r="B439" s="5">
        <v>1998.23</v>
      </c>
    </row>
    <row r="440" spans="1:2" x14ac:dyDescent="0.15">
      <c r="A440" s="6">
        <v>38153</v>
      </c>
      <c r="B440" s="5">
        <v>1995.6</v>
      </c>
    </row>
    <row r="441" spans="1:2" x14ac:dyDescent="0.15">
      <c r="A441" s="6">
        <v>38152</v>
      </c>
      <c r="B441" s="5">
        <v>1969.99</v>
      </c>
    </row>
    <row r="442" spans="1:2" x14ac:dyDescent="0.15">
      <c r="A442" s="6">
        <v>38148</v>
      </c>
      <c r="B442" s="5">
        <v>1999.87</v>
      </c>
    </row>
    <row r="443" spans="1:2" x14ac:dyDescent="0.15">
      <c r="A443" s="6">
        <v>38147</v>
      </c>
      <c r="B443" s="5">
        <v>1990.61</v>
      </c>
    </row>
    <row r="444" spans="1:2" x14ac:dyDescent="0.15">
      <c r="A444" s="6">
        <v>38146</v>
      </c>
      <c r="B444" s="5">
        <v>2023.53</v>
      </c>
    </row>
    <row r="445" spans="1:2" x14ac:dyDescent="0.15">
      <c r="A445" s="6">
        <v>38145</v>
      </c>
      <c r="B445" s="5">
        <v>2020.62</v>
      </c>
    </row>
    <row r="446" spans="1:2" x14ac:dyDescent="0.15">
      <c r="A446" s="6">
        <v>38142</v>
      </c>
      <c r="B446" s="5">
        <v>1978.62</v>
      </c>
    </row>
    <row r="447" spans="1:2" x14ac:dyDescent="0.15">
      <c r="A447" s="6">
        <v>38141</v>
      </c>
      <c r="B447" s="5">
        <v>1960.26</v>
      </c>
    </row>
    <row r="448" spans="1:2" x14ac:dyDescent="0.15">
      <c r="A448" s="6">
        <v>38140</v>
      </c>
      <c r="B448" s="5">
        <v>1988.98</v>
      </c>
    </row>
    <row r="449" spans="1:2" x14ac:dyDescent="0.15">
      <c r="A449" s="6">
        <v>38139</v>
      </c>
      <c r="B449" s="5">
        <v>1990.77</v>
      </c>
    </row>
    <row r="450" spans="1:2" x14ac:dyDescent="0.15">
      <c r="A450" s="6">
        <v>38135</v>
      </c>
      <c r="B450" s="5">
        <v>1986.74</v>
      </c>
    </row>
    <row r="451" spans="1:2" x14ac:dyDescent="0.15">
      <c r="A451" s="6">
        <v>38134</v>
      </c>
      <c r="B451" s="5">
        <v>1984.5</v>
      </c>
    </row>
    <row r="452" spans="1:2" x14ac:dyDescent="0.15">
      <c r="A452" s="6">
        <v>38133</v>
      </c>
      <c r="B452" s="5">
        <v>1976.15</v>
      </c>
    </row>
    <row r="453" spans="1:2" x14ac:dyDescent="0.15">
      <c r="A453" s="6">
        <v>38132</v>
      </c>
      <c r="B453" s="5">
        <v>1964.65</v>
      </c>
    </row>
    <row r="454" spans="1:2" x14ac:dyDescent="0.15">
      <c r="A454" s="6">
        <v>38131</v>
      </c>
      <c r="B454" s="5">
        <v>1922.98</v>
      </c>
    </row>
    <row r="455" spans="1:2" x14ac:dyDescent="0.15">
      <c r="A455" s="6">
        <v>38128</v>
      </c>
      <c r="B455" s="5">
        <v>1912.09</v>
      </c>
    </row>
    <row r="456" spans="1:2" x14ac:dyDescent="0.15">
      <c r="A456" s="6">
        <v>38127</v>
      </c>
      <c r="B456" s="5">
        <v>1896.59</v>
      </c>
    </row>
    <row r="457" spans="1:2" x14ac:dyDescent="0.15">
      <c r="A457" s="6">
        <v>38126</v>
      </c>
      <c r="B457" s="5">
        <v>1898.17</v>
      </c>
    </row>
    <row r="458" spans="1:2" x14ac:dyDescent="0.15">
      <c r="A458" s="6">
        <v>38125</v>
      </c>
      <c r="B458" s="5">
        <v>1897.82</v>
      </c>
    </row>
    <row r="459" spans="1:2" x14ac:dyDescent="0.15">
      <c r="A459" s="6">
        <v>38124</v>
      </c>
      <c r="B459" s="5">
        <v>1876.64</v>
      </c>
    </row>
    <row r="460" spans="1:2" x14ac:dyDescent="0.15">
      <c r="A460" s="6">
        <v>38121</v>
      </c>
      <c r="B460" s="5">
        <v>1904.25</v>
      </c>
    </row>
    <row r="461" spans="1:2" x14ac:dyDescent="0.15">
      <c r="A461" s="6">
        <v>38120</v>
      </c>
      <c r="B461" s="5">
        <v>1926.03</v>
      </c>
    </row>
    <row r="462" spans="1:2" x14ac:dyDescent="0.15">
      <c r="A462" s="6">
        <v>38119</v>
      </c>
      <c r="B462" s="5">
        <v>1925.59</v>
      </c>
    </row>
    <row r="463" spans="1:2" x14ac:dyDescent="0.15">
      <c r="A463" s="6">
        <v>38118</v>
      </c>
      <c r="B463" s="5">
        <v>1931.35</v>
      </c>
    </row>
    <row r="464" spans="1:2" x14ac:dyDescent="0.15">
      <c r="A464" s="6">
        <v>38117</v>
      </c>
      <c r="B464" s="5">
        <v>1896.07</v>
      </c>
    </row>
    <row r="465" spans="1:2" x14ac:dyDescent="0.15">
      <c r="A465" s="6">
        <v>38114</v>
      </c>
      <c r="B465" s="5">
        <v>1917.96</v>
      </c>
    </row>
    <row r="466" spans="1:2" x14ac:dyDescent="0.15">
      <c r="A466" s="6">
        <v>38113</v>
      </c>
      <c r="B466" s="5">
        <v>1937.74</v>
      </c>
    </row>
    <row r="467" spans="1:2" x14ac:dyDescent="0.15">
      <c r="A467" s="6">
        <v>38112</v>
      </c>
      <c r="B467" s="5">
        <v>1957.26</v>
      </c>
    </row>
    <row r="468" spans="1:2" x14ac:dyDescent="0.15">
      <c r="A468" s="6">
        <v>38111</v>
      </c>
      <c r="B468" s="5">
        <v>1950.48</v>
      </c>
    </row>
    <row r="469" spans="1:2" x14ac:dyDescent="0.15">
      <c r="A469" s="6">
        <v>38110</v>
      </c>
      <c r="B469" s="5">
        <v>1938.72</v>
      </c>
    </row>
    <row r="470" spans="1:2" x14ac:dyDescent="0.15">
      <c r="A470" s="6">
        <v>38107</v>
      </c>
      <c r="B470" s="5">
        <v>1920.15</v>
      </c>
    </row>
    <row r="471" spans="1:2" x14ac:dyDescent="0.15">
      <c r="A471" s="6">
        <v>38106</v>
      </c>
      <c r="B471" s="5">
        <v>1958.78</v>
      </c>
    </row>
    <row r="472" spans="1:2" x14ac:dyDescent="0.15">
      <c r="A472" s="6">
        <v>38105</v>
      </c>
      <c r="B472" s="5">
        <v>1989.54</v>
      </c>
    </row>
    <row r="473" spans="1:2" x14ac:dyDescent="0.15">
      <c r="A473" s="6">
        <v>38104</v>
      </c>
      <c r="B473" s="5">
        <v>2032.53</v>
      </c>
    </row>
    <row r="474" spans="1:2" x14ac:dyDescent="0.15">
      <c r="A474" s="6">
        <v>38103</v>
      </c>
      <c r="B474" s="5">
        <v>2036.77</v>
      </c>
    </row>
    <row r="475" spans="1:2" x14ac:dyDescent="0.15">
      <c r="A475" s="6">
        <v>38100</v>
      </c>
      <c r="B475" s="5">
        <v>2049.77</v>
      </c>
    </row>
    <row r="476" spans="1:2" x14ac:dyDescent="0.15">
      <c r="A476" s="6">
        <v>38099</v>
      </c>
      <c r="B476" s="5">
        <v>2032.91</v>
      </c>
    </row>
    <row r="477" spans="1:2" x14ac:dyDescent="0.15">
      <c r="A477" s="6">
        <v>38098</v>
      </c>
      <c r="B477" s="5">
        <v>1995.63</v>
      </c>
    </row>
    <row r="478" spans="1:2" x14ac:dyDescent="0.15">
      <c r="A478" s="6">
        <v>38097</v>
      </c>
      <c r="B478" s="5">
        <v>1978.63</v>
      </c>
    </row>
    <row r="479" spans="1:2" x14ac:dyDescent="0.15">
      <c r="A479" s="6">
        <v>38096</v>
      </c>
      <c r="B479" s="5">
        <v>2020.43</v>
      </c>
    </row>
    <row r="480" spans="1:2" x14ac:dyDescent="0.15">
      <c r="A480" s="6">
        <v>38093</v>
      </c>
      <c r="B480" s="5">
        <v>1995.74</v>
      </c>
    </row>
    <row r="481" spans="1:2" x14ac:dyDescent="0.15">
      <c r="A481" s="6">
        <v>38092</v>
      </c>
      <c r="B481" s="5">
        <v>2002.17</v>
      </c>
    </row>
    <row r="482" spans="1:2" x14ac:dyDescent="0.15">
      <c r="A482" s="6">
        <v>38091</v>
      </c>
      <c r="B482" s="5">
        <v>2024.85</v>
      </c>
    </row>
    <row r="483" spans="1:2" x14ac:dyDescent="0.15">
      <c r="A483" s="6">
        <v>38090</v>
      </c>
      <c r="B483" s="5">
        <v>2030.08</v>
      </c>
    </row>
    <row r="484" spans="1:2" x14ac:dyDescent="0.15">
      <c r="A484" s="6">
        <v>38089</v>
      </c>
      <c r="B484" s="5">
        <v>2065.48</v>
      </c>
    </row>
    <row r="485" spans="1:2" x14ac:dyDescent="0.15">
      <c r="A485" s="6">
        <v>38085</v>
      </c>
      <c r="B485" s="5">
        <v>2052.88</v>
      </c>
    </row>
    <row r="486" spans="1:2" x14ac:dyDescent="0.15">
      <c r="A486" s="6">
        <v>38084</v>
      </c>
      <c r="B486" s="5">
        <v>2050.2399999999998</v>
      </c>
    </row>
    <row r="487" spans="1:2" x14ac:dyDescent="0.15">
      <c r="A487" s="6">
        <v>38083</v>
      </c>
      <c r="B487" s="5">
        <v>2059.9</v>
      </c>
    </row>
    <row r="488" spans="1:2" x14ac:dyDescent="0.15">
      <c r="A488" s="6">
        <v>38082</v>
      </c>
      <c r="B488" s="5">
        <v>2079.12</v>
      </c>
    </row>
    <row r="489" spans="1:2" x14ac:dyDescent="0.15">
      <c r="A489" s="6">
        <v>38079</v>
      </c>
      <c r="B489" s="5">
        <v>2057.17</v>
      </c>
    </row>
    <row r="490" spans="1:2" x14ac:dyDescent="0.15">
      <c r="A490" s="6">
        <v>38078</v>
      </c>
      <c r="B490" s="5">
        <v>2015.01</v>
      </c>
    </row>
    <row r="491" spans="1:2" x14ac:dyDescent="0.15">
      <c r="A491" s="6">
        <v>38077</v>
      </c>
      <c r="B491" s="5">
        <v>1994.22</v>
      </c>
    </row>
    <row r="492" spans="1:2" x14ac:dyDescent="0.15">
      <c r="A492" s="6">
        <v>38076</v>
      </c>
      <c r="B492" s="5">
        <v>2000.63</v>
      </c>
    </row>
    <row r="493" spans="1:2" x14ac:dyDescent="0.15">
      <c r="A493" s="6">
        <v>38075</v>
      </c>
      <c r="B493" s="5">
        <v>1992.57</v>
      </c>
    </row>
    <row r="494" spans="1:2" x14ac:dyDescent="0.15">
      <c r="A494" s="6">
        <v>38072</v>
      </c>
      <c r="B494" s="5">
        <v>1960.02</v>
      </c>
    </row>
    <row r="495" spans="1:2" x14ac:dyDescent="0.15">
      <c r="A495" s="6">
        <v>38071</v>
      </c>
      <c r="B495" s="5">
        <v>1967.17</v>
      </c>
    </row>
    <row r="496" spans="1:2" x14ac:dyDescent="0.15">
      <c r="A496" s="6">
        <v>38070</v>
      </c>
      <c r="B496" s="5">
        <v>1909.48</v>
      </c>
    </row>
    <row r="497" spans="1:2" x14ac:dyDescent="0.15">
      <c r="A497" s="6">
        <v>38069</v>
      </c>
      <c r="B497" s="5">
        <v>1901.8</v>
      </c>
    </row>
    <row r="498" spans="1:2" x14ac:dyDescent="0.15">
      <c r="A498" s="6">
        <v>38068</v>
      </c>
      <c r="B498" s="5">
        <v>1909.9</v>
      </c>
    </row>
    <row r="499" spans="1:2" x14ac:dyDescent="0.15">
      <c r="A499" s="6">
        <v>38065</v>
      </c>
      <c r="B499" s="5">
        <v>1940.47</v>
      </c>
    </row>
    <row r="500" spans="1:2" x14ac:dyDescent="0.15">
      <c r="A500" s="6">
        <v>38064</v>
      </c>
      <c r="B500" s="5">
        <v>1962.44</v>
      </c>
    </row>
    <row r="501" spans="1:2" x14ac:dyDescent="0.15">
      <c r="A501" s="6">
        <v>38063</v>
      </c>
      <c r="B501" s="5">
        <v>1976.76</v>
      </c>
    </row>
    <row r="502" spans="1:2" x14ac:dyDescent="0.15">
      <c r="A502" s="6">
        <v>38062</v>
      </c>
      <c r="B502" s="5">
        <v>1943.09</v>
      </c>
    </row>
    <row r="503" spans="1:2" x14ac:dyDescent="0.15">
      <c r="A503" s="6">
        <v>38061</v>
      </c>
      <c r="B503" s="5">
        <v>1939.2</v>
      </c>
    </row>
    <row r="504" spans="1:2" x14ac:dyDescent="0.15">
      <c r="A504" s="6">
        <v>38058</v>
      </c>
      <c r="B504" s="5">
        <v>1984.73</v>
      </c>
    </row>
    <row r="505" spans="1:2" x14ac:dyDescent="0.15">
      <c r="A505" s="6">
        <v>38057</v>
      </c>
      <c r="B505" s="5">
        <v>1943.89</v>
      </c>
    </row>
    <row r="506" spans="1:2" x14ac:dyDescent="0.15">
      <c r="A506" s="6">
        <v>38056</v>
      </c>
      <c r="B506" s="5">
        <v>1964.15</v>
      </c>
    </row>
    <row r="507" spans="1:2" x14ac:dyDescent="0.15">
      <c r="A507" s="6">
        <v>38055</v>
      </c>
      <c r="B507" s="5">
        <v>1995.16</v>
      </c>
    </row>
    <row r="508" spans="1:2" x14ac:dyDescent="0.15">
      <c r="A508" s="6">
        <v>38054</v>
      </c>
      <c r="B508" s="5">
        <v>2008.78</v>
      </c>
    </row>
    <row r="509" spans="1:2" x14ac:dyDescent="0.15">
      <c r="A509" s="6">
        <v>38051</v>
      </c>
      <c r="B509" s="5">
        <v>2047.63</v>
      </c>
    </row>
    <row r="510" spans="1:2" x14ac:dyDescent="0.15">
      <c r="A510" s="6">
        <v>38050</v>
      </c>
      <c r="B510" s="5">
        <v>2055.11</v>
      </c>
    </row>
    <row r="511" spans="1:2" x14ac:dyDescent="0.15">
      <c r="A511" s="6">
        <v>38049</v>
      </c>
      <c r="B511" s="5">
        <v>2033.36</v>
      </c>
    </row>
    <row r="512" spans="1:2" x14ac:dyDescent="0.15">
      <c r="A512" s="6">
        <v>38048</v>
      </c>
      <c r="B512" s="5">
        <v>2039.65</v>
      </c>
    </row>
    <row r="513" spans="1:2" x14ac:dyDescent="0.15">
      <c r="A513" s="6">
        <v>38047</v>
      </c>
      <c r="B513" s="5">
        <v>2057.8000000000002</v>
      </c>
    </row>
    <row r="514" spans="1:2" x14ac:dyDescent="0.15">
      <c r="A514" s="6">
        <v>38044</v>
      </c>
      <c r="B514" s="5">
        <v>2029.82</v>
      </c>
    </row>
    <row r="515" spans="1:2" x14ac:dyDescent="0.15">
      <c r="A515" s="6">
        <v>38043</v>
      </c>
      <c r="B515" s="5">
        <v>2032.57</v>
      </c>
    </row>
    <row r="516" spans="1:2" x14ac:dyDescent="0.15">
      <c r="A516" s="6">
        <v>38042</v>
      </c>
      <c r="B516" s="5">
        <v>2022.98</v>
      </c>
    </row>
    <row r="517" spans="1:2" x14ac:dyDescent="0.15">
      <c r="A517" s="6">
        <v>38041</v>
      </c>
      <c r="B517" s="5">
        <v>2005.44</v>
      </c>
    </row>
    <row r="518" spans="1:2" x14ac:dyDescent="0.15">
      <c r="A518" s="6">
        <v>38040</v>
      </c>
      <c r="B518" s="5">
        <v>2007.52</v>
      </c>
    </row>
    <row r="519" spans="1:2" x14ac:dyDescent="0.15">
      <c r="A519" s="6">
        <v>38037</v>
      </c>
      <c r="B519" s="5">
        <v>2037.93</v>
      </c>
    </row>
    <row r="520" spans="1:2" x14ac:dyDescent="0.15">
      <c r="A520" s="6">
        <v>38036</v>
      </c>
      <c r="B520" s="5">
        <v>2045.96</v>
      </c>
    </row>
    <row r="521" spans="1:2" x14ac:dyDescent="0.15">
      <c r="A521" s="6">
        <v>38035</v>
      </c>
      <c r="B521" s="5">
        <v>2076.4699999999998</v>
      </c>
    </row>
    <row r="522" spans="1:2" x14ac:dyDescent="0.15">
      <c r="A522" s="6">
        <v>38034</v>
      </c>
      <c r="B522" s="5">
        <v>2080.35</v>
      </c>
    </row>
    <row r="523" spans="1:2" x14ac:dyDescent="0.15">
      <c r="A523" s="6">
        <v>38030</v>
      </c>
      <c r="B523" s="5">
        <v>2053.56</v>
      </c>
    </row>
    <row r="524" spans="1:2" x14ac:dyDescent="0.15">
      <c r="A524" s="6">
        <v>38029</v>
      </c>
      <c r="B524" s="5">
        <v>2073.61</v>
      </c>
    </row>
    <row r="525" spans="1:2" x14ac:dyDescent="0.15">
      <c r="A525" s="6">
        <v>38028</v>
      </c>
      <c r="B525" s="5">
        <v>2089.66</v>
      </c>
    </row>
    <row r="526" spans="1:2" x14ac:dyDescent="0.15">
      <c r="A526" s="6">
        <v>38027</v>
      </c>
      <c r="B526" s="5">
        <v>2075.33</v>
      </c>
    </row>
    <row r="527" spans="1:2" x14ac:dyDescent="0.15">
      <c r="A527" s="6">
        <v>38026</v>
      </c>
      <c r="B527" s="5">
        <v>2060.5700000000002</v>
      </c>
    </row>
    <row r="528" spans="1:2" x14ac:dyDescent="0.15">
      <c r="A528" s="6">
        <v>38023</v>
      </c>
      <c r="B528" s="5">
        <v>2064.0100000000002</v>
      </c>
    </row>
    <row r="529" spans="1:2" x14ac:dyDescent="0.15">
      <c r="A529" s="6">
        <v>38022</v>
      </c>
      <c r="B529" s="5">
        <v>2019.56</v>
      </c>
    </row>
    <row r="530" spans="1:2" x14ac:dyDescent="0.15">
      <c r="A530" s="6">
        <v>38021</v>
      </c>
      <c r="B530" s="5">
        <v>2014.14</v>
      </c>
    </row>
    <row r="531" spans="1:2" x14ac:dyDescent="0.15">
      <c r="A531" s="6">
        <v>38020</v>
      </c>
      <c r="B531" s="5">
        <v>2066.21</v>
      </c>
    </row>
    <row r="532" spans="1:2" x14ac:dyDescent="0.15">
      <c r="A532" s="6">
        <v>38019</v>
      </c>
      <c r="B532" s="5">
        <v>2063.15</v>
      </c>
    </row>
    <row r="533" spans="1:2" x14ac:dyDescent="0.15">
      <c r="A533" s="6">
        <v>38016</v>
      </c>
      <c r="B533" s="5">
        <v>2066.15</v>
      </c>
    </row>
    <row r="534" spans="1:2" x14ac:dyDescent="0.15">
      <c r="A534" s="6">
        <v>38015</v>
      </c>
      <c r="B534" s="5">
        <v>2068.23</v>
      </c>
    </row>
    <row r="535" spans="1:2" x14ac:dyDescent="0.15">
      <c r="A535" s="6">
        <v>38014</v>
      </c>
      <c r="B535" s="5">
        <v>2077.37</v>
      </c>
    </row>
    <row r="536" spans="1:2" x14ac:dyDescent="0.15">
      <c r="A536" s="6">
        <v>38013</v>
      </c>
      <c r="B536" s="5">
        <v>2116.04</v>
      </c>
    </row>
    <row r="537" spans="1:2" x14ac:dyDescent="0.15">
      <c r="A537" s="6">
        <v>38012</v>
      </c>
      <c r="B537" s="5">
        <v>2153.83</v>
      </c>
    </row>
    <row r="538" spans="1:2" x14ac:dyDescent="0.15">
      <c r="A538" s="6">
        <v>38009</v>
      </c>
      <c r="B538" s="5">
        <v>2123.87</v>
      </c>
    </row>
    <row r="539" spans="1:2" x14ac:dyDescent="0.15">
      <c r="A539" s="6">
        <v>38008</v>
      </c>
      <c r="B539" s="5">
        <v>2119.0100000000002</v>
      </c>
    </row>
    <row r="540" spans="1:2" x14ac:dyDescent="0.15">
      <c r="A540" s="6">
        <v>38007</v>
      </c>
      <c r="B540" s="5">
        <v>2142.4499999999998</v>
      </c>
    </row>
    <row r="541" spans="1:2" x14ac:dyDescent="0.15">
      <c r="A541" s="6">
        <v>38006</v>
      </c>
      <c r="B541" s="5">
        <v>2147.98</v>
      </c>
    </row>
    <row r="542" spans="1:2" x14ac:dyDescent="0.15">
      <c r="A542" s="6">
        <v>38002</v>
      </c>
      <c r="B542" s="5">
        <v>2140.46</v>
      </c>
    </row>
    <row r="543" spans="1:2" x14ac:dyDescent="0.15">
      <c r="A543" s="6">
        <v>38001</v>
      </c>
      <c r="B543" s="5">
        <v>2109.08</v>
      </c>
    </row>
    <row r="544" spans="1:2" x14ac:dyDescent="0.15">
      <c r="A544" s="6">
        <v>38000</v>
      </c>
      <c r="B544" s="5">
        <v>2111.13</v>
      </c>
    </row>
    <row r="545" spans="1:2" x14ac:dyDescent="0.15">
      <c r="A545" s="6">
        <v>37999</v>
      </c>
      <c r="B545" s="5">
        <v>2096.44</v>
      </c>
    </row>
    <row r="546" spans="1:2" x14ac:dyDescent="0.15">
      <c r="A546" s="6">
        <v>37998</v>
      </c>
      <c r="B546" s="5">
        <v>2111.7800000000002</v>
      </c>
    </row>
    <row r="547" spans="1:2" x14ac:dyDescent="0.15">
      <c r="A547" s="6">
        <v>37995</v>
      </c>
      <c r="B547" s="5">
        <v>2086.92</v>
      </c>
    </row>
    <row r="548" spans="1:2" x14ac:dyDescent="0.15">
      <c r="A548" s="6">
        <v>37994</v>
      </c>
      <c r="B548" s="5">
        <v>2100.25</v>
      </c>
    </row>
    <row r="549" spans="1:2" x14ac:dyDescent="0.15">
      <c r="A549" s="6">
        <v>37993</v>
      </c>
      <c r="B549" s="5">
        <v>2077.6799999999998</v>
      </c>
    </row>
    <row r="550" spans="1:2" x14ac:dyDescent="0.15">
      <c r="A550" s="6">
        <v>37992</v>
      </c>
      <c r="B550" s="5">
        <v>2057.37</v>
      </c>
    </row>
    <row r="551" spans="1:2" x14ac:dyDescent="0.15">
      <c r="A551" s="6">
        <v>37991</v>
      </c>
      <c r="B551" s="5">
        <v>2047.36</v>
      </c>
    </row>
    <row r="552" spans="1:2" x14ac:dyDescent="0.15">
      <c r="A552" s="6">
        <v>37988</v>
      </c>
      <c r="B552" s="5">
        <v>2006.68</v>
      </c>
    </row>
    <row r="553" spans="1:2" x14ac:dyDescent="0.15">
      <c r="A553" s="6">
        <v>37986</v>
      </c>
      <c r="B553" s="5">
        <v>2003.37</v>
      </c>
    </row>
    <row r="554" spans="1:2" x14ac:dyDescent="0.15">
      <c r="A554" s="6">
        <v>37985</v>
      </c>
      <c r="B554" s="5">
        <v>2009.88</v>
      </c>
    </row>
    <row r="555" spans="1:2" x14ac:dyDescent="0.15">
      <c r="A555" s="6">
        <v>37984</v>
      </c>
      <c r="B555" s="5">
        <v>2006.48</v>
      </c>
    </row>
    <row r="556" spans="1:2" x14ac:dyDescent="0.15">
      <c r="A556" s="6">
        <v>37981</v>
      </c>
      <c r="B556" s="5">
        <v>1973.14</v>
      </c>
    </row>
    <row r="557" spans="1:2" x14ac:dyDescent="0.15">
      <c r="A557" s="6">
        <v>37979</v>
      </c>
      <c r="B557" s="5">
        <v>1969.23</v>
      </c>
    </row>
    <row r="558" spans="1:2" x14ac:dyDescent="0.15">
      <c r="A558" s="6">
        <v>37978</v>
      </c>
      <c r="B558" s="5">
        <v>1974.78</v>
      </c>
    </row>
    <row r="559" spans="1:2" x14ac:dyDescent="0.15">
      <c r="A559" s="6">
        <v>37977</v>
      </c>
      <c r="B559" s="5">
        <v>1955.8</v>
      </c>
    </row>
    <row r="560" spans="1:2" x14ac:dyDescent="0.15">
      <c r="A560" s="6">
        <v>37974</v>
      </c>
      <c r="B560" s="5">
        <v>1951.02</v>
      </c>
    </row>
    <row r="561" spans="1:2" x14ac:dyDescent="0.15">
      <c r="A561" s="6">
        <v>37973</v>
      </c>
      <c r="B561" s="5">
        <v>1956.18</v>
      </c>
    </row>
    <row r="562" spans="1:2" x14ac:dyDescent="0.15">
      <c r="A562" s="6">
        <v>37972</v>
      </c>
      <c r="B562" s="5">
        <v>1921.33</v>
      </c>
    </row>
    <row r="563" spans="1:2" x14ac:dyDescent="0.15">
      <c r="A563" s="6">
        <v>37971</v>
      </c>
      <c r="B563" s="5">
        <v>1924.29</v>
      </c>
    </row>
    <row r="564" spans="1:2" x14ac:dyDescent="0.15">
      <c r="A564" s="6">
        <v>37970</v>
      </c>
      <c r="B564" s="5">
        <v>1918.26</v>
      </c>
    </row>
    <row r="565" spans="1:2" x14ac:dyDescent="0.15">
      <c r="A565" s="6">
        <v>37967</v>
      </c>
      <c r="B565" s="5">
        <v>1949</v>
      </c>
    </row>
    <row r="566" spans="1:2" x14ac:dyDescent="0.15">
      <c r="A566" s="6">
        <v>37966</v>
      </c>
      <c r="B566" s="5">
        <v>1942.32</v>
      </c>
    </row>
    <row r="567" spans="1:2" x14ac:dyDescent="0.15">
      <c r="A567" s="6">
        <v>37965</v>
      </c>
      <c r="B567" s="5">
        <v>1904.65</v>
      </c>
    </row>
    <row r="568" spans="1:2" x14ac:dyDescent="0.15">
      <c r="A568" s="6">
        <v>37964</v>
      </c>
      <c r="B568" s="5">
        <v>1908.32</v>
      </c>
    </row>
    <row r="569" spans="1:2" x14ac:dyDescent="0.15">
      <c r="A569" s="6">
        <v>37963</v>
      </c>
      <c r="B569" s="5">
        <v>1948.85</v>
      </c>
    </row>
    <row r="570" spans="1:2" x14ac:dyDescent="0.15">
      <c r="A570" s="6">
        <v>37960</v>
      </c>
      <c r="B570" s="5">
        <v>1937.82</v>
      </c>
    </row>
    <row r="571" spans="1:2" x14ac:dyDescent="0.15">
      <c r="A571" s="6">
        <v>37959</v>
      </c>
      <c r="B571" s="5">
        <v>1968.8</v>
      </c>
    </row>
    <row r="572" spans="1:2" x14ac:dyDescent="0.15">
      <c r="A572" s="6">
        <v>37958</v>
      </c>
      <c r="B572" s="5">
        <v>1960.25</v>
      </c>
    </row>
    <row r="573" spans="1:2" x14ac:dyDescent="0.15">
      <c r="A573" s="6">
        <v>37957</v>
      </c>
      <c r="B573" s="5">
        <v>1980.07</v>
      </c>
    </row>
    <row r="574" spans="1:2" x14ac:dyDescent="0.15">
      <c r="A574" s="6">
        <v>37956</v>
      </c>
      <c r="B574" s="5">
        <v>1989.82</v>
      </c>
    </row>
    <row r="575" spans="1:2" x14ac:dyDescent="0.15">
      <c r="A575" s="6">
        <v>37953</v>
      </c>
      <c r="B575" s="5">
        <v>1960.26</v>
      </c>
    </row>
    <row r="576" spans="1:2" x14ac:dyDescent="0.15">
      <c r="A576" s="6">
        <v>37951</v>
      </c>
      <c r="B576" s="5">
        <v>1953.31</v>
      </c>
    </row>
    <row r="577" spans="1:2" x14ac:dyDescent="0.15">
      <c r="A577" s="6">
        <v>37950</v>
      </c>
      <c r="B577" s="5">
        <v>1943.04</v>
      </c>
    </row>
    <row r="578" spans="1:2" x14ac:dyDescent="0.15">
      <c r="A578" s="6">
        <v>37949</v>
      </c>
      <c r="B578" s="5">
        <v>1947.14</v>
      </c>
    </row>
    <row r="579" spans="1:2" x14ac:dyDescent="0.15">
      <c r="A579" s="6">
        <v>37946</v>
      </c>
      <c r="B579" s="5">
        <v>1893.88</v>
      </c>
    </row>
    <row r="580" spans="1:2" x14ac:dyDescent="0.15">
      <c r="A580" s="6">
        <v>37945</v>
      </c>
      <c r="B580" s="5">
        <v>1881.92</v>
      </c>
    </row>
    <row r="581" spans="1:2" x14ac:dyDescent="0.15">
      <c r="A581" s="6">
        <v>37944</v>
      </c>
      <c r="B581" s="5">
        <v>1899.65</v>
      </c>
    </row>
    <row r="582" spans="1:2" x14ac:dyDescent="0.15">
      <c r="A582" s="6">
        <v>37943</v>
      </c>
      <c r="B582" s="5">
        <v>1881.75</v>
      </c>
    </row>
    <row r="583" spans="1:2" x14ac:dyDescent="0.15">
      <c r="A583" s="6">
        <v>37942</v>
      </c>
      <c r="B583" s="5">
        <v>1909.61</v>
      </c>
    </row>
    <row r="584" spans="1:2" x14ac:dyDescent="0.15">
      <c r="A584" s="6">
        <v>37939</v>
      </c>
      <c r="B584" s="5">
        <v>1930.26</v>
      </c>
    </row>
    <row r="585" spans="1:2" x14ac:dyDescent="0.15">
      <c r="A585" s="6">
        <v>37938</v>
      </c>
      <c r="B585" s="5">
        <v>1967.35</v>
      </c>
    </row>
    <row r="586" spans="1:2" x14ac:dyDescent="0.15">
      <c r="A586" s="6">
        <v>37937</v>
      </c>
      <c r="B586" s="5">
        <v>1973.11</v>
      </c>
    </row>
    <row r="587" spans="1:2" x14ac:dyDescent="0.15">
      <c r="A587" s="6">
        <v>37936</v>
      </c>
      <c r="B587" s="5">
        <v>1930.75</v>
      </c>
    </row>
    <row r="588" spans="1:2" x14ac:dyDescent="0.15">
      <c r="A588" s="6">
        <v>37935</v>
      </c>
      <c r="B588" s="5">
        <v>1941.64</v>
      </c>
    </row>
    <row r="589" spans="1:2" x14ac:dyDescent="0.15">
      <c r="A589" s="6">
        <v>37932</v>
      </c>
      <c r="B589" s="5">
        <v>1970.74</v>
      </c>
    </row>
    <row r="590" spans="1:2" x14ac:dyDescent="0.15">
      <c r="A590" s="6">
        <v>37931</v>
      </c>
      <c r="B590" s="5">
        <v>1976.37</v>
      </c>
    </row>
    <row r="591" spans="1:2" x14ac:dyDescent="0.15">
      <c r="A591" s="6">
        <v>37930</v>
      </c>
      <c r="B591" s="5">
        <v>1959.37</v>
      </c>
    </row>
    <row r="592" spans="1:2" x14ac:dyDescent="0.15">
      <c r="A592" s="6">
        <v>37929</v>
      </c>
      <c r="B592" s="5">
        <v>1957.97</v>
      </c>
    </row>
    <row r="593" spans="1:2" x14ac:dyDescent="0.15">
      <c r="A593" s="6">
        <v>37928</v>
      </c>
      <c r="B593" s="5">
        <v>1967.7</v>
      </c>
    </row>
    <row r="594" spans="1:2" x14ac:dyDescent="0.15">
      <c r="A594" s="6">
        <v>37925</v>
      </c>
      <c r="B594" s="5">
        <v>1932.21</v>
      </c>
    </row>
    <row r="595" spans="1:2" x14ac:dyDescent="0.15">
      <c r="A595" s="6">
        <v>37924</v>
      </c>
      <c r="B595" s="5">
        <v>1932.69</v>
      </c>
    </row>
    <row r="596" spans="1:2" x14ac:dyDescent="0.15">
      <c r="A596" s="6">
        <v>37923</v>
      </c>
      <c r="B596" s="5">
        <v>1936.56</v>
      </c>
    </row>
    <row r="597" spans="1:2" x14ac:dyDescent="0.15">
      <c r="A597" s="6">
        <v>37922</v>
      </c>
      <c r="B597" s="5">
        <v>1932.26</v>
      </c>
    </row>
    <row r="598" spans="1:2" x14ac:dyDescent="0.15">
      <c r="A598" s="6">
        <v>37921</v>
      </c>
      <c r="B598" s="5">
        <v>1882.91</v>
      </c>
    </row>
    <row r="599" spans="1:2" x14ac:dyDescent="0.15">
      <c r="A599" s="6">
        <v>37918</v>
      </c>
      <c r="B599" s="5">
        <v>1865.59</v>
      </c>
    </row>
    <row r="600" spans="1:2" x14ac:dyDescent="0.15">
      <c r="A600" s="6">
        <v>37917</v>
      </c>
      <c r="B600" s="5">
        <v>1885.51</v>
      </c>
    </row>
    <row r="601" spans="1:2" x14ac:dyDescent="0.15">
      <c r="A601" s="6">
        <v>37916</v>
      </c>
      <c r="B601" s="5">
        <v>1898.07</v>
      </c>
    </row>
    <row r="602" spans="1:2" x14ac:dyDescent="0.15">
      <c r="A602" s="6">
        <v>37915</v>
      </c>
      <c r="B602" s="5">
        <v>1940.9</v>
      </c>
    </row>
    <row r="603" spans="1:2" x14ac:dyDescent="0.15">
      <c r="A603" s="6">
        <v>37914</v>
      </c>
      <c r="B603" s="5">
        <v>1925.14</v>
      </c>
    </row>
    <row r="604" spans="1:2" x14ac:dyDescent="0.15">
      <c r="A604" s="6">
        <v>37911</v>
      </c>
      <c r="B604" s="5">
        <v>1912.36</v>
      </c>
    </row>
    <row r="605" spans="1:2" x14ac:dyDescent="0.15">
      <c r="A605" s="6">
        <v>37910</v>
      </c>
      <c r="B605" s="5">
        <v>1950.14</v>
      </c>
    </row>
    <row r="606" spans="1:2" x14ac:dyDescent="0.15">
      <c r="A606" s="6">
        <v>37909</v>
      </c>
      <c r="B606" s="5">
        <v>1939.1</v>
      </c>
    </row>
    <row r="607" spans="1:2" x14ac:dyDescent="0.15">
      <c r="A607" s="6">
        <v>37908</v>
      </c>
      <c r="B607" s="5">
        <v>1943.19</v>
      </c>
    </row>
    <row r="608" spans="1:2" x14ac:dyDescent="0.15">
      <c r="A608" s="6">
        <v>37907</v>
      </c>
      <c r="B608" s="5">
        <v>1933.53</v>
      </c>
    </row>
    <row r="609" spans="1:2" x14ac:dyDescent="0.15">
      <c r="A609" s="6">
        <v>37904</v>
      </c>
      <c r="B609" s="5">
        <v>1915.31</v>
      </c>
    </row>
    <row r="610" spans="1:2" x14ac:dyDescent="0.15">
      <c r="A610" s="6">
        <v>37903</v>
      </c>
      <c r="B610" s="5">
        <v>1911.9</v>
      </c>
    </row>
    <row r="611" spans="1:2" x14ac:dyDescent="0.15">
      <c r="A611" s="6">
        <v>37902</v>
      </c>
      <c r="B611" s="5">
        <v>1893.78</v>
      </c>
    </row>
    <row r="612" spans="1:2" x14ac:dyDescent="0.15">
      <c r="A612" s="6">
        <v>37901</v>
      </c>
      <c r="B612" s="5">
        <v>1907.85</v>
      </c>
    </row>
    <row r="613" spans="1:2" x14ac:dyDescent="0.15">
      <c r="A613" s="6">
        <v>37900</v>
      </c>
      <c r="B613" s="5">
        <v>1893.46</v>
      </c>
    </row>
    <row r="614" spans="1:2" x14ac:dyDescent="0.15">
      <c r="A614" s="6">
        <v>37897</v>
      </c>
      <c r="B614" s="5">
        <v>1880.57</v>
      </c>
    </row>
    <row r="615" spans="1:2" x14ac:dyDescent="0.15">
      <c r="A615" s="6">
        <v>37896</v>
      </c>
      <c r="B615" s="5">
        <v>1836.22</v>
      </c>
    </row>
    <row r="616" spans="1:2" x14ac:dyDescent="0.15">
      <c r="A616" s="6">
        <v>37895</v>
      </c>
      <c r="B616" s="5">
        <v>1832.25</v>
      </c>
    </row>
    <row r="617" spans="1:2" x14ac:dyDescent="0.15">
      <c r="A617" s="6">
        <v>37894</v>
      </c>
      <c r="B617" s="5">
        <v>1786.94</v>
      </c>
    </row>
    <row r="618" spans="1:2" x14ac:dyDescent="0.15">
      <c r="A618" s="6">
        <v>37893</v>
      </c>
      <c r="B618" s="5">
        <v>1824.56</v>
      </c>
    </row>
    <row r="619" spans="1:2" x14ac:dyDescent="0.15">
      <c r="A619" s="6">
        <v>37890</v>
      </c>
      <c r="B619" s="5">
        <v>1792.07</v>
      </c>
    </row>
    <row r="620" spans="1:2" x14ac:dyDescent="0.15">
      <c r="A620" s="6">
        <v>37889</v>
      </c>
      <c r="B620" s="5">
        <v>1817.24</v>
      </c>
    </row>
    <row r="621" spans="1:2" x14ac:dyDescent="0.15">
      <c r="A621" s="6">
        <v>37888</v>
      </c>
      <c r="B621" s="5">
        <v>1843.7</v>
      </c>
    </row>
    <row r="622" spans="1:2" x14ac:dyDescent="0.15">
      <c r="A622" s="6">
        <v>37887</v>
      </c>
      <c r="B622" s="5">
        <v>1901.72</v>
      </c>
    </row>
    <row r="623" spans="1:2" x14ac:dyDescent="0.15">
      <c r="A623" s="6">
        <v>37886</v>
      </c>
      <c r="B623" s="5">
        <v>1874.62</v>
      </c>
    </row>
    <row r="624" spans="1:2" x14ac:dyDescent="0.15">
      <c r="A624" s="6">
        <v>37883</v>
      </c>
      <c r="B624" s="5">
        <v>1905.7</v>
      </c>
    </row>
    <row r="625" spans="1:2" x14ac:dyDescent="0.15">
      <c r="A625" s="6">
        <v>37882</v>
      </c>
      <c r="B625" s="5">
        <v>1909.55</v>
      </c>
    </row>
    <row r="626" spans="1:2" x14ac:dyDescent="0.15">
      <c r="A626" s="6">
        <v>37881</v>
      </c>
      <c r="B626" s="5">
        <v>1883.1</v>
      </c>
    </row>
    <row r="627" spans="1:2" x14ac:dyDescent="0.15">
      <c r="A627" s="6">
        <v>37880</v>
      </c>
      <c r="B627" s="5">
        <v>1887.25</v>
      </c>
    </row>
    <row r="628" spans="1:2" x14ac:dyDescent="0.15">
      <c r="A628" s="6">
        <v>37879</v>
      </c>
      <c r="B628" s="5">
        <v>1845.7</v>
      </c>
    </row>
    <row r="629" spans="1:2" x14ac:dyDescent="0.15">
      <c r="A629" s="6">
        <v>37876</v>
      </c>
      <c r="B629" s="5">
        <v>1855.03</v>
      </c>
    </row>
    <row r="630" spans="1:2" x14ac:dyDescent="0.15">
      <c r="A630" s="6">
        <v>37875</v>
      </c>
      <c r="B630" s="5">
        <v>1846.09</v>
      </c>
    </row>
    <row r="631" spans="1:2" x14ac:dyDescent="0.15">
      <c r="A631" s="6">
        <v>37874</v>
      </c>
      <c r="B631" s="5">
        <v>1823.81</v>
      </c>
    </row>
    <row r="632" spans="1:2" x14ac:dyDescent="0.15">
      <c r="A632" s="6">
        <v>37873</v>
      </c>
      <c r="B632" s="5">
        <v>1873.43</v>
      </c>
    </row>
    <row r="633" spans="1:2" x14ac:dyDescent="0.15">
      <c r="A633" s="6">
        <v>37872</v>
      </c>
      <c r="B633" s="5">
        <v>1888.62</v>
      </c>
    </row>
    <row r="634" spans="1:2" x14ac:dyDescent="0.15">
      <c r="A634" s="6">
        <v>37869</v>
      </c>
      <c r="B634" s="5">
        <v>1858.24</v>
      </c>
    </row>
    <row r="635" spans="1:2" x14ac:dyDescent="0.15">
      <c r="A635" s="6">
        <v>37868</v>
      </c>
      <c r="B635" s="5">
        <v>1868.97</v>
      </c>
    </row>
    <row r="636" spans="1:2" x14ac:dyDescent="0.15">
      <c r="A636" s="6">
        <v>37867</v>
      </c>
      <c r="B636" s="5">
        <v>1852.9</v>
      </c>
    </row>
    <row r="637" spans="1:2" x14ac:dyDescent="0.15">
      <c r="A637" s="6">
        <v>37866</v>
      </c>
      <c r="B637" s="5">
        <v>1841.48</v>
      </c>
    </row>
    <row r="638" spans="1:2" x14ac:dyDescent="0.15">
      <c r="A638" s="6">
        <v>37862</v>
      </c>
      <c r="B638" s="5">
        <v>1810.45</v>
      </c>
    </row>
    <row r="639" spans="1:2" x14ac:dyDescent="0.15">
      <c r="A639" s="6">
        <v>37861</v>
      </c>
      <c r="B639" s="5">
        <v>1800.18</v>
      </c>
    </row>
    <row r="640" spans="1:2" x14ac:dyDescent="0.15">
      <c r="A640" s="6">
        <v>37860</v>
      </c>
      <c r="B640" s="5">
        <v>1782.13</v>
      </c>
    </row>
    <row r="641" spans="1:2" x14ac:dyDescent="0.15">
      <c r="A641" s="6">
        <v>37859</v>
      </c>
      <c r="B641" s="5">
        <v>1770.65</v>
      </c>
    </row>
    <row r="642" spans="1:2" x14ac:dyDescent="0.15">
      <c r="A642" s="6">
        <v>37858</v>
      </c>
      <c r="B642" s="5">
        <v>1764.31</v>
      </c>
    </row>
    <row r="643" spans="1:2" x14ac:dyDescent="0.15">
      <c r="A643" s="6">
        <v>37855</v>
      </c>
      <c r="B643" s="5">
        <v>1765.32</v>
      </c>
    </row>
    <row r="644" spans="1:2" x14ac:dyDescent="0.15">
      <c r="A644" s="6">
        <v>37854</v>
      </c>
      <c r="B644" s="5">
        <v>1777.55</v>
      </c>
    </row>
    <row r="645" spans="1:2" x14ac:dyDescent="0.15">
      <c r="A645" s="6">
        <v>37853</v>
      </c>
      <c r="B645" s="5">
        <v>1760.54</v>
      </c>
    </row>
    <row r="646" spans="1:2" x14ac:dyDescent="0.15">
      <c r="A646" s="6">
        <v>37852</v>
      </c>
      <c r="B646" s="5">
        <v>1761.11</v>
      </c>
    </row>
    <row r="647" spans="1:2" x14ac:dyDescent="0.15">
      <c r="A647" s="6">
        <v>37851</v>
      </c>
      <c r="B647" s="5">
        <v>1739.49</v>
      </c>
    </row>
    <row r="648" spans="1:2" x14ac:dyDescent="0.15">
      <c r="A648" s="6">
        <v>37848</v>
      </c>
      <c r="B648" s="5">
        <v>1702.01</v>
      </c>
    </row>
    <row r="649" spans="1:2" x14ac:dyDescent="0.15">
      <c r="A649" s="6">
        <v>37847</v>
      </c>
      <c r="B649" s="5">
        <v>1700.34</v>
      </c>
    </row>
    <row r="650" spans="1:2" x14ac:dyDescent="0.15">
      <c r="A650" s="6">
        <v>37846</v>
      </c>
      <c r="B650" s="5">
        <v>1686.61</v>
      </c>
    </row>
    <row r="651" spans="1:2" x14ac:dyDescent="0.15">
      <c r="A651" s="6">
        <v>37845</v>
      </c>
      <c r="B651" s="5">
        <v>1687.01</v>
      </c>
    </row>
    <row r="652" spans="1:2" x14ac:dyDescent="0.15">
      <c r="A652" s="6">
        <v>37844</v>
      </c>
      <c r="B652" s="5">
        <v>1661.51</v>
      </c>
    </row>
    <row r="653" spans="1:2" x14ac:dyDescent="0.15">
      <c r="A653" s="6">
        <v>37841</v>
      </c>
      <c r="B653" s="5">
        <v>1644.03</v>
      </c>
    </row>
    <row r="654" spans="1:2" x14ac:dyDescent="0.15">
      <c r="A654" s="6">
        <v>37840</v>
      </c>
      <c r="B654" s="5">
        <v>1652.18</v>
      </c>
    </row>
    <row r="655" spans="1:2" x14ac:dyDescent="0.15">
      <c r="A655" s="6">
        <v>37839</v>
      </c>
      <c r="B655" s="5">
        <v>1652.68</v>
      </c>
    </row>
    <row r="656" spans="1:2" x14ac:dyDescent="0.15">
      <c r="A656" s="6">
        <v>37838</v>
      </c>
      <c r="B656" s="5">
        <v>1673.5</v>
      </c>
    </row>
    <row r="657" spans="1:2" x14ac:dyDescent="0.15">
      <c r="A657" s="6">
        <v>37837</v>
      </c>
      <c r="B657" s="5">
        <v>1714.06</v>
      </c>
    </row>
    <row r="658" spans="1:2" x14ac:dyDescent="0.15">
      <c r="A658" s="6">
        <v>37834</v>
      </c>
      <c r="B658" s="5">
        <v>1715.62</v>
      </c>
    </row>
    <row r="659" spans="1:2" x14ac:dyDescent="0.15">
      <c r="A659" s="6">
        <v>37833</v>
      </c>
      <c r="B659" s="5">
        <v>1735.02</v>
      </c>
    </row>
    <row r="660" spans="1:2" x14ac:dyDescent="0.15">
      <c r="A660" s="6">
        <v>37832</v>
      </c>
      <c r="B660" s="5">
        <v>1720.91</v>
      </c>
    </row>
    <row r="661" spans="1:2" x14ac:dyDescent="0.15">
      <c r="A661" s="6">
        <v>37831</v>
      </c>
      <c r="B661" s="5">
        <v>1731.37</v>
      </c>
    </row>
    <row r="662" spans="1:2" x14ac:dyDescent="0.15">
      <c r="A662" s="6">
        <v>37830</v>
      </c>
      <c r="B662" s="5">
        <v>1735.36</v>
      </c>
    </row>
    <row r="663" spans="1:2" x14ac:dyDescent="0.15">
      <c r="A663" s="6">
        <v>37827</v>
      </c>
      <c r="B663" s="5">
        <v>1730.7</v>
      </c>
    </row>
    <row r="664" spans="1:2" x14ac:dyDescent="0.15">
      <c r="A664" s="6">
        <v>37826</v>
      </c>
      <c r="B664" s="5">
        <v>1701.42</v>
      </c>
    </row>
    <row r="665" spans="1:2" x14ac:dyDescent="0.15">
      <c r="A665" s="6">
        <v>37825</v>
      </c>
      <c r="B665" s="5">
        <v>1719.18</v>
      </c>
    </row>
    <row r="666" spans="1:2" x14ac:dyDescent="0.15">
      <c r="A666" s="6">
        <v>37824</v>
      </c>
      <c r="B666" s="5">
        <v>1706.1</v>
      </c>
    </row>
    <row r="667" spans="1:2" x14ac:dyDescent="0.15">
      <c r="A667" s="6">
        <v>37823</v>
      </c>
      <c r="B667" s="5">
        <v>1681.41</v>
      </c>
    </row>
    <row r="668" spans="1:2" x14ac:dyDescent="0.15">
      <c r="A668" s="6">
        <v>37820</v>
      </c>
      <c r="B668" s="5">
        <v>1708.5</v>
      </c>
    </row>
    <row r="669" spans="1:2" x14ac:dyDescent="0.15">
      <c r="A669" s="6">
        <v>37819</v>
      </c>
      <c r="B669" s="5">
        <v>1698.02</v>
      </c>
    </row>
    <row r="670" spans="1:2" x14ac:dyDescent="0.15">
      <c r="A670" s="6">
        <v>37818</v>
      </c>
      <c r="B670" s="5">
        <v>1747.97</v>
      </c>
    </row>
    <row r="671" spans="1:2" x14ac:dyDescent="0.15">
      <c r="A671" s="6">
        <v>37817</v>
      </c>
      <c r="B671" s="5">
        <v>1753.21</v>
      </c>
    </row>
    <row r="672" spans="1:2" x14ac:dyDescent="0.15">
      <c r="A672" s="6">
        <v>37816</v>
      </c>
      <c r="B672" s="5">
        <v>1754.82</v>
      </c>
    </row>
    <row r="673" spans="1:2" x14ac:dyDescent="0.15">
      <c r="A673" s="6">
        <v>37813</v>
      </c>
      <c r="B673" s="5">
        <v>1733.93</v>
      </c>
    </row>
    <row r="674" spans="1:2" x14ac:dyDescent="0.15">
      <c r="A674" s="6">
        <v>37812</v>
      </c>
      <c r="B674" s="5">
        <v>1715.86</v>
      </c>
    </row>
    <row r="675" spans="1:2" x14ac:dyDescent="0.15">
      <c r="A675" s="6">
        <v>37811</v>
      </c>
      <c r="B675" s="5">
        <v>1747.46</v>
      </c>
    </row>
    <row r="676" spans="1:2" x14ac:dyDescent="0.15">
      <c r="A676" s="6">
        <v>37810</v>
      </c>
      <c r="B676" s="5">
        <v>1746.46</v>
      </c>
    </row>
    <row r="677" spans="1:2" x14ac:dyDescent="0.15">
      <c r="A677" s="6">
        <v>37809</v>
      </c>
      <c r="B677" s="5">
        <v>1720.71</v>
      </c>
    </row>
    <row r="678" spans="1:2" x14ac:dyDescent="0.15">
      <c r="A678" s="6">
        <v>37805</v>
      </c>
      <c r="B678" s="5">
        <v>1663.46</v>
      </c>
    </row>
    <row r="679" spans="1:2" x14ac:dyDescent="0.15">
      <c r="A679" s="6">
        <v>37804</v>
      </c>
      <c r="B679" s="5">
        <v>1678.73</v>
      </c>
    </row>
    <row r="680" spans="1:2" x14ac:dyDescent="0.15">
      <c r="A680" s="6">
        <v>37803</v>
      </c>
      <c r="B680" s="5">
        <v>1640.13</v>
      </c>
    </row>
    <row r="681" spans="1:2" x14ac:dyDescent="0.15">
      <c r="A681" s="6">
        <v>37802</v>
      </c>
      <c r="B681" s="5">
        <v>1622.8</v>
      </c>
    </row>
    <row r="682" spans="1:2" x14ac:dyDescent="0.15">
      <c r="A682" s="6">
        <v>37799</v>
      </c>
      <c r="B682" s="5">
        <v>1625.26</v>
      </c>
    </row>
    <row r="683" spans="1:2" x14ac:dyDescent="0.15">
      <c r="A683" s="6">
        <v>37798</v>
      </c>
      <c r="B683" s="5">
        <v>1634.01</v>
      </c>
    </row>
    <row r="684" spans="1:2" x14ac:dyDescent="0.15">
      <c r="A684" s="6">
        <v>37797</v>
      </c>
      <c r="B684" s="5">
        <v>1602.66</v>
      </c>
    </row>
    <row r="685" spans="1:2" x14ac:dyDescent="0.15">
      <c r="A685" s="6">
        <v>37796</v>
      </c>
      <c r="B685" s="5">
        <v>1605.61</v>
      </c>
    </row>
    <row r="686" spans="1:2" x14ac:dyDescent="0.15">
      <c r="A686" s="6">
        <v>37795</v>
      </c>
      <c r="B686" s="5">
        <v>1610.75</v>
      </c>
    </row>
    <row r="687" spans="1:2" x14ac:dyDescent="0.15">
      <c r="A687" s="6">
        <v>37792</v>
      </c>
      <c r="B687" s="5">
        <v>1644.72</v>
      </c>
    </row>
    <row r="688" spans="1:2" x14ac:dyDescent="0.15">
      <c r="A688" s="6">
        <v>37791</v>
      </c>
      <c r="B688" s="5">
        <v>1648.64</v>
      </c>
    </row>
    <row r="689" spans="1:2" x14ac:dyDescent="0.15">
      <c r="A689" s="6">
        <v>37790</v>
      </c>
      <c r="B689" s="5">
        <v>1677.14</v>
      </c>
    </row>
    <row r="690" spans="1:2" x14ac:dyDescent="0.15">
      <c r="A690" s="6">
        <v>37789</v>
      </c>
      <c r="B690" s="5">
        <v>1668.44</v>
      </c>
    </row>
    <row r="691" spans="1:2" x14ac:dyDescent="0.15">
      <c r="A691" s="6">
        <v>37788</v>
      </c>
      <c r="B691" s="5">
        <v>1666.58</v>
      </c>
    </row>
    <row r="692" spans="1:2" x14ac:dyDescent="0.15">
      <c r="A692" s="6">
        <v>37785</v>
      </c>
      <c r="B692" s="5">
        <v>1626.49</v>
      </c>
    </row>
    <row r="693" spans="1:2" x14ac:dyDescent="0.15">
      <c r="A693" s="6">
        <v>37784</v>
      </c>
      <c r="B693" s="5">
        <v>1653.62</v>
      </c>
    </row>
    <row r="694" spans="1:2" x14ac:dyDescent="0.15">
      <c r="A694" s="6">
        <v>37783</v>
      </c>
      <c r="B694" s="5">
        <v>1646.02</v>
      </c>
    </row>
    <row r="695" spans="1:2" x14ac:dyDescent="0.15">
      <c r="A695" s="6">
        <v>37782</v>
      </c>
      <c r="B695" s="5">
        <v>1627.67</v>
      </c>
    </row>
    <row r="696" spans="1:2" x14ac:dyDescent="0.15">
      <c r="A696" s="6">
        <v>37781</v>
      </c>
      <c r="B696" s="5">
        <v>1603.97</v>
      </c>
    </row>
    <row r="697" spans="1:2" x14ac:dyDescent="0.15">
      <c r="A697" s="6">
        <v>37778</v>
      </c>
      <c r="B697" s="5">
        <v>1627.42</v>
      </c>
    </row>
    <row r="698" spans="1:2" x14ac:dyDescent="0.15">
      <c r="A698" s="6">
        <v>37777</v>
      </c>
      <c r="B698" s="5">
        <v>1646.01</v>
      </c>
    </row>
    <row r="699" spans="1:2" x14ac:dyDescent="0.15">
      <c r="A699" s="6">
        <v>37776</v>
      </c>
      <c r="B699" s="5">
        <v>1634.65</v>
      </c>
    </row>
    <row r="700" spans="1:2" x14ac:dyDescent="0.15">
      <c r="A700" s="6">
        <v>37775</v>
      </c>
      <c r="B700" s="5">
        <v>1603.56</v>
      </c>
    </row>
    <row r="701" spans="1:2" x14ac:dyDescent="0.15">
      <c r="A701" s="6">
        <v>37774</v>
      </c>
      <c r="B701" s="5">
        <v>1590.75</v>
      </c>
    </row>
    <row r="702" spans="1:2" x14ac:dyDescent="0.15">
      <c r="A702" s="6">
        <v>37771</v>
      </c>
      <c r="B702" s="5">
        <v>1595.91</v>
      </c>
    </row>
    <row r="703" spans="1:2" x14ac:dyDescent="0.15">
      <c r="A703" s="6">
        <v>37770</v>
      </c>
      <c r="B703" s="5">
        <v>1574.95</v>
      </c>
    </row>
    <row r="704" spans="1:2" x14ac:dyDescent="0.15">
      <c r="A704" s="6">
        <v>37769</v>
      </c>
      <c r="B704" s="5">
        <v>1563.24</v>
      </c>
    </row>
    <row r="705" spans="1:2" x14ac:dyDescent="0.15">
      <c r="A705" s="6">
        <v>37768</v>
      </c>
      <c r="B705" s="5">
        <v>1556.69</v>
      </c>
    </row>
    <row r="706" spans="1:2" x14ac:dyDescent="0.15">
      <c r="A706" s="6">
        <v>37764</v>
      </c>
      <c r="B706" s="5">
        <v>1510.09</v>
      </c>
    </row>
    <row r="707" spans="1:2" x14ac:dyDescent="0.15">
      <c r="A707" s="6">
        <v>37763</v>
      </c>
      <c r="B707" s="5">
        <v>1507.55</v>
      </c>
    </row>
    <row r="708" spans="1:2" x14ac:dyDescent="0.15">
      <c r="A708" s="6">
        <v>37762</v>
      </c>
      <c r="B708" s="5">
        <v>1489.87</v>
      </c>
    </row>
    <row r="709" spans="1:2" x14ac:dyDescent="0.15">
      <c r="A709" s="6">
        <v>37761</v>
      </c>
      <c r="B709" s="5">
        <v>1491.09</v>
      </c>
    </row>
    <row r="710" spans="1:2" x14ac:dyDescent="0.15">
      <c r="A710" s="6">
        <v>37760</v>
      </c>
      <c r="B710" s="5">
        <v>1492.77</v>
      </c>
    </row>
    <row r="711" spans="1:2" x14ac:dyDescent="0.15">
      <c r="A711" s="6">
        <v>37757</v>
      </c>
      <c r="B711" s="5">
        <v>1538.53</v>
      </c>
    </row>
    <row r="712" spans="1:2" x14ac:dyDescent="0.15">
      <c r="A712" s="6">
        <v>37756</v>
      </c>
      <c r="B712" s="5">
        <v>1551.38</v>
      </c>
    </row>
    <row r="713" spans="1:2" x14ac:dyDescent="0.15">
      <c r="A713" s="6">
        <v>37755</v>
      </c>
      <c r="B713" s="5">
        <v>1534.9</v>
      </c>
    </row>
    <row r="714" spans="1:2" x14ac:dyDescent="0.15">
      <c r="A714" s="6">
        <v>37754</v>
      </c>
      <c r="B714" s="5">
        <v>1539.68</v>
      </c>
    </row>
    <row r="715" spans="1:2" x14ac:dyDescent="0.15">
      <c r="A715" s="6">
        <v>37753</v>
      </c>
      <c r="B715" s="5">
        <v>1541.4</v>
      </c>
    </row>
    <row r="716" spans="1:2" x14ac:dyDescent="0.15">
      <c r="A716" s="6">
        <v>37750</v>
      </c>
      <c r="B716" s="5">
        <v>1520.15</v>
      </c>
    </row>
    <row r="717" spans="1:2" x14ac:dyDescent="0.15">
      <c r="A717" s="6">
        <v>37749</v>
      </c>
      <c r="B717" s="5">
        <v>1489.69</v>
      </c>
    </row>
    <row r="718" spans="1:2" x14ac:dyDescent="0.15">
      <c r="A718" s="6">
        <v>37748</v>
      </c>
      <c r="B718" s="5">
        <v>1506.76</v>
      </c>
    </row>
    <row r="719" spans="1:2" x14ac:dyDescent="0.15">
      <c r="A719" s="6">
        <v>37747</v>
      </c>
      <c r="B719" s="5">
        <v>1523.71</v>
      </c>
    </row>
    <row r="720" spans="1:2" x14ac:dyDescent="0.15">
      <c r="A720" s="6">
        <v>37746</v>
      </c>
      <c r="B720" s="5">
        <v>1504.04</v>
      </c>
    </row>
    <row r="721" spans="1:2" x14ac:dyDescent="0.15">
      <c r="A721" s="6">
        <v>37743</v>
      </c>
      <c r="B721" s="5">
        <v>1502.88</v>
      </c>
    </row>
    <row r="722" spans="1:2" x14ac:dyDescent="0.15">
      <c r="A722" s="6">
        <v>37742</v>
      </c>
      <c r="B722" s="5">
        <v>1472.56</v>
      </c>
    </row>
    <row r="723" spans="1:2" x14ac:dyDescent="0.15">
      <c r="A723" s="6">
        <v>37741</v>
      </c>
      <c r="B723" s="5">
        <v>1464.31</v>
      </c>
    </row>
    <row r="724" spans="1:2" x14ac:dyDescent="0.15">
      <c r="A724" s="6">
        <v>37740</v>
      </c>
      <c r="B724" s="5">
        <v>1471.3</v>
      </c>
    </row>
    <row r="725" spans="1:2" x14ac:dyDescent="0.15">
      <c r="A725" s="6">
        <v>37739</v>
      </c>
      <c r="B725" s="5">
        <v>1462.24</v>
      </c>
    </row>
    <row r="726" spans="1:2" x14ac:dyDescent="0.15">
      <c r="A726" s="6">
        <v>37736</v>
      </c>
      <c r="B726" s="5">
        <v>1434.54</v>
      </c>
    </row>
    <row r="727" spans="1:2" x14ac:dyDescent="0.15">
      <c r="A727" s="6">
        <v>37735</v>
      </c>
      <c r="B727" s="5">
        <v>1457.23</v>
      </c>
    </row>
    <row r="728" spans="1:2" x14ac:dyDescent="0.15">
      <c r="A728" s="6">
        <v>37734</v>
      </c>
      <c r="B728" s="5">
        <v>1466.16</v>
      </c>
    </row>
    <row r="729" spans="1:2" x14ac:dyDescent="0.15">
      <c r="A729" s="6">
        <v>37733</v>
      </c>
      <c r="B729" s="5">
        <v>1451.36</v>
      </c>
    </row>
    <row r="730" spans="1:2" x14ac:dyDescent="0.15">
      <c r="A730" s="6">
        <v>37732</v>
      </c>
      <c r="B730" s="5">
        <v>1424.37</v>
      </c>
    </row>
    <row r="731" spans="1:2" x14ac:dyDescent="0.15">
      <c r="A731" s="6">
        <v>37728</v>
      </c>
      <c r="B731" s="5">
        <v>1425.5</v>
      </c>
    </row>
    <row r="732" spans="1:2" x14ac:dyDescent="0.15">
      <c r="A732" s="6">
        <v>37727</v>
      </c>
      <c r="B732" s="5">
        <v>1394.72</v>
      </c>
    </row>
    <row r="733" spans="1:2" x14ac:dyDescent="0.15">
      <c r="A733" s="6">
        <v>37726</v>
      </c>
      <c r="B733" s="5">
        <v>1391.01</v>
      </c>
    </row>
    <row r="734" spans="1:2" x14ac:dyDescent="0.15">
      <c r="A734" s="6">
        <v>37725</v>
      </c>
      <c r="B734" s="5">
        <v>1384.95</v>
      </c>
    </row>
    <row r="735" spans="1:2" x14ac:dyDescent="0.15">
      <c r="A735" s="6">
        <v>37722</v>
      </c>
      <c r="B735" s="5">
        <v>1358.85</v>
      </c>
    </row>
    <row r="736" spans="1:2" x14ac:dyDescent="0.15">
      <c r="A736" s="6">
        <v>37721</v>
      </c>
      <c r="B736" s="5">
        <v>1365.61</v>
      </c>
    </row>
    <row r="737" spans="1:2" x14ac:dyDescent="0.15">
      <c r="A737" s="6">
        <v>37720</v>
      </c>
      <c r="B737" s="5">
        <v>1356.74</v>
      </c>
    </row>
    <row r="738" spans="1:2" x14ac:dyDescent="0.15">
      <c r="A738" s="6">
        <v>37719</v>
      </c>
      <c r="B738" s="5">
        <v>1382.94</v>
      </c>
    </row>
    <row r="739" spans="1:2" x14ac:dyDescent="0.15">
      <c r="A739" s="6">
        <v>37718</v>
      </c>
      <c r="B739" s="5">
        <v>1389.51</v>
      </c>
    </row>
    <row r="740" spans="1:2" x14ac:dyDescent="0.15">
      <c r="A740" s="6">
        <v>37715</v>
      </c>
      <c r="B740" s="5">
        <v>1383.51</v>
      </c>
    </row>
    <row r="741" spans="1:2" x14ac:dyDescent="0.15">
      <c r="A741" s="6">
        <v>37714</v>
      </c>
      <c r="B741" s="5">
        <v>1396.58</v>
      </c>
    </row>
    <row r="742" spans="1:2" x14ac:dyDescent="0.15">
      <c r="A742" s="6">
        <v>37713</v>
      </c>
      <c r="B742" s="5">
        <v>1396.72</v>
      </c>
    </row>
    <row r="743" spans="1:2" x14ac:dyDescent="0.15">
      <c r="A743" s="6">
        <v>37712</v>
      </c>
      <c r="B743" s="5">
        <v>1348.3</v>
      </c>
    </row>
    <row r="744" spans="1:2" x14ac:dyDescent="0.15">
      <c r="A744" s="6">
        <v>37711</v>
      </c>
      <c r="B744" s="5">
        <v>1341.17</v>
      </c>
    </row>
    <row r="745" spans="1:2" x14ac:dyDescent="0.15">
      <c r="A745" s="6">
        <v>37708</v>
      </c>
      <c r="B745" s="5">
        <v>1369.6</v>
      </c>
    </row>
    <row r="746" spans="1:2" x14ac:dyDescent="0.15">
      <c r="A746" s="6">
        <v>37707</v>
      </c>
      <c r="B746" s="5">
        <v>1384.25</v>
      </c>
    </row>
    <row r="747" spans="1:2" x14ac:dyDescent="0.15">
      <c r="A747" s="6">
        <v>37706</v>
      </c>
      <c r="B747" s="5">
        <v>1387.45</v>
      </c>
    </row>
    <row r="748" spans="1:2" x14ac:dyDescent="0.15">
      <c r="A748" s="6">
        <v>37705</v>
      </c>
      <c r="B748" s="5">
        <v>1391.01</v>
      </c>
    </row>
    <row r="749" spans="1:2" x14ac:dyDescent="0.15">
      <c r="A749" s="6">
        <v>37704</v>
      </c>
      <c r="B749" s="5">
        <v>1369.78</v>
      </c>
    </row>
    <row r="750" spans="1:2" x14ac:dyDescent="0.15">
      <c r="A750" s="6">
        <v>37701</v>
      </c>
      <c r="B750" s="5">
        <v>1421.84</v>
      </c>
    </row>
    <row r="751" spans="1:2" x14ac:dyDescent="0.15">
      <c r="A751" s="6">
        <v>37700</v>
      </c>
      <c r="B751" s="5">
        <v>1402.77</v>
      </c>
    </row>
    <row r="752" spans="1:2" x14ac:dyDescent="0.15">
      <c r="A752" s="6">
        <v>37699</v>
      </c>
      <c r="B752" s="5">
        <v>1397.07</v>
      </c>
    </row>
    <row r="753" spans="1:2" x14ac:dyDescent="0.15">
      <c r="A753" s="6">
        <v>37698</v>
      </c>
      <c r="B753" s="5">
        <v>1400.55</v>
      </c>
    </row>
    <row r="754" spans="1:2" x14ac:dyDescent="0.15">
      <c r="A754" s="6">
        <v>37697</v>
      </c>
      <c r="B754" s="5">
        <v>1392.27</v>
      </c>
    </row>
    <row r="755" spans="1:2" x14ac:dyDescent="0.15">
      <c r="A755" s="6">
        <v>37694</v>
      </c>
      <c r="B755" s="5">
        <v>1340.33</v>
      </c>
    </row>
    <row r="756" spans="1:2" x14ac:dyDescent="0.15">
      <c r="A756" s="6">
        <v>37693</v>
      </c>
      <c r="B756" s="5">
        <v>1340.77</v>
      </c>
    </row>
    <row r="757" spans="1:2" x14ac:dyDescent="0.15">
      <c r="A757" s="6">
        <v>37692</v>
      </c>
      <c r="B757" s="5">
        <v>1279.24</v>
      </c>
    </row>
    <row r="758" spans="1:2" x14ac:dyDescent="0.15">
      <c r="A758" s="6">
        <v>37691</v>
      </c>
      <c r="B758" s="5">
        <v>1271.47</v>
      </c>
    </row>
    <row r="759" spans="1:2" x14ac:dyDescent="0.15">
      <c r="A759" s="6">
        <v>37690</v>
      </c>
      <c r="B759" s="5">
        <v>1278.3699999999999</v>
      </c>
    </row>
    <row r="760" spans="1:2" x14ac:dyDescent="0.15">
      <c r="A760" s="6">
        <v>37687</v>
      </c>
      <c r="B760" s="5">
        <v>1305.29</v>
      </c>
    </row>
    <row r="761" spans="1:2" x14ac:dyDescent="0.15">
      <c r="A761" s="6">
        <v>37686</v>
      </c>
      <c r="B761" s="5">
        <v>1302.8900000000001</v>
      </c>
    </row>
    <row r="762" spans="1:2" x14ac:dyDescent="0.15">
      <c r="A762" s="6">
        <v>37685</v>
      </c>
      <c r="B762" s="5">
        <v>1314.4</v>
      </c>
    </row>
    <row r="763" spans="1:2" x14ac:dyDescent="0.15">
      <c r="A763" s="6">
        <v>37684</v>
      </c>
      <c r="B763" s="5">
        <v>1307.77</v>
      </c>
    </row>
    <row r="764" spans="1:2" x14ac:dyDescent="0.15">
      <c r="A764" s="6">
        <v>37683</v>
      </c>
      <c r="B764" s="5">
        <v>1320.29</v>
      </c>
    </row>
    <row r="765" spans="1:2" x14ac:dyDescent="0.15">
      <c r="A765" s="6">
        <v>37680</v>
      </c>
      <c r="B765" s="5">
        <v>1337.52</v>
      </c>
    </row>
    <row r="766" spans="1:2" x14ac:dyDescent="0.15">
      <c r="A766" s="6">
        <v>37679</v>
      </c>
      <c r="B766" s="5">
        <v>1323.94</v>
      </c>
    </row>
    <row r="767" spans="1:2" x14ac:dyDescent="0.15">
      <c r="A767" s="6">
        <v>37678</v>
      </c>
      <c r="B767" s="5">
        <v>1303.68</v>
      </c>
    </row>
    <row r="768" spans="1:2" x14ac:dyDescent="0.15">
      <c r="A768" s="6">
        <v>37677</v>
      </c>
      <c r="B768" s="5">
        <v>1328.98</v>
      </c>
    </row>
    <row r="769" spans="1:2" x14ac:dyDescent="0.15">
      <c r="A769" s="6">
        <v>37676</v>
      </c>
      <c r="B769" s="5">
        <v>1322.38</v>
      </c>
    </row>
    <row r="770" spans="1:2" x14ac:dyDescent="0.15">
      <c r="A770" s="6">
        <v>37673</v>
      </c>
      <c r="B770" s="5">
        <v>1349.02</v>
      </c>
    </row>
    <row r="771" spans="1:2" x14ac:dyDescent="0.15">
      <c r="A771" s="6">
        <v>37672</v>
      </c>
      <c r="B771" s="5">
        <v>1331.23</v>
      </c>
    </row>
    <row r="772" spans="1:2" x14ac:dyDescent="0.15">
      <c r="A772" s="6">
        <v>37671</v>
      </c>
      <c r="B772" s="5">
        <v>1334.32</v>
      </c>
    </row>
    <row r="773" spans="1:2" x14ac:dyDescent="0.15">
      <c r="A773" s="6">
        <v>37670</v>
      </c>
      <c r="B773" s="5">
        <v>1346.54</v>
      </c>
    </row>
    <row r="774" spans="1:2" x14ac:dyDescent="0.15">
      <c r="A774" s="6">
        <v>37666</v>
      </c>
      <c r="B774" s="5">
        <v>1310.17</v>
      </c>
    </row>
    <row r="775" spans="1:2" x14ac:dyDescent="0.15">
      <c r="A775" s="6">
        <v>37665</v>
      </c>
      <c r="B775" s="5">
        <v>1277.44</v>
      </c>
    </row>
    <row r="776" spans="1:2" x14ac:dyDescent="0.15">
      <c r="A776" s="6">
        <v>37664</v>
      </c>
      <c r="B776" s="5">
        <v>1278.97</v>
      </c>
    </row>
    <row r="777" spans="1:2" x14ac:dyDescent="0.15">
      <c r="A777" s="6">
        <v>37663</v>
      </c>
      <c r="B777" s="5">
        <v>1295.46</v>
      </c>
    </row>
    <row r="778" spans="1:2" x14ac:dyDescent="0.15">
      <c r="A778" s="6">
        <v>37662</v>
      </c>
      <c r="B778" s="5">
        <v>1296.68</v>
      </c>
    </row>
    <row r="779" spans="1:2" x14ac:dyDescent="0.15">
      <c r="A779" s="6">
        <v>37659</v>
      </c>
      <c r="B779" s="5">
        <v>1282.47</v>
      </c>
    </row>
    <row r="780" spans="1:2" x14ac:dyDescent="0.15">
      <c r="A780" s="6">
        <v>37658</v>
      </c>
      <c r="B780" s="5">
        <v>1301.73</v>
      </c>
    </row>
    <row r="781" spans="1:2" x14ac:dyDescent="0.15">
      <c r="A781" s="6">
        <v>37657</v>
      </c>
      <c r="B781" s="5">
        <v>1301.5</v>
      </c>
    </row>
    <row r="782" spans="1:2" x14ac:dyDescent="0.15">
      <c r="A782" s="6">
        <v>37656</v>
      </c>
      <c r="B782" s="5">
        <v>1306.1500000000001</v>
      </c>
    </row>
    <row r="783" spans="1:2" x14ac:dyDescent="0.15">
      <c r="A783" s="6">
        <v>37655</v>
      </c>
      <c r="B783" s="5">
        <v>1323.79</v>
      </c>
    </row>
    <row r="784" spans="1:2" x14ac:dyDescent="0.15">
      <c r="A784" s="6">
        <v>37652</v>
      </c>
      <c r="B784" s="5">
        <v>1320.91</v>
      </c>
    </row>
    <row r="785" spans="1:2" x14ac:dyDescent="0.15">
      <c r="A785" s="6">
        <v>37651</v>
      </c>
      <c r="B785" s="5">
        <v>1322.35</v>
      </c>
    </row>
    <row r="786" spans="1:2" x14ac:dyDescent="0.15">
      <c r="A786" s="6">
        <v>37650</v>
      </c>
      <c r="B786" s="5">
        <v>1358.06</v>
      </c>
    </row>
    <row r="787" spans="1:2" x14ac:dyDescent="0.15">
      <c r="A787" s="6">
        <v>37649</v>
      </c>
      <c r="B787" s="5">
        <v>1342.18</v>
      </c>
    </row>
    <row r="788" spans="1:2" x14ac:dyDescent="0.15">
      <c r="A788" s="6">
        <v>37648</v>
      </c>
      <c r="B788" s="5">
        <v>1325.27</v>
      </c>
    </row>
    <row r="789" spans="1:2" x14ac:dyDescent="0.15">
      <c r="A789" s="6">
        <v>37645</v>
      </c>
      <c r="B789" s="5">
        <v>1342.14</v>
      </c>
    </row>
    <row r="790" spans="1:2" x14ac:dyDescent="0.15">
      <c r="A790" s="6">
        <v>37644</v>
      </c>
      <c r="B790" s="5">
        <v>1388.27</v>
      </c>
    </row>
    <row r="791" spans="1:2" x14ac:dyDescent="0.15">
      <c r="A791" s="6">
        <v>37643</v>
      </c>
      <c r="B791" s="5">
        <v>1359.48</v>
      </c>
    </row>
    <row r="792" spans="1:2" x14ac:dyDescent="0.15">
      <c r="A792" s="6">
        <v>37642</v>
      </c>
      <c r="B792" s="5">
        <v>1364.25</v>
      </c>
    </row>
    <row r="793" spans="1:2" x14ac:dyDescent="0.15">
      <c r="A793" s="6">
        <v>37638</v>
      </c>
      <c r="B793" s="5">
        <v>1376.19</v>
      </c>
    </row>
    <row r="794" spans="1:2" x14ac:dyDescent="0.15">
      <c r="A794" s="6">
        <v>37637</v>
      </c>
      <c r="B794" s="5">
        <v>1423.75</v>
      </c>
    </row>
    <row r="795" spans="1:2" x14ac:dyDescent="0.15">
      <c r="A795" s="6">
        <v>37636</v>
      </c>
      <c r="B795" s="5">
        <v>1438.8</v>
      </c>
    </row>
    <row r="796" spans="1:2" x14ac:dyDescent="0.15">
      <c r="A796" s="6">
        <v>37635</v>
      </c>
      <c r="B796" s="5">
        <v>1460.99</v>
      </c>
    </row>
    <row r="797" spans="1:2" x14ac:dyDescent="0.15">
      <c r="A797" s="6">
        <v>37634</v>
      </c>
      <c r="B797" s="5">
        <v>1446.04</v>
      </c>
    </row>
    <row r="798" spans="1:2" x14ac:dyDescent="0.15">
      <c r="A798" s="6">
        <v>37631</v>
      </c>
      <c r="B798" s="5">
        <v>1447.72</v>
      </c>
    </row>
    <row r="799" spans="1:2" x14ac:dyDescent="0.15">
      <c r="A799" s="6">
        <v>37630</v>
      </c>
      <c r="B799" s="5">
        <v>1438.46</v>
      </c>
    </row>
    <row r="800" spans="1:2" x14ac:dyDescent="0.15">
      <c r="A800" s="6">
        <v>37629</v>
      </c>
      <c r="B800" s="5">
        <v>1401.07</v>
      </c>
    </row>
    <row r="801" spans="1:2" x14ac:dyDescent="0.15">
      <c r="A801" s="6">
        <v>37628</v>
      </c>
      <c r="B801" s="5">
        <v>1431.57</v>
      </c>
    </row>
    <row r="802" spans="1:2" x14ac:dyDescent="0.15">
      <c r="A802" s="6">
        <v>37627</v>
      </c>
      <c r="B802" s="5">
        <v>1421.32</v>
      </c>
    </row>
    <row r="803" spans="1:2" x14ac:dyDescent="0.15">
      <c r="A803" s="6">
        <v>37624</v>
      </c>
      <c r="B803" s="5">
        <v>1387.08</v>
      </c>
    </row>
    <row r="804" spans="1:2" x14ac:dyDescent="0.15">
      <c r="A804" s="6">
        <v>37623</v>
      </c>
      <c r="B804" s="5">
        <v>1384.85</v>
      </c>
    </row>
    <row r="805" spans="1:2" x14ac:dyDescent="0.15">
      <c r="A805" s="6">
        <v>37621</v>
      </c>
      <c r="B805" s="5">
        <v>1335.51</v>
      </c>
    </row>
    <row r="806" spans="1:2" x14ac:dyDescent="0.15">
      <c r="A806" s="6">
        <v>37620</v>
      </c>
      <c r="B806" s="5">
        <v>1339.54</v>
      </c>
    </row>
    <row r="807" spans="1:2" x14ac:dyDescent="0.15">
      <c r="A807" s="6">
        <v>37617</v>
      </c>
      <c r="B807" s="5">
        <v>1348.31</v>
      </c>
    </row>
    <row r="808" spans="1:2" x14ac:dyDescent="0.15">
      <c r="A808" s="6">
        <v>37616</v>
      </c>
      <c r="B808" s="5">
        <v>1367.89</v>
      </c>
    </row>
    <row r="809" spans="1:2" x14ac:dyDescent="0.15">
      <c r="A809" s="6">
        <v>37614</v>
      </c>
      <c r="B809" s="5">
        <v>1372.47</v>
      </c>
    </row>
    <row r="810" spans="1:2" x14ac:dyDescent="0.15">
      <c r="A810" s="6">
        <v>37613</v>
      </c>
      <c r="B810" s="5">
        <v>1381.69</v>
      </c>
    </row>
    <row r="811" spans="1:2" x14ac:dyDescent="0.15">
      <c r="A811" s="6">
        <v>37610</v>
      </c>
      <c r="B811" s="5">
        <v>1363.05</v>
      </c>
    </row>
    <row r="812" spans="1:2" x14ac:dyDescent="0.15">
      <c r="A812" s="6">
        <v>37609</v>
      </c>
      <c r="B812" s="5">
        <v>1354.1</v>
      </c>
    </row>
    <row r="813" spans="1:2" x14ac:dyDescent="0.15">
      <c r="A813" s="6">
        <v>37608</v>
      </c>
      <c r="B813" s="5">
        <v>1361.51</v>
      </c>
    </row>
    <row r="814" spans="1:2" x14ac:dyDescent="0.15">
      <c r="A814" s="6">
        <v>37607</v>
      </c>
      <c r="B814" s="5">
        <v>1392.05</v>
      </c>
    </row>
    <row r="815" spans="1:2" x14ac:dyDescent="0.15">
      <c r="A815" s="6">
        <v>37606</v>
      </c>
      <c r="B815" s="5">
        <v>1400.33</v>
      </c>
    </row>
    <row r="816" spans="1:2" x14ac:dyDescent="0.15">
      <c r="A816" s="6">
        <v>37603</v>
      </c>
      <c r="B816" s="5">
        <v>1362.42</v>
      </c>
    </row>
    <row r="817" spans="1:2" x14ac:dyDescent="0.15">
      <c r="A817" s="6">
        <v>37602</v>
      </c>
      <c r="B817" s="5">
        <v>1399.55</v>
      </c>
    </row>
    <row r="818" spans="1:2" x14ac:dyDescent="0.15">
      <c r="A818" s="6">
        <v>37601</v>
      </c>
      <c r="B818" s="5">
        <v>1396.59</v>
      </c>
    </row>
    <row r="819" spans="1:2" x14ac:dyDescent="0.15">
      <c r="A819" s="6">
        <v>37600</v>
      </c>
      <c r="B819" s="5">
        <v>1390.76</v>
      </c>
    </row>
    <row r="820" spans="1:2" x14ac:dyDescent="0.15">
      <c r="A820" s="6">
        <v>37599</v>
      </c>
      <c r="B820" s="5">
        <v>1367.14</v>
      </c>
    </row>
    <row r="821" spans="1:2" x14ac:dyDescent="0.15">
      <c r="A821" s="6">
        <v>37596</v>
      </c>
      <c r="B821" s="5">
        <v>1422.44</v>
      </c>
    </row>
    <row r="822" spans="1:2" x14ac:dyDescent="0.15">
      <c r="A822" s="6">
        <v>37595</v>
      </c>
      <c r="B822" s="5">
        <v>1410.75</v>
      </c>
    </row>
    <row r="823" spans="1:2" x14ac:dyDescent="0.15">
      <c r="A823" s="6">
        <v>37594</v>
      </c>
      <c r="B823" s="5">
        <v>1430.35</v>
      </c>
    </row>
    <row r="824" spans="1:2" x14ac:dyDescent="0.15">
      <c r="A824" s="6">
        <v>37593</v>
      </c>
      <c r="B824" s="5">
        <v>1448.96</v>
      </c>
    </row>
    <row r="825" spans="1:2" x14ac:dyDescent="0.15">
      <c r="A825" s="6">
        <v>37592</v>
      </c>
      <c r="B825" s="5">
        <v>1484.78</v>
      </c>
    </row>
    <row r="826" spans="1:2" x14ac:dyDescent="0.15">
      <c r="A826" s="6">
        <v>37589</v>
      </c>
      <c r="B826" s="5">
        <v>1478.78</v>
      </c>
    </row>
    <row r="827" spans="1:2" x14ac:dyDescent="0.15">
      <c r="A827" s="6">
        <v>37587</v>
      </c>
      <c r="B827" s="5">
        <v>1487.94</v>
      </c>
    </row>
    <row r="828" spans="1:2" x14ac:dyDescent="0.15">
      <c r="A828" s="6">
        <v>37586</v>
      </c>
      <c r="B828" s="5">
        <v>1444.43</v>
      </c>
    </row>
    <row r="829" spans="1:2" x14ac:dyDescent="0.15">
      <c r="A829" s="6">
        <v>37585</v>
      </c>
      <c r="B829" s="5">
        <v>1481.9</v>
      </c>
    </row>
    <row r="830" spans="1:2" x14ac:dyDescent="0.15">
      <c r="A830" s="6">
        <v>37582</v>
      </c>
      <c r="B830" s="5">
        <v>1468.74</v>
      </c>
    </row>
    <row r="831" spans="1:2" x14ac:dyDescent="0.15">
      <c r="A831" s="6">
        <v>37581</v>
      </c>
      <c r="B831" s="5">
        <v>1467.55</v>
      </c>
    </row>
    <row r="832" spans="1:2" x14ac:dyDescent="0.15">
      <c r="A832" s="6">
        <v>37580</v>
      </c>
      <c r="B832" s="5">
        <v>1419.35</v>
      </c>
    </row>
    <row r="833" spans="1:2" x14ac:dyDescent="0.15">
      <c r="A833" s="6">
        <v>37579</v>
      </c>
      <c r="B833" s="5">
        <v>1374.51</v>
      </c>
    </row>
    <row r="834" spans="1:2" x14ac:dyDescent="0.15">
      <c r="A834" s="6">
        <v>37578</v>
      </c>
      <c r="B834" s="5">
        <v>1393.69</v>
      </c>
    </row>
    <row r="835" spans="1:2" x14ac:dyDescent="0.15">
      <c r="A835" s="6">
        <v>37575</v>
      </c>
      <c r="B835" s="5">
        <v>1411.14</v>
      </c>
    </row>
    <row r="836" spans="1:2" x14ac:dyDescent="0.15">
      <c r="A836" s="6">
        <v>37574</v>
      </c>
      <c r="B836" s="5">
        <v>1411.52</v>
      </c>
    </row>
    <row r="837" spans="1:2" x14ac:dyDescent="0.15">
      <c r="A837" s="6">
        <v>37573</v>
      </c>
      <c r="B837" s="5">
        <v>1361.33</v>
      </c>
    </row>
    <row r="838" spans="1:2" x14ac:dyDescent="0.15">
      <c r="A838" s="6">
        <v>37572</v>
      </c>
      <c r="B838" s="5">
        <v>1349.56</v>
      </c>
    </row>
    <row r="839" spans="1:2" x14ac:dyDescent="0.15">
      <c r="A839" s="6">
        <v>37571</v>
      </c>
      <c r="B839" s="5">
        <v>1319.19</v>
      </c>
    </row>
    <row r="840" spans="1:2" x14ac:dyDescent="0.15">
      <c r="A840" s="6">
        <v>37568</v>
      </c>
      <c r="B840" s="5">
        <v>1359.28</v>
      </c>
    </row>
    <row r="841" spans="1:2" x14ac:dyDescent="0.15">
      <c r="A841" s="6">
        <v>37567</v>
      </c>
      <c r="B841" s="5">
        <v>1376.71</v>
      </c>
    </row>
    <row r="842" spans="1:2" x14ac:dyDescent="0.15">
      <c r="A842" s="6">
        <v>37566</v>
      </c>
      <c r="B842" s="5">
        <v>1418.99</v>
      </c>
    </row>
    <row r="843" spans="1:2" x14ac:dyDescent="0.15">
      <c r="A843" s="6">
        <v>37565</v>
      </c>
      <c r="B843" s="5">
        <v>1401.17</v>
      </c>
    </row>
    <row r="844" spans="1:2" x14ac:dyDescent="0.15">
      <c r="A844" s="6">
        <v>37564</v>
      </c>
      <c r="B844" s="5">
        <v>1396.54</v>
      </c>
    </row>
    <row r="845" spans="1:2" x14ac:dyDescent="0.15">
      <c r="A845" s="6">
        <v>37561</v>
      </c>
      <c r="B845" s="5">
        <v>1360.7</v>
      </c>
    </row>
    <row r="846" spans="1:2" x14ac:dyDescent="0.15">
      <c r="A846" s="6">
        <v>37560</v>
      </c>
      <c r="B846" s="5">
        <v>1329.75</v>
      </c>
    </row>
    <row r="847" spans="1:2" x14ac:dyDescent="0.15">
      <c r="A847" s="6">
        <v>37559</v>
      </c>
      <c r="B847" s="5">
        <v>1326.73</v>
      </c>
    </row>
    <row r="848" spans="1:2" x14ac:dyDescent="0.15">
      <c r="A848" s="6">
        <v>37558</v>
      </c>
      <c r="B848" s="5">
        <v>1300.54</v>
      </c>
    </row>
    <row r="849" spans="1:2" x14ac:dyDescent="0.15">
      <c r="A849" s="6">
        <v>37557</v>
      </c>
      <c r="B849" s="5">
        <v>1315.83</v>
      </c>
    </row>
    <row r="850" spans="1:2" x14ac:dyDescent="0.15">
      <c r="A850" s="6">
        <v>37554</v>
      </c>
      <c r="B850" s="5">
        <v>1331.13</v>
      </c>
    </row>
    <row r="851" spans="1:2" x14ac:dyDescent="0.15">
      <c r="A851" s="6">
        <v>37553</v>
      </c>
      <c r="B851" s="5">
        <v>1298.71</v>
      </c>
    </row>
    <row r="852" spans="1:2" x14ac:dyDescent="0.15">
      <c r="A852" s="6">
        <v>37552</v>
      </c>
      <c r="B852" s="5">
        <v>1320.23</v>
      </c>
    </row>
    <row r="853" spans="1:2" x14ac:dyDescent="0.15">
      <c r="A853" s="6">
        <v>37551</v>
      </c>
      <c r="B853" s="5">
        <v>1292.8</v>
      </c>
    </row>
    <row r="854" spans="1:2" x14ac:dyDescent="0.15">
      <c r="A854" s="6">
        <v>37550</v>
      </c>
      <c r="B854" s="5">
        <v>1309.67</v>
      </c>
    </row>
    <row r="855" spans="1:2" x14ac:dyDescent="0.15">
      <c r="A855" s="6">
        <v>37547</v>
      </c>
      <c r="B855" s="5">
        <v>1287.8599999999999</v>
      </c>
    </row>
    <row r="856" spans="1:2" x14ac:dyDescent="0.15">
      <c r="A856" s="6">
        <v>37546</v>
      </c>
      <c r="B856" s="5">
        <v>1272.29</v>
      </c>
    </row>
    <row r="857" spans="1:2" x14ac:dyDescent="0.15">
      <c r="A857" s="6">
        <v>37545</v>
      </c>
      <c r="B857" s="5">
        <v>1232.42</v>
      </c>
    </row>
    <row r="858" spans="1:2" x14ac:dyDescent="0.15">
      <c r="A858" s="6">
        <v>37544</v>
      </c>
      <c r="B858" s="5">
        <v>1282.44</v>
      </c>
    </row>
    <row r="859" spans="1:2" x14ac:dyDescent="0.15">
      <c r="A859" s="6">
        <v>37543</v>
      </c>
      <c r="B859" s="5">
        <v>1220.53</v>
      </c>
    </row>
    <row r="860" spans="1:2" x14ac:dyDescent="0.15">
      <c r="A860" s="6">
        <v>37540</v>
      </c>
      <c r="B860" s="5">
        <v>1210.47</v>
      </c>
    </row>
    <row r="861" spans="1:2" x14ac:dyDescent="0.15">
      <c r="A861" s="6">
        <v>37539</v>
      </c>
      <c r="B861" s="5">
        <v>1163.3699999999999</v>
      </c>
    </row>
    <row r="862" spans="1:2" x14ac:dyDescent="0.15">
      <c r="A862" s="6">
        <v>37538</v>
      </c>
      <c r="B862" s="5">
        <v>1114.1099999999999</v>
      </c>
    </row>
    <row r="863" spans="1:2" x14ac:dyDescent="0.15">
      <c r="A863" s="6">
        <v>37537</v>
      </c>
      <c r="B863" s="5">
        <v>1129.22</v>
      </c>
    </row>
    <row r="864" spans="1:2" x14ac:dyDescent="0.15">
      <c r="A864" s="6">
        <v>37536</v>
      </c>
      <c r="B864" s="5">
        <v>1119.4000000000001</v>
      </c>
    </row>
    <row r="865" spans="1:2" x14ac:dyDescent="0.15">
      <c r="A865" s="6">
        <v>37533</v>
      </c>
      <c r="B865" s="5">
        <v>1139.9000000000001</v>
      </c>
    </row>
    <row r="866" spans="1:2" x14ac:dyDescent="0.15">
      <c r="A866" s="6">
        <v>37532</v>
      </c>
      <c r="B866" s="5">
        <v>1165.56</v>
      </c>
    </row>
    <row r="867" spans="1:2" x14ac:dyDescent="0.15">
      <c r="A867" s="6">
        <v>37531</v>
      </c>
      <c r="B867" s="5">
        <v>1187.3</v>
      </c>
    </row>
    <row r="868" spans="1:2" x14ac:dyDescent="0.15">
      <c r="A868" s="6">
        <v>37530</v>
      </c>
      <c r="B868" s="5">
        <v>1213.72</v>
      </c>
    </row>
    <row r="869" spans="1:2" x14ac:dyDescent="0.15">
      <c r="A869" s="6">
        <v>37529</v>
      </c>
      <c r="B869" s="5">
        <v>1172.06</v>
      </c>
    </row>
    <row r="870" spans="1:2" x14ac:dyDescent="0.15">
      <c r="A870" s="6">
        <v>37526</v>
      </c>
      <c r="B870" s="5">
        <v>1199.1600000000001</v>
      </c>
    </row>
    <row r="871" spans="1:2" x14ac:dyDescent="0.15">
      <c r="A871" s="6">
        <v>37525</v>
      </c>
      <c r="B871" s="5">
        <v>1221.6099999999999</v>
      </c>
    </row>
    <row r="872" spans="1:2" x14ac:dyDescent="0.15">
      <c r="A872" s="6">
        <v>37524</v>
      </c>
      <c r="B872" s="5">
        <v>1222.29</v>
      </c>
    </row>
    <row r="873" spans="1:2" x14ac:dyDescent="0.15">
      <c r="A873" s="6">
        <v>37523</v>
      </c>
      <c r="B873" s="5">
        <v>1182.17</v>
      </c>
    </row>
    <row r="874" spans="1:2" x14ac:dyDescent="0.15">
      <c r="A874" s="6">
        <v>37522</v>
      </c>
      <c r="B874" s="5">
        <v>1184.93</v>
      </c>
    </row>
    <row r="875" spans="1:2" x14ac:dyDescent="0.15">
      <c r="A875" s="6">
        <v>37519</v>
      </c>
      <c r="B875" s="5">
        <v>1221.0899999999999</v>
      </c>
    </row>
    <row r="876" spans="1:2" x14ac:dyDescent="0.15">
      <c r="A876" s="6">
        <v>37518</v>
      </c>
      <c r="B876" s="5">
        <v>1216.45</v>
      </c>
    </row>
    <row r="877" spans="1:2" x14ac:dyDescent="0.15">
      <c r="A877" s="6">
        <v>37517</v>
      </c>
      <c r="B877" s="5">
        <v>1252.1300000000001</v>
      </c>
    </row>
    <row r="878" spans="1:2" x14ac:dyDescent="0.15">
      <c r="A878" s="6">
        <v>37516</v>
      </c>
      <c r="B878" s="5">
        <v>1259.94</v>
      </c>
    </row>
    <row r="879" spans="1:2" x14ac:dyDescent="0.15">
      <c r="A879" s="6">
        <v>37515</v>
      </c>
      <c r="B879" s="5">
        <v>1275.8800000000001</v>
      </c>
    </row>
    <row r="880" spans="1:2" x14ac:dyDescent="0.15">
      <c r="A880" s="6">
        <v>37512</v>
      </c>
      <c r="B880" s="5">
        <v>1291.4000000000001</v>
      </c>
    </row>
    <row r="881" spans="1:2" x14ac:dyDescent="0.15">
      <c r="A881" s="6">
        <v>37511</v>
      </c>
      <c r="B881" s="5">
        <v>1279.68</v>
      </c>
    </row>
    <row r="882" spans="1:2" x14ac:dyDescent="0.15">
      <c r="A882" s="6">
        <v>37510</v>
      </c>
      <c r="B882" s="5">
        <v>1315.45</v>
      </c>
    </row>
    <row r="883" spans="1:2" x14ac:dyDescent="0.15">
      <c r="A883" s="6">
        <v>37509</v>
      </c>
      <c r="B883" s="5">
        <v>1320.09</v>
      </c>
    </row>
    <row r="884" spans="1:2" x14ac:dyDescent="0.15">
      <c r="A884" s="6">
        <v>37508</v>
      </c>
      <c r="B884" s="5">
        <v>1304.5999999999999</v>
      </c>
    </row>
    <row r="885" spans="1:2" x14ac:dyDescent="0.15">
      <c r="A885" s="6">
        <v>37505</v>
      </c>
      <c r="B885" s="5">
        <v>1295.3</v>
      </c>
    </row>
    <row r="886" spans="1:2" x14ac:dyDescent="0.15">
      <c r="A886" s="6">
        <v>37504</v>
      </c>
      <c r="B886" s="5">
        <v>1251</v>
      </c>
    </row>
    <row r="887" spans="1:2" x14ac:dyDescent="0.15">
      <c r="A887" s="6">
        <v>37503</v>
      </c>
      <c r="B887" s="5">
        <v>1292.31</v>
      </c>
    </row>
    <row r="888" spans="1:2" x14ac:dyDescent="0.15">
      <c r="A888" s="6">
        <v>37502</v>
      </c>
      <c r="B888" s="5">
        <v>1263.8399999999999</v>
      </c>
    </row>
    <row r="889" spans="1:2" x14ac:dyDescent="0.15">
      <c r="A889" s="6">
        <v>37498</v>
      </c>
      <c r="B889" s="5">
        <v>1314.85</v>
      </c>
    </row>
    <row r="890" spans="1:2" x14ac:dyDescent="0.15">
      <c r="A890" s="6">
        <v>37497</v>
      </c>
      <c r="B890" s="5">
        <v>1335.77</v>
      </c>
    </row>
    <row r="891" spans="1:2" x14ac:dyDescent="0.15">
      <c r="A891" s="6">
        <v>37496</v>
      </c>
      <c r="B891" s="5">
        <v>1314.38</v>
      </c>
    </row>
    <row r="892" spans="1:2" x14ac:dyDescent="0.15">
      <c r="A892" s="6">
        <v>37495</v>
      </c>
      <c r="B892" s="5">
        <v>1347.78</v>
      </c>
    </row>
    <row r="893" spans="1:2" x14ac:dyDescent="0.15">
      <c r="A893" s="6">
        <v>37494</v>
      </c>
      <c r="B893" s="5">
        <v>1391.74</v>
      </c>
    </row>
    <row r="894" spans="1:2" x14ac:dyDescent="0.15">
      <c r="A894" s="6">
        <v>37491</v>
      </c>
      <c r="B894" s="5">
        <v>1380.62</v>
      </c>
    </row>
    <row r="895" spans="1:2" x14ac:dyDescent="0.15">
      <c r="A895" s="6">
        <v>37490</v>
      </c>
      <c r="B895" s="5">
        <v>1422.95</v>
      </c>
    </row>
    <row r="896" spans="1:2" x14ac:dyDescent="0.15">
      <c r="A896" s="6">
        <v>37489</v>
      </c>
      <c r="B896" s="5">
        <v>1409.25</v>
      </c>
    </row>
    <row r="897" spans="1:2" x14ac:dyDescent="0.15">
      <c r="A897" s="6">
        <v>37488</v>
      </c>
      <c r="B897" s="5">
        <v>1376.59</v>
      </c>
    </row>
    <row r="898" spans="1:2" x14ac:dyDescent="0.15">
      <c r="A898" s="6">
        <v>37487</v>
      </c>
      <c r="B898" s="5">
        <v>1394.54</v>
      </c>
    </row>
    <row r="899" spans="1:2" x14ac:dyDescent="0.15">
      <c r="A899" s="6">
        <v>37484</v>
      </c>
      <c r="B899" s="5">
        <v>1361.01</v>
      </c>
    </row>
    <row r="900" spans="1:2" x14ac:dyDescent="0.15">
      <c r="A900" s="6">
        <v>37483</v>
      </c>
      <c r="B900" s="5">
        <v>1345.01</v>
      </c>
    </row>
    <row r="901" spans="1:2" x14ac:dyDescent="0.15">
      <c r="A901" s="6">
        <v>37482</v>
      </c>
      <c r="B901" s="5">
        <v>1334.3</v>
      </c>
    </row>
    <row r="902" spans="1:2" x14ac:dyDescent="0.15">
      <c r="A902" s="6">
        <v>37481</v>
      </c>
      <c r="B902" s="5">
        <v>1269.28</v>
      </c>
    </row>
    <row r="903" spans="1:2" x14ac:dyDescent="0.15">
      <c r="A903" s="6">
        <v>37480</v>
      </c>
      <c r="B903" s="5">
        <v>1306.8399999999999</v>
      </c>
    </row>
    <row r="904" spans="1:2" x14ac:dyDescent="0.15">
      <c r="A904" s="6">
        <v>37477</v>
      </c>
      <c r="B904" s="5">
        <v>1306.1199999999999</v>
      </c>
    </row>
    <row r="905" spans="1:2" x14ac:dyDescent="0.15">
      <c r="A905" s="6">
        <v>37476</v>
      </c>
      <c r="B905" s="5">
        <v>1316.52</v>
      </c>
    </row>
    <row r="906" spans="1:2" x14ac:dyDescent="0.15">
      <c r="A906" s="6">
        <v>37475</v>
      </c>
      <c r="B906" s="5">
        <v>1280.9000000000001</v>
      </c>
    </row>
    <row r="907" spans="1:2" x14ac:dyDescent="0.15">
      <c r="A907" s="6">
        <v>37474</v>
      </c>
      <c r="B907" s="5">
        <v>1259.55</v>
      </c>
    </row>
    <row r="908" spans="1:2" x14ac:dyDescent="0.15">
      <c r="A908" s="6">
        <v>37473</v>
      </c>
      <c r="B908" s="5">
        <v>1206.01</v>
      </c>
    </row>
    <row r="909" spans="1:2" x14ac:dyDescent="0.15">
      <c r="A909" s="6">
        <v>37470</v>
      </c>
      <c r="B909" s="5">
        <v>1247.92</v>
      </c>
    </row>
    <row r="910" spans="1:2" x14ac:dyDescent="0.15">
      <c r="A910" s="6">
        <v>37469</v>
      </c>
      <c r="B910" s="5">
        <v>1280</v>
      </c>
    </row>
    <row r="911" spans="1:2" x14ac:dyDescent="0.15">
      <c r="A911" s="6">
        <v>37468</v>
      </c>
      <c r="B911" s="5">
        <v>1328.26</v>
      </c>
    </row>
    <row r="912" spans="1:2" x14ac:dyDescent="0.15">
      <c r="A912" s="6">
        <v>37467</v>
      </c>
      <c r="B912" s="5">
        <v>1344.19</v>
      </c>
    </row>
    <row r="913" spans="1:2" x14ac:dyDescent="0.15">
      <c r="A913" s="6">
        <v>37466</v>
      </c>
      <c r="B913" s="5">
        <v>1335.25</v>
      </c>
    </row>
    <row r="914" spans="1:2" x14ac:dyDescent="0.15">
      <c r="A914" s="6">
        <v>37463</v>
      </c>
      <c r="B914" s="5">
        <v>1262.1199999999999</v>
      </c>
    </row>
    <row r="915" spans="1:2" x14ac:dyDescent="0.15">
      <c r="A915" s="6">
        <v>37462</v>
      </c>
      <c r="B915" s="5">
        <v>1240.08</v>
      </c>
    </row>
    <row r="916" spans="1:2" x14ac:dyDescent="0.15">
      <c r="A916" s="6">
        <v>37461</v>
      </c>
      <c r="B916" s="5">
        <v>1290.23</v>
      </c>
    </row>
    <row r="917" spans="1:2" x14ac:dyDescent="0.15">
      <c r="A917" s="6">
        <v>37460</v>
      </c>
      <c r="B917" s="5">
        <v>1229.05</v>
      </c>
    </row>
    <row r="918" spans="1:2" x14ac:dyDescent="0.15">
      <c r="A918" s="6">
        <v>37459</v>
      </c>
      <c r="B918" s="5">
        <v>1282.6500000000001</v>
      </c>
    </row>
    <row r="919" spans="1:2" x14ac:dyDescent="0.15">
      <c r="A919" s="6">
        <v>37456</v>
      </c>
      <c r="B919" s="5">
        <v>1319.15</v>
      </c>
    </row>
    <row r="920" spans="1:2" x14ac:dyDescent="0.15">
      <c r="A920" s="6">
        <v>37455</v>
      </c>
      <c r="B920" s="5">
        <v>1356.95</v>
      </c>
    </row>
    <row r="921" spans="1:2" x14ac:dyDescent="0.15">
      <c r="A921" s="6">
        <v>37454</v>
      </c>
      <c r="B921" s="5">
        <v>1397.25</v>
      </c>
    </row>
    <row r="922" spans="1:2" x14ac:dyDescent="0.15">
      <c r="A922" s="6">
        <v>37453</v>
      </c>
      <c r="B922" s="5">
        <v>1375.26</v>
      </c>
    </row>
    <row r="923" spans="1:2" x14ac:dyDescent="0.15">
      <c r="A923" s="6">
        <v>37452</v>
      </c>
      <c r="B923" s="5">
        <v>1382.62</v>
      </c>
    </row>
    <row r="924" spans="1:2" x14ac:dyDescent="0.15">
      <c r="A924" s="6">
        <v>37449</v>
      </c>
      <c r="B924" s="5">
        <v>1373.5</v>
      </c>
    </row>
    <row r="925" spans="1:2" x14ac:dyDescent="0.15">
      <c r="A925" s="6">
        <v>37448</v>
      </c>
      <c r="B925" s="5">
        <v>1374.43</v>
      </c>
    </row>
    <row r="926" spans="1:2" x14ac:dyDescent="0.15">
      <c r="A926" s="6">
        <v>37447</v>
      </c>
      <c r="B926" s="5">
        <v>1346.01</v>
      </c>
    </row>
    <row r="927" spans="1:2" x14ac:dyDescent="0.15">
      <c r="A927" s="6">
        <v>37446</v>
      </c>
      <c r="B927" s="5">
        <v>1381.12</v>
      </c>
    </row>
    <row r="928" spans="1:2" x14ac:dyDescent="0.15">
      <c r="A928" s="6">
        <v>37445</v>
      </c>
      <c r="B928" s="5">
        <v>1405.61</v>
      </c>
    </row>
    <row r="929" spans="1:2" x14ac:dyDescent="0.15">
      <c r="A929" s="6">
        <v>37442</v>
      </c>
      <c r="B929" s="5">
        <v>1448.36</v>
      </c>
    </row>
    <row r="930" spans="1:2" x14ac:dyDescent="0.15">
      <c r="A930" s="6">
        <v>37440</v>
      </c>
      <c r="B930" s="5">
        <v>1380.17</v>
      </c>
    </row>
    <row r="931" spans="1:2" x14ac:dyDescent="0.15">
      <c r="A931" s="6">
        <v>37439</v>
      </c>
      <c r="B931" s="5">
        <v>1357.82</v>
      </c>
    </row>
    <row r="932" spans="1:2" x14ac:dyDescent="0.15">
      <c r="A932" s="6">
        <v>37438</v>
      </c>
      <c r="B932" s="5">
        <v>1403.8</v>
      </c>
    </row>
    <row r="933" spans="1:2" x14ac:dyDescent="0.15">
      <c r="A933" s="6">
        <v>37435</v>
      </c>
      <c r="B933" s="5">
        <v>1463.21</v>
      </c>
    </row>
    <row r="934" spans="1:2" x14ac:dyDescent="0.15">
      <c r="A934" s="6">
        <v>37434</v>
      </c>
      <c r="B934" s="5">
        <v>1459.2</v>
      </c>
    </row>
    <row r="935" spans="1:2" x14ac:dyDescent="0.15">
      <c r="A935" s="6">
        <v>37433</v>
      </c>
      <c r="B935" s="5">
        <v>1429.33</v>
      </c>
    </row>
    <row r="936" spans="1:2" x14ac:dyDescent="0.15">
      <c r="A936" s="6">
        <v>37432</v>
      </c>
      <c r="B936" s="5">
        <v>1423.99</v>
      </c>
    </row>
    <row r="937" spans="1:2" x14ac:dyDescent="0.15">
      <c r="A937" s="6">
        <v>37431</v>
      </c>
      <c r="B937" s="5">
        <v>1460.34</v>
      </c>
    </row>
    <row r="938" spans="1:2" x14ac:dyDescent="0.15">
      <c r="A938" s="6">
        <v>37428</v>
      </c>
      <c r="B938" s="5">
        <v>1440.96</v>
      </c>
    </row>
    <row r="939" spans="1:2" x14ac:dyDescent="0.15">
      <c r="A939" s="6">
        <v>37427</v>
      </c>
      <c r="B939" s="5">
        <v>1464.75</v>
      </c>
    </row>
    <row r="940" spans="1:2" x14ac:dyDescent="0.15">
      <c r="A940" s="6">
        <v>37426</v>
      </c>
      <c r="B940" s="5">
        <v>1496.83</v>
      </c>
    </row>
    <row r="941" spans="1:2" x14ac:dyDescent="0.15">
      <c r="A941" s="6">
        <v>37425</v>
      </c>
      <c r="B941" s="5">
        <v>1542.96</v>
      </c>
    </row>
    <row r="942" spans="1:2" x14ac:dyDescent="0.15">
      <c r="A942" s="6">
        <v>37424</v>
      </c>
      <c r="B942" s="5">
        <v>1553.29</v>
      </c>
    </row>
    <row r="943" spans="1:2" x14ac:dyDescent="0.15">
      <c r="A943" s="6">
        <v>37421</v>
      </c>
      <c r="B943" s="5">
        <v>1504.74</v>
      </c>
    </row>
    <row r="944" spans="1:2" x14ac:dyDescent="0.15">
      <c r="A944" s="6">
        <v>37420</v>
      </c>
      <c r="B944" s="5">
        <v>1496.88</v>
      </c>
    </row>
    <row r="945" spans="1:2" x14ac:dyDescent="0.15">
      <c r="A945" s="6">
        <v>37419</v>
      </c>
      <c r="B945" s="5">
        <v>1519.12</v>
      </c>
    </row>
    <row r="946" spans="1:2" x14ac:dyDescent="0.15">
      <c r="A946" s="6">
        <v>37418</v>
      </c>
      <c r="B946" s="5">
        <v>1497.18</v>
      </c>
    </row>
    <row r="947" spans="1:2" x14ac:dyDescent="0.15">
      <c r="A947" s="6">
        <v>37417</v>
      </c>
      <c r="B947" s="5">
        <v>1530.69</v>
      </c>
    </row>
    <row r="948" spans="1:2" x14ac:dyDescent="0.15">
      <c r="A948" s="6">
        <v>37414</v>
      </c>
      <c r="B948" s="5">
        <v>1535.48</v>
      </c>
    </row>
    <row r="949" spans="1:2" x14ac:dyDescent="0.15">
      <c r="A949" s="6">
        <v>37413</v>
      </c>
      <c r="B949" s="5">
        <v>1554.88</v>
      </c>
    </row>
    <row r="950" spans="1:2" x14ac:dyDescent="0.15">
      <c r="A950" s="6">
        <v>37412</v>
      </c>
      <c r="B950" s="5">
        <v>1595.26</v>
      </c>
    </row>
    <row r="951" spans="1:2" x14ac:dyDescent="0.15">
      <c r="A951" s="6">
        <v>37411</v>
      </c>
      <c r="B951" s="5">
        <v>1578.12</v>
      </c>
    </row>
    <row r="952" spans="1:2" x14ac:dyDescent="0.15">
      <c r="A952" s="6">
        <v>37410</v>
      </c>
      <c r="B952" s="5">
        <v>1562.56</v>
      </c>
    </row>
    <row r="953" spans="1:2" x14ac:dyDescent="0.15">
      <c r="A953" s="6">
        <v>37407</v>
      </c>
      <c r="B953" s="5">
        <v>1615.73</v>
      </c>
    </row>
    <row r="954" spans="1:2" x14ac:dyDescent="0.15">
      <c r="A954" s="6">
        <v>37406</v>
      </c>
      <c r="B954" s="5">
        <v>1631.92</v>
      </c>
    </row>
    <row r="955" spans="1:2" x14ac:dyDescent="0.15">
      <c r="A955" s="6">
        <v>37405</v>
      </c>
      <c r="B955" s="5">
        <v>1624.39</v>
      </c>
    </row>
    <row r="956" spans="1:2" x14ac:dyDescent="0.15">
      <c r="A956" s="6">
        <v>37404</v>
      </c>
      <c r="B956" s="5">
        <v>1652.17</v>
      </c>
    </row>
    <row r="957" spans="1:2" x14ac:dyDescent="0.15">
      <c r="A957" s="6">
        <v>37400</v>
      </c>
      <c r="B957" s="5">
        <v>1661.49</v>
      </c>
    </row>
    <row r="958" spans="1:2" x14ac:dyDescent="0.15">
      <c r="A958" s="6">
        <v>37399</v>
      </c>
      <c r="B958" s="5">
        <v>1697.63</v>
      </c>
    </row>
    <row r="959" spans="1:2" x14ac:dyDescent="0.15">
      <c r="A959" s="6">
        <v>37398</v>
      </c>
      <c r="B959" s="5">
        <v>1673.45</v>
      </c>
    </row>
    <row r="960" spans="1:2" x14ac:dyDescent="0.15">
      <c r="A960" s="6">
        <v>37397</v>
      </c>
      <c r="B960" s="5">
        <v>1664.18</v>
      </c>
    </row>
    <row r="961" spans="1:2" x14ac:dyDescent="0.15">
      <c r="A961" s="6">
        <v>37396</v>
      </c>
      <c r="B961" s="5">
        <v>1701.59</v>
      </c>
    </row>
    <row r="962" spans="1:2" x14ac:dyDescent="0.15">
      <c r="A962" s="6">
        <v>37393</v>
      </c>
      <c r="B962" s="5">
        <v>1741.39</v>
      </c>
    </row>
    <row r="963" spans="1:2" x14ac:dyDescent="0.15">
      <c r="A963" s="6">
        <v>37392</v>
      </c>
      <c r="B963" s="5">
        <v>1730.44</v>
      </c>
    </row>
    <row r="964" spans="1:2" x14ac:dyDescent="0.15">
      <c r="A964" s="6">
        <v>37391</v>
      </c>
      <c r="B964" s="5">
        <v>1725.56</v>
      </c>
    </row>
    <row r="965" spans="1:2" x14ac:dyDescent="0.15">
      <c r="A965" s="6">
        <v>37390</v>
      </c>
      <c r="B965" s="5">
        <v>1719.05</v>
      </c>
    </row>
    <row r="966" spans="1:2" x14ac:dyDescent="0.15">
      <c r="A966" s="6">
        <v>37389</v>
      </c>
      <c r="B966" s="5">
        <v>1652.54</v>
      </c>
    </row>
    <row r="967" spans="1:2" x14ac:dyDescent="0.15">
      <c r="A967" s="6">
        <v>37386</v>
      </c>
      <c r="B967" s="5">
        <v>1600.85</v>
      </c>
    </row>
    <row r="968" spans="1:2" x14ac:dyDescent="0.15">
      <c r="A968" s="6">
        <v>37385</v>
      </c>
      <c r="B968" s="5">
        <v>1650.49</v>
      </c>
    </row>
    <row r="969" spans="1:2" x14ac:dyDescent="0.15">
      <c r="A969" s="6">
        <v>37384</v>
      </c>
      <c r="B969" s="5">
        <v>1696.29</v>
      </c>
    </row>
    <row r="970" spans="1:2" x14ac:dyDescent="0.15">
      <c r="A970" s="6">
        <v>37383</v>
      </c>
      <c r="B970" s="5">
        <v>1573.82</v>
      </c>
    </row>
    <row r="971" spans="1:2" x14ac:dyDescent="0.15">
      <c r="A971" s="6">
        <v>37382</v>
      </c>
      <c r="B971" s="5">
        <v>1578.48</v>
      </c>
    </row>
    <row r="972" spans="1:2" x14ac:dyDescent="0.15">
      <c r="A972" s="6">
        <v>37379</v>
      </c>
      <c r="B972" s="5">
        <v>1613.03</v>
      </c>
    </row>
    <row r="973" spans="1:2" x14ac:dyDescent="0.15">
      <c r="A973" s="6">
        <v>37378</v>
      </c>
      <c r="B973" s="5">
        <v>1644.82</v>
      </c>
    </row>
    <row r="974" spans="1:2" x14ac:dyDescent="0.15">
      <c r="A974" s="6">
        <v>37377</v>
      </c>
      <c r="B974" s="5">
        <v>1677.53</v>
      </c>
    </row>
    <row r="975" spans="1:2" x14ac:dyDescent="0.15">
      <c r="A975" s="6">
        <v>37376</v>
      </c>
      <c r="B975" s="5">
        <v>1688.23</v>
      </c>
    </row>
    <row r="976" spans="1:2" x14ac:dyDescent="0.15">
      <c r="A976" s="6">
        <v>37375</v>
      </c>
      <c r="B976" s="5">
        <v>1656.93</v>
      </c>
    </row>
    <row r="977" spans="1:2" x14ac:dyDescent="0.15">
      <c r="A977" s="6">
        <v>37372</v>
      </c>
      <c r="B977" s="5">
        <v>1663.89</v>
      </c>
    </row>
    <row r="978" spans="1:2" x14ac:dyDescent="0.15">
      <c r="A978" s="6">
        <v>37371</v>
      </c>
      <c r="B978" s="5">
        <v>1713.7</v>
      </c>
    </row>
    <row r="979" spans="1:2" x14ac:dyDescent="0.15">
      <c r="A979" s="6">
        <v>37370</v>
      </c>
      <c r="B979" s="5">
        <v>1713.34</v>
      </c>
    </row>
    <row r="980" spans="1:2" x14ac:dyDescent="0.15">
      <c r="A980" s="6">
        <v>37369</v>
      </c>
      <c r="B980" s="5">
        <v>1730.29</v>
      </c>
    </row>
    <row r="981" spans="1:2" x14ac:dyDescent="0.15">
      <c r="A981" s="6">
        <v>37368</v>
      </c>
      <c r="B981" s="5">
        <v>1758.68</v>
      </c>
    </row>
    <row r="982" spans="1:2" x14ac:dyDescent="0.15">
      <c r="A982" s="6">
        <v>37365</v>
      </c>
      <c r="B982" s="5">
        <v>1796.83</v>
      </c>
    </row>
    <row r="983" spans="1:2" x14ac:dyDescent="0.15">
      <c r="A983" s="6">
        <v>37364</v>
      </c>
      <c r="B983" s="5">
        <v>1802.43</v>
      </c>
    </row>
    <row r="984" spans="1:2" x14ac:dyDescent="0.15">
      <c r="A984" s="6">
        <v>37363</v>
      </c>
      <c r="B984" s="5">
        <v>1810.67</v>
      </c>
    </row>
    <row r="985" spans="1:2" x14ac:dyDescent="0.15">
      <c r="A985" s="6">
        <v>37362</v>
      </c>
      <c r="B985" s="5">
        <v>1816.79</v>
      </c>
    </row>
    <row r="986" spans="1:2" x14ac:dyDescent="0.15">
      <c r="A986" s="6">
        <v>37361</v>
      </c>
      <c r="B986" s="5">
        <v>1753.78</v>
      </c>
    </row>
    <row r="987" spans="1:2" x14ac:dyDescent="0.15">
      <c r="A987" s="6">
        <v>37358</v>
      </c>
      <c r="B987" s="5">
        <v>1756.19</v>
      </c>
    </row>
    <row r="988" spans="1:2" x14ac:dyDescent="0.15">
      <c r="A988" s="6">
        <v>37357</v>
      </c>
      <c r="B988" s="5">
        <v>1725.24</v>
      </c>
    </row>
    <row r="989" spans="1:2" x14ac:dyDescent="0.15">
      <c r="A989" s="6">
        <v>37356</v>
      </c>
      <c r="B989" s="5">
        <v>1767.07</v>
      </c>
    </row>
    <row r="990" spans="1:2" x14ac:dyDescent="0.15">
      <c r="A990" s="6">
        <v>37355</v>
      </c>
      <c r="B990" s="5">
        <v>1742.57</v>
      </c>
    </row>
    <row r="991" spans="1:2" x14ac:dyDescent="0.15">
      <c r="A991" s="6">
        <v>37354</v>
      </c>
      <c r="B991" s="5">
        <v>1785.87</v>
      </c>
    </row>
    <row r="992" spans="1:2" x14ac:dyDescent="0.15">
      <c r="A992" s="6">
        <v>37351</v>
      </c>
      <c r="B992" s="5">
        <v>1770.03</v>
      </c>
    </row>
    <row r="993" spans="1:2" x14ac:dyDescent="0.15">
      <c r="A993" s="6">
        <v>37350</v>
      </c>
      <c r="B993" s="5">
        <v>1789.75</v>
      </c>
    </row>
    <row r="994" spans="1:2" x14ac:dyDescent="0.15">
      <c r="A994" s="6">
        <v>37349</v>
      </c>
      <c r="B994" s="5">
        <v>1784.35</v>
      </c>
    </row>
    <row r="995" spans="1:2" x14ac:dyDescent="0.15">
      <c r="A995" s="6">
        <v>37348</v>
      </c>
      <c r="B995" s="5">
        <v>1804.4</v>
      </c>
    </row>
    <row r="996" spans="1:2" x14ac:dyDescent="0.15">
      <c r="A996" s="6">
        <v>37347</v>
      </c>
      <c r="B996" s="5">
        <v>1862.62</v>
      </c>
    </row>
    <row r="997" spans="1:2" x14ac:dyDescent="0.15">
      <c r="A997" s="6">
        <v>37343</v>
      </c>
      <c r="B997" s="5">
        <v>1845.35</v>
      </c>
    </row>
    <row r="998" spans="1:2" x14ac:dyDescent="0.15">
      <c r="A998" s="6">
        <v>37342</v>
      </c>
      <c r="B998" s="5">
        <v>1826.75</v>
      </c>
    </row>
    <row r="999" spans="1:2" x14ac:dyDescent="0.15">
      <c r="A999" s="6">
        <v>37341</v>
      </c>
      <c r="B999" s="5">
        <v>1824.17</v>
      </c>
    </row>
    <row r="1000" spans="1:2" x14ac:dyDescent="0.15">
      <c r="A1000" s="6">
        <v>37340</v>
      </c>
      <c r="B1000" s="5">
        <v>1812.49</v>
      </c>
    </row>
    <row r="1001" spans="1:2" x14ac:dyDescent="0.15">
      <c r="A1001" s="6">
        <v>37337</v>
      </c>
      <c r="B1001" s="5">
        <v>1851.39</v>
      </c>
    </row>
    <row r="1002" spans="1:2" x14ac:dyDescent="0.15">
      <c r="A1002" s="6">
        <v>37336</v>
      </c>
      <c r="B1002" s="5">
        <v>1868.83</v>
      </c>
    </row>
    <row r="1003" spans="1:2" x14ac:dyDescent="0.15">
      <c r="A1003" s="6">
        <v>37335</v>
      </c>
      <c r="B1003" s="5">
        <v>1832.87</v>
      </c>
    </row>
    <row r="1004" spans="1:2" x14ac:dyDescent="0.15">
      <c r="A1004" s="6">
        <v>37334</v>
      </c>
      <c r="B1004" s="5">
        <v>1880.87</v>
      </c>
    </row>
    <row r="1005" spans="1:2" x14ac:dyDescent="0.15">
      <c r="A1005" s="6">
        <v>37333</v>
      </c>
      <c r="B1005" s="5">
        <v>1877.06</v>
      </c>
    </row>
    <row r="1006" spans="1:2" x14ac:dyDescent="0.15">
      <c r="A1006" s="6">
        <v>37330</v>
      </c>
      <c r="B1006" s="5">
        <v>1868.3</v>
      </c>
    </row>
    <row r="1007" spans="1:2" x14ac:dyDescent="0.15">
      <c r="A1007" s="6">
        <v>37329</v>
      </c>
      <c r="B1007" s="5">
        <v>1854.14</v>
      </c>
    </row>
    <row r="1008" spans="1:2" x14ac:dyDescent="0.15">
      <c r="A1008" s="6">
        <v>37328</v>
      </c>
      <c r="B1008" s="5">
        <v>1862.03</v>
      </c>
    </row>
    <row r="1009" spans="1:2" x14ac:dyDescent="0.15">
      <c r="A1009" s="6">
        <v>37327</v>
      </c>
      <c r="B1009" s="5">
        <v>1897.12</v>
      </c>
    </row>
    <row r="1010" spans="1:2" x14ac:dyDescent="0.15">
      <c r="A1010" s="6">
        <v>37326</v>
      </c>
      <c r="B1010" s="5">
        <v>1929.49</v>
      </c>
    </row>
    <row r="1011" spans="1:2" x14ac:dyDescent="0.15">
      <c r="A1011" s="6">
        <v>37323</v>
      </c>
      <c r="B1011" s="5">
        <v>1929.67</v>
      </c>
    </row>
    <row r="1012" spans="1:2" x14ac:dyDescent="0.15">
      <c r="A1012" s="6">
        <v>37322</v>
      </c>
      <c r="B1012" s="5">
        <v>1881.63</v>
      </c>
    </row>
    <row r="1013" spans="1:2" x14ac:dyDescent="0.15">
      <c r="A1013" s="6">
        <v>37321</v>
      </c>
      <c r="B1013" s="5">
        <v>1890.4</v>
      </c>
    </row>
    <row r="1014" spans="1:2" x14ac:dyDescent="0.15">
      <c r="A1014" s="6">
        <v>37320</v>
      </c>
      <c r="B1014" s="5">
        <v>1866.29</v>
      </c>
    </row>
    <row r="1015" spans="1:2" x14ac:dyDescent="0.15">
      <c r="A1015" s="6">
        <v>37319</v>
      </c>
      <c r="B1015" s="5">
        <v>1859.32</v>
      </c>
    </row>
    <row r="1016" spans="1:2" x14ac:dyDescent="0.15">
      <c r="A1016" s="6">
        <v>37316</v>
      </c>
      <c r="B1016" s="5">
        <v>1802.74</v>
      </c>
    </row>
    <row r="1017" spans="1:2" x14ac:dyDescent="0.15">
      <c r="A1017" s="6">
        <v>37315</v>
      </c>
      <c r="B1017" s="5">
        <v>1731.49</v>
      </c>
    </row>
    <row r="1018" spans="1:2" x14ac:dyDescent="0.15">
      <c r="A1018" s="6">
        <v>37314</v>
      </c>
      <c r="B1018" s="5">
        <v>1751.88</v>
      </c>
    </row>
    <row r="1019" spans="1:2" x14ac:dyDescent="0.15">
      <c r="A1019" s="6">
        <v>37313</v>
      </c>
      <c r="B1019" s="5">
        <v>1766.86</v>
      </c>
    </row>
    <row r="1020" spans="1:2" x14ac:dyDescent="0.15">
      <c r="A1020" s="6">
        <v>37312</v>
      </c>
      <c r="B1020" s="5">
        <v>1769.88</v>
      </c>
    </row>
    <row r="1021" spans="1:2" x14ac:dyDescent="0.15">
      <c r="A1021" s="6">
        <v>37309</v>
      </c>
      <c r="B1021" s="5">
        <v>1724.54</v>
      </c>
    </row>
    <row r="1022" spans="1:2" x14ac:dyDescent="0.15">
      <c r="A1022" s="6">
        <v>37308</v>
      </c>
      <c r="B1022" s="5">
        <v>1716.24</v>
      </c>
    </row>
    <row r="1023" spans="1:2" x14ac:dyDescent="0.15">
      <c r="A1023" s="6">
        <v>37307</v>
      </c>
      <c r="B1023" s="5">
        <v>1775.57</v>
      </c>
    </row>
    <row r="1024" spans="1:2" x14ac:dyDescent="0.15">
      <c r="A1024" s="6">
        <v>37306</v>
      </c>
      <c r="B1024" s="5">
        <v>1750.61</v>
      </c>
    </row>
    <row r="1025" spans="1:2" x14ac:dyDescent="0.15">
      <c r="A1025" s="6">
        <v>37302</v>
      </c>
      <c r="B1025" s="5">
        <v>1805.2</v>
      </c>
    </row>
    <row r="1026" spans="1:2" x14ac:dyDescent="0.15">
      <c r="A1026" s="6">
        <v>37301</v>
      </c>
      <c r="B1026" s="5">
        <v>1843.37</v>
      </c>
    </row>
    <row r="1027" spans="1:2" x14ac:dyDescent="0.15">
      <c r="A1027" s="6">
        <v>37300</v>
      </c>
      <c r="B1027" s="5">
        <v>1859.16</v>
      </c>
    </row>
    <row r="1028" spans="1:2" x14ac:dyDescent="0.15">
      <c r="A1028" s="6">
        <v>37299</v>
      </c>
      <c r="B1028" s="5">
        <v>1834.21</v>
      </c>
    </row>
    <row r="1029" spans="1:2" x14ac:dyDescent="0.15">
      <c r="A1029" s="6">
        <v>37298</v>
      </c>
      <c r="B1029" s="5">
        <v>1846.66</v>
      </c>
    </row>
    <row r="1030" spans="1:2" x14ac:dyDescent="0.15">
      <c r="A1030" s="6">
        <v>37295</v>
      </c>
      <c r="B1030" s="5">
        <v>1818.88</v>
      </c>
    </row>
    <row r="1031" spans="1:2" x14ac:dyDescent="0.15">
      <c r="A1031" s="6">
        <v>37294</v>
      </c>
      <c r="B1031" s="5">
        <v>1782.11</v>
      </c>
    </row>
    <row r="1032" spans="1:2" x14ac:dyDescent="0.15">
      <c r="A1032" s="6">
        <v>37293</v>
      </c>
      <c r="B1032" s="5">
        <v>1812.71</v>
      </c>
    </row>
    <row r="1033" spans="1:2" x14ac:dyDescent="0.15">
      <c r="A1033" s="6">
        <v>37292</v>
      </c>
      <c r="B1033" s="5">
        <v>1838.52</v>
      </c>
    </row>
    <row r="1034" spans="1:2" x14ac:dyDescent="0.15">
      <c r="A1034" s="6">
        <v>37291</v>
      </c>
      <c r="B1034" s="5">
        <v>1855.53</v>
      </c>
    </row>
    <row r="1035" spans="1:2" x14ac:dyDescent="0.15">
      <c r="A1035" s="6">
        <v>37288</v>
      </c>
      <c r="B1035" s="5">
        <v>1911.24</v>
      </c>
    </row>
    <row r="1036" spans="1:2" x14ac:dyDescent="0.15">
      <c r="A1036" s="6">
        <v>37287</v>
      </c>
      <c r="B1036" s="5">
        <v>1934.03</v>
      </c>
    </row>
    <row r="1037" spans="1:2" x14ac:dyDescent="0.15">
      <c r="A1037" s="6">
        <v>37286</v>
      </c>
      <c r="B1037" s="5">
        <v>1913.44</v>
      </c>
    </row>
    <row r="1038" spans="1:2" x14ac:dyDescent="0.15">
      <c r="A1038" s="6">
        <v>37285</v>
      </c>
      <c r="B1038" s="5">
        <v>1892.99</v>
      </c>
    </row>
    <row r="1039" spans="1:2" x14ac:dyDescent="0.15">
      <c r="A1039" s="6">
        <v>37284</v>
      </c>
      <c r="B1039" s="5">
        <v>1943.91</v>
      </c>
    </row>
    <row r="1040" spans="1:2" x14ac:dyDescent="0.15">
      <c r="A1040" s="6">
        <v>37281</v>
      </c>
      <c r="B1040" s="5">
        <v>1937.7</v>
      </c>
    </row>
    <row r="1041" spans="1:2" x14ac:dyDescent="0.15">
      <c r="A1041" s="6">
        <v>37280</v>
      </c>
      <c r="B1041" s="5">
        <v>1942.58</v>
      </c>
    </row>
    <row r="1042" spans="1:2" x14ac:dyDescent="0.15">
      <c r="A1042" s="6">
        <v>37279</v>
      </c>
      <c r="B1042" s="5">
        <v>1922.38</v>
      </c>
    </row>
    <row r="1043" spans="1:2" x14ac:dyDescent="0.15">
      <c r="A1043" s="6">
        <v>37278</v>
      </c>
      <c r="B1043" s="5">
        <v>1882.53</v>
      </c>
    </row>
    <row r="1044" spans="1:2" x14ac:dyDescent="0.15">
      <c r="A1044" s="6">
        <v>37274</v>
      </c>
      <c r="B1044" s="5">
        <v>1930.34</v>
      </c>
    </row>
    <row r="1045" spans="1:2" x14ac:dyDescent="0.15">
      <c r="A1045" s="6">
        <v>37273</v>
      </c>
      <c r="B1045" s="5">
        <v>1985.82</v>
      </c>
    </row>
    <row r="1046" spans="1:2" x14ac:dyDescent="0.15">
      <c r="A1046" s="6">
        <v>37272</v>
      </c>
      <c r="B1046" s="5">
        <v>1944.44</v>
      </c>
    </row>
    <row r="1047" spans="1:2" x14ac:dyDescent="0.15">
      <c r="A1047" s="6">
        <v>37271</v>
      </c>
      <c r="B1047" s="5">
        <v>2000.91</v>
      </c>
    </row>
    <row r="1048" spans="1:2" x14ac:dyDescent="0.15">
      <c r="A1048" s="6">
        <v>37270</v>
      </c>
      <c r="B1048" s="5">
        <v>1990.74</v>
      </c>
    </row>
    <row r="1049" spans="1:2" x14ac:dyDescent="0.15">
      <c r="A1049" s="6">
        <v>37267</v>
      </c>
      <c r="B1049" s="5">
        <v>2022.46</v>
      </c>
    </row>
    <row r="1050" spans="1:2" x14ac:dyDescent="0.15">
      <c r="A1050" s="6">
        <v>37266</v>
      </c>
      <c r="B1050" s="5">
        <v>2047.24</v>
      </c>
    </row>
    <row r="1051" spans="1:2" x14ac:dyDescent="0.15">
      <c r="A1051" s="6">
        <v>37265</v>
      </c>
      <c r="B1051" s="5">
        <v>2044.89</v>
      </c>
    </row>
    <row r="1052" spans="1:2" x14ac:dyDescent="0.15">
      <c r="A1052" s="6">
        <v>37264</v>
      </c>
      <c r="B1052" s="5">
        <v>2055.7399999999998</v>
      </c>
    </row>
    <row r="1053" spans="1:2" x14ac:dyDescent="0.15">
      <c r="A1053" s="6">
        <v>37263</v>
      </c>
      <c r="B1053" s="5">
        <v>2037.1</v>
      </c>
    </row>
    <row r="1054" spans="1:2" x14ac:dyDescent="0.15">
      <c r="A1054" s="6">
        <v>37260</v>
      </c>
      <c r="B1054" s="5">
        <v>2059.38</v>
      </c>
    </row>
    <row r="1055" spans="1:2" x14ac:dyDescent="0.15">
      <c r="A1055" s="6">
        <v>37259</v>
      </c>
      <c r="B1055" s="5">
        <v>2044.27</v>
      </c>
    </row>
    <row r="1056" spans="1:2" x14ac:dyDescent="0.15">
      <c r="A1056" s="6">
        <v>37258</v>
      </c>
      <c r="B1056" s="5">
        <v>1979.25</v>
      </c>
    </row>
    <row r="1057" spans="1:2" x14ac:dyDescent="0.15">
      <c r="A1057" s="6">
        <v>37256</v>
      </c>
      <c r="B1057" s="5">
        <v>1950.4</v>
      </c>
    </row>
    <row r="1058" spans="1:2" x14ac:dyDescent="0.15">
      <c r="A1058" s="6">
        <v>37253</v>
      </c>
      <c r="B1058" s="5">
        <v>1987.26</v>
      </c>
    </row>
    <row r="1059" spans="1:2" x14ac:dyDescent="0.15">
      <c r="A1059" s="6">
        <v>37252</v>
      </c>
      <c r="B1059" s="5">
        <v>1976.42</v>
      </c>
    </row>
    <row r="1060" spans="1:2" x14ac:dyDescent="0.15">
      <c r="A1060" s="6">
        <v>37251</v>
      </c>
      <c r="B1060" s="5">
        <v>1960.7</v>
      </c>
    </row>
    <row r="1061" spans="1:2" x14ac:dyDescent="0.15">
      <c r="A1061" s="6">
        <v>37249</v>
      </c>
      <c r="B1061" s="5">
        <v>1944.48</v>
      </c>
    </row>
    <row r="1062" spans="1:2" x14ac:dyDescent="0.15">
      <c r="A1062" s="6">
        <v>37246</v>
      </c>
      <c r="B1062" s="5">
        <v>1945.83</v>
      </c>
    </row>
    <row r="1063" spans="1:2" x14ac:dyDescent="0.15">
      <c r="A1063" s="6">
        <v>37245</v>
      </c>
      <c r="B1063" s="5">
        <v>1918.54</v>
      </c>
    </row>
    <row r="1064" spans="1:2" x14ac:dyDescent="0.15">
      <c r="A1064" s="6">
        <v>37244</v>
      </c>
      <c r="B1064" s="5">
        <v>1982.89</v>
      </c>
    </row>
    <row r="1065" spans="1:2" x14ac:dyDescent="0.15">
      <c r="A1065" s="6">
        <v>37243</v>
      </c>
      <c r="B1065" s="5">
        <v>2004.76</v>
      </c>
    </row>
    <row r="1066" spans="1:2" x14ac:dyDescent="0.15">
      <c r="A1066" s="6">
        <v>37242</v>
      </c>
      <c r="B1066" s="5">
        <v>1987.45</v>
      </c>
    </row>
    <row r="1067" spans="1:2" x14ac:dyDescent="0.15">
      <c r="A1067" s="6">
        <v>37239</v>
      </c>
      <c r="B1067" s="5">
        <v>1953.17</v>
      </c>
    </row>
    <row r="1068" spans="1:2" x14ac:dyDescent="0.15">
      <c r="A1068" s="6">
        <v>37238</v>
      </c>
      <c r="B1068" s="5">
        <v>1946.51</v>
      </c>
    </row>
    <row r="1069" spans="1:2" x14ac:dyDescent="0.15">
      <c r="A1069" s="6">
        <v>37237</v>
      </c>
      <c r="B1069" s="5">
        <v>2011.38</v>
      </c>
    </row>
    <row r="1070" spans="1:2" x14ac:dyDescent="0.15">
      <c r="A1070" s="6">
        <v>37236</v>
      </c>
      <c r="B1070" s="5">
        <v>2001.93</v>
      </c>
    </row>
    <row r="1071" spans="1:2" x14ac:dyDescent="0.15">
      <c r="A1071" s="6">
        <v>37235</v>
      </c>
      <c r="B1071" s="5">
        <v>1992.12</v>
      </c>
    </row>
    <row r="1072" spans="1:2" x14ac:dyDescent="0.15">
      <c r="A1072" s="6">
        <v>37232</v>
      </c>
      <c r="B1072" s="5">
        <v>2021.26</v>
      </c>
    </row>
    <row r="1073" spans="1:2" x14ac:dyDescent="0.15">
      <c r="A1073" s="6">
        <v>37231</v>
      </c>
      <c r="B1073" s="5">
        <v>2054.27</v>
      </c>
    </row>
    <row r="1074" spans="1:2" x14ac:dyDescent="0.15">
      <c r="A1074" s="6">
        <v>37230</v>
      </c>
      <c r="B1074" s="5">
        <v>2046.84</v>
      </c>
    </row>
    <row r="1075" spans="1:2" x14ac:dyDescent="0.15">
      <c r="A1075" s="6">
        <v>37229</v>
      </c>
      <c r="B1075" s="5">
        <v>1963.1</v>
      </c>
    </row>
    <row r="1076" spans="1:2" x14ac:dyDescent="0.15">
      <c r="A1076" s="6">
        <v>37228</v>
      </c>
      <c r="B1076" s="5">
        <v>1904.9</v>
      </c>
    </row>
    <row r="1077" spans="1:2" x14ac:dyDescent="0.15">
      <c r="A1077" s="6">
        <v>37225</v>
      </c>
      <c r="B1077" s="5">
        <v>1930.58</v>
      </c>
    </row>
    <row r="1078" spans="1:2" x14ac:dyDescent="0.15">
      <c r="A1078" s="6">
        <v>37224</v>
      </c>
      <c r="B1078" s="5">
        <v>1933.26</v>
      </c>
    </row>
    <row r="1079" spans="1:2" x14ac:dyDescent="0.15">
      <c r="A1079" s="6">
        <v>37223</v>
      </c>
      <c r="B1079" s="5">
        <v>1887.97</v>
      </c>
    </row>
    <row r="1080" spans="1:2" x14ac:dyDescent="0.15">
      <c r="A1080" s="6">
        <v>37222</v>
      </c>
      <c r="B1080" s="5">
        <v>1935.97</v>
      </c>
    </row>
    <row r="1081" spans="1:2" x14ac:dyDescent="0.15">
      <c r="A1081" s="6">
        <v>37221</v>
      </c>
      <c r="B1081" s="5">
        <v>1941.23</v>
      </c>
    </row>
    <row r="1082" spans="1:2" x14ac:dyDescent="0.15">
      <c r="A1082" s="6">
        <v>37218</v>
      </c>
      <c r="B1082" s="5">
        <v>1903.2</v>
      </c>
    </row>
    <row r="1083" spans="1:2" x14ac:dyDescent="0.15">
      <c r="A1083" s="6">
        <v>37216</v>
      </c>
      <c r="B1083" s="5">
        <v>1875.05</v>
      </c>
    </row>
    <row r="1084" spans="1:2" x14ac:dyDescent="0.15">
      <c r="A1084" s="6">
        <v>37215</v>
      </c>
      <c r="B1084" s="5">
        <v>1880.51</v>
      </c>
    </row>
    <row r="1085" spans="1:2" x14ac:dyDescent="0.15">
      <c r="A1085" s="6">
        <v>37214</v>
      </c>
      <c r="B1085" s="5">
        <v>1934.42</v>
      </c>
    </row>
    <row r="1086" spans="1:2" x14ac:dyDescent="0.15">
      <c r="A1086" s="6">
        <v>37211</v>
      </c>
      <c r="B1086" s="5">
        <v>1898.58</v>
      </c>
    </row>
    <row r="1087" spans="1:2" x14ac:dyDescent="0.15">
      <c r="A1087" s="6">
        <v>37210</v>
      </c>
      <c r="B1087" s="5">
        <v>1900.57</v>
      </c>
    </row>
    <row r="1088" spans="1:2" x14ac:dyDescent="0.15">
      <c r="A1088" s="6">
        <v>37209</v>
      </c>
      <c r="B1088" s="5">
        <v>1903.19</v>
      </c>
    </row>
    <row r="1089" spans="1:2" x14ac:dyDescent="0.15">
      <c r="A1089" s="6">
        <v>37208</v>
      </c>
      <c r="B1089" s="5">
        <v>1892.11</v>
      </c>
    </row>
    <row r="1090" spans="1:2" x14ac:dyDescent="0.15">
      <c r="A1090" s="6">
        <v>37207</v>
      </c>
      <c r="B1090" s="5">
        <v>1840.13</v>
      </c>
    </row>
    <row r="1091" spans="1:2" x14ac:dyDescent="0.15">
      <c r="A1091" s="6">
        <v>37204</v>
      </c>
      <c r="B1091" s="5">
        <v>1828.48</v>
      </c>
    </row>
    <row r="1092" spans="1:2" x14ac:dyDescent="0.15">
      <c r="A1092" s="6">
        <v>37203</v>
      </c>
      <c r="B1092" s="5">
        <v>1827.77</v>
      </c>
    </row>
    <row r="1093" spans="1:2" x14ac:dyDescent="0.15">
      <c r="A1093" s="6">
        <v>37202</v>
      </c>
      <c r="B1093" s="5">
        <v>1837.53</v>
      </c>
    </row>
    <row r="1094" spans="1:2" x14ac:dyDescent="0.15">
      <c r="A1094" s="6">
        <v>37201</v>
      </c>
      <c r="B1094" s="5">
        <v>1835.08</v>
      </c>
    </row>
    <row r="1095" spans="1:2" x14ac:dyDescent="0.15">
      <c r="A1095" s="6">
        <v>37200</v>
      </c>
      <c r="B1095" s="5">
        <v>1793.65</v>
      </c>
    </row>
    <row r="1096" spans="1:2" x14ac:dyDescent="0.15">
      <c r="A1096" s="6">
        <v>37197</v>
      </c>
      <c r="B1096" s="5">
        <v>1745.73</v>
      </c>
    </row>
    <row r="1097" spans="1:2" x14ac:dyDescent="0.15">
      <c r="A1097" s="6">
        <v>37196</v>
      </c>
      <c r="B1097" s="5">
        <v>1746.3</v>
      </c>
    </row>
    <row r="1098" spans="1:2" x14ac:dyDescent="0.15">
      <c r="A1098" s="6">
        <v>37195</v>
      </c>
      <c r="B1098" s="5">
        <v>1690.2</v>
      </c>
    </row>
    <row r="1099" spans="1:2" x14ac:dyDescent="0.15">
      <c r="A1099" s="6">
        <v>37194</v>
      </c>
      <c r="B1099" s="5">
        <v>1667.41</v>
      </c>
    </row>
    <row r="1100" spans="1:2" x14ac:dyDescent="0.15">
      <c r="A1100" s="6">
        <v>37193</v>
      </c>
      <c r="B1100" s="5">
        <v>1699.52</v>
      </c>
    </row>
    <row r="1101" spans="1:2" x14ac:dyDescent="0.15">
      <c r="A1101" s="6">
        <v>37190</v>
      </c>
      <c r="B1101" s="5">
        <v>1768.96</v>
      </c>
    </row>
    <row r="1102" spans="1:2" x14ac:dyDescent="0.15">
      <c r="A1102" s="6">
        <v>37189</v>
      </c>
      <c r="B1102" s="5">
        <v>1775.47</v>
      </c>
    </row>
    <row r="1103" spans="1:2" x14ac:dyDescent="0.15">
      <c r="A1103" s="6">
        <v>37188</v>
      </c>
      <c r="B1103" s="5">
        <v>1731.54</v>
      </c>
    </row>
    <row r="1104" spans="1:2" x14ac:dyDescent="0.15">
      <c r="A1104" s="6">
        <v>37187</v>
      </c>
      <c r="B1104" s="5">
        <v>1704.44</v>
      </c>
    </row>
    <row r="1105" spans="1:2" x14ac:dyDescent="0.15">
      <c r="A1105" s="6">
        <v>37186</v>
      </c>
      <c r="B1105" s="5">
        <v>1708.08</v>
      </c>
    </row>
    <row r="1106" spans="1:2" x14ac:dyDescent="0.15">
      <c r="A1106" s="6">
        <v>37183</v>
      </c>
      <c r="B1106" s="5">
        <v>1671.31</v>
      </c>
    </row>
    <row r="1107" spans="1:2" x14ac:dyDescent="0.15">
      <c r="A1107" s="6">
        <v>37182</v>
      </c>
      <c r="B1107" s="5">
        <v>1652.72</v>
      </c>
    </row>
    <row r="1108" spans="1:2" x14ac:dyDescent="0.15">
      <c r="A1108" s="6">
        <v>37181</v>
      </c>
      <c r="B1108" s="5">
        <v>1646.34</v>
      </c>
    </row>
    <row r="1109" spans="1:2" x14ac:dyDescent="0.15">
      <c r="A1109" s="6">
        <v>37180</v>
      </c>
      <c r="B1109" s="5">
        <v>1722.07</v>
      </c>
    </row>
    <row r="1110" spans="1:2" x14ac:dyDescent="0.15">
      <c r="A1110" s="6">
        <v>37179</v>
      </c>
      <c r="B1110" s="5">
        <v>1696.31</v>
      </c>
    </row>
    <row r="1111" spans="1:2" x14ac:dyDescent="0.15">
      <c r="A1111" s="6">
        <v>37176</v>
      </c>
      <c r="B1111" s="5">
        <v>1703.4</v>
      </c>
    </row>
    <row r="1112" spans="1:2" x14ac:dyDescent="0.15">
      <c r="A1112" s="6">
        <v>37175</v>
      </c>
      <c r="B1112" s="5">
        <v>1701.47</v>
      </c>
    </row>
    <row r="1113" spans="1:2" x14ac:dyDescent="0.15">
      <c r="A1113" s="6">
        <v>37174</v>
      </c>
      <c r="B1113" s="5">
        <v>1626.26</v>
      </c>
    </row>
    <row r="1114" spans="1:2" x14ac:dyDescent="0.15">
      <c r="A1114" s="6">
        <v>37173</v>
      </c>
      <c r="B1114" s="5">
        <v>1570.19</v>
      </c>
    </row>
    <row r="1115" spans="1:2" x14ac:dyDescent="0.15">
      <c r="A1115" s="6">
        <v>37172</v>
      </c>
      <c r="B1115" s="5">
        <v>1605.95</v>
      </c>
    </row>
    <row r="1116" spans="1:2" x14ac:dyDescent="0.15">
      <c r="A1116" s="6">
        <v>37169</v>
      </c>
      <c r="B1116" s="5">
        <v>1605.3</v>
      </c>
    </row>
    <row r="1117" spans="1:2" x14ac:dyDescent="0.15">
      <c r="A1117" s="6">
        <v>37168</v>
      </c>
      <c r="B1117" s="5">
        <v>1597.31</v>
      </c>
    </row>
    <row r="1118" spans="1:2" x14ac:dyDescent="0.15">
      <c r="A1118" s="6">
        <v>37167</v>
      </c>
      <c r="B1118" s="5">
        <v>1580.81</v>
      </c>
    </row>
    <row r="1119" spans="1:2" x14ac:dyDescent="0.15">
      <c r="A1119" s="6">
        <v>37166</v>
      </c>
      <c r="B1119" s="5">
        <v>1492.33</v>
      </c>
    </row>
    <row r="1120" spans="1:2" x14ac:dyDescent="0.15">
      <c r="A1120" s="6">
        <v>37165</v>
      </c>
      <c r="B1120" s="5">
        <v>1480.46</v>
      </c>
    </row>
    <row r="1121" spans="1:2" x14ac:dyDescent="0.15">
      <c r="A1121" s="6">
        <v>37162</v>
      </c>
      <c r="B1121" s="5">
        <v>1498.8</v>
      </c>
    </row>
    <row r="1122" spans="1:2" x14ac:dyDescent="0.15">
      <c r="A1122" s="6">
        <v>37161</v>
      </c>
      <c r="B1122" s="5">
        <v>1460.71</v>
      </c>
    </row>
    <row r="1123" spans="1:2" x14ac:dyDescent="0.15">
      <c r="A1123" s="6">
        <v>37160</v>
      </c>
      <c r="B1123" s="5">
        <v>1464.04</v>
      </c>
    </row>
    <row r="1124" spans="1:2" x14ac:dyDescent="0.15">
      <c r="A1124" s="6">
        <v>37159</v>
      </c>
      <c r="B1124" s="5">
        <v>1501.64</v>
      </c>
    </row>
    <row r="1125" spans="1:2" x14ac:dyDescent="0.15">
      <c r="A1125" s="6">
        <v>37158</v>
      </c>
      <c r="B1125" s="5">
        <v>1499.4</v>
      </c>
    </row>
    <row r="1126" spans="1:2" x14ac:dyDescent="0.15">
      <c r="A1126" s="6">
        <v>37155</v>
      </c>
      <c r="B1126" s="5">
        <v>1423.19</v>
      </c>
    </row>
    <row r="1127" spans="1:2" x14ac:dyDescent="0.15">
      <c r="A1127" s="6">
        <v>37154</v>
      </c>
      <c r="B1127" s="5">
        <v>1470.93</v>
      </c>
    </row>
    <row r="1128" spans="1:2" x14ac:dyDescent="0.15">
      <c r="A1128" s="6">
        <v>37153</v>
      </c>
      <c r="B1128" s="5">
        <v>1527.8</v>
      </c>
    </row>
    <row r="1129" spans="1:2" x14ac:dyDescent="0.15">
      <c r="A1129" s="6">
        <v>37152</v>
      </c>
      <c r="B1129" s="5">
        <v>1555.08</v>
      </c>
    </row>
    <row r="1130" spans="1:2" x14ac:dyDescent="0.15">
      <c r="A1130" s="6">
        <v>37151</v>
      </c>
      <c r="B1130" s="5">
        <v>1579.55</v>
      </c>
    </row>
    <row r="1131" spans="1:2" x14ac:dyDescent="0.15">
      <c r="A1131" s="6">
        <v>37144</v>
      </c>
      <c r="B1131" s="5">
        <v>1695.38</v>
      </c>
    </row>
    <row r="1132" spans="1:2" x14ac:dyDescent="0.15">
      <c r="A1132" s="6">
        <v>37141</v>
      </c>
      <c r="B1132" s="5">
        <v>1687.7</v>
      </c>
    </row>
    <row r="1133" spans="1:2" x14ac:dyDescent="0.15">
      <c r="A1133" s="6">
        <v>37140</v>
      </c>
      <c r="B1133" s="5">
        <v>1705.64</v>
      </c>
    </row>
    <row r="1134" spans="1:2" x14ac:dyDescent="0.15">
      <c r="A1134" s="6">
        <v>37139</v>
      </c>
      <c r="B1134" s="5">
        <v>1759.01</v>
      </c>
    </row>
    <row r="1135" spans="1:2" x14ac:dyDescent="0.15">
      <c r="A1135" s="6">
        <v>37138</v>
      </c>
      <c r="B1135" s="5">
        <v>1770.78</v>
      </c>
    </row>
    <row r="1136" spans="1:2" x14ac:dyDescent="0.15">
      <c r="A1136" s="6">
        <v>37134</v>
      </c>
      <c r="B1136" s="5">
        <v>1805.43</v>
      </c>
    </row>
    <row r="1137" spans="1:2" x14ac:dyDescent="0.15">
      <c r="A1137" s="6">
        <v>37133</v>
      </c>
      <c r="B1137" s="5">
        <v>1791.68</v>
      </c>
    </row>
    <row r="1138" spans="1:2" x14ac:dyDescent="0.15">
      <c r="A1138" s="6">
        <v>37132</v>
      </c>
      <c r="B1138" s="5">
        <v>1843.17</v>
      </c>
    </row>
    <row r="1139" spans="1:2" x14ac:dyDescent="0.15">
      <c r="A1139" s="6">
        <v>37131</v>
      </c>
      <c r="B1139" s="5">
        <v>1864.98</v>
      </c>
    </row>
    <row r="1140" spans="1:2" x14ac:dyDescent="0.15">
      <c r="A1140" s="6">
        <v>37130</v>
      </c>
      <c r="B1140" s="5">
        <v>1912.41</v>
      </c>
    </row>
    <row r="1141" spans="1:2" x14ac:dyDescent="0.15">
      <c r="A1141" s="6">
        <v>37127</v>
      </c>
      <c r="B1141" s="5">
        <v>1916.8</v>
      </c>
    </row>
    <row r="1142" spans="1:2" x14ac:dyDescent="0.15">
      <c r="A1142" s="6">
        <v>37126</v>
      </c>
      <c r="B1142" s="5">
        <v>1842.97</v>
      </c>
    </row>
    <row r="1143" spans="1:2" x14ac:dyDescent="0.15">
      <c r="A1143" s="6">
        <v>37125</v>
      </c>
      <c r="B1143" s="5">
        <v>1860.01</v>
      </c>
    </row>
    <row r="1144" spans="1:2" x14ac:dyDescent="0.15">
      <c r="A1144" s="6">
        <v>37124</v>
      </c>
      <c r="B1144" s="5">
        <v>1831.3</v>
      </c>
    </row>
    <row r="1145" spans="1:2" x14ac:dyDescent="0.15">
      <c r="A1145" s="6">
        <v>37123</v>
      </c>
      <c r="B1145" s="5">
        <v>1881.35</v>
      </c>
    </row>
    <row r="1146" spans="1:2" x14ac:dyDescent="0.15">
      <c r="A1146" s="6">
        <v>37120</v>
      </c>
      <c r="B1146" s="5">
        <v>1867.01</v>
      </c>
    </row>
    <row r="1147" spans="1:2" x14ac:dyDescent="0.15">
      <c r="A1147" s="6">
        <v>37119</v>
      </c>
      <c r="B1147" s="5">
        <v>1930.32</v>
      </c>
    </row>
    <row r="1148" spans="1:2" x14ac:dyDescent="0.15">
      <c r="A1148" s="6">
        <v>37118</v>
      </c>
      <c r="B1148" s="5">
        <v>1918.89</v>
      </c>
    </row>
    <row r="1149" spans="1:2" x14ac:dyDescent="0.15">
      <c r="A1149" s="6">
        <v>37117</v>
      </c>
      <c r="B1149" s="5">
        <v>1964.53</v>
      </c>
    </row>
    <row r="1150" spans="1:2" x14ac:dyDescent="0.15">
      <c r="A1150" s="6">
        <v>37116</v>
      </c>
      <c r="B1150" s="5">
        <v>1982.25</v>
      </c>
    </row>
    <row r="1151" spans="1:2" x14ac:dyDescent="0.15">
      <c r="A1151" s="6">
        <v>37113</v>
      </c>
      <c r="B1151" s="5">
        <v>1956.47</v>
      </c>
    </row>
    <row r="1152" spans="1:2" x14ac:dyDescent="0.15">
      <c r="A1152" s="6">
        <v>37112</v>
      </c>
      <c r="B1152" s="5">
        <v>1963.32</v>
      </c>
    </row>
    <row r="1153" spans="1:2" x14ac:dyDescent="0.15">
      <c r="A1153" s="6">
        <v>37111</v>
      </c>
      <c r="B1153" s="5">
        <v>1966.36</v>
      </c>
    </row>
    <row r="1154" spans="1:2" x14ac:dyDescent="0.15">
      <c r="A1154" s="6">
        <v>37110</v>
      </c>
      <c r="B1154" s="5">
        <v>2027.79</v>
      </c>
    </row>
    <row r="1155" spans="1:2" x14ac:dyDescent="0.15">
      <c r="A1155" s="6">
        <v>37109</v>
      </c>
      <c r="B1155" s="5">
        <v>2034.26</v>
      </c>
    </row>
    <row r="1156" spans="1:2" x14ac:dyDescent="0.15">
      <c r="A1156" s="6">
        <v>37106</v>
      </c>
      <c r="B1156" s="5">
        <v>2066.33</v>
      </c>
    </row>
    <row r="1157" spans="1:2" x14ac:dyDescent="0.15">
      <c r="A1157" s="6">
        <v>37105</v>
      </c>
      <c r="B1157" s="5">
        <v>2087.38</v>
      </c>
    </row>
    <row r="1158" spans="1:2" x14ac:dyDescent="0.15">
      <c r="A1158" s="6">
        <v>37104</v>
      </c>
      <c r="B1158" s="5">
        <v>2068.38</v>
      </c>
    </row>
    <row r="1159" spans="1:2" x14ac:dyDescent="0.15">
      <c r="A1159" s="6">
        <v>37103</v>
      </c>
      <c r="B1159" s="5">
        <v>2027.13</v>
      </c>
    </row>
    <row r="1160" spans="1:2" x14ac:dyDescent="0.15">
      <c r="A1160" s="6">
        <v>37102</v>
      </c>
      <c r="B1160" s="5">
        <v>2017.84</v>
      </c>
    </row>
    <row r="1161" spans="1:2" x14ac:dyDescent="0.15">
      <c r="A1161" s="6">
        <v>37099</v>
      </c>
      <c r="B1161" s="5">
        <v>2029.07</v>
      </c>
    </row>
    <row r="1162" spans="1:2" x14ac:dyDescent="0.15">
      <c r="A1162" s="6">
        <v>37098</v>
      </c>
      <c r="B1162" s="5">
        <v>2022.96</v>
      </c>
    </row>
    <row r="1163" spans="1:2" x14ac:dyDescent="0.15">
      <c r="A1163" s="6">
        <v>37097</v>
      </c>
      <c r="B1163" s="5">
        <v>1984.32</v>
      </c>
    </row>
    <row r="1164" spans="1:2" x14ac:dyDescent="0.15">
      <c r="A1164" s="6">
        <v>37096</v>
      </c>
      <c r="B1164" s="5">
        <v>1959.24</v>
      </c>
    </row>
    <row r="1165" spans="1:2" x14ac:dyDescent="0.15">
      <c r="A1165" s="6">
        <v>37095</v>
      </c>
      <c r="B1165" s="5">
        <v>1988.56</v>
      </c>
    </row>
    <row r="1166" spans="1:2" x14ac:dyDescent="0.15">
      <c r="A1166" s="6">
        <v>37092</v>
      </c>
      <c r="B1166" s="5">
        <v>2029.37</v>
      </c>
    </row>
    <row r="1167" spans="1:2" x14ac:dyDescent="0.15">
      <c r="A1167" s="6">
        <v>37091</v>
      </c>
      <c r="B1167" s="5">
        <v>2046.59</v>
      </c>
    </row>
    <row r="1168" spans="1:2" x14ac:dyDescent="0.15">
      <c r="A1168" s="6">
        <v>37090</v>
      </c>
      <c r="B1168" s="5">
        <v>2016.17</v>
      </c>
    </row>
    <row r="1169" spans="1:2" x14ac:dyDescent="0.15">
      <c r="A1169" s="6">
        <v>37089</v>
      </c>
      <c r="B1169" s="5">
        <v>2067.3200000000002</v>
      </c>
    </row>
    <row r="1170" spans="1:2" x14ac:dyDescent="0.15">
      <c r="A1170" s="6">
        <v>37088</v>
      </c>
      <c r="B1170" s="5">
        <v>2029.12</v>
      </c>
    </row>
    <row r="1171" spans="1:2" x14ac:dyDescent="0.15">
      <c r="A1171" s="6">
        <v>37085</v>
      </c>
      <c r="B1171" s="5">
        <v>2084.79</v>
      </c>
    </row>
    <row r="1172" spans="1:2" x14ac:dyDescent="0.15">
      <c r="A1172" s="6">
        <v>37084</v>
      </c>
      <c r="B1172" s="5">
        <v>2075.7399999999998</v>
      </c>
    </row>
    <row r="1173" spans="1:2" x14ac:dyDescent="0.15">
      <c r="A1173" s="6">
        <v>37083</v>
      </c>
      <c r="B1173" s="5">
        <v>1972.04</v>
      </c>
    </row>
    <row r="1174" spans="1:2" x14ac:dyDescent="0.15">
      <c r="A1174" s="6">
        <v>37082</v>
      </c>
      <c r="B1174" s="5">
        <v>1962.79</v>
      </c>
    </row>
    <row r="1175" spans="1:2" x14ac:dyDescent="0.15">
      <c r="A1175" s="6">
        <v>37081</v>
      </c>
      <c r="B1175" s="5">
        <v>2026.71</v>
      </c>
    </row>
    <row r="1176" spans="1:2" x14ac:dyDescent="0.15">
      <c r="A1176" s="6">
        <v>37078</v>
      </c>
      <c r="B1176" s="5">
        <v>2004.16</v>
      </c>
    </row>
    <row r="1177" spans="1:2" x14ac:dyDescent="0.15">
      <c r="A1177" s="6">
        <v>37077</v>
      </c>
      <c r="B1177" s="5">
        <v>2080.11</v>
      </c>
    </row>
    <row r="1178" spans="1:2" x14ac:dyDescent="0.15">
      <c r="A1178" s="6">
        <v>37075</v>
      </c>
      <c r="B1178" s="5">
        <v>2140.8000000000002</v>
      </c>
    </row>
    <row r="1179" spans="1:2" x14ac:dyDescent="0.15">
      <c r="A1179" s="6">
        <v>37074</v>
      </c>
      <c r="B1179" s="5">
        <v>2148.7199999999998</v>
      </c>
    </row>
    <row r="1180" spans="1:2" x14ac:dyDescent="0.15">
      <c r="A1180" s="6">
        <v>37071</v>
      </c>
      <c r="B1180" s="5">
        <v>2160.54</v>
      </c>
    </row>
    <row r="1181" spans="1:2" x14ac:dyDescent="0.15">
      <c r="A1181" s="6">
        <v>37070</v>
      </c>
      <c r="B1181" s="5">
        <v>2125.46</v>
      </c>
    </row>
    <row r="1182" spans="1:2" x14ac:dyDescent="0.15">
      <c r="A1182" s="6">
        <v>37069</v>
      </c>
      <c r="B1182" s="5">
        <v>2074.7399999999998</v>
      </c>
    </row>
    <row r="1183" spans="1:2" x14ac:dyDescent="0.15">
      <c r="A1183" s="6">
        <v>37068</v>
      </c>
      <c r="B1183" s="5">
        <v>2064.62</v>
      </c>
    </row>
    <row r="1184" spans="1:2" x14ac:dyDescent="0.15">
      <c r="A1184" s="6">
        <v>37067</v>
      </c>
      <c r="B1184" s="5">
        <v>2050.87</v>
      </c>
    </row>
    <row r="1185" spans="1:2" x14ac:dyDescent="0.15">
      <c r="A1185" s="6">
        <v>37064</v>
      </c>
      <c r="B1185" s="5">
        <v>2034.84</v>
      </c>
    </row>
    <row r="1186" spans="1:2" x14ac:dyDescent="0.15">
      <c r="A1186" s="6">
        <v>37063</v>
      </c>
      <c r="B1186" s="5">
        <v>2058.7600000000002</v>
      </c>
    </row>
    <row r="1187" spans="1:2" x14ac:dyDescent="0.15">
      <c r="A1187" s="6">
        <v>37062</v>
      </c>
      <c r="B1187" s="5">
        <v>2031.24</v>
      </c>
    </row>
    <row r="1188" spans="1:2" x14ac:dyDescent="0.15">
      <c r="A1188" s="6">
        <v>37061</v>
      </c>
      <c r="B1188" s="5">
        <v>1992.66</v>
      </c>
    </row>
    <row r="1189" spans="1:2" x14ac:dyDescent="0.15">
      <c r="A1189" s="6">
        <v>37060</v>
      </c>
      <c r="B1189" s="5">
        <v>1988.63</v>
      </c>
    </row>
    <row r="1190" spans="1:2" x14ac:dyDescent="0.15">
      <c r="A1190" s="6">
        <v>37057</v>
      </c>
      <c r="B1190" s="5">
        <v>2028.43</v>
      </c>
    </row>
    <row r="1191" spans="1:2" x14ac:dyDescent="0.15">
      <c r="A1191" s="6">
        <v>37056</v>
      </c>
      <c r="B1191" s="5">
        <v>2044.07</v>
      </c>
    </row>
    <row r="1192" spans="1:2" x14ac:dyDescent="0.15">
      <c r="A1192" s="6">
        <v>37055</v>
      </c>
      <c r="B1192" s="5">
        <v>2121.66</v>
      </c>
    </row>
    <row r="1193" spans="1:2" x14ac:dyDescent="0.15">
      <c r="A1193" s="6">
        <v>37054</v>
      </c>
      <c r="B1193" s="5">
        <v>2169.9499999999998</v>
      </c>
    </row>
    <row r="1194" spans="1:2" x14ac:dyDescent="0.15">
      <c r="A1194" s="6">
        <v>37053</v>
      </c>
      <c r="B1194" s="5">
        <v>2170.7800000000002</v>
      </c>
    </row>
    <row r="1195" spans="1:2" x14ac:dyDescent="0.15">
      <c r="A1195" s="6">
        <v>37050</v>
      </c>
      <c r="B1195" s="5">
        <v>2215.1</v>
      </c>
    </row>
    <row r="1196" spans="1:2" x14ac:dyDescent="0.15">
      <c r="A1196" s="6">
        <v>37049</v>
      </c>
      <c r="B1196" s="5">
        <v>2264</v>
      </c>
    </row>
    <row r="1197" spans="1:2" x14ac:dyDescent="0.15">
      <c r="A1197" s="6">
        <v>37048</v>
      </c>
      <c r="B1197" s="5">
        <v>2217.73</v>
      </c>
    </row>
    <row r="1198" spans="1:2" x14ac:dyDescent="0.15">
      <c r="A1198" s="6">
        <v>37047</v>
      </c>
      <c r="B1198" s="5">
        <v>2233.66</v>
      </c>
    </row>
    <row r="1199" spans="1:2" x14ac:dyDescent="0.15">
      <c r="A1199" s="6">
        <v>37046</v>
      </c>
      <c r="B1199" s="5">
        <v>2155.9299999999998</v>
      </c>
    </row>
    <row r="1200" spans="1:2" x14ac:dyDescent="0.15">
      <c r="A1200" s="6">
        <v>37043</v>
      </c>
      <c r="B1200" s="5">
        <v>2149.44</v>
      </c>
    </row>
    <row r="1201" spans="1:2" x14ac:dyDescent="0.15">
      <c r="A1201" s="6">
        <v>37042</v>
      </c>
      <c r="B1201" s="5">
        <v>2110.4899999999998</v>
      </c>
    </row>
    <row r="1202" spans="1:2" x14ac:dyDescent="0.15">
      <c r="A1202" s="6">
        <v>37041</v>
      </c>
      <c r="B1202" s="5">
        <v>2084.5</v>
      </c>
    </row>
    <row r="1203" spans="1:2" x14ac:dyDescent="0.15">
      <c r="A1203" s="6">
        <v>37040</v>
      </c>
      <c r="B1203" s="5">
        <v>2175.54</v>
      </c>
    </row>
    <row r="1204" spans="1:2" x14ac:dyDescent="0.15">
      <c r="A1204" s="6">
        <v>37036</v>
      </c>
      <c r="B1204" s="5">
        <v>2251.0300000000002</v>
      </c>
    </row>
    <row r="1205" spans="1:2" x14ac:dyDescent="0.15">
      <c r="A1205" s="6">
        <v>37035</v>
      </c>
      <c r="B1205" s="5">
        <v>2282.02</v>
      </c>
    </row>
    <row r="1206" spans="1:2" x14ac:dyDescent="0.15">
      <c r="A1206" s="6">
        <v>37034</v>
      </c>
      <c r="B1206" s="5">
        <v>2243.48</v>
      </c>
    </row>
    <row r="1207" spans="1:2" x14ac:dyDescent="0.15">
      <c r="A1207" s="6">
        <v>37033</v>
      </c>
      <c r="B1207" s="5">
        <v>2313.85</v>
      </c>
    </row>
    <row r="1208" spans="1:2" x14ac:dyDescent="0.15">
      <c r="A1208" s="6">
        <v>37032</v>
      </c>
      <c r="B1208" s="5">
        <v>2305.59</v>
      </c>
    </row>
    <row r="1209" spans="1:2" x14ac:dyDescent="0.15">
      <c r="A1209" s="6">
        <v>37029</v>
      </c>
      <c r="B1209" s="5">
        <v>2198.88</v>
      </c>
    </row>
    <row r="1210" spans="1:2" x14ac:dyDescent="0.15">
      <c r="A1210" s="6">
        <v>37028</v>
      </c>
      <c r="B1210" s="5">
        <v>2193.6799999999998</v>
      </c>
    </row>
    <row r="1211" spans="1:2" x14ac:dyDescent="0.15">
      <c r="A1211" s="6">
        <v>37027</v>
      </c>
      <c r="B1211" s="5">
        <v>2166.44</v>
      </c>
    </row>
    <row r="1212" spans="1:2" x14ac:dyDescent="0.15">
      <c r="A1212" s="6">
        <v>37026</v>
      </c>
      <c r="B1212" s="5">
        <v>2085.58</v>
      </c>
    </row>
    <row r="1213" spans="1:2" x14ac:dyDescent="0.15">
      <c r="A1213" s="6">
        <v>37025</v>
      </c>
      <c r="B1213" s="5">
        <v>2081.92</v>
      </c>
    </row>
    <row r="1214" spans="1:2" x14ac:dyDescent="0.15">
      <c r="A1214" s="6">
        <v>37022</v>
      </c>
      <c r="B1214" s="5">
        <v>2107.4299999999998</v>
      </c>
    </row>
    <row r="1215" spans="1:2" x14ac:dyDescent="0.15">
      <c r="A1215" s="6">
        <v>37021</v>
      </c>
      <c r="B1215" s="5">
        <v>2128.86</v>
      </c>
    </row>
    <row r="1216" spans="1:2" x14ac:dyDescent="0.15">
      <c r="A1216" s="6">
        <v>37020</v>
      </c>
      <c r="B1216" s="5">
        <v>2156.63</v>
      </c>
    </row>
    <row r="1217" spans="1:2" x14ac:dyDescent="0.15">
      <c r="A1217" s="6">
        <v>37019</v>
      </c>
      <c r="B1217" s="5">
        <v>2198.77</v>
      </c>
    </row>
    <row r="1218" spans="1:2" x14ac:dyDescent="0.15">
      <c r="A1218" s="6">
        <v>37018</v>
      </c>
      <c r="B1218" s="5">
        <v>2173.5700000000002</v>
      </c>
    </row>
    <row r="1219" spans="1:2" x14ac:dyDescent="0.15">
      <c r="A1219" s="6">
        <v>37015</v>
      </c>
      <c r="B1219" s="5">
        <v>2191.5300000000002</v>
      </c>
    </row>
    <row r="1220" spans="1:2" x14ac:dyDescent="0.15">
      <c r="A1220" s="6">
        <v>37014</v>
      </c>
      <c r="B1220" s="5">
        <v>2146.1999999999998</v>
      </c>
    </row>
    <row r="1221" spans="1:2" x14ac:dyDescent="0.15">
      <c r="A1221" s="6">
        <v>37013</v>
      </c>
      <c r="B1221" s="5">
        <v>2220.6</v>
      </c>
    </row>
    <row r="1222" spans="1:2" x14ac:dyDescent="0.15">
      <c r="A1222" s="6">
        <v>37012</v>
      </c>
      <c r="B1222" s="5">
        <v>2168.2399999999998</v>
      </c>
    </row>
    <row r="1223" spans="1:2" x14ac:dyDescent="0.15">
      <c r="A1223" s="6">
        <v>37011</v>
      </c>
      <c r="B1223" s="5">
        <v>2116.2399999999998</v>
      </c>
    </row>
    <row r="1224" spans="1:2" x14ac:dyDescent="0.15">
      <c r="A1224" s="6">
        <v>37008</v>
      </c>
      <c r="B1224" s="5">
        <v>2075.6799999999998</v>
      </c>
    </row>
    <row r="1225" spans="1:2" x14ac:dyDescent="0.15">
      <c r="A1225" s="6">
        <v>37007</v>
      </c>
      <c r="B1225" s="5">
        <v>2034.88</v>
      </c>
    </row>
    <row r="1226" spans="1:2" x14ac:dyDescent="0.15">
      <c r="A1226" s="6">
        <v>37006</v>
      </c>
      <c r="B1226" s="5">
        <v>2059.8000000000002</v>
      </c>
    </row>
    <row r="1227" spans="1:2" x14ac:dyDescent="0.15">
      <c r="A1227" s="6">
        <v>37005</v>
      </c>
      <c r="B1227" s="5">
        <v>2016.61</v>
      </c>
    </row>
    <row r="1228" spans="1:2" x14ac:dyDescent="0.15">
      <c r="A1228" s="6">
        <v>37004</v>
      </c>
      <c r="B1228" s="5">
        <v>2059.3200000000002</v>
      </c>
    </row>
    <row r="1229" spans="1:2" x14ac:dyDescent="0.15">
      <c r="A1229" s="6">
        <v>37001</v>
      </c>
      <c r="B1229" s="5">
        <v>2163.41</v>
      </c>
    </row>
    <row r="1230" spans="1:2" x14ac:dyDescent="0.15">
      <c r="A1230" s="6">
        <v>37000</v>
      </c>
      <c r="B1230" s="5">
        <v>2182.14</v>
      </c>
    </row>
    <row r="1231" spans="1:2" x14ac:dyDescent="0.15">
      <c r="A1231" s="6">
        <v>36999</v>
      </c>
      <c r="B1231" s="5">
        <v>2079.44</v>
      </c>
    </row>
    <row r="1232" spans="1:2" x14ac:dyDescent="0.15">
      <c r="A1232" s="6">
        <v>36998</v>
      </c>
      <c r="B1232" s="5">
        <v>1923.22</v>
      </c>
    </row>
    <row r="1233" spans="1:2" x14ac:dyDescent="0.15">
      <c r="A1233" s="6">
        <v>36997</v>
      </c>
      <c r="B1233" s="5">
        <v>1909.57</v>
      </c>
    </row>
    <row r="1234" spans="1:2" x14ac:dyDescent="0.15">
      <c r="A1234" s="6">
        <v>36993</v>
      </c>
      <c r="B1234" s="5">
        <v>1961.43</v>
      </c>
    </row>
    <row r="1235" spans="1:2" x14ac:dyDescent="0.15">
      <c r="A1235" s="6">
        <v>36992</v>
      </c>
      <c r="B1235" s="5">
        <v>1898.95</v>
      </c>
    </row>
    <row r="1236" spans="1:2" x14ac:dyDescent="0.15">
      <c r="A1236" s="6">
        <v>36991</v>
      </c>
      <c r="B1236" s="5">
        <v>1852.03</v>
      </c>
    </row>
    <row r="1237" spans="1:2" x14ac:dyDescent="0.15">
      <c r="A1237" s="6">
        <v>36990</v>
      </c>
      <c r="B1237" s="5">
        <v>1745.71</v>
      </c>
    </row>
    <row r="1238" spans="1:2" x14ac:dyDescent="0.15">
      <c r="A1238" s="6">
        <v>36987</v>
      </c>
      <c r="B1238" s="5">
        <v>1720.36</v>
      </c>
    </row>
    <row r="1239" spans="1:2" x14ac:dyDescent="0.15">
      <c r="A1239" s="6">
        <v>36986</v>
      </c>
      <c r="B1239" s="5">
        <v>1785</v>
      </c>
    </row>
    <row r="1240" spans="1:2" x14ac:dyDescent="0.15">
      <c r="A1240" s="6">
        <v>36985</v>
      </c>
      <c r="B1240" s="5">
        <v>1638.8</v>
      </c>
    </row>
    <row r="1241" spans="1:2" x14ac:dyDescent="0.15">
      <c r="A1241" s="6">
        <v>36984</v>
      </c>
      <c r="B1241" s="5">
        <v>1673</v>
      </c>
    </row>
    <row r="1242" spans="1:2" x14ac:dyDescent="0.15">
      <c r="A1242" s="6">
        <v>36983</v>
      </c>
      <c r="B1242" s="5">
        <v>1782.97</v>
      </c>
    </row>
    <row r="1243" spans="1:2" x14ac:dyDescent="0.15">
      <c r="A1243" s="6">
        <v>36980</v>
      </c>
      <c r="B1243" s="5">
        <v>1840.26</v>
      </c>
    </row>
    <row r="1244" spans="1:2" x14ac:dyDescent="0.15">
      <c r="A1244" s="6">
        <v>36979</v>
      </c>
      <c r="B1244" s="5">
        <v>1820.57</v>
      </c>
    </row>
    <row r="1245" spans="1:2" x14ac:dyDescent="0.15">
      <c r="A1245" s="6">
        <v>36978</v>
      </c>
      <c r="B1245" s="5">
        <v>1854.13</v>
      </c>
    </row>
    <row r="1246" spans="1:2" x14ac:dyDescent="0.15">
      <c r="A1246" s="6">
        <v>36977</v>
      </c>
      <c r="B1246" s="5">
        <v>1972.23</v>
      </c>
    </row>
    <row r="1247" spans="1:2" x14ac:dyDescent="0.15">
      <c r="A1247" s="6">
        <v>36976</v>
      </c>
      <c r="B1247" s="5">
        <v>1918.49</v>
      </c>
    </row>
    <row r="1248" spans="1:2" x14ac:dyDescent="0.15">
      <c r="A1248" s="6">
        <v>36973</v>
      </c>
      <c r="B1248" s="5">
        <v>1928.68</v>
      </c>
    </row>
    <row r="1249" spans="1:2" x14ac:dyDescent="0.15">
      <c r="A1249" s="6">
        <v>36972</v>
      </c>
      <c r="B1249" s="5">
        <v>1897.7</v>
      </c>
    </row>
    <row r="1250" spans="1:2" x14ac:dyDescent="0.15">
      <c r="A1250" s="6">
        <v>36971</v>
      </c>
      <c r="B1250" s="5">
        <v>1830.23</v>
      </c>
    </row>
    <row r="1251" spans="1:2" x14ac:dyDescent="0.15">
      <c r="A1251" s="6">
        <v>36970</v>
      </c>
      <c r="B1251" s="5">
        <v>1857.44</v>
      </c>
    </row>
    <row r="1252" spans="1:2" x14ac:dyDescent="0.15">
      <c r="A1252" s="6">
        <v>36969</v>
      </c>
      <c r="B1252" s="5">
        <v>1951.18</v>
      </c>
    </row>
    <row r="1253" spans="1:2" x14ac:dyDescent="0.15">
      <c r="A1253" s="6">
        <v>36966</v>
      </c>
      <c r="B1253" s="5">
        <v>1890.91</v>
      </c>
    </row>
    <row r="1254" spans="1:2" x14ac:dyDescent="0.15">
      <c r="A1254" s="6">
        <v>36965</v>
      </c>
      <c r="B1254" s="5">
        <v>1940.71</v>
      </c>
    </row>
    <row r="1255" spans="1:2" x14ac:dyDescent="0.15">
      <c r="A1255" s="6">
        <v>36964</v>
      </c>
      <c r="B1255" s="5">
        <v>1972.09</v>
      </c>
    </row>
    <row r="1256" spans="1:2" x14ac:dyDescent="0.15">
      <c r="A1256" s="6">
        <v>36963</v>
      </c>
      <c r="B1256" s="5">
        <v>2014.78</v>
      </c>
    </row>
    <row r="1257" spans="1:2" x14ac:dyDescent="0.15">
      <c r="A1257" s="6">
        <v>36962</v>
      </c>
      <c r="B1257" s="5">
        <v>1923.38</v>
      </c>
    </row>
    <row r="1258" spans="1:2" x14ac:dyDescent="0.15">
      <c r="A1258" s="6">
        <v>36959</v>
      </c>
      <c r="B1258" s="5">
        <v>2052.7800000000002</v>
      </c>
    </row>
    <row r="1259" spans="1:2" x14ac:dyDescent="0.15">
      <c r="A1259" s="6">
        <v>36958</v>
      </c>
      <c r="B1259" s="5">
        <v>2168.73</v>
      </c>
    </row>
    <row r="1260" spans="1:2" x14ac:dyDescent="0.15">
      <c r="A1260" s="6">
        <v>36957</v>
      </c>
      <c r="B1260" s="5">
        <v>2223.92</v>
      </c>
    </row>
    <row r="1261" spans="1:2" x14ac:dyDescent="0.15">
      <c r="A1261" s="6">
        <v>36956</v>
      </c>
      <c r="B1261" s="5">
        <v>2204.4299999999998</v>
      </c>
    </row>
    <row r="1262" spans="1:2" x14ac:dyDescent="0.15">
      <c r="A1262" s="6">
        <v>36955</v>
      </c>
      <c r="B1262" s="5">
        <v>2142.92</v>
      </c>
    </row>
    <row r="1263" spans="1:2" x14ac:dyDescent="0.15">
      <c r="A1263" s="6">
        <v>36952</v>
      </c>
      <c r="B1263" s="5">
        <v>2117.63</v>
      </c>
    </row>
    <row r="1264" spans="1:2" x14ac:dyDescent="0.15">
      <c r="A1264" s="6">
        <v>36951</v>
      </c>
      <c r="B1264" s="5">
        <v>2183.37</v>
      </c>
    </row>
    <row r="1265" spans="1:2" x14ac:dyDescent="0.15">
      <c r="A1265" s="6">
        <v>36950</v>
      </c>
      <c r="B1265" s="5">
        <v>2151.83</v>
      </c>
    </row>
    <row r="1266" spans="1:2" x14ac:dyDescent="0.15">
      <c r="A1266" s="6">
        <v>36949</v>
      </c>
      <c r="B1266" s="5">
        <v>2207.8200000000002</v>
      </c>
    </row>
    <row r="1267" spans="1:2" x14ac:dyDescent="0.15">
      <c r="A1267" s="6">
        <v>36948</v>
      </c>
      <c r="B1267" s="5">
        <v>2308.5</v>
      </c>
    </row>
    <row r="1268" spans="1:2" x14ac:dyDescent="0.15">
      <c r="A1268" s="6">
        <v>36945</v>
      </c>
      <c r="B1268" s="5">
        <v>2262.5100000000002</v>
      </c>
    </row>
    <row r="1269" spans="1:2" x14ac:dyDescent="0.15">
      <c r="A1269" s="6">
        <v>36944</v>
      </c>
      <c r="B1269" s="5">
        <v>2244.96</v>
      </c>
    </row>
    <row r="1270" spans="1:2" x14ac:dyDescent="0.15">
      <c r="A1270" s="6">
        <v>36943</v>
      </c>
      <c r="B1270" s="5">
        <v>2268.94</v>
      </c>
    </row>
    <row r="1271" spans="1:2" x14ac:dyDescent="0.15">
      <c r="A1271" s="6">
        <v>36942</v>
      </c>
      <c r="B1271" s="5">
        <v>2318.35</v>
      </c>
    </row>
    <row r="1272" spans="1:2" x14ac:dyDescent="0.15">
      <c r="A1272" s="6">
        <v>36938</v>
      </c>
      <c r="B1272" s="5">
        <v>2425.38</v>
      </c>
    </row>
    <row r="1273" spans="1:2" x14ac:dyDescent="0.15">
      <c r="A1273" s="6">
        <v>36937</v>
      </c>
      <c r="B1273" s="5">
        <v>2552.91</v>
      </c>
    </row>
    <row r="1274" spans="1:2" x14ac:dyDescent="0.15">
      <c r="A1274" s="6">
        <v>36936</v>
      </c>
      <c r="B1274" s="5">
        <v>2491.4</v>
      </c>
    </row>
    <row r="1275" spans="1:2" x14ac:dyDescent="0.15">
      <c r="A1275" s="6">
        <v>36935</v>
      </c>
      <c r="B1275" s="5">
        <v>2427.7199999999998</v>
      </c>
    </row>
    <row r="1276" spans="1:2" x14ac:dyDescent="0.15">
      <c r="A1276" s="6">
        <v>36934</v>
      </c>
      <c r="B1276" s="5">
        <v>2489.66</v>
      </c>
    </row>
    <row r="1277" spans="1:2" x14ac:dyDescent="0.15">
      <c r="A1277" s="6">
        <v>36931</v>
      </c>
      <c r="B1277" s="5">
        <v>2470.9699999999998</v>
      </c>
    </row>
    <row r="1278" spans="1:2" x14ac:dyDescent="0.15">
      <c r="A1278" s="6">
        <v>36930</v>
      </c>
      <c r="B1278" s="5">
        <v>2562.06</v>
      </c>
    </row>
    <row r="1279" spans="1:2" x14ac:dyDescent="0.15">
      <c r="A1279" s="6">
        <v>36929</v>
      </c>
      <c r="B1279" s="5">
        <v>2607.8200000000002</v>
      </c>
    </row>
    <row r="1280" spans="1:2" x14ac:dyDescent="0.15">
      <c r="A1280" s="6">
        <v>36928</v>
      </c>
      <c r="B1280" s="5">
        <v>2664.49</v>
      </c>
    </row>
    <row r="1281" spans="1:2" x14ac:dyDescent="0.15">
      <c r="A1281" s="6">
        <v>36927</v>
      </c>
      <c r="B1281" s="5">
        <v>2643.21</v>
      </c>
    </row>
    <row r="1282" spans="1:2" x14ac:dyDescent="0.15">
      <c r="A1282" s="6">
        <v>36924</v>
      </c>
      <c r="B1282" s="5">
        <v>2660.5</v>
      </c>
    </row>
    <row r="1283" spans="1:2" x14ac:dyDescent="0.15">
      <c r="A1283" s="6">
        <v>36923</v>
      </c>
      <c r="B1283" s="5">
        <v>2782.79</v>
      </c>
    </row>
    <row r="1284" spans="1:2" x14ac:dyDescent="0.15">
      <c r="A1284" s="6">
        <v>36922</v>
      </c>
      <c r="B1284" s="5">
        <v>2772.73</v>
      </c>
    </row>
    <row r="1285" spans="1:2" x14ac:dyDescent="0.15">
      <c r="A1285" s="6">
        <v>36921</v>
      </c>
      <c r="B1285" s="5">
        <v>2838.35</v>
      </c>
    </row>
    <row r="1286" spans="1:2" x14ac:dyDescent="0.15">
      <c r="A1286" s="6">
        <v>36920</v>
      </c>
      <c r="B1286" s="5">
        <v>2838.34</v>
      </c>
    </row>
    <row r="1287" spans="1:2" x14ac:dyDescent="0.15">
      <c r="A1287" s="6">
        <v>36917</v>
      </c>
      <c r="B1287" s="5">
        <v>2781.3</v>
      </c>
    </row>
    <row r="1288" spans="1:2" x14ac:dyDescent="0.15">
      <c r="A1288" s="6">
        <v>36916</v>
      </c>
      <c r="B1288" s="5">
        <v>2754.28</v>
      </c>
    </row>
    <row r="1289" spans="1:2" x14ac:dyDescent="0.15">
      <c r="A1289" s="6">
        <v>36915</v>
      </c>
      <c r="B1289" s="5">
        <v>2859.15</v>
      </c>
    </row>
    <row r="1290" spans="1:2" x14ac:dyDescent="0.15">
      <c r="A1290" s="6">
        <v>36914</v>
      </c>
      <c r="B1290" s="5">
        <v>2840.39</v>
      </c>
    </row>
    <row r="1291" spans="1:2" x14ac:dyDescent="0.15">
      <c r="A1291" s="6">
        <v>36913</v>
      </c>
      <c r="B1291" s="5">
        <v>2757.91</v>
      </c>
    </row>
    <row r="1292" spans="1:2" x14ac:dyDescent="0.15">
      <c r="A1292" s="6">
        <v>36910</v>
      </c>
      <c r="B1292" s="5">
        <v>2770.38</v>
      </c>
    </row>
    <row r="1293" spans="1:2" x14ac:dyDescent="0.15">
      <c r="A1293" s="6">
        <v>36909</v>
      </c>
      <c r="B1293" s="5">
        <v>2768.49</v>
      </c>
    </row>
    <row r="1294" spans="1:2" x14ac:dyDescent="0.15">
      <c r="A1294" s="6">
        <v>36908</v>
      </c>
      <c r="B1294" s="5">
        <v>2682.78</v>
      </c>
    </row>
    <row r="1295" spans="1:2" x14ac:dyDescent="0.15">
      <c r="A1295" s="6">
        <v>36907</v>
      </c>
      <c r="B1295" s="5">
        <v>2618.5500000000002</v>
      </c>
    </row>
    <row r="1296" spans="1:2" x14ac:dyDescent="0.15">
      <c r="A1296" s="6">
        <v>36903</v>
      </c>
      <c r="B1296" s="5">
        <v>2626.5</v>
      </c>
    </row>
    <row r="1297" spans="1:2" x14ac:dyDescent="0.15">
      <c r="A1297" s="6">
        <v>36902</v>
      </c>
      <c r="B1297" s="5">
        <v>2640.57</v>
      </c>
    </row>
    <row r="1298" spans="1:2" x14ac:dyDescent="0.15">
      <c r="A1298" s="6">
        <v>36901</v>
      </c>
      <c r="B1298" s="5">
        <v>2524.1799999999998</v>
      </c>
    </row>
    <row r="1299" spans="1:2" x14ac:dyDescent="0.15">
      <c r="A1299" s="6">
        <v>36900</v>
      </c>
      <c r="B1299" s="5">
        <v>2441.3000000000002</v>
      </c>
    </row>
    <row r="1300" spans="1:2" x14ac:dyDescent="0.15">
      <c r="A1300" s="6">
        <v>36899</v>
      </c>
      <c r="B1300" s="5">
        <v>2395.92</v>
      </c>
    </row>
    <row r="1301" spans="1:2" x14ac:dyDescent="0.15">
      <c r="A1301" s="6">
        <v>36896</v>
      </c>
      <c r="B1301" s="5">
        <v>2407.65</v>
      </c>
    </row>
    <row r="1302" spans="1:2" x14ac:dyDescent="0.15">
      <c r="A1302" s="6">
        <v>36895</v>
      </c>
      <c r="B1302" s="5">
        <v>2566.83</v>
      </c>
    </row>
    <row r="1303" spans="1:2" x14ac:dyDescent="0.15">
      <c r="A1303" s="6">
        <v>36894</v>
      </c>
      <c r="B1303" s="5">
        <v>2616.69</v>
      </c>
    </row>
    <row r="1304" spans="1:2" x14ac:dyDescent="0.15">
      <c r="A1304" s="6">
        <v>36893</v>
      </c>
      <c r="B1304" s="5">
        <v>2291.86</v>
      </c>
    </row>
    <row r="1305" spans="1:2" x14ac:dyDescent="0.15">
      <c r="A1305" s="6">
        <v>36889</v>
      </c>
      <c r="B1305" s="5">
        <v>2470.52</v>
      </c>
    </row>
    <row r="1306" spans="1:2" x14ac:dyDescent="0.15">
      <c r="A1306" s="6">
        <v>36888</v>
      </c>
      <c r="B1306" s="5">
        <v>2557.7600000000002</v>
      </c>
    </row>
    <row r="1307" spans="1:2" x14ac:dyDescent="0.15">
      <c r="A1307" s="6">
        <v>36887</v>
      </c>
      <c r="B1307" s="5">
        <v>2539.35</v>
      </c>
    </row>
    <row r="1308" spans="1:2" x14ac:dyDescent="0.15">
      <c r="A1308" s="6">
        <v>36886</v>
      </c>
      <c r="B1308" s="5">
        <v>2493.52</v>
      </c>
    </row>
    <row r="1309" spans="1:2" x14ac:dyDescent="0.15">
      <c r="A1309" s="6">
        <v>36882</v>
      </c>
      <c r="B1309" s="5">
        <v>2517.02</v>
      </c>
    </row>
    <row r="1310" spans="1:2" x14ac:dyDescent="0.15">
      <c r="A1310" s="6">
        <v>36881</v>
      </c>
      <c r="B1310" s="5">
        <v>2340.12</v>
      </c>
    </row>
    <row r="1311" spans="1:2" x14ac:dyDescent="0.15">
      <c r="A1311" s="6">
        <v>36880</v>
      </c>
      <c r="B1311" s="5">
        <v>2332.7800000000002</v>
      </c>
    </row>
    <row r="1312" spans="1:2" x14ac:dyDescent="0.15">
      <c r="A1312" s="6">
        <v>36879</v>
      </c>
      <c r="B1312" s="5">
        <v>2511.71</v>
      </c>
    </row>
    <row r="1313" spans="1:2" x14ac:dyDescent="0.15">
      <c r="A1313" s="6">
        <v>36878</v>
      </c>
      <c r="B1313" s="5">
        <v>2624.52</v>
      </c>
    </row>
    <row r="1314" spans="1:2" x14ac:dyDescent="0.15">
      <c r="A1314" s="6">
        <v>36875</v>
      </c>
      <c r="B1314" s="5">
        <v>2653.27</v>
      </c>
    </row>
    <row r="1315" spans="1:2" x14ac:dyDescent="0.15">
      <c r="A1315" s="6">
        <v>36874</v>
      </c>
      <c r="B1315" s="5">
        <v>2728.51</v>
      </c>
    </row>
    <row r="1316" spans="1:2" x14ac:dyDescent="0.15">
      <c r="A1316" s="6">
        <v>36873</v>
      </c>
      <c r="B1316" s="5">
        <v>2822.77</v>
      </c>
    </row>
    <row r="1317" spans="1:2" x14ac:dyDescent="0.15">
      <c r="A1317" s="6">
        <v>36872</v>
      </c>
      <c r="B1317" s="5">
        <v>2931.77</v>
      </c>
    </row>
    <row r="1318" spans="1:2" x14ac:dyDescent="0.15">
      <c r="A1318" s="6">
        <v>36871</v>
      </c>
      <c r="B1318" s="5">
        <v>3015.1</v>
      </c>
    </row>
    <row r="1319" spans="1:2" x14ac:dyDescent="0.15">
      <c r="A1319" s="6">
        <v>36868</v>
      </c>
      <c r="B1319" s="5">
        <v>2917.43</v>
      </c>
    </row>
    <row r="1320" spans="1:2" x14ac:dyDescent="0.15">
      <c r="A1320" s="6">
        <v>36867</v>
      </c>
      <c r="B1320" s="5">
        <v>2752.66</v>
      </c>
    </row>
    <row r="1321" spans="1:2" x14ac:dyDescent="0.15">
      <c r="A1321" s="6">
        <v>36866</v>
      </c>
      <c r="B1321" s="5">
        <v>2796.5</v>
      </c>
    </row>
    <row r="1322" spans="1:2" x14ac:dyDescent="0.15">
      <c r="A1322" s="6">
        <v>36865</v>
      </c>
      <c r="B1322" s="5">
        <v>2889.8</v>
      </c>
    </row>
    <row r="1323" spans="1:2" x14ac:dyDescent="0.15">
      <c r="A1323" s="6">
        <v>36864</v>
      </c>
      <c r="B1323" s="5">
        <v>2615.75</v>
      </c>
    </row>
    <row r="1324" spans="1:2" x14ac:dyDescent="0.15">
      <c r="A1324" s="6">
        <v>36861</v>
      </c>
      <c r="B1324" s="5">
        <v>2645.29</v>
      </c>
    </row>
    <row r="1325" spans="1:2" x14ac:dyDescent="0.15">
      <c r="A1325" s="6">
        <v>36860</v>
      </c>
      <c r="B1325" s="5">
        <v>2597.9299999999998</v>
      </c>
    </row>
    <row r="1326" spans="1:2" x14ac:dyDescent="0.15">
      <c r="A1326" s="6">
        <v>36859</v>
      </c>
      <c r="B1326" s="5">
        <v>2706.93</v>
      </c>
    </row>
    <row r="1327" spans="1:2" x14ac:dyDescent="0.15">
      <c r="A1327" s="6">
        <v>36858</v>
      </c>
      <c r="B1327" s="5">
        <v>2734.98</v>
      </c>
    </row>
    <row r="1328" spans="1:2" x14ac:dyDescent="0.15">
      <c r="A1328" s="6">
        <v>36857</v>
      </c>
      <c r="B1328" s="5">
        <v>2880.49</v>
      </c>
    </row>
    <row r="1329" spans="1:2" x14ac:dyDescent="0.15">
      <c r="A1329" s="6">
        <v>36854</v>
      </c>
      <c r="B1329" s="5">
        <v>2904.38</v>
      </c>
    </row>
    <row r="1330" spans="1:2" x14ac:dyDescent="0.15">
      <c r="A1330" s="6">
        <v>36852</v>
      </c>
      <c r="B1330" s="5">
        <v>2755.34</v>
      </c>
    </row>
    <row r="1331" spans="1:2" x14ac:dyDescent="0.15">
      <c r="A1331" s="6">
        <v>36851</v>
      </c>
      <c r="B1331" s="5">
        <v>2871.45</v>
      </c>
    </row>
    <row r="1332" spans="1:2" x14ac:dyDescent="0.15">
      <c r="A1332" s="6">
        <v>36850</v>
      </c>
      <c r="B1332" s="5">
        <v>2875.64</v>
      </c>
    </row>
    <row r="1333" spans="1:2" x14ac:dyDescent="0.15">
      <c r="A1333" s="6">
        <v>36847</v>
      </c>
      <c r="B1333" s="5">
        <v>3027.19</v>
      </c>
    </row>
    <row r="1334" spans="1:2" x14ac:dyDescent="0.15">
      <c r="A1334" s="6">
        <v>36846</v>
      </c>
      <c r="B1334" s="5">
        <v>3031.88</v>
      </c>
    </row>
    <row r="1335" spans="1:2" x14ac:dyDescent="0.15">
      <c r="A1335" s="6">
        <v>36845</v>
      </c>
      <c r="B1335" s="5">
        <v>3165.49</v>
      </c>
    </row>
    <row r="1336" spans="1:2" x14ac:dyDescent="0.15">
      <c r="A1336" s="6">
        <v>36844</v>
      </c>
      <c r="B1336" s="5">
        <v>3138.27</v>
      </c>
    </row>
    <row r="1337" spans="1:2" x14ac:dyDescent="0.15">
      <c r="A1337" s="6">
        <v>36843</v>
      </c>
      <c r="B1337" s="5">
        <v>2966.72</v>
      </c>
    </row>
    <row r="1338" spans="1:2" x14ac:dyDescent="0.15">
      <c r="A1338" s="6">
        <v>36840</v>
      </c>
      <c r="B1338" s="5">
        <v>3028.99</v>
      </c>
    </row>
    <row r="1339" spans="1:2" x14ac:dyDescent="0.15">
      <c r="A1339" s="6">
        <v>36839</v>
      </c>
      <c r="B1339" s="5">
        <v>3200.35</v>
      </c>
    </row>
    <row r="1340" spans="1:2" x14ac:dyDescent="0.15">
      <c r="A1340" s="6">
        <v>36838</v>
      </c>
      <c r="B1340" s="5">
        <v>3231.7</v>
      </c>
    </row>
    <row r="1341" spans="1:2" x14ac:dyDescent="0.15">
      <c r="A1341" s="6">
        <v>36837</v>
      </c>
      <c r="B1341" s="5">
        <v>3415.79</v>
      </c>
    </row>
    <row r="1342" spans="1:2" x14ac:dyDescent="0.15">
      <c r="A1342" s="6">
        <v>36836</v>
      </c>
      <c r="B1342" s="5">
        <v>3416.21</v>
      </c>
    </row>
    <row r="1343" spans="1:2" x14ac:dyDescent="0.15">
      <c r="A1343" s="6">
        <v>36833</v>
      </c>
      <c r="B1343" s="5">
        <v>3451.58</v>
      </c>
    </row>
    <row r="1344" spans="1:2" x14ac:dyDescent="0.15">
      <c r="A1344" s="6">
        <v>36832</v>
      </c>
      <c r="B1344" s="5">
        <v>3429.02</v>
      </c>
    </row>
    <row r="1345" spans="1:2" x14ac:dyDescent="0.15">
      <c r="A1345" s="6">
        <v>36831</v>
      </c>
      <c r="B1345" s="5">
        <v>3333.39</v>
      </c>
    </row>
    <row r="1346" spans="1:2" x14ac:dyDescent="0.15">
      <c r="A1346" s="6">
        <v>36830</v>
      </c>
      <c r="B1346" s="5">
        <v>3369.63</v>
      </c>
    </row>
    <row r="1347" spans="1:2" x14ac:dyDescent="0.15">
      <c r="A1347" s="6">
        <v>36829</v>
      </c>
      <c r="B1347" s="5">
        <v>3191.4</v>
      </c>
    </row>
    <row r="1348" spans="1:2" x14ac:dyDescent="0.15">
      <c r="A1348" s="6">
        <v>36826</v>
      </c>
      <c r="B1348" s="5">
        <v>3278.36</v>
      </c>
    </row>
    <row r="1349" spans="1:2" x14ac:dyDescent="0.15">
      <c r="A1349" s="6">
        <v>36825</v>
      </c>
      <c r="B1349" s="5">
        <v>3272.18</v>
      </c>
    </row>
    <row r="1350" spans="1:2" x14ac:dyDescent="0.15">
      <c r="A1350" s="6">
        <v>36824</v>
      </c>
      <c r="B1350" s="5">
        <v>3229.57</v>
      </c>
    </row>
    <row r="1351" spans="1:2" x14ac:dyDescent="0.15">
      <c r="A1351" s="6">
        <v>36823</v>
      </c>
      <c r="B1351" s="5">
        <v>3419.79</v>
      </c>
    </row>
    <row r="1352" spans="1:2" x14ac:dyDescent="0.15">
      <c r="A1352" s="6">
        <v>36822</v>
      </c>
      <c r="B1352" s="5">
        <v>3468.69</v>
      </c>
    </row>
    <row r="1353" spans="1:2" x14ac:dyDescent="0.15">
      <c r="A1353" s="6">
        <v>36819</v>
      </c>
      <c r="B1353" s="5">
        <v>3483.14</v>
      </c>
    </row>
    <row r="1354" spans="1:2" x14ac:dyDescent="0.15">
      <c r="A1354" s="6">
        <v>36818</v>
      </c>
      <c r="B1354" s="5">
        <v>3418.6</v>
      </c>
    </row>
    <row r="1355" spans="1:2" x14ac:dyDescent="0.15">
      <c r="A1355" s="6">
        <v>36817</v>
      </c>
      <c r="B1355" s="5">
        <v>3171.56</v>
      </c>
    </row>
    <row r="1356" spans="1:2" x14ac:dyDescent="0.15">
      <c r="A1356" s="6">
        <v>36816</v>
      </c>
      <c r="B1356" s="5">
        <v>3213.96</v>
      </c>
    </row>
    <row r="1357" spans="1:2" x14ac:dyDescent="0.15">
      <c r="A1357" s="6">
        <v>36815</v>
      </c>
      <c r="B1357" s="5">
        <v>3290.28</v>
      </c>
    </row>
    <row r="1358" spans="1:2" x14ac:dyDescent="0.15">
      <c r="A1358" s="6">
        <v>36812</v>
      </c>
      <c r="B1358" s="5">
        <v>3316.77</v>
      </c>
    </row>
    <row r="1359" spans="1:2" x14ac:dyDescent="0.15">
      <c r="A1359" s="6">
        <v>36811</v>
      </c>
      <c r="B1359" s="5">
        <v>3074.68</v>
      </c>
    </row>
    <row r="1360" spans="1:2" x14ac:dyDescent="0.15">
      <c r="A1360" s="6">
        <v>36810</v>
      </c>
      <c r="B1360" s="5">
        <v>3168.49</v>
      </c>
    </row>
    <row r="1361" spans="1:2" x14ac:dyDescent="0.15">
      <c r="A1361" s="6">
        <v>36809</v>
      </c>
      <c r="B1361" s="5">
        <v>3240.54</v>
      </c>
    </row>
    <row r="1362" spans="1:2" x14ac:dyDescent="0.15">
      <c r="A1362" s="6">
        <v>36808</v>
      </c>
      <c r="B1362" s="5">
        <v>3355.56</v>
      </c>
    </row>
    <row r="1363" spans="1:2" x14ac:dyDescent="0.15">
      <c r="A1363" s="6">
        <v>36805</v>
      </c>
      <c r="B1363" s="5">
        <v>3361.01</v>
      </c>
    </row>
    <row r="1364" spans="1:2" x14ac:dyDescent="0.15">
      <c r="A1364" s="6">
        <v>36804</v>
      </c>
      <c r="B1364" s="5">
        <v>3472.1</v>
      </c>
    </row>
    <row r="1365" spans="1:2" x14ac:dyDescent="0.15">
      <c r="A1365" s="6">
        <v>36803</v>
      </c>
      <c r="B1365" s="5">
        <v>3523.1</v>
      </c>
    </row>
    <row r="1366" spans="1:2" x14ac:dyDescent="0.15">
      <c r="A1366" s="6">
        <v>36802</v>
      </c>
      <c r="B1366" s="5">
        <v>3455.83</v>
      </c>
    </row>
    <row r="1367" spans="1:2" x14ac:dyDescent="0.15">
      <c r="A1367" s="6">
        <v>36801</v>
      </c>
      <c r="B1367" s="5">
        <v>3568.9</v>
      </c>
    </row>
    <row r="1368" spans="1:2" x14ac:dyDescent="0.15">
      <c r="A1368" s="6">
        <v>36798</v>
      </c>
      <c r="B1368" s="5">
        <v>3672.82</v>
      </c>
    </row>
    <row r="1369" spans="1:2" x14ac:dyDescent="0.15">
      <c r="A1369" s="6">
        <v>36797</v>
      </c>
      <c r="B1369" s="5">
        <v>3778.32</v>
      </c>
    </row>
    <row r="1370" spans="1:2" x14ac:dyDescent="0.15">
      <c r="A1370" s="6">
        <v>36796</v>
      </c>
      <c r="B1370" s="5">
        <v>3656.3</v>
      </c>
    </row>
    <row r="1371" spans="1:2" x14ac:dyDescent="0.15">
      <c r="A1371" s="6">
        <v>36795</v>
      </c>
      <c r="B1371" s="5">
        <v>3689.1</v>
      </c>
    </row>
    <row r="1372" spans="1:2" x14ac:dyDescent="0.15">
      <c r="A1372" s="6">
        <v>36794</v>
      </c>
      <c r="B1372" s="5">
        <v>3741.22</v>
      </c>
    </row>
    <row r="1373" spans="1:2" x14ac:dyDescent="0.15">
      <c r="A1373" s="6">
        <v>36791</v>
      </c>
      <c r="B1373" s="5">
        <v>3803.76</v>
      </c>
    </row>
    <row r="1374" spans="1:2" x14ac:dyDescent="0.15">
      <c r="A1374" s="6">
        <v>36790</v>
      </c>
      <c r="B1374" s="5">
        <v>3828.87</v>
      </c>
    </row>
    <row r="1375" spans="1:2" x14ac:dyDescent="0.15">
      <c r="A1375" s="6">
        <v>36789</v>
      </c>
      <c r="B1375" s="5">
        <v>3897.44</v>
      </c>
    </row>
    <row r="1376" spans="1:2" x14ac:dyDescent="0.15">
      <c r="A1376" s="6">
        <v>36788</v>
      </c>
      <c r="B1376" s="5">
        <v>3865.64</v>
      </c>
    </row>
    <row r="1377" spans="1:2" x14ac:dyDescent="0.15">
      <c r="A1377" s="6">
        <v>36787</v>
      </c>
      <c r="B1377" s="5">
        <v>3726.52</v>
      </c>
    </row>
    <row r="1378" spans="1:2" x14ac:dyDescent="0.15">
      <c r="A1378" s="6">
        <v>36784</v>
      </c>
      <c r="B1378" s="5">
        <v>3835.23</v>
      </c>
    </row>
    <row r="1379" spans="1:2" x14ac:dyDescent="0.15">
      <c r="A1379" s="6">
        <v>36783</v>
      </c>
      <c r="B1379" s="5">
        <v>3913.86</v>
      </c>
    </row>
    <row r="1380" spans="1:2" x14ac:dyDescent="0.15">
      <c r="A1380" s="6">
        <v>36782</v>
      </c>
      <c r="B1380" s="5">
        <v>3893.89</v>
      </c>
    </row>
    <row r="1381" spans="1:2" x14ac:dyDescent="0.15">
      <c r="A1381" s="6">
        <v>36781</v>
      </c>
      <c r="B1381" s="5">
        <v>3849.51</v>
      </c>
    </row>
    <row r="1382" spans="1:2" x14ac:dyDescent="0.15">
      <c r="A1382" s="6">
        <v>36780</v>
      </c>
      <c r="B1382" s="5">
        <v>3896.35</v>
      </c>
    </row>
    <row r="1383" spans="1:2" x14ac:dyDescent="0.15">
      <c r="A1383" s="6">
        <v>36777</v>
      </c>
      <c r="B1383" s="5">
        <v>3978.41</v>
      </c>
    </row>
    <row r="1384" spans="1:2" x14ac:dyDescent="0.15">
      <c r="A1384" s="6">
        <v>36776</v>
      </c>
      <c r="B1384" s="5">
        <v>4098.3500000000004</v>
      </c>
    </row>
    <row r="1385" spans="1:2" x14ac:dyDescent="0.15">
      <c r="A1385" s="6">
        <v>36775</v>
      </c>
      <c r="B1385" s="5">
        <v>4013.34</v>
      </c>
    </row>
    <row r="1386" spans="1:2" x14ac:dyDescent="0.15">
      <c r="A1386" s="6">
        <v>36774</v>
      </c>
      <c r="B1386" s="5">
        <v>4143.18</v>
      </c>
    </row>
    <row r="1387" spans="1:2" x14ac:dyDescent="0.15">
      <c r="A1387" s="6">
        <v>36770</v>
      </c>
      <c r="B1387" s="5">
        <v>4234.33</v>
      </c>
    </row>
    <row r="1388" spans="1:2" x14ac:dyDescent="0.15">
      <c r="A1388" s="6">
        <v>36769</v>
      </c>
      <c r="B1388" s="5">
        <v>4206.3500000000004</v>
      </c>
    </row>
    <row r="1389" spans="1:2" x14ac:dyDescent="0.15">
      <c r="A1389" s="6">
        <v>36768</v>
      </c>
      <c r="B1389" s="5">
        <v>4103.8100000000004</v>
      </c>
    </row>
    <row r="1390" spans="1:2" x14ac:dyDescent="0.15">
      <c r="A1390" s="6">
        <v>36767</v>
      </c>
      <c r="B1390" s="5">
        <v>4082.17</v>
      </c>
    </row>
    <row r="1391" spans="1:2" x14ac:dyDescent="0.15">
      <c r="A1391" s="6">
        <v>36766</v>
      </c>
      <c r="B1391" s="5">
        <v>4070.59</v>
      </c>
    </row>
    <row r="1392" spans="1:2" x14ac:dyDescent="0.15">
      <c r="A1392" s="6">
        <v>36763</v>
      </c>
      <c r="B1392" s="5">
        <v>4042.68</v>
      </c>
    </row>
    <row r="1393" spans="1:2" x14ac:dyDescent="0.15">
      <c r="A1393" s="6">
        <v>36762</v>
      </c>
      <c r="B1393" s="5">
        <v>4053.28</v>
      </c>
    </row>
    <row r="1394" spans="1:2" x14ac:dyDescent="0.15">
      <c r="A1394" s="6">
        <v>36761</v>
      </c>
      <c r="B1394" s="5">
        <v>4011.01</v>
      </c>
    </row>
    <row r="1395" spans="1:2" x14ac:dyDescent="0.15">
      <c r="A1395" s="6">
        <v>36760</v>
      </c>
      <c r="B1395" s="5">
        <v>3958.21</v>
      </c>
    </row>
    <row r="1396" spans="1:2" x14ac:dyDescent="0.15">
      <c r="A1396" s="6">
        <v>36759</v>
      </c>
      <c r="B1396" s="5">
        <v>3953.15</v>
      </c>
    </row>
    <row r="1397" spans="1:2" x14ac:dyDescent="0.15">
      <c r="A1397" s="6">
        <v>36756</v>
      </c>
      <c r="B1397" s="5">
        <v>3930.34</v>
      </c>
    </row>
    <row r="1398" spans="1:2" x14ac:dyDescent="0.15">
      <c r="A1398" s="6">
        <v>36755</v>
      </c>
      <c r="B1398" s="5">
        <v>3940.87</v>
      </c>
    </row>
    <row r="1399" spans="1:2" x14ac:dyDescent="0.15">
      <c r="A1399" s="6">
        <v>36754</v>
      </c>
      <c r="B1399" s="5">
        <v>3861.2</v>
      </c>
    </row>
    <row r="1400" spans="1:2" x14ac:dyDescent="0.15">
      <c r="A1400" s="6">
        <v>36753</v>
      </c>
      <c r="B1400" s="5">
        <v>3851.66</v>
      </c>
    </row>
    <row r="1401" spans="1:2" x14ac:dyDescent="0.15">
      <c r="A1401" s="6">
        <v>36752</v>
      </c>
      <c r="B1401" s="5">
        <v>3849.69</v>
      </c>
    </row>
    <row r="1402" spans="1:2" x14ac:dyDescent="0.15">
      <c r="A1402" s="6">
        <v>36749</v>
      </c>
      <c r="B1402" s="5">
        <v>3789.47</v>
      </c>
    </row>
    <row r="1403" spans="1:2" x14ac:dyDescent="0.15">
      <c r="A1403" s="6">
        <v>36748</v>
      </c>
      <c r="B1403" s="5">
        <v>3759.99</v>
      </c>
    </row>
    <row r="1404" spans="1:2" x14ac:dyDescent="0.15">
      <c r="A1404" s="6">
        <v>36747</v>
      </c>
      <c r="B1404" s="5">
        <v>3853.5</v>
      </c>
    </row>
    <row r="1405" spans="1:2" x14ac:dyDescent="0.15">
      <c r="A1405" s="6">
        <v>36746</v>
      </c>
      <c r="B1405" s="5">
        <v>3848.55</v>
      </c>
    </row>
    <row r="1406" spans="1:2" x14ac:dyDescent="0.15">
      <c r="A1406" s="6">
        <v>36745</v>
      </c>
      <c r="B1406" s="5">
        <v>3862.99</v>
      </c>
    </row>
    <row r="1407" spans="1:2" x14ac:dyDescent="0.15">
      <c r="A1407" s="6">
        <v>36742</v>
      </c>
      <c r="B1407" s="5">
        <v>3787.36</v>
      </c>
    </row>
    <row r="1408" spans="1:2" x14ac:dyDescent="0.15">
      <c r="A1408" s="6">
        <v>36741</v>
      </c>
      <c r="B1408" s="5">
        <v>3759.88</v>
      </c>
    </row>
    <row r="1409" spans="1:2" x14ac:dyDescent="0.15">
      <c r="A1409" s="6">
        <v>36740</v>
      </c>
      <c r="B1409" s="5">
        <v>3658.46</v>
      </c>
    </row>
    <row r="1410" spans="1:2" x14ac:dyDescent="0.15">
      <c r="A1410" s="6">
        <v>36739</v>
      </c>
      <c r="B1410" s="5">
        <v>3685.52</v>
      </c>
    </row>
    <row r="1411" spans="1:2" x14ac:dyDescent="0.15">
      <c r="A1411" s="6">
        <v>36738</v>
      </c>
      <c r="B1411" s="5">
        <v>3766.99</v>
      </c>
    </row>
    <row r="1412" spans="1:2" x14ac:dyDescent="0.15">
      <c r="A1412" s="6">
        <v>36735</v>
      </c>
      <c r="B1412" s="5">
        <v>3663</v>
      </c>
    </row>
    <row r="1413" spans="1:2" x14ac:dyDescent="0.15">
      <c r="A1413" s="6">
        <v>36734</v>
      </c>
      <c r="B1413" s="5">
        <v>3842.23</v>
      </c>
    </row>
    <row r="1414" spans="1:2" x14ac:dyDescent="0.15">
      <c r="A1414" s="6">
        <v>36733</v>
      </c>
      <c r="B1414" s="5">
        <v>3987.72</v>
      </c>
    </row>
    <row r="1415" spans="1:2" x14ac:dyDescent="0.15">
      <c r="A1415" s="6">
        <v>36732</v>
      </c>
      <c r="B1415" s="5">
        <v>4029.57</v>
      </c>
    </row>
    <row r="1416" spans="1:2" x14ac:dyDescent="0.15">
      <c r="A1416" s="6">
        <v>36731</v>
      </c>
      <c r="B1416" s="5">
        <v>3981.57</v>
      </c>
    </row>
    <row r="1417" spans="1:2" x14ac:dyDescent="0.15">
      <c r="A1417" s="6">
        <v>36728</v>
      </c>
      <c r="B1417" s="5">
        <v>4094.45</v>
      </c>
    </row>
    <row r="1418" spans="1:2" x14ac:dyDescent="0.15">
      <c r="A1418" s="6">
        <v>36727</v>
      </c>
      <c r="B1418" s="5">
        <v>4184.5600000000004</v>
      </c>
    </row>
    <row r="1419" spans="1:2" x14ac:dyDescent="0.15">
      <c r="A1419" s="6">
        <v>36726</v>
      </c>
      <c r="B1419" s="5">
        <v>4055.63</v>
      </c>
    </row>
    <row r="1420" spans="1:2" x14ac:dyDescent="0.15">
      <c r="A1420" s="6">
        <v>36725</v>
      </c>
      <c r="B1420" s="5">
        <v>4177.17</v>
      </c>
    </row>
    <row r="1421" spans="1:2" x14ac:dyDescent="0.15">
      <c r="A1421" s="6">
        <v>36724</v>
      </c>
      <c r="B1421" s="5">
        <v>4274.67</v>
      </c>
    </row>
    <row r="1422" spans="1:2" x14ac:dyDescent="0.15">
      <c r="A1422" s="6">
        <v>36721</v>
      </c>
      <c r="B1422" s="5">
        <v>4246.18</v>
      </c>
    </row>
    <row r="1423" spans="1:2" x14ac:dyDescent="0.15">
      <c r="A1423" s="6">
        <v>36720</v>
      </c>
      <c r="B1423" s="5">
        <v>4174.8599999999997</v>
      </c>
    </row>
    <row r="1424" spans="1:2" x14ac:dyDescent="0.15">
      <c r="A1424" s="6">
        <v>36719</v>
      </c>
      <c r="B1424" s="5">
        <v>4099.59</v>
      </c>
    </row>
    <row r="1425" spans="1:2" x14ac:dyDescent="0.15">
      <c r="A1425" s="6">
        <v>36718</v>
      </c>
      <c r="B1425" s="5">
        <v>3956.42</v>
      </c>
    </row>
    <row r="1426" spans="1:2" x14ac:dyDescent="0.15">
      <c r="A1426" s="6">
        <v>36717</v>
      </c>
      <c r="B1426" s="5">
        <v>3980.29</v>
      </c>
    </row>
    <row r="1427" spans="1:2" x14ac:dyDescent="0.15">
      <c r="A1427" s="6">
        <v>36714</v>
      </c>
      <c r="B1427" s="5">
        <v>4023.2</v>
      </c>
    </row>
    <row r="1428" spans="1:2" x14ac:dyDescent="0.15">
      <c r="A1428" s="6">
        <v>36713</v>
      </c>
      <c r="B1428" s="5">
        <v>3960.57</v>
      </c>
    </row>
    <row r="1429" spans="1:2" x14ac:dyDescent="0.15">
      <c r="A1429" s="6">
        <v>36712</v>
      </c>
      <c r="B1429" s="5">
        <v>3863.1</v>
      </c>
    </row>
    <row r="1430" spans="1:2" x14ac:dyDescent="0.15">
      <c r="A1430" s="6">
        <v>36710</v>
      </c>
      <c r="B1430" s="5">
        <v>3991.93</v>
      </c>
    </row>
    <row r="1431" spans="1:2" x14ac:dyDescent="0.15">
      <c r="A1431" s="6">
        <v>36707</v>
      </c>
      <c r="B1431" s="5">
        <v>3966.11</v>
      </c>
    </row>
    <row r="1432" spans="1:2" x14ac:dyDescent="0.15">
      <c r="A1432" s="6">
        <v>36706</v>
      </c>
      <c r="B1432" s="5">
        <v>3877.23</v>
      </c>
    </row>
    <row r="1433" spans="1:2" x14ac:dyDescent="0.15">
      <c r="A1433" s="6">
        <v>36705</v>
      </c>
      <c r="B1433" s="5">
        <v>3940.34</v>
      </c>
    </row>
    <row r="1434" spans="1:2" x14ac:dyDescent="0.15">
      <c r="A1434" s="6">
        <v>36704</v>
      </c>
      <c r="B1434" s="5">
        <v>3858.96</v>
      </c>
    </row>
    <row r="1435" spans="1:2" x14ac:dyDescent="0.15">
      <c r="A1435" s="6">
        <v>36703</v>
      </c>
      <c r="B1435" s="5">
        <v>3912.12</v>
      </c>
    </row>
    <row r="1436" spans="1:2" x14ac:dyDescent="0.15">
      <c r="A1436" s="6">
        <v>36700</v>
      </c>
      <c r="B1436" s="5">
        <v>3845.34</v>
      </c>
    </row>
    <row r="1437" spans="1:2" x14ac:dyDescent="0.15">
      <c r="A1437" s="6">
        <v>36699</v>
      </c>
      <c r="B1437" s="5">
        <v>3936.84</v>
      </c>
    </row>
    <row r="1438" spans="1:2" x14ac:dyDescent="0.15">
      <c r="A1438" s="6">
        <v>36698</v>
      </c>
      <c r="B1438" s="5">
        <v>4064.01</v>
      </c>
    </row>
    <row r="1439" spans="1:2" x14ac:dyDescent="0.15">
      <c r="A1439" s="6">
        <v>36697</v>
      </c>
      <c r="B1439" s="5">
        <v>4013.36</v>
      </c>
    </row>
    <row r="1440" spans="1:2" x14ac:dyDescent="0.15">
      <c r="A1440" s="6">
        <v>36696</v>
      </c>
      <c r="B1440" s="5">
        <v>3989.83</v>
      </c>
    </row>
    <row r="1441" spans="1:2" x14ac:dyDescent="0.15">
      <c r="A1441" s="6">
        <v>36693</v>
      </c>
      <c r="B1441" s="5">
        <v>3860.56</v>
      </c>
    </row>
    <row r="1442" spans="1:2" x14ac:dyDescent="0.15">
      <c r="A1442" s="6">
        <v>36692</v>
      </c>
      <c r="B1442" s="5">
        <v>3845.74</v>
      </c>
    </row>
    <row r="1443" spans="1:2" x14ac:dyDescent="0.15">
      <c r="A1443" s="6">
        <v>36691</v>
      </c>
      <c r="B1443" s="5">
        <v>3797.41</v>
      </c>
    </row>
    <row r="1444" spans="1:2" x14ac:dyDescent="0.15">
      <c r="A1444" s="6">
        <v>36690</v>
      </c>
      <c r="B1444" s="5">
        <v>3851.06</v>
      </c>
    </row>
    <row r="1445" spans="1:2" x14ac:dyDescent="0.15">
      <c r="A1445" s="6">
        <v>36689</v>
      </c>
      <c r="B1445" s="5">
        <v>3767.91</v>
      </c>
    </row>
    <row r="1446" spans="1:2" x14ac:dyDescent="0.15">
      <c r="A1446" s="6">
        <v>36686</v>
      </c>
      <c r="B1446" s="5">
        <v>3874.84</v>
      </c>
    </row>
    <row r="1447" spans="1:2" x14ac:dyDescent="0.15">
      <c r="A1447" s="6">
        <v>36685</v>
      </c>
      <c r="B1447" s="5">
        <v>3825.56</v>
      </c>
    </row>
    <row r="1448" spans="1:2" x14ac:dyDescent="0.15">
      <c r="A1448" s="6">
        <v>36684</v>
      </c>
      <c r="B1448" s="5">
        <v>3839.26</v>
      </c>
    </row>
    <row r="1449" spans="1:2" x14ac:dyDescent="0.15">
      <c r="A1449" s="6">
        <v>36683</v>
      </c>
      <c r="B1449" s="5">
        <v>3756.37</v>
      </c>
    </row>
    <row r="1450" spans="1:2" x14ac:dyDescent="0.15">
      <c r="A1450" s="6">
        <v>36682</v>
      </c>
      <c r="B1450" s="5">
        <v>3821.76</v>
      </c>
    </row>
    <row r="1451" spans="1:2" x14ac:dyDescent="0.15">
      <c r="A1451" s="6">
        <v>36679</v>
      </c>
      <c r="B1451" s="5">
        <v>3813.38</v>
      </c>
    </row>
    <row r="1452" spans="1:2" x14ac:dyDescent="0.15">
      <c r="A1452" s="6">
        <v>36678</v>
      </c>
      <c r="B1452" s="5">
        <v>3582.5</v>
      </c>
    </row>
    <row r="1453" spans="1:2" x14ac:dyDescent="0.15">
      <c r="A1453" s="6">
        <v>36677</v>
      </c>
      <c r="B1453" s="5">
        <v>3400.91</v>
      </c>
    </row>
    <row r="1454" spans="1:2" x14ac:dyDescent="0.15">
      <c r="A1454" s="6">
        <v>36676</v>
      </c>
      <c r="B1454" s="5">
        <v>3459.48</v>
      </c>
    </row>
    <row r="1455" spans="1:2" x14ac:dyDescent="0.15">
      <c r="A1455" s="6">
        <v>36672</v>
      </c>
      <c r="B1455" s="5">
        <v>3205.11</v>
      </c>
    </row>
    <row r="1456" spans="1:2" x14ac:dyDescent="0.15">
      <c r="A1456" s="6">
        <v>36671</v>
      </c>
      <c r="B1456" s="5">
        <v>3205.35</v>
      </c>
    </row>
    <row r="1457" spans="1:2" x14ac:dyDescent="0.15">
      <c r="A1457" s="6">
        <v>36670</v>
      </c>
      <c r="B1457" s="5">
        <v>3270.61</v>
      </c>
    </row>
    <row r="1458" spans="1:2" x14ac:dyDescent="0.15">
      <c r="A1458" s="6">
        <v>36669</v>
      </c>
      <c r="B1458" s="5">
        <v>3164.55</v>
      </c>
    </row>
    <row r="1459" spans="1:2" x14ac:dyDescent="0.15">
      <c r="A1459" s="6">
        <v>36668</v>
      </c>
      <c r="B1459" s="5">
        <v>3364.21</v>
      </c>
    </row>
    <row r="1460" spans="1:2" x14ac:dyDescent="0.15">
      <c r="A1460" s="6">
        <v>36665</v>
      </c>
      <c r="B1460" s="5">
        <v>3390.4</v>
      </c>
    </row>
    <row r="1461" spans="1:2" x14ac:dyDescent="0.15">
      <c r="A1461" s="6">
        <v>36664</v>
      </c>
      <c r="B1461" s="5">
        <v>3538.71</v>
      </c>
    </row>
    <row r="1462" spans="1:2" x14ac:dyDescent="0.15">
      <c r="A1462" s="6">
        <v>36663</v>
      </c>
      <c r="B1462" s="5">
        <v>3644.96</v>
      </c>
    </row>
    <row r="1463" spans="1:2" x14ac:dyDescent="0.15">
      <c r="A1463" s="6">
        <v>36662</v>
      </c>
      <c r="B1463" s="5">
        <v>3717.57</v>
      </c>
    </row>
    <row r="1464" spans="1:2" x14ac:dyDescent="0.15">
      <c r="A1464" s="6">
        <v>36661</v>
      </c>
      <c r="B1464" s="5">
        <v>3607.65</v>
      </c>
    </row>
    <row r="1465" spans="1:2" x14ac:dyDescent="0.15">
      <c r="A1465" s="6">
        <v>36658</v>
      </c>
      <c r="B1465" s="5">
        <v>3529.06</v>
      </c>
    </row>
    <row r="1466" spans="1:2" x14ac:dyDescent="0.15">
      <c r="A1466" s="6">
        <v>36657</v>
      </c>
      <c r="B1466" s="5">
        <v>3499.58</v>
      </c>
    </row>
    <row r="1467" spans="1:2" x14ac:dyDescent="0.15">
      <c r="A1467" s="6">
        <v>36656</v>
      </c>
      <c r="B1467" s="5">
        <v>3384.73</v>
      </c>
    </row>
    <row r="1468" spans="1:2" x14ac:dyDescent="0.15">
      <c r="A1468" s="6">
        <v>36655</v>
      </c>
      <c r="B1468" s="5">
        <v>3585.01</v>
      </c>
    </row>
    <row r="1469" spans="1:2" x14ac:dyDescent="0.15">
      <c r="A1469" s="6">
        <v>36654</v>
      </c>
      <c r="B1469" s="5">
        <v>3669.38</v>
      </c>
    </row>
    <row r="1470" spans="1:2" x14ac:dyDescent="0.15">
      <c r="A1470" s="6">
        <v>36651</v>
      </c>
      <c r="B1470" s="5">
        <v>3816.82</v>
      </c>
    </row>
    <row r="1471" spans="1:2" x14ac:dyDescent="0.15">
      <c r="A1471" s="6">
        <v>36650</v>
      </c>
      <c r="B1471" s="5">
        <v>3720.24</v>
      </c>
    </row>
    <row r="1472" spans="1:2" x14ac:dyDescent="0.15">
      <c r="A1472" s="6">
        <v>36649</v>
      </c>
      <c r="B1472" s="5">
        <v>3707.31</v>
      </c>
    </row>
    <row r="1473" spans="1:2" x14ac:dyDescent="0.15">
      <c r="A1473" s="6">
        <v>36648</v>
      </c>
      <c r="B1473" s="5">
        <v>3785.45</v>
      </c>
    </row>
    <row r="1474" spans="1:2" x14ac:dyDescent="0.15">
      <c r="A1474" s="6">
        <v>36647</v>
      </c>
      <c r="B1474" s="5">
        <v>3958.08</v>
      </c>
    </row>
    <row r="1475" spans="1:2" x14ac:dyDescent="0.15">
      <c r="A1475" s="6">
        <v>36644</v>
      </c>
      <c r="B1475" s="5">
        <v>3860.66</v>
      </c>
    </row>
    <row r="1476" spans="1:2" x14ac:dyDescent="0.15">
      <c r="A1476" s="6">
        <v>36643</v>
      </c>
      <c r="B1476" s="5">
        <v>3774.03</v>
      </c>
    </row>
    <row r="1477" spans="1:2" x14ac:dyDescent="0.15">
      <c r="A1477" s="6">
        <v>36642</v>
      </c>
      <c r="B1477" s="5">
        <v>3630.09</v>
      </c>
    </row>
    <row r="1478" spans="1:2" x14ac:dyDescent="0.15">
      <c r="A1478" s="6">
        <v>36641</v>
      </c>
      <c r="B1478" s="5">
        <v>3711.23</v>
      </c>
    </row>
    <row r="1479" spans="1:2" x14ac:dyDescent="0.15">
      <c r="A1479" s="6">
        <v>36640</v>
      </c>
      <c r="B1479" s="5">
        <v>3482.48</v>
      </c>
    </row>
    <row r="1480" spans="1:2" x14ac:dyDescent="0.15">
      <c r="A1480" s="6">
        <v>36636</v>
      </c>
      <c r="B1480" s="5">
        <v>3643.88</v>
      </c>
    </row>
    <row r="1481" spans="1:2" x14ac:dyDescent="0.15">
      <c r="A1481" s="6">
        <v>36635</v>
      </c>
      <c r="B1481" s="5">
        <v>3706.41</v>
      </c>
    </row>
    <row r="1482" spans="1:2" x14ac:dyDescent="0.15">
      <c r="A1482" s="6">
        <v>36634</v>
      </c>
      <c r="B1482" s="5">
        <v>3793.57</v>
      </c>
    </row>
    <row r="1483" spans="1:2" x14ac:dyDescent="0.15">
      <c r="A1483" s="6">
        <v>36633</v>
      </c>
      <c r="B1483" s="5">
        <v>3539.16</v>
      </c>
    </row>
    <row r="1484" spans="1:2" x14ac:dyDescent="0.15">
      <c r="A1484" s="6">
        <v>36630</v>
      </c>
      <c r="B1484" s="5">
        <v>3321.29</v>
      </c>
    </row>
    <row r="1485" spans="1:2" x14ac:dyDescent="0.15">
      <c r="A1485" s="6">
        <v>36629</v>
      </c>
      <c r="B1485" s="5">
        <v>3676.78</v>
      </c>
    </row>
    <row r="1486" spans="1:2" x14ac:dyDescent="0.15">
      <c r="A1486" s="6">
        <v>36628</v>
      </c>
      <c r="B1486" s="5">
        <v>3769.63</v>
      </c>
    </row>
    <row r="1487" spans="1:2" x14ac:dyDescent="0.15">
      <c r="A1487" s="6">
        <v>36627</v>
      </c>
      <c r="B1487" s="5">
        <v>4055.9</v>
      </c>
    </row>
    <row r="1488" spans="1:2" x14ac:dyDescent="0.15">
      <c r="A1488" s="6">
        <v>36626</v>
      </c>
      <c r="B1488" s="5">
        <v>4188.2</v>
      </c>
    </row>
    <row r="1489" spans="1:2" x14ac:dyDescent="0.15">
      <c r="A1489" s="6">
        <v>36623</v>
      </c>
      <c r="B1489" s="5">
        <v>4446.45</v>
      </c>
    </row>
    <row r="1490" spans="1:2" x14ac:dyDescent="0.15">
      <c r="A1490" s="6">
        <v>36622</v>
      </c>
      <c r="B1490" s="5">
        <v>4267.5600000000004</v>
      </c>
    </row>
    <row r="1491" spans="1:2" x14ac:dyDescent="0.15">
      <c r="A1491" s="6">
        <v>36621</v>
      </c>
      <c r="B1491" s="5">
        <v>4169.22</v>
      </c>
    </row>
    <row r="1492" spans="1:2" x14ac:dyDescent="0.15">
      <c r="A1492" s="6">
        <v>36620</v>
      </c>
      <c r="B1492" s="5">
        <v>4148.8900000000003</v>
      </c>
    </row>
    <row r="1493" spans="1:2" x14ac:dyDescent="0.15">
      <c r="A1493" s="6">
        <v>36619</v>
      </c>
      <c r="B1493" s="5">
        <v>4223.68</v>
      </c>
    </row>
    <row r="1494" spans="1:2" x14ac:dyDescent="0.15">
      <c r="A1494" s="6">
        <v>36616</v>
      </c>
      <c r="B1494" s="5">
        <v>4572.83</v>
      </c>
    </row>
    <row r="1495" spans="1:2" x14ac:dyDescent="0.15">
      <c r="A1495" s="6">
        <v>36615</v>
      </c>
      <c r="B1495" s="5">
        <v>4457.8900000000003</v>
      </c>
    </row>
    <row r="1496" spans="1:2" x14ac:dyDescent="0.15">
      <c r="A1496" s="6">
        <v>36614</v>
      </c>
      <c r="B1496" s="5">
        <v>4644.67</v>
      </c>
    </row>
    <row r="1497" spans="1:2" x14ac:dyDescent="0.15">
      <c r="A1497" s="6">
        <v>36613</v>
      </c>
      <c r="B1497" s="5">
        <v>4833.8900000000003</v>
      </c>
    </row>
    <row r="1498" spans="1:2" x14ac:dyDescent="0.15">
      <c r="A1498" s="6">
        <v>36612</v>
      </c>
      <c r="B1498" s="5">
        <v>4958.5600000000004</v>
      </c>
    </row>
    <row r="1499" spans="1:2" x14ac:dyDescent="0.15">
      <c r="A1499" s="6">
        <v>36609</v>
      </c>
      <c r="B1499" s="5">
        <v>4963.03</v>
      </c>
    </row>
    <row r="1500" spans="1:2" x14ac:dyDescent="0.15">
      <c r="A1500" s="6">
        <v>36608</v>
      </c>
      <c r="B1500" s="5">
        <v>4940.6099999999997</v>
      </c>
    </row>
    <row r="1501" spans="1:2" x14ac:dyDescent="0.15">
      <c r="A1501" s="6">
        <v>36607</v>
      </c>
      <c r="B1501" s="5">
        <v>4864.75</v>
      </c>
    </row>
    <row r="1502" spans="1:2" x14ac:dyDescent="0.15">
      <c r="A1502" s="6">
        <v>36606</v>
      </c>
      <c r="B1502" s="5">
        <v>4711.68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36" sqref="G36"/>
    </sheetView>
  </sheetViews>
  <sheetFormatPr defaultRowHeight="13.5" x14ac:dyDescent="0.15"/>
  <cols>
    <col min="2" max="2" width="12.875" bestFit="1" customWidth="1"/>
    <col min="7" max="7" width="11.5" bestFit="1" customWidth="1"/>
    <col min="8" max="8" width="12.125" bestFit="1" customWidth="1"/>
    <col min="9" max="9" width="6.5" bestFit="1" customWidth="1"/>
    <col min="11" max="11" width="11.5" bestFit="1" customWidth="1"/>
    <col min="12" max="12" width="12.125" bestFit="1" customWidth="1"/>
    <col min="13" max="13" width="6.5" bestFit="1" customWidth="1"/>
  </cols>
  <sheetData>
    <row r="1" spans="1:13" x14ac:dyDescent="0.15">
      <c r="A1">
        <v>14.17</v>
      </c>
      <c r="F1">
        <v>14.18</v>
      </c>
      <c r="K1" s="32" t="s">
        <v>64</v>
      </c>
    </row>
    <row r="2" spans="1:13" x14ac:dyDescent="0.15">
      <c r="B2" s="32" t="s">
        <v>47</v>
      </c>
      <c r="C2" s="14">
        <v>12</v>
      </c>
      <c r="G2" s="32" t="s">
        <v>47</v>
      </c>
      <c r="H2" s="14">
        <v>12</v>
      </c>
      <c r="K2" s="32" t="s">
        <v>47</v>
      </c>
      <c r="L2" s="14">
        <v>12</v>
      </c>
    </row>
    <row r="3" spans="1:13" x14ac:dyDescent="0.15">
      <c r="B3" s="32" t="s">
        <v>48</v>
      </c>
      <c r="C3" s="14">
        <v>10</v>
      </c>
      <c r="D3" t="s">
        <v>49</v>
      </c>
      <c r="G3" s="32" t="s">
        <v>48</v>
      </c>
      <c r="H3" s="14">
        <v>10</v>
      </c>
      <c r="I3" t="s">
        <v>49</v>
      </c>
      <c r="K3" s="32" t="s">
        <v>48</v>
      </c>
      <c r="L3" s="14">
        <v>10</v>
      </c>
      <c r="M3" t="s">
        <v>49</v>
      </c>
    </row>
    <row r="4" spans="1:13" x14ac:dyDescent="0.15">
      <c r="B4" s="32" t="s">
        <v>32</v>
      </c>
      <c r="C4" s="14">
        <v>0.02</v>
      </c>
      <c r="G4" s="32" t="s">
        <v>32</v>
      </c>
      <c r="H4" s="14">
        <v>0.02</v>
      </c>
      <c r="K4" s="32" t="s">
        <v>32</v>
      </c>
      <c r="L4" s="14">
        <v>0.02</v>
      </c>
    </row>
    <row r="5" spans="1:13" x14ac:dyDescent="0.15">
      <c r="B5" s="32" t="s">
        <v>53</v>
      </c>
      <c r="C5" s="14">
        <v>0</v>
      </c>
      <c r="G5" s="32" t="s">
        <v>54</v>
      </c>
      <c r="H5" s="14">
        <v>-2.6</v>
      </c>
      <c r="K5" s="32" t="s">
        <v>54</v>
      </c>
      <c r="L5" s="14">
        <v>-2.6</v>
      </c>
    </row>
    <row r="6" spans="1:13" x14ac:dyDescent="0.15">
      <c r="B6" s="32"/>
      <c r="G6" s="32"/>
      <c r="K6" s="32"/>
    </row>
    <row r="7" spans="1:13" x14ac:dyDescent="0.15">
      <c r="B7" s="32" t="s">
        <v>31</v>
      </c>
      <c r="C7" s="9">
        <f>C2^2*C3^2*C4^2</f>
        <v>5.7600000000000007</v>
      </c>
      <c r="F7" s="32" t="s">
        <v>62</v>
      </c>
      <c r="G7" s="32" t="s">
        <v>55</v>
      </c>
      <c r="H7" s="34">
        <f>1/2*H3^2*H5*H4^2</f>
        <v>-5.2000000000000005E-2</v>
      </c>
      <c r="K7" s="32" t="s">
        <v>55</v>
      </c>
      <c r="L7" s="34">
        <f>1/2*L3^2*L5*L4^2</f>
        <v>-5.2000000000000005E-2</v>
      </c>
    </row>
    <row r="8" spans="1:13" x14ac:dyDescent="0.15">
      <c r="B8" s="32" t="s">
        <v>58</v>
      </c>
      <c r="C8" s="9">
        <f>SQRT(C7)</f>
        <v>2.4000000000000004</v>
      </c>
      <c r="F8" s="32"/>
      <c r="G8" s="32" t="s">
        <v>56</v>
      </c>
      <c r="H8" s="35">
        <f>H3^2*H2^2*H4^2+3/4*H3^4*H5^2*H4^4</f>
        <v>5.7681120000000004</v>
      </c>
      <c r="K8" s="32" t="s">
        <v>56</v>
      </c>
      <c r="L8" s="35">
        <f>L3^2*L2^2*L4^2+3/4*L3^4*L5^2*L4^4</f>
        <v>5.7681120000000004</v>
      </c>
    </row>
    <row r="9" spans="1:13" x14ac:dyDescent="0.15">
      <c r="B9" s="32" t="s">
        <v>51</v>
      </c>
      <c r="C9" s="9">
        <f>NORMINV(0.95,0,1)</f>
        <v>1.6448536269514715</v>
      </c>
      <c r="F9" s="32"/>
      <c r="G9" s="32" t="s">
        <v>57</v>
      </c>
      <c r="H9" s="36">
        <f>9/2*H3^4*H2^2*H5*H4^4+15/8*H3^6*H5^3*H4^6</f>
        <v>-2.6977891199999999</v>
      </c>
      <c r="K9" s="32" t="s">
        <v>57</v>
      </c>
      <c r="L9" s="36">
        <f>9/2*L3^4*L2^2*L5*L4^4+15/8*L3^6*L5^3*L4^6</f>
        <v>-2.6977891199999999</v>
      </c>
    </row>
    <row r="10" spans="1:13" x14ac:dyDescent="0.15">
      <c r="B10" s="32" t="s">
        <v>52</v>
      </c>
      <c r="C10">
        <v>1</v>
      </c>
      <c r="F10" s="32"/>
      <c r="G10" s="32"/>
      <c r="H10" s="32"/>
      <c r="K10" s="32"/>
      <c r="L10" s="32"/>
    </row>
    <row r="11" spans="1:13" x14ac:dyDescent="0.15">
      <c r="B11" s="32" t="s">
        <v>50</v>
      </c>
      <c r="C11" s="19">
        <f>C9*SQRT(C10)*C2*C3*C4</f>
        <v>3.9476487046835316</v>
      </c>
      <c r="F11" s="32"/>
      <c r="G11" s="32" t="s">
        <v>46</v>
      </c>
      <c r="H11" s="33">
        <f>H8-H7^2</f>
        <v>5.7654080000000008</v>
      </c>
      <c r="I11" s="26">
        <f>H2^2*H3^2*H4^2+1/2*H3^4*H5^2*H4^4</f>
        <v>5.7654080000000008</v>
      </c>
      <c r="K11" s="32" t="s">
        <v>46</v>
      </c>
      <c r="L11" s="33">
        <f>L8-L7^2</f>
        <v>5.7654080000000008</v>
      </c>
      <c r="M11" s="26">
        <f>L2^2*L3^2*L4^2+1/2*L3^4*L5^2*L4^4</f>
        <v>5.7654080000000008</v>
      </c>
    </row>
    <row r="12" spans="1:13" x14ac:dyDescent="0.15">
      <c r="F12" s="32"/>
      <c r="G12" s="32" t="s">
        <v>58</v>
      </c>
      <c r="H12" s="37">
        <f>SQRT(H11)</f>
        <v>2.4011264023370367</v>
      </c>
      <c r="K12" s="32" t="s">
        <v>58</v>
      </c>
      <c r="L12" s="37">
        <f>SQRT(L11)</f>
        <v>2.4011264023370367</v>
      </c>
    </row>
    <row r="13" spans="1:13" x14ac:dyDescent="0.15">
      <c r="B13" s="32"/>
      <c r="F13" s="32"/>
      <c r="G13" s="32" t="s">
        <v>61</v>
      </c>
      <c r="H13" s="9">
        <f>NORMINV(0.05,0,1)</f>
        <v>-1.6448536269514726</v>
      </c>
      <c r="K13" s="32" t="s">
        <v>61</v>
      </c>
      <c r="L13" s="9">
        <f>NORMINV(0.05,0,1)</f>
        <v>-1.6448536269514726</v>
      </c>
    </row>
    <row r="14" spans="1:13" x14ac:dyDescent="0.15">
      <c r="F14" s="32"/>
      <c r="G14" s="32" t="s">
        <v>60</v>
      </c>
      <c r="H14" s="40">
        <f>H7+H13*H12</f>
        <v>-4.0015014716530155</v>
      </c>
      <c r="K14" s="32" t="s">
        <v>60</v>
      </c>
      <c r="L14" s="40">
        <f>L7+(L13+1/6*(L13^2-1)*L9)*L12</f>
        <v>-5.842843901073727</v>
      </c>
    </row>
    <row r="15" spans="1:13" x14ac:dyDescent="0.15">
      <c r="F15" s="32" t="s">
        <v>63</v>
      </c>
      <c r="G15" s="32" t="s">
        <v>59</v>
      </c>
      <c r="H15" s="41">
        <f>ABS(H14)</f>
        <v>4.0015014716530155</v>
      </c>
      <c r="K15" s="32" t="s">
        <v>59</v>
      </c>
      <c r="L15" s="41">
        <f>ABS(L14)</f>
        <v>5.842843901073727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workbookViewId="0">
      <selection activeCell="I30" sqref="I30:J31"/>
    </sheetView>
  </sheetViews>
  <sheetFormatPr defaultRowHeight="13.5" x14ac:dyDescent="0.15"/>
  <cols>
    <col min="2" max="2" width="10.375" bestFit="1" customWidth="1"/>
    <col min="3" max="3" width="14.625" bestFit="1" customWidth="1"/>
    <col min="6" max="6" width="14.625" bestFit="1" customWidth="1"/>
    <col min="9" max="9" width="12.375" bestFit="1" customWidth="1"/>
  </cols>
  <sheetData>
    <row r="2" spans="3:7" x14ac:dyDescent="0.15">
      <c r="C2" s="32" t="s">
        <v>66</v>
      </c>
      <c r="F2" s="32" t="s">
        <v>72</v>
      </c>
    </row>
    <row r="3" spans="3:7" x14ac:dyDescent="0.15">
      <c r="C3" s="32" t="s">
        <v>48</v>
      </c>
      <c r="D3" s="46">
        <v>50</v>
      </c>
      <c r="F3" s="32" t="s">
        <v>48</v>
      </c>
      <c r="G3" s="14">
        <v>20</v>
      </c>
    </row>
    <row r="4" spans="3:7" x14ac:dyDescent="0.15">
      <c r="C4" s="32" t="s">
        <v>65</v>
      </c>
      <c r="D4" s="46">
        <v>51</v>
      </c>
      <c r="F4" s="32" t="s">
        <v>65</v>
      </c>
      <c r="G4" s="14">
        <v>19</v>
      </c>
    </row>
    <row r="5" spans="3:7" x14ac:dyDescent="0.15">
      <c r="C5" s="32" t="s">
        <v>67</v>
      </c>
      <c r="D5" s="48">
        <v>0.28000000000000003</v>
      </c>
      <c r="F5" s="32" t="s">
        <v>67</v>
      </c>
      <c r="G5" s="14">
        <v>0.25</v>
      </c>
    </row>
    <row r="6" spans="3:7" x14ac:dyDescent="0.15">
      <c r="C6" s="32" t="s">
        <v>70</v>
      </c>
      <c r="D6" s="47">
        <v>0.06</v>
      </c>
      <c r="F6" s="32" t="s">
        <v>70</v>
      </c>
      <c r="G6" s="39">
        <f>D6</f>
        <v>0.06</v>
      </c>
    </row>
    <row r="7" spans="3:7" x14ac:dyDescent="0.15">
      <c r="C7" s="32" t="s">
        <v>68</v>
      </c>
      <c r="D7" s="47">
        <f>3/4</f>
        <v>0.75</v>
      </c>
      <c r="F7" s="32" t="s">
        <v>68</v>
      </c>
      <c r="G7" s="14">
        <v>1</v>
      </c>
    </row>
    <row r="8" spans="3:7" x14ac:dyDescent="0.15">
      <c r="C8" s="32" t="s">
        <v>69</v>
      </c>
      <c r="D8" s="46">
        <v>0</v>
      </c>
      <c r="F8" s="32" t="s">
        <v>69</v>
      </c>
      <c r="G8" s="14">
        <v>0</v>
      </c>
    </row>
    <row r="10" spans="3:7" x14ac:dyDescent="0.2">
      <c r="C10" s="45" t="s">
        <v>73</v>
      </c>
      <c r="D10" s="43">
        <v>0</v>
      </c>
      <c r="F10" s="45" t="s">
        <v>73</v>
      </c>
      <c r="G10" s="42">
        <v>0</v>
      </c>
    </row>
    <row r="11" spans="3:7" x14ac:dyDescent="0.2">
      <c r="C11" s="45" t="s">
        <v>74</v>
      </c>
      <c r="D11" s="43">
        <v>1</v>
      </c>
      <c r="F11" s="45" t="s">
        <v>74</v>
      </c>
      <c r="G11" s="44">
        <v>1</v>
      </c>
    </row>
    <row r="12" spans="3:7" x14ac:dyDescent="0.15">
      <c r="C12" s="32" t="s">
        <v>71</v>
      </c>
      <c r="D12" s="38">
        <v>0.4</v>
      </c>
      <c r="F12" s="32" t="s">
        <v>71</v>
      </c>
      <c r="G12" s="38">
        <f>D12</f>
        <v>0.4</v>
      </c>
    </row>
    <row r="14" spans="3:7" x14ac:dyDescent="0.15">
      <c r="C14" t="s">
        <v>79</v>
      </c>
      <c r="D14" s="12">
        <f>[1]!BinomCall(D3,D4,D5,D6,D7,D8,D10,D11)</f>
        <v>6.5796571252414653</v>
      </c>
    </row>
    <row r="15" spans="3:7" x14ac:dyDescent="0.15">
      <c r="C15" t="s">
        <v>85</v>
      </c>
      <c r="D15">
        <f>[1]!BSCallDelta(D3,D4,D5,D6,D7,D8)</f>
        <v>0.58907095186303482</v>
      </c>
    </row>
    <row r="18" spans="2:10" x14ac:dyDescent="0.15">
      <c r="C18" s="32" t="s">
        <v>81</v>
      </c>
      <c r="D18">
        <f>(LN(D3/D4)+(D6+1/2*D5^2)*D7)/D5*SQRT(D7)</f>
        <v>0.16886682764784078</v>
      </c>
      <c r="F18" s="32" t="s">
        <v>81</v>
      </c>
      <c r="G18">
        <f>(LN(G3/G4)+(G6+1/2*G5^2)*G7)/G5*SQRT(G7)</f>
        <v>0.57017317755020192</v>
      </c>
    </row>
    <row r="19" spans="2:10" x14ac:dyDescent="0.15">
      <c r="C19" s="32" t="s">
        <v>82</v>
      </c>
      <c r="D19">
        <f>D18-D5*SQRT(D7)</f>
        <v>-7.3620285411802044E-2</v>
      </c>
      <c r="F19" s="32" t="s">
        <v>82</v>
      </c>
      <c r="G19">
        <f>G18-G5*SQRT(G7)</f>
        <v>0.32017317755020192</v>
      </c>
    </row>
    <row r="21" spans="2:10" x14ac:dyDescent="0.15">
      <c r="C21" s="32" t="s">
        <v>80</v>
      </c>
      <c r="D21" s="9">
        <f>-_xlfn.NORM.S.DIST(D18,TRUE)</f>
        <v>-0.56704930393335151</v>
      </c>
      <c r="F21" s="32" t="s">
        <v>83</v>
      </c>
      <c r="G21" s="9">
        <f>_xlfn.NORM.S.DIST(G18,TRUE)</f>
        <v>0.71571987677266113</v>
      </c>
    </row>
    <row r="22" spans="2:10" x14ac:dyDescent="0.15">
      <c r="B22" t="s">
        <v>86</v>
      </c>
      <c r="C22" s="32" t="s">
        <v>84</v>
      </c>
      <c r="D22" s="18">
        <v>0</v>
      </c>
      <c r="F22" s="32" t="s">
        <v>84</v>
      </c>
      <c r="G22" s="18">
        <v>0</v>
      </c>
    </row>
    <row r="24" spans="2:10" x14ac:dyDescent="0.15">
      <c r="C24" s="32" t="s">
        <v>31</v>
      </c>
      <c r="D24">
        <f>D21^2*D3^2*D5^2</f>
        <v>63.022802965894506</v>
      </c>
      <c r="F24" s="32" t="s">
        <v>31</v>
      </c>
      <c r="G24">
        <f>G21^2*G3^2*G5^2</f>
        <v>12.80637355018683</v>
      </c>
      <c r="I24" t="s">
        <v>92</v>
      </c>
      <c r="J24">
        <f>D3^2*D5^2+G3^2*G5^2+2*D3*G3*D5*G5*D12</f>
        <v>277</v>
      </c>
    </row>
    <row r="25" spans="2:10" x14ac:dyDescent="0.15">
      <c r="C25" s="32" t="s">
        <v>88</v>
      </c>
      <c r="D25">
        <f>SQRT(D24)</f>
        <v>7.9386902550669216</v>
      </c>
      <c r="F25" s="32" t="s">
        <v>89</v>
      </c>
      <c r="G25">
        <f>SQRT(G24)</f>
        <v>3.5785993838633057</v>
      </c>
      <c r="I25" t="s">
        <v>89</v>
      </c>
      <c r="J25" s="9">
        <f>SQRT(J24)</f>
        <v>16.643316977093239</v>
      </c>
    </row>
    <row r="26" spans="2:10" x14ac:dyDescent="0.15">
      <c r="C26" s="32" t="s">
        <v>87</v>
      </c>
      <c r="D26" s="9">
        <f>_xlfn.NORM.S.INV(0.05)</f>
        <v>-1.6448536269514726</v>
      </c>
      <c r="F26" s="32" t="s">
        <v>87</v>
      </c>
      <c r="G26" s="9">
        <f>_xlfn.NORM.S.INV(0.05)</f>
        <v>-1.6448536269514726</v>
      </c>
      <c r="I26" s="32" t="s">
        <v>87</v>
      </c>
      <c r="J26" s="9">
        <f>_xlfn.NORM.S.INV(0.05)</f>
        <v>-1.6448536269514726</v>
      </c>
    </row>
    <row r="27" spans="2:10" x14ac:dyDescent="0.15">
      <c r="C27" s="32" t="s">
        <v>91</v>
      </c>
      <c r="D27" s="9">
        <f>0+D26*D25</f>
        <v>-13.057983459291137</v>
      </c>
      <c r="F27" s="32" t="s">
        <v>91</v>
      </c>
      <c r="G27" s="9">
        <f>0+G26*G25</f>
        <v>-5.8862721759538639</v>
      </c>
      <c r="I27" s="32" t="s">
        <v>91</v>
      </c>
      <c r="J27" s="9">
        <f>0+J26*J25</f>
        <v>-27.375820294274835</v>
      </c>
    </row>
    <row r="28" spans="2:10" x14ac:dyDescent="0.15">
      <c r="C28" s="32" t="s">
        <v>93</v>
      </c>
      <c r="D28" s="19">
        <f>ABS(D27)</f>
        <v>13.057983459291137</v>
      </c>
      <c r="F28" s="32" t="s">
        <v>93</v>
      </c>
      <c r="G28" s="19">
        <f>ABS(G27)</f>
        <v>5.8862721759538639</v>
      </c>
      <c r="I28" s="32" t="s">
        <v>93</v>
      </c>
      <c r="J28" s="19">
        <f>ABS(J27)</f>
        <v>27.375820294274835</v>
      </c>
    </row>
    <row r="30" spans="2:10" x14ac:dyDescent="0.15">
      <c r="I30" s="32" t="s">
        <v>52</v>
      </c>
      <c r="J30">
        <v>10</v>
      </c>
    </row>
    <row r="31" spans="2:10" x14ac:dyDescent="0.15">
      <c r="I31" s="32" t="s">
        <v>94</v>
      </c>
      <c r="J31" s="18">
        <f>J28*SQRT(J30)</f>
        <v>86.569944945369457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1"/>
  <sheetViews>
    <sheetView tabSelected="1" workbookViewId="0">
      <selection activeCell="G9" sqref="G9"/>
    </sheetView>
  </sheetViews>
  <sheetFormatPr defaultRowHeight="13.5" x14ac:dyDescent="0.15"/>
  <cols>
    <col min="2" max="2" width="10.375" bestFit="1" customWidth="1"/>
    <col min="3" max="3" width="14.625" bestFit="1" customWidth="1"/>
    <col min="6" max="6" width="14.625" bestFit="1" customWidth="1"/>
    <col min="9" max="9" width="12.375" bestFit="1" customWidth="1"/>
  </cols>
  <sheetData>
    <row r="2" spans="3:7" x14ac:dyDescent="0.15">
      <c r="C2" s="32" t="s">
        <v>66</v>
      </c>
      <c r="F2" s="32" t="s">
        <v>72</v>
      </c>
    </row>
    <row r="3" spans="3:7" x14ac:dyDescent="0.15">
      <c r="C3" s="32" t="s">
        <v>48</v>
      </c>
      <c r="D3" s="46">
        <v>50</v>
      </c>
      <c r="F3" s="32" t="s">
        <v>48</v>
      </c>
      <c r="G3" s="14">
        <v>20</v>
      </c>
    </row>
    <row r="4" spans="3:7" x14ac:dyDescent="0.15">
      <c r="C4" s="32" t="s">
        <v>65</v>
      </c>
      <c r="D4" s="46">
        <v>51</v>
      </c>
      <c r="F4" s="32" t="s">
        <v>65</v>
      </c>
      <c r="G4" s="14">
        <v>19</v>
      </c>
    </row>
    <row r="5" spans="3:7" x14ac:dyDescent="0.15">
      <c r="C5" s="32" t="s">
        <v>67</v>
      </c>
      <c r="D5" s="48">
        <v>0.28000000000000003</v>
      </c>
      <c r="F5" s="32" t="s">
        <v>67</v>
      </c>
      <c r="G5" s="14">
        <v>0.25</v>
      </c>
    </row>
    <row r="6" spans="3:7" x14ac:dyDescent="0.15">
      <c r="C6" s="32" t="s">
        <v>70</v>
      </c>
      <c r="D6" s="47">
        <v>0.06</v>
      </c>
      <c r="F6" s="32" t="s">
        <v>70</v>
      </c>
      <c r="G6" s="39">
        <f>D6</f>
        <v>0.06</v>
      </c>
    </row>
    <row r="7" spans="3:7" x14ac:dyDescent="0.15">
      <c r="C7" s="32" t="s">
        <v>68</v>
      </c>
      <c r="D7" s="47">
        <f>3/4</f>
        <v>0.75</v>
      </c>
      <c r="F7" s="32" t="s">
        <v>68</v>
      </c>
      <c r="G7" s="14">
        <v>1</v>
      </c>
    </row>
    <row r="8" spans="3:7" x14ac:dyDescent="0.15">
      <c r="C8" s="32" t="s">
        <v>69</v>
      </c>
      <c r="D8" s="46">
        <v>0</v>
      </c>
      <c r="F8" s="32" t="s">
        <v>69</v>
      </c>
      <c r="G8" s="14">
        <v>0</v>
      </c>
    </row>
    <row r="10" spans="3:7" x14ac:dyDescent="0.2">
      <c r="C10" s="45" t="s">
        <v>73</v>
      </c>
      <c r="D10" s="43">
        <v>0</v>
      </c>
      <c r="F10" s="45" t="s">
        <v>73</v>
      </c>
      <c r="G10" s="42">
        <v>0</v>
      </c>
    </row>
    <row r="11" spans="3:7" x14ac:dyDescent="0.2">
      <c r="C11" s="45" t="s">
        <v>74</v>
      </c>
      <c r="D11" s="43">
        <v>1</v>
      </c>
      <c r="F11" s="45" t="s">
        <v>74</v>
      </c>
      <c r="G11" s="44">
        <v>1</v>
      </c>
    </row>
    <row r="12" spans="3:7" x14ac:dyDescent="0.15">
      <c r="C12" s="32" t="s">
        <v>71</v>
      </c>
      <c r="D12" s="38">
        <v>0.4</v>
      </c>
      <c r="F12" s="32" t="s">
        <v>71</v>
      </c>
      <c r="G12" s="38">
        <f>D12</f>
        <v>0.4</v>
      </c>
    </row>
    <row r="14" spans="3:7" x14ac:dyDescent="0.15">
      <c r="C14" t="s">
        <v>79</v>
      </c>
      <c r="D14" s="12">
        <f>[1]!BinomCall(D3,D4,D5,D6,D7,D8,D10,D11)</f>
        <v>6.5796571252414653</v>
      </c>
    </row>
    <row r="15" spans="3:7" x14ac:dyDescent="0.15">
      <c r="C15" t="s">
        <v>85</v>
      </c>
      <c r="D15">
        <f>[1]!BSCallDelta(D3,D4,D5,D6,D7,D8)</f>
        <v>0.58907095186303482</v>
      </c>
    </row>
    <row r="18" spans="3:10" x14ac:dyDescent="0.15">
      <c r="C18" s="32" t="s">
        <v>81</v>
      </c>
      <c r="D18">
        <f>(LN(D3/D4)+(D6+1/2*D5^2)*D7)/D5*SQRT(D7)</f>
        <v>0.16886682764784078</v>
      </c>
      <c r="F18" s="32" t="s">
        <v>81</v>
      </c>
      <c r="G18">
        <f>(LN(G3/G4)+(G6+1/2*G5^2)*G7)/G5*SQRT(G7)</f>
        <v>0.57017317755020192</v>
      </c>
    </row>
    <row r="19" spans="3:10" x14ac:dyDescent="0.15">
      <c r="C19" s="32" t="s">
        <v>82</v>
      </c>
      <c r="D19">
        <f>D18-D5*SQRT(D7)</f>
        <v>-7.3620285411802044E-2</v>
      </c>
      <c r="F19" s="32" t="s">
        <v>82</v>
      </c>
      <c r="G19">
        <f>G18-G5*SQRT(G7)</f>
        <v>0.32017317755020192</v>
      </c>
    </row>
    <row r="21" spans="3:10" x14ac:dyDescent="0.15">
      <c r="C21" s="32" t="s">
        <v>80</v>
      </c>
      <c r="D21" s="9">
        <f>-_xlfn.NORM.S.DIST(D18,TRUE)</f>
        <v>-0.56704930393335151</v>
      </c>
      <c r="F21" s="32" t="s">
        <v>83</v>
      </c>
      <c r="G21" s="9">
        <f>_xlfn.NORM.S.DIST(G18,TRUE)</f>
        <v>0.71571987677266113</v>
      </c>
    </row>
    <row r="22" spans="3:10" x14ac:dyDescent="0.15">
      <c r="C22" s="32" t="s">
        <v>84</v>
      </c>
      <c r="D22" s="18">
        <f>1/(D3*D5*SQRT(D7))*D21</f>
        <v>-4.6769438324244336E-2</v>
      </c>
      <c r="F22" s="32" t="s">
        <v>84</v>
      </c>
      <c r="G22" s="18">
        <f>1/(G3*G5*SQRT(G7))*G21</f>
        <v>0.14314397535453224</v>
      </c>
    </row>
    <row r="24" spans="3:10" x14ac:dyDescent="0.15">
      <c r="C24" s="32" t="s">
        <v>31</v>
      </c>
      <c r="D24">
        <f>D21^2*D3^2*D5^2+1/2*D22^2*D5^2</f>
        <v>63.022888711204665</v>
      </c>
      <c r="F24" s="32" t="s">
        <v>31</v>
      </c>
      <c r="G24">
        <f>G21^2*G3^2*G5^2+1/2*G22^2*G5^2</f>
        <v>12.80701386886434</v>
      </c>
      <c r="I24" t="s">
        <v>92</v>
      </c>
      <c r="J24">
        <f>D3^2*D5^2+G3^2*G5^2+2*D3*G3*D5*G5*D12</f>
        <v>277</v>
      </c>
    </row>
    <row r="25" spans="3:10" x14ac:dyDescent="0.15">
      <c r="C25" s="32" t="s">
        <v>88</v>
      </c>
      <c r="D25">
        <f>SQRT(D24)</f>
        <v>7.9386956555346462</v>
      </c>
      <c r="F25" s="32" t="s">
        <v>89</v>
      </c>
      <c r="G25">
        <f>SQRT(G24)</f>
        <v>3.5786888477296177</v>
      </c>
      <c r="I25" t="s">
        <v>89</v>
      </c>
      <c r="J25" s="9">
        <f>SQRT(J24)</f>
        <v>16.643316977093239</v>
      </c>
    </row>
    <row r="26" spans="3:10" x14ac:dyDescent="0.15">
      <c r="C26" s="32" t="s">
        <v>87</v>
      </c>
      <c r="D26" s="9">
        <f>_xlfn.NORM.S.INV(0.05)</f>
        <v>-1.6448536269514726</v>
      </c>
      <c r="F26" s="32" t="s">
        <v>87</v>
      </c>
      <c r="G26" s="9">
        <f>_xlfn.NORM.S.INV(0.05)</f>
        <v>-1.6448536269514726</v>
      </c>
      <c r="I26" s="32" t="s">
        <v>87</v>
      </c>
      <c r="J26" s="9">
        <f>_xlfn.NORM.S.INV(0.05)</f>
        <v>-1.6448536269514726</v>
      </c>
    </row>
    <row r="27" spans="3:10" x14ac:dyDescent="0.15">
      <c r="C27" s="32" t="s">
        <v>91</v>
      </c>
      <c r="D27" s="9">
        <f>0+D26*D25</f>
        <v>-13.057992342270062</v>
      </c>
      <c r="F27" s="32" t="s">
        <v>91</v>
      </c>
      <c r="G27" s="9">
        <f>0+G26*G25</f>
        <v>-5.8864193309188479</v>
      </c>
      <c r="I27" s="32" t="s">
        <v>91</v>
      </c>
      <c r="J27" s="9">
        <f>0+J26*J25</f>
        <v>-27.375820294274835</v>
      </c>
    </row>
    <row r="28" spans="3:10" x14ac:dyDescent="0.15">
      <c r="C28" s="32" t="s">
        <v>90</v>
      </c>
      <c r="D28" s="19">
        <f>ABS(D27)</f>
        <v>13.057992342270062</v>
      </c>
      <c r="F28" s="32" t="s">
        <v>90</v>
      </c>
      <c r="G28" s="19">
        <f>ABS(G27)</f>
        <v>5.8864193309188479</v>
      </c>
      <c r="I28" s="32" t="s">
        <v>90</v>
      </c>
      <c r="J28" s="19">
        <f>ABS(J27)</f>
        <v>27.375820294274835</v>
      </c>
    </row>
    <row r="30" spans="3:10" x14ac:dyDescent="0.15">
      <c r="I30" s="32" t="s">
        <v>52</v>
      </c>
      <c r="J30">
        <v>10</v>
      </c>
    </row>
    <row r="31" spans="3:10" x14ac:dyDescent="0.15">
      <c r="I31" s="32" t="s">
        <v>94</v>
      </c>
      <c r="J31" s="18">
        <f>J28*SQRT(J30)</f>
        <v>86.569944945369457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9.20</vt:lpstr>
      <vt:lpstr>13.17a</vt:lpstr>
      <vt:lpstr>13.17b</vt:lpstr>
      <vt:lpstr>13.17c</vt:lpstr>
      <vt:lpstr>13.17e</vt:lpstr>
      <vt:lpstr>Data</vt:lpstr>
      <vt:lpstr>14.17&amp;18</vt:lpstr>
      <vt:lpstr>14.21a</vt:lpstr>
      <vt:lpstr>14.21b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奥村篤</dc:creator>
  <cp:lastModifiedBy>奥村篤</cp:lastModifiedBy>
  <dcterms:created xsi:type="dcterms:W3CDTF">2016-05-15T19:10:04Z</dcterms:created>
  <dcterms:modified xsi:type="dcterms:W3CDTF">2016-05-16T07:08:13Z</dcterms:modified>
</cp:coreProperties>
</file>