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lege Stuff\ATMAE Robotics\Pill Dispenser Robot\"/>
    </mc:Choice>
  </mc:AlternateContent>
  <xr:revisionPtr revIDLastSave="0" documentId="13_ncr:1_{D05091DA-F3B5-4645-8AE8-1A8F8BB1A575}" xr6:coauthVersionLast="47" xr6:coauthVersionMax="47" xr10:uidLastSave="{00000000-0000-0000-0000-000000000000}"/>
  <bookViews>
    <workbookView xWindow="-120" yWindow="-120" windowWidth="38640" windowHeight="21240" xr2:uid="{41B75380-9C29-4632-8E25-9B403DB7B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18" i="1"/>
  <c r="I26" i="1"/>
  <c r="I32" i="1"/>
  <c r="I21" i="1"/>
  <c r="I22" i="1"/>
  <c r="I23" i="1"/>
  <c r="I24" i="1"/>
  <c r="I8" i="1"/>
  <c r="I9" i="1"/>
  <c r="I10" i="1"/>
  <c r="I11" i="1"/>
  <c r="I7" i="1"/>
  <c r="I25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8" i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<sst xmlns="http://schemas.openxmlformats.org/spreadsheetml/2006/main" count="67" uniqueCount="60">
  <si>
    <t>Pill Dispenser Bot Fabrication Parts List</t>
  </si>
  <si>
    <t xml:space="preserve">Packaging System </t>
  </si>
  <si>
    <t>#</t>
  </si>
  <si>
    <t>Part Name</t>
  </si>
  <si>
    <t>Part Number</t>
  </si>
  <si>
    <t>Link</t>
  </si>
  <si>
    <t>https://www.servocity.com/8mm-id-x-24mm-length-linear-ball-bearings/</t>
  </si>
  <si>
    <t>1612-0815-0024</t>
  </si>
  <si>
    <t>2100-0008-0100</t>
  </si>
  <si>
    <t>https://www.servocity.com/8mm-0-700-set-screw-hub/</t>
  </si>
  <si>
    <t>9246K423</t>
  </si>
  <si>
    <t>https://www.mcmaster.com/metals/aluminum/multipurpose-6061-aluminum-sheets-and-bars-7/thickness~1-4/</t>
  </si>
  <si>
    <t>94125K711</t>
  </si>
  <si>
    <t>https://www.mcmaster.com/springs/compression-springs-7/id~8mm/</t>
  </si>
  <si>
    <t>Framework</t>
  </si>
  <si>
    <t>T-Slotted Profile - Four Open T-Slots</t>
  </si>
  <si>
    <t>20 Series 5 Hole - "L" Flat Plate</t>
  </si>
  <si>
    <t>25 Series 4 Hole - Tee Flat Plate</t>
  </si>
  <si>
    <t>M5 Slide-in Economy T-Nut Block</t>
  </si>
  <si>
    <t>20-2020</t>
  </si>
  <si>
    <t>20-4081</t>
  </si>
  <si>
    <t>25-4141</t>
  </si>
  <si>
    <t>Dimension</t>
  </si>
  <si>
    <t>20 X 20 X 600 mm</t>
  </si>
  <si>
    <t>60 X 60 X 4 mm</t>
  </si>
  <si>
    <t>75 X 50 X 4 mm</t>
  </si>
  <si>
    <t>9 X 9 X 3 mm</t>
  </si>
  <si>
    <t>M5 x 12.00mm</t>
  </si>
  <si>
    <t>https://www.mcmaster.com/screws/rounded-head-screws/thread-size~m5/hex-drive-rounded-head-screws/</t>
  </si>
  <si>
    <t>Cost  Per Pack</t>
  </si>
  <si>
    <t>Total Cost</t>
  </si>
  <si>
    <t>92095A210</t>
  </si>
  <si>
    <t>https://8020.net/14122.html</t>
  </si>
  <si>
    <t>https://8020.net/20-2020.html</t>
  </si>
  <si>
    <t>https://8020.net/20-4081.html#</t>
  </si>
  <si>
    <t>https://8020.net/25-4141.html</t>
  </si>
  <si>
    <t>Cost per Pack</t>
  </si>
  <si>
    <t>https://www.servocity.com/8mm-x-100mm-stainless-steel-precision-shafting/</t>
  </si>
  <si>
    <t>8mm ID x 24mm</t>
  </si>
  <si>
    <t xml:space="preserve"> Linear Ball Bearings</t>
  </si>
  <si>
    <t>8mm x 100mm</t>
  </si>
  <si>
    <t xml:space="preserve"> Stainless Steel Precision Shafting</t>
  </si>
  <si>
    <t>8mm (0.700"</t>
  </si>
  <si>
    <t xml:space="preserve"> Set Screw Hub</t>
  </si>
  <si>
    <t>1/4" x 6" x 6"</t>
  </si>
  <si>
    <t xml:space="preserve">Multipurpose 6061 Aluminum Sheet </t>
  </si>
  <si>
    <t>18mm x 8mm ID x 12mm OD</t>
  </si>
  <si>
    <t>Compression Spring</t>
  </si>
  <si>
    <t>Total</t>
  </si>
  <si>
    <t>Total For all parts</t>
  </si>
  <si>
    <t>M4 X 25mm</t>
  </si>
  <si>
    <t>93395A266</t>
  </si>
  <si>
    <t>https://www.mcmaster.com/93395A266/</t>
  </si>
  <si>
    <t>Button Head Socket Cap Screw (Pack of 50)</t>
  </si>
  <si>
    <t xml:space="preserve">316 Stainless Steel Flat Head Hex Drive Screw(Pack of 25) </t>
  </si>
  <si>
    <t xml:space="preserve"> Quantity </t>
  </si>
  <si>
    <t xml:space="preserve"> Quantity</t>
  </si>
  <si>
    <t>9/15/2022 Deadline</t>
  </si>
  <si>
    <t>Part # Color Codes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</si>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</sst>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Roboto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5" fillId="0" borderId="1" xfId="2" applyBorder="1" applyAlignment="1">
      <alignment horizontal="center"/>
    </xf>
    <xf numFmtId="44" fontId="5" fillId="0" borderId="1" xfId="3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4" applyBorder="1" applyAlignment="1">
      <alignment horizontal="left" vertical="center"/>
    </xf>
    <xf numFmtId="0" fontId="6" fillId="0" borderId="1" xfId="4" applyBorder="1" applyAlignment="1">
      <alignment horizontal="left" vertical="center" wrapText="1"/>
    </xf>
    <xf numFmtId="44" fontId="0" fillId="0" borderId="1" xfId="1" applyFont="1" applyBorder="1"/>
    <xf numFmtId="0" fontId="1" fillId="4" borderId="0" xfId="0" applyFont="1" applyFill="1" applyAlignment="1">
      <alignment horizontal="center" vertical="center"/>
    </xf>
    <xf numFmtId="44" fontId="5" fillId="0" borderId="2" xfId="3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44" fontId="1" fillId="7" borderId="1" xfId="0" applyNumberFormat="1" applyFont="1" applyFill="1" applyBorder="1"/>
    <xf numFmtId="44" fontId="0" fillId="0" borderId="0" xfId="0" applyNumberFormat="1"/>
    <xf numFmtId="0" fontId="1" fillId="0" borderId="3" xfId="0" applyFont="1" applyBorder="1" applyAlignment="1">
      <alignment horizontal="center"/>
    </xf>
    <xf numFmtId="0" fontId="1" fillId="8" borderId="4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44" fontId="0" fillId="5" borderId="8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8" xfId="0" applyFill="1" applyBorder="1"/>
    <xf numFmtId="0" fontId="0" fillId="4" borderId="11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44" fontId="0" fillId="5" borderId="10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44" fontId="8" fillId="5" borderId="13" xfId="0" applyNumberFormat="1" applyFont="1" applyFill="1" applyBorder="1" applyAlignment="1">
      <alignment horizontal="center"/>
    </xf>
    <xf numFmtId="0" fontId="6" fillId="0" borderId="0" xfId="4" applyBorder="1"/>
    <xf numFmtId="44" fontId="0" fillId="5" borderId="14" xfId="0" applyNumberFormat="1" applyFill="1" applyBorder="1"/>
    <xf numFmtId="0" fontId="6" fillId="0" borderId="0" xfId="4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/>
    <xf numFmtId="0" fontId="0" fillId="5" borderId="10" xfId="0" applyFill="1" applyBorder="1"/>
    <xf numFmtId="0" fontId="0" fillId="4" borderId="12" xfId="0" applyFill="1" applyBorder="1" applyAlignment="1">
      <alignment horizontal="center"/>
    </xf>
    <xf numFmtId="44" fontId="7" fillId="5" borderId="13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5">
    <cellStyle name="Currency" xfId="1" builtinId="4"/>
    <cellStyle name="Currency 2" xfId="3" xr:uid="{C645117A-F207-42A2-9307-2C1FDA43F23B}"/>
    <cellStyle name="Hyperlink" xfId="4" builtinId="8"/>
    <cellStyle name="Normal" xfId="0" builtinId="0"/>
    <cellStyle name="Normal 2" xfId="2" xr:uid="{BE8430D7-3CB2-4D01-81AF-821B39F88D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springs/compression-springs-7/id~8mm/" TargetMode="External"/><Relationship Id="rId3" Type="http://schemas.openxmlformats.org/officeDocument/2006/relationships/hyperlink" Target="https://8020.net/20-2020.html" TargetMode="External"/><Relationship Id="rId7" Type="http://schemas.openxmlformats.org/officeDocument/2006/relationships/hyperlink" Target="https://www.mcmaster.com/metals/aluminum/multipurpose-6061-aluminum-sheets-and-bars-7/thickness~1-4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screws/rounded-head-screws/thread-size~m5/hex-drive-rounded-head-screws/" TargetMode="External"/><Relationship Id="rId1" Type="http://schemas.openxmlformats.org/officeDocument/2006/relationships/hyperlink" Target="https://8020.net/14122.html" TargetMode="External"/><Relationship Id="rId6" Type="http://schemas.openxmlformats.org/officeDocument/2006/relationships/hyperlink" Target="https://www.servocity.com/8mm-id-x-24mm-length-linear-ball-bearings/" TargetMode="External"/><Relationship Id="rId11" Type="http://schemas.openxmlformats.org/officeDocument/2006/relationships/hyperlink" Target="https://www.mcmaster.com/93395A266/" TargetMode="External"/><Relationship Id="rId5" Type="http://schemas.openxmlformats.org/officeDocument/2006/relationships/hyperlink" Target="https://8020.net/25-4141.html" TargetMode="External"/><Relationship Id="rId10" Type="http://schemas.openxmlformats.org/officeDocument/2006/relationships/hyperlink" Target="https://www.servocity.com/8mm-0-700-set-screw-hub/" TargetMode="External"/><Relationship Id="rId4" Type="http://schemas.openxmlformats.org/officeDocument/2006/relationships/hyperlink" Target="https://8020.net/20-4081.html" TargetMode="External"/><Relationship Id="rId9" Type="http://schemas.openxmlformats.org/officeDocument/2006/relationships/hyperlink" Target="https://www.servocity.com/8mm-x-100mm-stainless-steel-precision-shaf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82C5-3B77-49A3-B4ED-AD1C4BE77602}">
  <dimension ref="B1:M35"/>
  <sheetViews>
    <sheetView tabSelected="1" workbookViewId="0">
      <selection activeCell="C38" sqref="C38"/>
    </sheetView>
  </sheetViews>
  <sheetFormatPr defaultRowHeight="15" x14ac:dyDescent="0.25"/>
  <cols>
    <col min="3" max="3" width="52.7109375" bestFit="1" customWidth="1"/>
    <col min="4" max="4" width="41.5703125" customWidth="1"/>
    <col min="5" max="5" width="17.28515625" bestFit="1" customWidth="1"/>
    <col min="6" max="6" width="18.42578125" bestFit="1" customWidth="1"/>
    <col min="7" max="7" width="103.7109375" bestFit="1" customWidth="1"/>
    <col min="8" max="8" width="16.28515625" bestFit="1" customWidth="1"/>
    <col min="9" max="9" width="9.7109375" bestFit="1" customWidth="1"/>
    <col min="12" max="12" width="16.28515625" bestFit="1" customWidth="1"/>
  </cols>
  <sheetData>
    <row r="1" spans="2:13" ht="15.75" thickBot="1" x14ac:dyDescent="0.3">
      <c r="B1" s="46" t="s">
        <v>0</v>
      </c>
      <c r="C1" s="47"/>
      <c r="E1" s="17" t="s">
        <v>58</v>
      </c>
      <c r="F1" s="18" t="s">
        <v>57</v>
      </c>
    </row>
    <row r="4" spans="2:13" ht="15.75" thickBot="1" x14ac:dyDescent="0.3"/>
    <row r="5" spans="2:13" ht="15.75" thickBot="1" x14ac:dyDescent="0.3">
      <c r="B5" s="44" t="s">
        <v>1</v>
      </c>
      <c r="C5" s="45"/>
    </row>
    <row r="6" spans="2:13" x14ac:dyDescent="0.25">
      <c r="B6" s="19" t="s">
        <v>2</v>
      </c>
      <c r="C6" s="20" t="s">
        <v>3</v>
      </c>
      <c r="D6" s="20" t="s">
        <v>22</v>
      </c>
      <c r="E6" s="20" t="s">
        <v>4</v>
      </c>
      <c r="F6" s="20" t="s">
        <v>56</v>
      </c>
      <c r="G6" s="20" t="s">
        <v>5</v>
      </c>
      <c r="H6" s="21" t="s">
        <v>36</v>
      </c>
      <c r="I6" s="22" t="s">
        <v>30</v>
      </c>
      <c r="L6" s="12"/>
      <c r="M6" s="16"/>
    </row>
    <row r="7" spans="2:13" x14ac:dyDescent="0.25">
      <c r="B7" s="23">
        <v>1</v>
      </c>
      <c r="C7" s="8" t="s">
        <v>39</v>
      </c>
      <c r="D7" s="8" t="s">
        <v>38</v>
      </c>
      <c r="E7" s="1" t="s">
        <v>7</v>
      </c>
      <c r="F7" s="2">
        <v>1</v>
      </c>
      <c r="G7" s="9" t="s">
        <v>6</v>
      </c>
      <c r="H7" s="11">
        <v>4.99</v>
      </c>
      <c r="I7" s="24">
        <f>H7*F7</f>
        <v>4.99</v>
      </c>
      <c r="K7" t="s">
        <v>59</v>
      </c>
    </row>
    <row r="8" spans="2:13" x14ac:dyDescent="0.25">
      <c r="B8" s="23">
        <f>B7+1</f>
        <v>2</v>
      </c>
      <c r="C8" s="8" t="s">
        <v>41</v>
      </c>
      <c r="D8" s="8" t="s">
        <v>40</v>
      </c>
      <c r="E8" s="3" t="s">
        <v>8</v>
      </c>
      <c r="F8" s="2">
        <v>1</v>
      </c>
      <c r="G8" s="10" t="s">
        <v>37</v>
      </c>
      <c r="H8" s="11">
        <v>2.09</v>
      </c>
      <c r="I8" s="24">
        <f t="shared" ref="I8:I11" si="0">H8*F8</f>
        <v>2.09</v>
      </c>
    </row>
    <row r="9" spans="2:13" x14ac:dyDescent="0.25">
      <c r="B9" s="23">
        <f t="shared" ref="B9:B16" si="1">B8+1</f>
        <v>3</v>
      </c>
      <c r="C9" s="8" t="s">
        <v>43</v>
      </c>
      <c r="D9" s="8" t="s">
        <v>42</v>
      </c>
      <c r="E9" s="3">
        <v>545636</v>
      </c>
      <c r="F9" s="2">
        <v>1</v>
      </c>
      <c r="G9" s="9" t="s">
        <v>9</v>
      </c>
      <c r="H9" s="11">
        <v>5.99</v>
      </c>
      <c r="I9" s="24">
        <f t="shared" si="0"/>
        <v>5.99</v>
      </c>
    </row>
    <row r="10" spans="2:13" x14ac:dyDescent="0.25">
      <c r="B10" s="23">
        <f t="shared" si="1"/>
        <v>4</v>
      </c>
      <c r="C10" s="2" t="s">
        <v>45</v>
      </c>
      <c r="D10" s="25" t="s">
        <v>44</v>
      </c>
      <c r="E10" s="2" t="s">
        <v>10</v>
      </c>
      <c r="F10" s="2">
        <v>1</v>
      </c>
      <c r="G10" s="9" t="s">
        <v>11</v>
      </c>
      <c r="H10" s="11">
        <v>12.93</v>
      </c>
      <c r="I10" s="24">
        <f t="shared" si="0"/>
        <v>12.93</v>
      </c>
    </row>
    <row r="11" spans="2:13" x14ac:dyDescent="0.25">
      <c r="B11" s="23">
        <f t="shared" si="1"/>
        <v>5</v>
      </c>
      <c r="C11" s="2" t="s">
        <v>47</v>
      </c>
      <c r="D11" s="2" t="s">
        <v>46</v>
      </c>
      <c r="E11" s="2" t="s">
        <v>12</v>
      </c>
      <c r="F11" s="2">
        <v>1</v>
      </c>
      <c r="G11" s="9" t="s">
        <v>13</v>
      </c>
      <c r="H11" s="11">
        <v>10.36</v>
      </c>
      <c r="I11" s="24">
        <f t="shared" si="0"/>
        <v>10.36</v>
      </c>
    </row>
    <row r="12" spans="2:13" x14ac:dyDescent="0.25">
      <c r="B12" s="26">
        <f t="shared" si="1"/>
        <v>6</v>
      </c>
      <c r="C12" s="4"/>
      <c r="D12" s="2"/>
      <c r="E12" s="2"/>
      <c r="F12" s="2"/>
      <c r="G12" s="4"/>
      <c r="H12" s="5"/>
      <c r="I12" s="27"/>
    </row>
    <row r="13" spans="2:13" x14ac:dyDescent="0.25">
      <c r="B13" s="26">
        <f t="shared" si="1"/>
        <v>7</v>
      </c>
      <c r="C13" s="4"/>
      <c r="D13" s="2"/>
      <c r="E13" s="2"/>
      <c r="F13" s="2"/>
      <c r="G13" s="4"/>
      <c r="H13" s="5"/>
      <c r="I13" s="27"/>
    </row>
    <row r="14" spans="2:13" x14ac:dyDescent="0.25">
      <c r="B14" s="26">
        <f t="shared" si="1"/>
        <v>8</v>
      </c>
      <c r="C14" s="4"/>
      <c r="D14" s="2"/>
      <c r="E14" s="2"/>
      <c r="F14" s="2"/>
      <c r="G14" s="4"/>
      <c r="H14" s="5"/>
      <c r="I14" s="27"/>
    </row>
    <row r="15" spans="2:13" x14ac:dyDescent="0.25">
      <c r="B15" s="26">
        <f>B14+1</f>
        <v>9</v>
      </c>
      <c r="C15" s="4"/>
      <c r="D15" s="2"/>
      <c r="E15" s="2"/>
      <c r="F15" s="2"/>
      <c r="G15" s="4"/>
      <c r="H15" s="5"/>
      <c r="I15" s="27"/>
    </row>
    <row r="16" spans="2:13" x14ac:dyDescent="0.25">
      <c r="B16" s="26">
        <f t="shared" si="1"/>
        <v>10</v>
      </c>
      <c r="C16" s="4"/>
      <c r="D16" s="2"/>
      <c r="E16" s="2"/>
      <c r="F16" s="2"/>
      <c r="G16" s="4"/>
      <c r="H16" s="5"/>
      <c r="I16" s="27"/>
    </row>
    <row r="17" spans="2:9" ht="15.75" thickBot="1" x14ac:dyDescent="0.3">
      <c r="B17" s="28">
        <v>11</v>
      </c>
      <c r="C17" s="29"/>
      <c r="D17" s="29"/>
      <c r="E17" s="29"/>
      <c r="F17" s="29"/>
      <c r="G17" s="29"/>
      <c r="H17" s="30"/>
      <c r="I17" s="31"/>
    </row>
    <row r="18" spans="2:9" ht="15.75" thickBot="1" x14ac:dyDescent="0.3">
      <c r="H18" s="32" t="s">
        <v>48</v>
      </c>
      <c r="I18" s="33">
        <f>SUM(I7:I16)</f>
        <v>36.36</v>
      </c>
    </row>
    <row r="19" spans="2:9" ht="15.75" thickBot="1" x14ac:dyDescent="0.3">
      <c r="B19" s="44" t="s">
        <v>14</v>
      </c>
      <c r="C19" s="45"/>
    </row>
    <row r="20" spans="2:9" x14ac:dyDescent="0.25">
      <c r="B20" s="19" t="s">
        <v>2</v>
      </c>
      <c r="C20" s="21" t="s">
        <v>3</v>
      </c>
      <c r="D20" s="21" t="s">
        <v>22</v>
      </c>
      <c r="E20" s="21" t="s">
        <v>4</v>
      </c>
      <c r="F20" s="21" t="s">
        <v>55</v>
      </c>
      <c r="G20" s="20" t="s">
        <v>5</v>
      </c>
      <c r="H20" s="20" t="s">
        <v>29</v>
      </c>
      <c r="I20" s="22" t="s">
        <v>30</v>
      </c>
    </row>
    <row r="21" spans="2:9" ht="15.75" x14ac:dyDescent="0.25">
      <c r="B21" s="23">
        <v>1</v>
      </c>
      <c r="C21" s="6" t="s">
        <v>15</v>
      </c>
      <c r="D21" s="6" t="s">
        <v>23</v>
      </c>
      <c r="E21" s="6" t="s">
        <v>19</v>
      </c>
      <c r="F21" s="6">
        <v>12</v>
      </c>
      <c r="G21" s="34" t="s">
        <v>33</v>
      </c>
      <c r="H21" s="13">
        <v>8.61</v>
      </c>
      <c r="I21" s="35">
        <f t="shared" ref="I21:I23" si="2">H21*F21</f>
        <v>103.32</v>
      </c>
    </row>
    <row r="22" spans="2:9" ht="15.75" x14ac:dyDescent="0.25">
      <c r="B22" s="23">
        <f>B21+1</f>
        <v>2</v>
      </c>
      <c r="C22" s="6" t="s">
        <v>16</v>
      </c>
      <c r="D22" s="6" t="s">
        <v>24</v>
      </c>
      <c r="E22" s="6" t="s">
        <v>20</v>
      </c>
      <c r="F22" s="6">
        <v>16</v>
      </c>
      <c r="G22" s="34" t="s">
        <v>34</v>
      </c>
      <c r="H22" s="7">
        <v>9.33</v>
      </c>
      <c r="I22" s="24">
        <f t="shared" si="2"/>
        <v>149.28</v>
      </c>
    </row>
    <row r="23" spans="2:9" ht="15.75" x14ac:dyDescent="0.25">
      <c r="B23" s="23">
        <f t="shared" ref="B23:B28" si="3">B22+1</f>
        <v>3</v>
      </c>
      <c r="C23" s="6" t="s">
        <v>17</v>
      </c>
      <c r="D23" s="6" t="s">
        <v>25</v>
      </c>
      <c r="E23" s="6" t="s">
        <v>21</v>
      </c>
      <c r="F23" s="6">
        <v>8</v>
      </c>
      <c r="G23" s="34" t="s">
        <v>35</v>
      </c>
      <c r="H23" s="7">
        <v>8.66</v>
      </c>
      <c r="I23" s="24">
        <f t="shared" si="2"/>
        <v>69.28</v>
      </c>
    </row>
    <row r="24" spans="2:9" ht="15.75" x14ac:dyDescent="0.25">
      <c r="B24" s="23">
        <f t="shared" si="3"/>
        <v>4</v>
      </c>
      <c r="C24" s="6" t="s">
        <v>18</v>
      </c>
      <c r="D24" s="6" t="s">
        <v>26</v>
      </c>
      <c r="E24" s="6">
        <v>14122</v>
      </c>
      <c r="F24" s="6">
        <v>100</v>
      </c>
      <c r="G24" s="36" t="s">
        <v>32</v>
      </c>
      <c r="H24" s="7">
        <v>0.32</v>
      </c>
      <c r="I24" s="24">
        <f>H24*F24</f>
        <v>32</v>
      </c>
    </row>
    <row r="25" spans="2:9" ht="15.75" x14ac:dyDescent="0.25">
      <c r="B25" s="23">
        <f t="shared" si="3"/>
        <v>5</v>
      </c>
      <c r="C25" s="6" t="s">
        <v>53</v>
      </c>
      <c r="D25" s="6" t="s">
        <v>27</v>
      </c>
      <c r="E25" s="6" t="s">
        <v>31</v>
      </c>
      <c r="F25" s="6">
        <v>3</v>
      </c>
      <c r="G25" s="9" t="s">
        <v>28</v>
      </c>
      <c r="H25" s="7">
        <v>10.01</v>
      </c>
      <c r="I25" s="24">
        <f>H25*F25</f>
        <v>30.03</v>
      </c>
    </row>
    <row r="26" spans="2:9" x14ac:dyDescent="0.25">
      <c r="B26" s="23">
        <f t="shared" si="3"/>
        <v>6</v>
      </c>
      <c r="C26" s="2" t="s">
        <v>54</v>
      </c>
      <c r="D26" s="2" t="s">
        <v>50</v>
      </c>
      <c r="E26" s="2" t="s">
        <v>51</v>
      </c>
      <c r="F26" s="2">
        <v>2</v>
      </c>
      <c r="G26" s="9" t="s">
        <v>52</v>
      </c>
      <c r="H26" s="11">
        <v>8.91</v>
      </c>
      <c r="I26" s="24">
        <f>H26*F26</f>
        <v>17.82</v>
      </c>
    </row>
    <row r="27" spans="2:9" x14ac:dyDescent="0.25">
      <c r="B27" s="26">
        <f t="shared" si="3"/>
        <v>7</v>
      </c>
      <c r="C27" s="4"/>
      <c r="D27" s="4"/>
      <c r="E27" s="2"/>
      <c r="F27" s="2"/>
      <c r="G27" s="4"/>
      <c r="H27" s="5"/>
      <c r="I27" s="27"/>
    </row>
    <row r="28" spans="2:9" x14ac:dyDescent="0.25">
      <c r="B28" s="26">
        <f t="shared" si="3"/>
        <v>8</v>
      </c>
      <c r="C28" s="4"/>
      <c r="D28" s="4"/>
      <c r="E28" s="2"/>
      <c r="F28" s="2"/>
      <c r="G28" s="4"/>
      <c r="H28" s="5"/>
      <c r="I28" s="27"/>
    </row>
    <row r="29" spans="2:9" x14ac:dyDescent="0.25">
      <c r="B29" s="26">
        <f>B28+1</f>
        <v>9</v>
      </c>
      <c r="C29" s="4"/>
      <c r="D29" s="4"/>
      <c r="E29" s="2"/>
      <c r="F29" s="2"/>
      <c r="G29" s="4"/>
      <c r="H29" s="5"/>
      <c r="I29" s="27"/>
    </row>
    <row r="30" spans="2:9" x14ac:dyDescent="0.25">
      <c r="B30" s="26">
        <f t="shared" ref="B30:B31" si="4">B29+1</f>
        <v>10</v>
      </c>
      <c r="C30" s="4"/>
      <c r="D30" s="4"/>
      <c r="E30" s="2"/>
      <c r="F30" s="2"/>
      <c r="G30" s="4"/>
      <c r="H30" s="5"/>
      <c r="I30" s="27"/>
    </row>
    <row r="31" spans="2:9" ht="15.75" thickBot="1" x14ac:dyDescent="0.3">
      <c r="B31" s="37">
        <f t="shared" si="4"/>
        <v>11</v>
      </c>
      <c r="C31" s="38"/>
      <c r="D31" s="38"/>
      <c r="E31" s="39"/>
      <c r="F31" s="39"/>
      <c r="G31" s="38"/>
      <c r="H31" s="40"/>
      <c r="I31" s="41"/>
    </row>
    <row r="32" spans="2:9" ht="15.75" thickBot="1" x14ac:dyDescent="0.3">
      <c r="H32" s="42" t="s">
        <v>48</v>
      </c>
      <c r="I32" s="43">
        <f>SUM(I21:I31)</f>
        <v>401.72999999999996</v>
      </c>
    </row>
    <row r="35" spans="8:9" x14ac:dyDescent="0.25">
      <c r="H35" s="14" t="s">
        <v>49</v>
      </c>
      <c r="I35" s="15">
        <f>$I$18+$I$32</f>
        <v>438.09</v>
      </c>
    </row>
  </sheetData>
  <mergeCells count="3">
    <mergeCell ref="B5:C5"/>
    <mergeCell ref="B19:C19"/>
    <mergeCell ref="B1:C1"/>
  </mergeCells>
  <hyperlinks>
    <hyperlink ref="G24" r:id="rId1" xr:uid="{083C2229-1FBE-4B30-916D-A8DACEE0FFE2}"/>
    <hyperlink ref="G25" r:id="rId2" xr:uid="{BE828EE2-E360-4C8A-B22A-4D2852872C3D}"/>
    <hyperlink ref="G21" r:id="rId3" xr:uid="{1957F393-43F1-4D28-9BB8-23ED94B52FBA}"/>
    <hyperlink ref="G22" r:id="rId4" xr:uid="{AB450F9F-2034-4D3C-BE46-9838CA00184E}"/>
    <hyperlink ref="G23" r:id="rId5" xr:uid="{9B393B4A-6B13-42AC-A594-72A594B99AB1}"/>
    <hyperlink ref="G7" r:id="rId6" xr:uid="{942749C5-C31B-457A-AED3-2B25B1741CF0}"/>
    <hyperlink ref="G10" r:id="rId7" xr:uid="{7CEC49A7-118C-426B-85D2-3995DD021E53}"/>
    <hyperlink ref="G11" r:id="rId8" xr:uid="{52B83871-D0FA-44DF-907B-B6AA6F97B9E5}"/>
    <hyperlink ref="G8" r:id="rId9" xr:uid="{DF07EE31-E793-4535-A226-67B54DFF3C84}"/>
    <hyperlink ref="G9" r:id="rId10" xr:uid="{D98B7577-E441-46F1-A8F9-CD6F32E6264A}"/>
    <hyperlink ref="G26" r:id="rId11" xr:uid="{5EFCD2BF-1F12-480C-92E9-57258E7DAC07}"/>
  </hyperlinks>
  <pageMargins left="0.7" right="0.7" top="0.75" bottom="0.75" header="0.3" footer="0.3"/>
  <pageSetup orientation="portrait" horizontalDpi="4294967295" verticalDpi="4294967295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Raker</dc:creator>
  <cp:lastModifiedBy>Garrett Raker</cp:lastModifiedBy>
  <dcterms:created xsi:type="dcterms:W3CDTF">2022-09-12T20:15:29Z</dcterms:created>
  <dcterms:modified xsi:type="dcterms:W3CDTF">2022-09-15T21:07:35Z</dcterms:modified>
</cp:coreProperties>
</file>