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kshay\Downloads\"/>
    </mc:Choice>
  </mc:AlternateContent>
  <xr:revisionPtr revIDLastSave="0" documentId="13_ncr:1_{2448CE2A-7465-48FC-8E12-D4A001F80E2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BI9" i="1"/>
  <c r="AX9" i="1"/>
  <c r="AW9" i="1"/>
  <c r="AU10" i="1"/>
  <c r="AU9" i="1"/>
  <c r="AJ10" i="1"/>
  <c r="AJ9" i="1"/>
  <c r="AI10" i="1"/>
  <c r="AI9" i="1"/>
  <c r="AH10" i="1"/>
  <c r="AH9" i="1"/>
  <c r="AG10" i="1"/>
  <c r="AG9" i="1"/>
  <c r="AD10" i="1"/>
  <c r="AD9" i="1"/>
  <c r="AC10" i="1"/>
  <c r="AC9" i="1"/>
  <c r="AB10" i="1"/>
  <c r="AB9" i="1"/>
  <c r="Q10" i="1"/>
  <c r="Q9" i="1"/>
  <c r="P10" i="1"/>
  <c r="P9" i="1"/>
  <c r="H10" i="1"/>
  <c r="H9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Janak Kothari</author>
  </authors>
  <commentList>
    <comment ref="AH10" authorId="0" shapeId="0" xr:uid="{30EA4165-0609-4A77-BE5A-28E048E5B384}">
      <text>
        <r>
          <rPr>
            <b/>
            <sz val="9"/>
            <rFont val="Times New Roman"/>
          </rPr>
          <t>Janak Kothari:</t>
        </r>
        <r>
          <rPr>
            <sz val="9"/>
            <rFont val="Times New Roman"/>
          </rPr>
          <t xml:space="preserve">
Rs. 35K of last month considered this month.</t>
        </r>
      </text>
    </comment>
  </commentList>
</comments>
</file>

<file path=xl/sharedStrings.xml><?xml version="1.0" encoding="utf-8"?>
<sst xmlns="http://schemas.openxmlformats.org/spreadsheetml/2006/main" count="70" uniqueCount="62">
  <si>
    <t>Month</t>
  </si>
  <si>
    <t>Unit</t>
  </si>
  <si>
    <t>Indore</t>
  </si>
  <si>
    <t>Bhopal</t>
  </si>
  <si>
    <t>Lucknow</t>
  </si>
  <si>
    <t>Kanpur</t>
  </si>
  <si>
    <t>Patna</t>
  </si>
  <si>
    <t>Muzaffarpur</t>
  </si>
  <si>
    <t>Gaya</t>
  </si>
  <si>
    <t>Puri</t>
  </si>
  <si>
    <t>Balasore</t>
  </si>
  <si>
    <t>Raipur</t>
  </si>
  <si>
    <t>Bilaspur</t>
  </si>
  <si>
    <t>Pune</t>
  </si>
  <si>
    <t>Surat</t>
  </si>
  <si>
    <t>Desai</t>
  </si>
  <si>
    <t>Eastern</t>
  </si>
  <si>
    <t>7star</t>
  </si>
  <si>
    <t>Simba</t>
  </si>
  <si>
    <t>Som - Kharghar</t>
  </si>
  <si>
    <t>Soham - Thane</t>
  </si>
  <si>
    <t>DC MYP</t>
  </si>
  <si>
    <t>DC PPG</t>
  </si>
  <si>
    <t>Ludhiana</t>
  </si>
  <si>
    <t>Jalandhar</t>
  </si>
  <si>
    <t>Patiala</t>
  </si>
  <si>
    <t>Gwalior</t>
  </si>
  <si>
    <t>Jodhpur</t>
  </si>
  <si>
    <t>Mahaveer</t>
  </si>
  <si>
    <t>Jp</t>
  </si>
  <si>
    <t>Kolkata</t>
  </si>
  <si>
    <t>Kharagpur</t>
  </si>
  <si>
    <t>Jamshedpur</t>
  </si>
  <si>
    <t>Dhanbad</t>
  </si>
  <si>
    <t>Bokaro</t>
  </si>
  <si>
    <t>Prayagraj</t>
  </si>
  <si>
    <t>Nagpur</t>
  </si>
  <si>
    <t>Guwahati</t>
  </si>
  <si>
    <t>Sangli</t>
  </si>
  <si>
    <t>Varanasi</t>
  </si>
  <si>
    <t>Goa</t>
  </si>
  <si>
    <t>Rajkot</t>
  </si>
  <si>
    <t>Aurangabad</t>
  </si>
  <si>
    <t>Nashik</t>
  </si>
  <si>
    <t>Vizag</t>
  </si>
  <si>
    <t>Intercity</t>
  </si>
  <si>
    <t>Hyd Arush</t>
  </si>
  <si>
    <t>Pondy</t>
  </si>
  <si>
    <t>Bhubaneswar</t>
  </si>
  <si>
    <t>Ahmedabad</t>
  </si>
  <si>
    <t>Chandigarh</t>
  </si>
  <si>
    <t>Gurgaon</t>
  </si>
  <si>
    <t>Jaipur</t>
  </si>
  <si>
    <t>Kota</t>
  </si>
  <si>
    <t>Chennai</t>
  </si>
  <si>
    <t>VPIM</t>
  </si>
  <si>
    <t>Davangere</t>
  </si>
  <si>
    <t>Belgam</t>
  </si>
  <si>
    <t>Venk</t>
  </si>
  <si>
    <t>DRK</t>
  </si>
  <si>
    <t>Aushad</t>
  </si>
  <si>
    <t>Ranchi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</si>
</sst>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17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" fontId="0" fillId="0" borderId="1" xfId="1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10"/>
  <sheetViews>
    <sheetView tabSelected="1" workbookViewId="0">
      <selection activeCell="A5" sqref="A5"/>
    </sheetView>
  </sheetViews>
  <sheetFormatPr defaultRowHeight="15" x14ac:dyDescent="0.25"/>
  <cols>
    <col min="3" max="3" width="11.7109375" customWidth="1"/>
    <col min="4" max="4" width="9.42578125" bestFit="1" customWidth="1"/>
    <col min="5" max="5" width="10.5703125" bestFit="1" customWidth="1"/>
    <col min="6" max="7" width="9.42578125" bestFit="1" customWidth="1"/>
    <col min="8" max="8" width="10.5703125" bestFit="1" customWidth="1"/>
    <col min="9" max="9" width="9.42578125" bestFit="1" customWidth="1"/>
    <col min="10" max="10" width="10.85546875" customWidth="1"/>
    <col min="11" max="15" width="9.42578125" bestFit="1" customWidth="1"/>
    <col min="16" max="16" width="10.5703125" bestFit="1" customWidth="1"/>
    <col min="17" max="17" width="11.85546875" bestFit="1" customWidth="1"/>
    <col min="18" max="27" width="9.42578125" bestFit="1" customWidth="1"/>
    <col min="28" max="30" width="10.5703125" bestFit="1" customWidth="1"/>
    <col min="31" max="32" width="9.42578125" bestFit="1" customWidth="1"/>
    <col min="33" max="36" width="11.85546875" bestFit="1" customWidth="1"/>
    <col min="37" max="46" width="9.42578125" bestFit="1" customWidth="1"/>
    <col min="47" max="47" width="11.85546875" bestFit="1" customWidth="1"/>
    <col min="48" max="48" width="9.42578125" bestFit="1" customWidth="1"/>
    <col min="49" max="50" width="10.5703125" bestFit="1" customWidth="1"/>
    <col min="51" max="60" width="9.42578125" bestFit="1" customWidth="1"/>
    <col min="61" max="61" width="10.5703125" bestFit="1" customWidth="1"/>
  </cols>
  <sheetData>
    <row r="1" spans="1:61" s="8" customFormat="1" x14ac:dyDescent="0.25">
      <c r="A1" s="9" t="s">
        <v>0</v>
      </c>
      <c r="B1" s="9" t="s">
        <v>1</v>
      </c>
      <c r="C1" s="10" t="s">
        <v>46</v>
      </c>
      <c r="D1" s="10" t="s">
        <v>2</v>
      </c>
      <c r="E1" s="10" t="s">
        <v>3</v>
      </c>
      <c r="F1" s="10" t="s">
        <v>47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48</v>
      </c>
      <c r="M1" s="10" t="s">
        <v>9</v>
      </c>
      <c r="N1" s="10" t="s">
        <v>10</v>
      </c>
      <c r="O1" s="10" t="s">
        <v>11</v>
      </c>
      <c r="P1" s="10" t="s">
        <v>12</v>
      </c>
      <c r="Q1" s="10" t="s">
        <v>13</v>
      </c>
      <c r="R1" s="10" t="s">
        <v>49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50</v>
      </c>
      <c r="AC1" s="10" t="s">
        <v>23</v>
      </c>
      <c r="AD1" s="10" t="s">
        <v>24</v>
      </c>
      <c r="AE1" s="10" t="s">
        <v>25</v>
      </c>
      <c r="AF1" s="10" t="s">
        <v>51</v>
      </c>
      <c r="AG1" s="10" t="s">
        <v>52</v>
      </c>
      <c r="AH1" s="10" t="s">
        <v>26</v>
      </c>
      <c r="AI1" s="10" t="s">
        <v>53</v>
      </c>
      <c r="AJ1" s="10" t="s">
        <v>27</v>
      </c>
      <c r="AK1" s="10" t="s">
        <v>54</v>
      </c>
      <c r="AL1" s="10" t="s">
        <v>55</v>
      </c>
      <c r="AM1" s="10" t="s">
        <v>28</v>
      </c>
      <c r="AN1" s="10" t="s">
        <v>56</v>
      </c>
      <c r="AO1" s="10" t="s">
        <v>57</v>
      </c>
      <c r="AP1" s="10" t="s">
        <v>58</v>
      </c>
      <c r="AQ1" s="10" t="s">
        <v>29</v>
      </c>
      <c r="AR1" s="10" t="s">
        <v>59</v>
      </c>
      <c r="AS1" s="10" t="s">
        <v>60</v>
      </c>
      <c r="AT1" s="10" t="s">
        <v>30</v>
      </c>
      <c r="AU1" s="10" t="s">
        <v>31</v>
      </c>
      <c r="AV1" s="10" t="s">
        <v>32</v>
      </c>
      <c r="AW1" s="10" t="s">
        <v>33</v>
      </c>
      <c r="AX1" s="10" t="s">
        <v>34</v>
      </c>
      <c r="AY1" s="10" t="s">
        <v>35</v>
      </c>
      <c r="AZ1" s="10" t="s">
        <v>36</v>
      </c>
      <c r="BA1" s="10" t="s">
        <v>37</v>
      </c>
      <c r="BB1" s="10" t="s">
        <v>38</v>
      </c>
      <c r="BC1" s="10" t="s">
        <v>39</v>
      </c>
      <c r="BD1" s="10" t="s">
        <v>40</v>
      </c>
      <c r="BE1" s="10" t="s">
        <v>41</v>
      </c>
      <c r="BF1" s="10" t="s">
        <v>42</v>
      </c>
      <c r="BG1" s="10" t="s">
        <v>43</v>
      </c>
      <c r="BH1" s="10" t="s">
        <v>44</v>
      </c>
      <c r="BI1" s="10" t="s">
        <v>61</v>
      </c>
    </row>
    <row r="2" spans="1:61" ht="17.25" customHeight="1" x14ac:dyDescent="0.25">
      <c r="A2" s="1">
        <v>44621</v>
      </c>
      <c r="B2" s="2" t="s">
        <v>45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5">
        <v>0</v>
      </c>
      <c r="N2" s="4">
        <v>0</v>
      </c>
      <c r="O2" s="4">
        <v>0</v>
      </c>
      <c r="P2" s="4">
        <v>0</v>
      </c>
      <c r="Q2" s="5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</row>
    <row r="3" spans="1:61" ht="17.25" customHeight="1" x14ac:dyDescent="0.25">
      <c r="A3" s="1">
        <v>44652</v>
      </c>
      <c r="B3" s="2" t="s">
        <v>45</v>
      </c>
      <c r="C3" s="4">
        <v>0</v>
      </c>
      <c r="D3" s="4">
        <v>0</v>
      </c>
      <c r="E3" s="4">
        <v>23495</v>
      </c>
      <c r="F3" s="4">
        <v>0</v>
      </c>
      <c r="G3" s="4">
        <v>0</v>
      </c>
      <c r="H3" s="4">
        <v>23500</v>
      </c>
      <c r="I3" s="4">
        <v>6660</v>
      </c>
      <c r="J3" s="4">
        <v>0</v>
      </c>
      <c r="K3" s="4">
        <v>0</v>
      </c>
      <c r="L3" s="4">
        <v>0</v>
      </c>
      <c r="M3" s="5">
        <v>0</v>
      </c>
      <c r="N3" s="4">
        <v>0</v>
      </c>
      <c r="O3" s="4">
        <v>0</v>
      </c>
      <c r="P3" s="4">
        <v>23700</v>
      </c>
      <c r="Q3" s="5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19930</v>
      </c>
      <c r="AC3" s="4">
        <v>97240</v>
      </c>
      <c r="AD3" s="4">
        <v>33235</v>
      </c>
      <c r="AE3" s="4">
        <v>0</v>
      </c>
      <c r="AF3" s="4">
        <v>0</v>
      </c>
      <c r="AG3" s="4">
        <v>599804</v>
      </c>
      <c r="AH3" s="4">
        <v>100000</v>
      </c>
      <c r="AI3" s="4">
        <v>117310</v>
      </c>
      <c r="AJ3" s="4">
        <v>117530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</row>
    <row r="4" spans="1:61" ht="17.25" customHeight="1" x14ac:dyDescent="0.25">
      <c r="A4" s="1">
        <v>44682</v>
      </c>
      <c r="B4" s="2" t="s">
        <v>45</v>
      </c>
      <c r="C4" s="4">
        <v>0</v>
      </c>
      <c r="D4" s="4">
        <v>0</v>
      </c>
      <c r="E4" s="4">
        <v>34448</v>
      </c>
      <c r="F4" s="4">
        <v>0</v>
      </c>
      <c r="G4" s="4">
        <v>0</v>
      </c>
      <c r="H4" s="4">
        <v>20850</v>
      </c>
      <c r="I4" s="4">
        <v>0</v>
      </c>
      <c r="J4" s="4">
        <v>0</v>
      </c>
      <c r="K4" s="4">
        <v>0</v>
      </c>
      <c r="L4" s="4">
        <v>0</v>
      </c>
      <c r="M4" s="5">
        <v>0</v>
      </c>
      <c r="N4" s="4">
        <v>0</v>
      </c>
      <c r="O4" s="4">
        <v>0</v>
      </c>
      <c r="P4" s="4">
        <v>27000</v>
      </c>
      <c r="Q4" s="5">
        <v>300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42000</v>
      </c>
      <c r="AC4" s="4">
        <v>30133</v>
      </c>
      <c r="AD4" s="4">
        <v>30133</v>
      </c>
      <c r="AE4" s="4">
        <v>0</v>
      </c>
      <c r="AF4" s="4">
        <v>0</v>
      </c>
      <c r="AG4" s="4">
        <v>595232</v>
      </c>
      <c r="AH4" s="4">
        <v>100000</v>
      </c>
      <c r="AI4" s="4">
        <v>120876</v>
      </c>
      <c r="AJ4" s="4">
        <v>118290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5520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</row>
    <row r="5" spans="1:61" ht="17.25" customHeight="1" x14ac:dyDescent="0.25">
      <c r="A5" s="1">
        <v>44713</v>
      </c>
      <c r="B5" s="2" t="s">
        <v>45</v>
      </c>
      <c r="C5" s="4">
        <v>0</v>
      </c>
      <c r="D5" s="4">
        <v>0</v>
      </c>
      <c r="E5" s="4">
        <v>26780</v>
      </c>
      <c r="F5" s="4">
        <v>0</v>
      </c>
      <c r="G5" s="4">
        <v>0</v>
      </c>
      <c r="H5" s="4">
        <v>27750</v>
      </c>
      <c r="I5" s="4">
        <v>0</v>
      </c>
      <c r="J5" s="4">
        <v>19098</v>
      </c>
      <c r="K5" s="4">
        <v>7426</v>
      </c>
      <c r="L5" s="4">
        <v>107111</v>
      </c>
      <c r="M5" s="6">
        <v>0</v>
      </c>
      <c r="N5" s="4">
        <v>0</v>
      </c>
      <c r="O5" s="4">
        <v>0</v>
      </c>
      <c r="P5" s="4">
        <v>30700</v>
      </c>
      <c r="Q5" s="5">
        <v>102400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8285</v>
      </c>
      <c r="AC5" s="4">
        <v>118089</v>
      </c>
      <c r="AD5" s="4">
        <v>44430</v>
      </c>
      <c r="AE5" s="4">
        <v>0</v>
      </c>
      <c r="AF5" s="4">
        <v>0</v>
      </c>
      <c r="AG5" s="4">
        <v>591928</v>
      </c>
      <c r="AH5" s="4">
        <v>100000</v>
      </c>
      <c r="AI5" s="4">
        <v>110488</v>
      </c>
      <c r="AJ5" s="4">
        <v>118210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41273</v>
      </c>
      <c r="AV5" s="4">
        <v>0</v>
      </c>
      <c r="AW5" s="4">
        <v>67665</v>
      </c>
      <c r="AX5" s="4">
        <v>30675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</row>
    <row r="6" spans="1:61" ht="17.25" customHeight="1" x14ac:dyDescent="0.25">
      <c r="A6" s="1">
        <v>44743</v>
      </c>
      <c r="B6" s="2" t="s">
        <v>45</v>
      </c>
      <c r="C6" s="4">
        <v>0</v>
      </c>
      <c r="D6" s="4">
        <v>0</v>
      </c>
      <c r="E6" s="4">
        <v>6990</v>
      </c>
      <c r="F6" s="4">
        <v>0</v>
      </c>
      <c r="G6" s="4">
        <v>0</v>
      </c>
      <c r="H6" s="4">
        <v>24300</v>
      </c>
      <c r="I6" s="4">
        <v>0</v>
      </c>
      <c r="J6" s="4">
        <v>6880</v>
      </c>
      <c r="K6" s="4">
        <v>8160</v>
      </c>
      <c r="L6" s="4">
        <v>0</v>
      </c>
      <c r="M6" s="7">
        <v>24300</v>
      </c>
      <c r="N6" s="4">
        <v>74578</v>
      </c>
      <c r="O6" s="4">
        <v>0</v>
      </c>
      <c r="P6" s="4">
        <v>30120</v>
      </c>
      <c r="Q6" s="5">
        <v>104150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18378</v>
      </c>
      <c r="AC6" s="4">
        <v>44931</v>
      </c>
      <c r="AD6" s="4">
        <v>44931</v>
      </c>
      <c r="AE6" s="4">
        <v>41675</v>
      </c>
      <c r="AF6" s="4">
        <v>0</v>
      </c>
      <c r="AG6" s="4">
        <v>609912</v>
      </c>
      <c r="AH6" s="4">
        <v>100000</v>
      </c>
      <c r="AI6" s="4">
        <v>120326</v>
      </c>
      <c r="AJ6" s="4">
        <v>122436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148945</v>
      </c>
      <c r="AV6" s="4">
        <v>0</v>
      </c>
      <c r="AW6" s="4">
        <v>42460</v>
      </c>
      <c r="AX6" s="4">
        <v>45504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</row>
    <row r="7" spans="1:61" ht="17.25" customHeight="1" x14ac:dyDescent="0.25">
      <c r="A7" s="1">
        <v>44774</v>
      </c>
      <c r="B7" s="2" t="s">
        <v>45</v>
      </c>
      <c r="C7" s="4">
        <v>0</v>
      </c>
      <c r="D7" s="4">
        <v>0</v>
      </c>
      <c r="E7" s="4">
        <v>11370</v>
      </c>
      <c r="F7" s="4">
        <v>0</v>
      </c>
      <c r="G7" s="4">
        <v>0</v>
      </c>
      <c r="H7" s="4">
        <v>21550</v>
      </c>
      <c r="I7" s="4">
        <v>950</v>
      </c>
      <c r="J7" s="4">
        <v>0</v>
      </c>
      <c r="K7" s="4">
        <v>2005</v>
      </c>
      <c r="L7" s="4">
        <v>0</v>
      </c>
      <c r="M7" s="4">
        <v>25200</v>
      </c>
      <c r="N7" s="4">
        <v>111728</v>
      </c>
      <c r="O7" s="4">
        <v>0</v>
      </c>
      <c r="P7" s="4">
        <v>36410</v>
      </c>
      <c r="Q7" s="4">
        <v>105200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3">
        <v>0</v>
      </c>
      <c r="AA7" s="3">
        <v>0</v>
      </c>
      <c r="AB7" s="4">
        <v>180</v>
      </c>
      <c r="AC7" s="4">
        <v>50610</v>
      </c>
      <c r="AD7" s="4">
        <v>50610</v>
      </c>
      <c r="AE7" s="4">
        <v>46676</v>
      </c>
      <c r="AF7" s="4">
        <v>0</v>
      </c>
      <c r="AG7" s="4">
        <v>618172</v>
      </c>
      <c r="AH7" s="4">
        <v>100000</v>
      </c>
      <c r="AI7" s="4">
        <v>132011</v>
      </c>
      <c r="AJ7" s="4">
        <v>133991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121500</v>
      </c>
      <c r="AV7" s="4">
        <v>0</v>
      </c>
      <c r="AW7" s="4">
        <v>33900</v>
      </c>
      <c r="AX7" s="4">
        <v>35000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</row>
    <row r="8" spans="1:61" ht="17.25" customHeight="1" x14ac:dyDescent="0.25">
      <c r="A8" s="1">
        <v>44805</v>
      </c>
      <c r="B8" s="2" t="s">
        <v>45</v>
      </c>
      <c r="C8" s="4">
        <v>0</v>
      </c>
      <c r="D8" s="4">
        <v>0</v>
      </c>
      <c r="E8" s="11">
        <v>9950</v>
      </c>
      <c r="F8" s="4">
        <v>0</v>
      </c>
      <c r="G8" s="4">
        <v>0</v>
      </c>
      <c r="H8" s="11">
        <v>19025</v>
      </c>
      <c r="I8" s="11">
        <v>3300</v>
      </c>
      <c r="J8" s="4">
        <v>0</v>
      </c>
      <c r="K8" s="4">
        <v>0</v>
      </c>
      <c r="L8" s="4">
        <v>0</v>
      </c>
      <c r="M8" s="11">
        <v>23400</v>
      </c>
      <c r="N8" s="11">
        <v>98851</v>
      </c>
      <c r="O8" s="4">
        <v>0</v>
      </c>
      <c r="P8" s="11">
        <v>37560</v>
      </c>
      <c r="Q8" s="11">
        <v>104300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11">
        <v>1366</v>
      </c>
      <c r="AC8" s="11">
        <v>43810</v>
      </c>
      <c r="AD8" s="11">
        <v>43810</v>
      </c>
      <c r="AE8" s="11">
        <v>44842</v>
      </c>
      <c r="AF8" s="4">
        <v>0</v>
      </c>
      <c r="AG8" s="11">
        <v>595400</v>
      </c>
      <c r="AH8" s="11">
        <v>100000</v>
      </c>
      <c r="AI8" s="11">
        <v>128380</v>
      </c>
      <c r="AJ8" s="11">
        <v>130289.99999999999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1">
        <v>130831</v>
      </c>
      <c r="AV8" s="4">
        <v>0</v>
      </c>
      <c r="AW8" s="4">
        <v>31900</v>
      </c>
      <c r="AX8" s="4">
        <v>31400</v>
      </c>
      <c r="AY8" s="4">
        <v>0</v>
      </c>
      <c r="AZ8" s="4">
        <v>0</v>
      </c>
      <c r="BA8" s="4">
        <v>0</v>
      </c>
      <c r="BB8" s="11">
        <v>700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11">
        <v>26600</v>
      </c>
    </row>
    <row r="9" spans="1:61" x14ac:dyDescent="0.25">
      <c r="A9" s="1">
        <v>44835</v>
      </c>
      <c r="B9" s="2" t="s">
        <v>45</v>
      </c>
      <c r="C9" s="12">
        <v>0</v>
      </c>
      <c r="D9" s="12">
        <v>0</v>
      </c>
      <c r="E9" s="12">
        <f>0.039658*10^6</f>
        <v>39658</v>
      </c>
      <c r="F9" s="12">
        <v>0</v>
      </c>
      <c r="G9" s="12">
        <v>0</v>
      </c>
      <c r="H9" s="13">
        <f>0.02963*10^6</f>
        <v>29630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4">
        <f>0.033137*10^6</f>
        <v>33137</v>
      </c>
      <c r="Q9" s="13">
        <f>0.10815*10^6</f>
        <v>108150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3">
        <f>0.0108*10^6</f>
        <v>10800</v>
      </c>
      <c r="AC9" s="13">
        <f>0.04698*10^6</f>
        <v>46980</v>
      </c>
      <c r="AD9" s="13">
        <f>0.046981*10^6</f>
        <v>46981</v>
      </c>
      <c r="AE9" s="12">
        <v>0</v>
      </c>
      <c r="AF9" s="12">
        <v>0</v>
      </c>
      <c r="AG9" s="13">
        <f>0.627492*10^6</f>
        <v>627492</v>
      </c>
      <c r="AH9" s="13">
        <f>0.0649999999999999*10^6</f>
        <v>64999.999999999905</v>
      </c>
      <c r="AI9" s="13">
        <f>0.132561*10^6</f>
        <v>132561</v>
      </c>
      <c r="AJ9" s="13">
        <f>0.135801*10^6</f>
        <v>135801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3">
        <f>0.145*10^6</f>
        <v>145000</v>
      </c>
      <c r="AV9" s="12">
        <v>0</v>
      </c>
      <c r="AW9" s="13">
        <f>0.0286*10^6</f>
        <v>28600</v>
      </c>
      <c r="AX9" s="13">
        <f>0.0282*10^6</f>
        <v>28200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3">
        <f>0.0206*10^6</f>
        <v>20600</v>
      </c>
    </row>
    <row r="10" spans="1:61" x14ac:dyDescent="0.25">
      <c r="A10" s="1">
        <v>44866</v>
      </c>
      <c r="B10" s="2" t="s">
        <v>45</v>
      </c>
      <c r="C10" s="12">
        <v>0</v>
      </c>
      <c r="D10" s="12">
        <v>0</v>
      </c>
      <c r="E10" s="12">
        <f>0.08117*10^6</f>
        <v>81170</v>
      </c>
      <c r="F10" s="12">
        <v>0</v>
      </c>
      <c r="G10" s="12">
        <v>0</v>
      </c>
      <c r="H10" s="13">
        <f>0.0235*10^6</f>
        <v>23500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4">
        <f>0.0399*10^6</f>
        <v>39900</v>
      </c>
      <c r="Q10" s="13">
        <f>0.1021*10^6</f>
        <v>102100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3">
        <f>0.01755*10^6</f>
        <v>17550</v>
      </c>
      <c r="AC10" s="13">
        <f>0.045136*10^6</f>
        <v>45136</v>
      </c>
      <c r="AD10" s="13">
        <f>0.044916*10^6</f>
        <v>44916</v>
      </c>
      <c r="AE10" s="12">
        <v>0</v>
      </c>
      <c r="AF10" s="12">
        <v>0</v>
      </c>
      <c r="AG10" s="13">
        <f>0.621781999999999*10^6</f>
        <v>621781.99999999895</v>
      </c>
      <c r="AH10" s="13">
        <f>0.135*10^6</f>
        <v>135000</v>
      </c>
      <c r="AI10" s="13">
        <f>0.12848*10^6</f>
        <v>128480.00000000001</v>
      </c>
      <c r="AJ10" s="13">
        <f>0.13083*10^6</f>
        <v>130830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3">
        <f>0.1088952*10^6</f>
        <v>108895.2</v>
      </c>
      <c r="AV10" s="12">
        <v>0</v>
      </c>
      <c r="AW10" s="12">
        <v>0</v>
      </c>
      <c r="AX10" s="12">
        <v>0</v>
      </c>
      <c r="AY10" s="15">
        <v>0</v>
      </c>
      <c r="AZ10" s="15">
        <v>0</v>
      </c>
      <c r="BA10" s="15">
        <v>0</v>
      </c>
      <c r="BB10" s="15">
        <v>0</v>
      </c>
      <c r="BC10" s="15">
        <v>0</v>
      </c>
      <c r="BD10" s="15">
        <v>0</v>
      </c>
      <c r="BE10" s="15">
        <v>0</v>
      </c>
      <c r="BF10" s="15">
        <v>0</v>
      </c>
      <c r="BG10" s="15">
        <v>0</v>
      </c>
      <c r="BH10" s="15">
        <v>0</v>
      </c>
      <c r="BI10" s="12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Nalawade</dc:creator>
  <cp:lastModifiedBy>Akshay Nalawade</cp:lastModifiedBy>
  <dcterms:created xsi:type="dcterms:W3CDTF">2015-06-05T18:17:20Z</dcterms:created>
  <dcterms:modified xsi:type="dcterms:W3CDTF">2022-12-10T06:47:18Z</dcterms:modified>
</cp:coreProperties>
</file>