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inputs\"/>
    </mc:Choice>
  </mc:AlternateContent>
  <xr:revisionPtr revIDLastSave="0" documentId="13_ncr:1_{92942607-9C67-46E0-B5BA-0CF2629FE98B}" xr6:coauthVersionLast="36" xr6:coauthVersionMax="36" xr10:uidLastSave="{00000000-0000-0000-0000-000000000000}"/>
  <bookViews>
    <workbookView xWindow="0" yWindow="0" windowWidth="19200" windowHeight="6930" xr2:uid="{72D2F3D1-5CB4-4416-97A8-11ADB55E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D17" i="1"/>
  <c r="D16" i="1"/>
  <c r="D13" i="1"/>
  <c r="D12" i="1"/>
  <c r="D14" i="1"/>
  <c r="D15" i="1"/>
  <c r="C49" i="1"/>
  <c r="C42" i="1"/>
  <c r="C43" i="1"/>
  <c r="C41" i="1"/>
  <c r="D11" i="1"/>
  <c r="D5" i="1"/>
  <c r="D2" i="1"/>
  <c r="E48" i="1" l="1"/>
  <c r="C48" i="1"/>
  <c r="C45" i="1"/>
  <c r="D10" i="1" l="1"/>
  <c r="D9" i="1"/>
  <c r="D8" i="1"/>
  <c r="D6" i="1"/>
  <c r="D4" i="1"/>
  <c r="D3" i="1"/>
  <c r="B37" i="1"/>
  <c r="B3" i="1" l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7" i="1"/>
  <c r="B24" i="1"/>
  <c r="B43" i="1"/>
  <c r="C37" i="1"/>
  <c r="C36" i="1"/>
  <c r="B5" i="1" s="1"/>
  <c r="C29" i="1"/>
  <c r="C28" i="1"/>
  <c r="E25" i="1"/>
  <c r="E24" i="1"/>
  <c r="B25" i="1" l="1"/>
  <c r="B2" i="1"/>
  <c r="I23" i="1" s="1"/>
  <c r="B23" i="1"/>
  <c r="C24" i="1" s="1"/>
  <c r="C25" i="1" l="1"/>
</calcChain>
</file>

<file path=xl/sharedStrings.xml><?xml version="1.0" encoding="utf-8"?>
<sst xmlns="http://schemas.openxmlformats.org/spreadsheetml/2006/main" count="63" uniqueCount="52">
  <si>
    <t>Cname</t>
  </si>
  <si>
    <t>Cvolume_m3</t>
  </si>
  <si>
    <t>Cdepth_m</t>
  </si>
  <si>
    <t>Surface_Area_m2</t>
  </si>
  <si>
    <t>Ocean_Surface_Water</t>
  </si>
  <si>
    <t>Ocean_Mixed_Water</t>
  </si>
  <si>
    <t>Ocean_Column_Water</t>
  </si>
  <si>
    <t>Coast_Surface_Water</t>
  </si>
  <si>
    <t>Coast_Column_Water</t>
  </si>
  <si>
    <t>Surface_Freshwater</t>
  </si>
  <si>
    <t>Bulk_Freshwater</t>
  </si>
  <si>
    <t>Sediment_Freshwater</t>
  </si>
  <si>
    <t>Sediment_Ocean</t>
  </si>
  <si>
    <t>Sediment_Coast</t>
  </si>
  <si>
    <t>Background_Soil_Surface</t>
  </si>
  <si>
    <t>Background_Soil</t>
  </si>
  <si>
    <t>Air</t>
  </si>
  <si>
    <t>Total_SA_m2</t>
  </si>
  <si>
    <t>Land_SA_m2</t>
  </si>
  <si>
    <t>Water_SA_m2</t>
  </si>
  <si>
    <t>Freshwaters_Earth (rivers, lakes and glaciers)</t>
  </si>
  <si>
    <t>% of total Earth sureface water</t>
  </si>
  <si>
    <t>Saline water (Oceans and seas)</t>
  </si>
  <si>
    <t>Glaciers and ice caps</t>
  </si>
  <si>
    <t>% of total earth freshwater surface</t>
  </si>
  <si>
    <t>Rivers and Lakes</t>
  </si>
  <si>
    <t>coastal water</t>
  </si>
  <si>
    <t>ocean water</t>
  </si>
  <si>
    <t>% of total surface area of saline water on earth</t>
  </si>
  <si>
    <t>SA_m2</t>
  </si>
  <si>
    <t>%of Total earth Surface</t>
  </si>
  <si>
    <t>Agricultural land</t>
  </si>
  <si>
    <t>Urban land (built up environment)</t>
  </si>
  <si>
    <t>% of total of earths land surface area</t>
  </si>
  <si>
    <t>Background land</t>
  </si>
  <si>
    <t>Total volume using our depth estimates m3</t>
  </si>
  <si>
    <t>The estimated volume of Earth is approximately 1.083E+21 cubic meters.</t>
  </si>
  <si>
    <t>REF</t>
  </si>
  <si>
    <t>OECD POV and LRTP Screening Tool</t>
  </si>
  <si>
    <t>Kundzewicz, Zbigniew W. "Global  freshwater resources for sustainable development." Ecohydrology &amp; Hydrobiology 7.2 (2007): 125-134.</t>
  </si>
  <si>
    <t>Kevern L.,et al. 4.9 - The impact of climate change on coastal fisheries and aquaculture. Treatise on Estuarine and Coastal Science, Volume 4, 2024, Pages 226-263. (https://doi.org/10.1016/B978-0-323-90798-9.00008-1)</t>
  </si>
  <si>
    <t>FAO 2020. Land use in agriculture by the numbers (https://www.fao.org/sustainability/news/detail/en/c/1274219/)</t>
  </si>
  <si>
    <t>Liu, Z., He, C., Zhou, Y. and Wu, J., 2014. How much of the world’s land has been urbanized, really? A hierarchical framework for avoiding confusion. Landscape Ecology, 29, pp.763-771.</t>
  </si>
  <si>
    <t>Impacted_soil (Agri+Urban)</t>
  </si>
  <si>
    <t xml:space="preserve">Global Occurrence of Sandy Shorelines: The total length of the world’s ice-free shoreline determined from this analysis is 1.11 million km and 31% of the world’s ice-free shoreline are sandy. </t>
  </si>
  <si>
    <t>sandy_shoreline_km</t>
  </si>
  <si>
    <t>Sandy_beaches_SA_m2</t>
  </si>
  <si>
    <t>average_beach_width_m</t>
  </si>
  <si>
    <t>Beaches_Soil_Surface</t>
  </si>
  <si>
    <t>Beaches_Deep_Soil</t>
  </si>
  <si>
    <t>Impacted_Soil_Surface</t>
  </si>
  <si>
    <t>Impacted_Soil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</si>
</sst>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3" fillId="0" borderId="0" xfId="0" applyFont="1"/>
    <xf numFmtId="0" fontId="2" fillId="3" borderId="0" xfId="2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D9D7-F6C0-41E6-B544-8483B924FD2D}">
  <dimension ref="A1:I49"/>
  <sheetViews>
    <sheetView tabSelected="1" workbookViewId="0">
      <selection activeCell="D2" sqref="D2:D18"/>
    </sheetView>
  </sheetViews>
  <sheetFormatPr defaultRowHeight="14.5" x14ac:dyDescent="0.35"/>
  <cols>
    <col min="1" max="1" width="22.453125" bestFit="1" customWidth="1"/>
    <col min="2" max="2" width="41.1796875" bestFit="1" customWidth="1"/>
    <col min="3" max="3" width="20.81640625" bestFit="1" customWidth="1"/>
    <col min="4" max="4" width="23" customWidth="1"/>
    <col min="6" max="6" width="20.81640625" bestFit="1" customWidth="1"/>
    <col min="8" max="8" width="9.6328125" bestFit="1" customWidth="1"/>
    <col min="9" max="9" width="3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f>D2*C2</f>
        <v>1631399269500000.3</v>
      </c>
      <c r="C2">
        <v>5</v>
      </c>
      <c r="D2" s="1">
        <f>C37</f>
        <v>326279853900000.06</v>
      </c>
    </row>
    <row r="3" spans="1:4" x14ac:dyDescent="0.35">
      <c r="A3" t="s">
        <v>5</v>
      </c>
      <c r="B3" s="1">
        <f t="shared" ref="B3:B18" si="0">D3*C3</f>
        <v>3.2627985390000008E+16</v>
      </c>
      <c r="C3">
        <v>100</v>
      </c>
      <c r="D3" s="1">
        <f>D2</f>
        <v>326279853900000.06</v>
      </c>
    </row>
    <row r="4" spans="1:4" x14ac:dyDescent="0.35">
      <c r="A4" t="s">
        <v>6</v>
      </c>
      <c r="B4" s="1">
        <f t="shared" si="0"/>
        <v>1.3051194156000003E+18</v>
      </c>
      <c r="C4">
        <v>4000</v>
      </c>
      <c r="D4" s="1">
        <f>D2</f>
        <v>326279853900000.06</v>
      </c>
    </row>
    <row r="5" spans="1:4" x14ac:dyDescent="0.35">
      <c r="A5" t="s">
        <v>7</v>
      </c>
      <c r="B5" s="1">
        <f t="shared" si="0"/>
        <v>67092177750000</v>
      </c>
      <c r="C5">
        <v>2.5</v>
      </c>
      <c r="D5" s="1">
        <f>C36</f>
        <v>26836871100000</v>
      </c>
    </row>
    <row r="6" spans="1:4" x14ac:dyDescent="0.35">
      <c r="A6" t="s">
        <v>8</v>
      </c>
      <c r="B6" s="1">
        <f t="shared" si="0"/>
        <v>1341843555000000</v>
      </c>
      <c r="C6">
        <v>50</v>
      </c>
      <c r="D6" s="1">
        <f>D5</f>
        <v>26836871100000</v>
      </c>
    </row>
    <row r="7" spans="1:4" x14ac:dyDescent="0.35">
      <c r="A7" t="s">
        <v>9</v>
      </c>
      <c r="B7" s="1">
        <f t="shared" si="0"/>
        <v>9054275000000</v>
      </c>
      <c r="C7">
        <v>1</v>
      </c>
      <c r="D7" s="1">
        <f>C28</f>
        <v>9054275000000</v>
      </c>
    </row>
    <row r="8" spans="1:4" x14ac:dyDescent="0.35">
      <c r="A8" t="s">
        <v>10</v>
      </c>
      <c r="B8" s="1">
        <f t="shared" si="0"/>
        <v>90542750000000</v>
      </c>
      <c r="C8">
        <v>10</v>
      </c>
      <c r="D8" s="1">
        <f>D7</f>
        <v>9054275000000</v>
      </c>
    </row>
    <row r="9" spans="1:4" x14ac:dyDescent="0.35">
      <c r="A9" t="s">
        <v>11</v>
      </c>
      <c r="B9" s="1">
        <f t="shared" si="0"/>
        <v>905427500000</v>
      </c>
      <c r="C9">
        <v>0.1</v>
      </c>
      <c r="D9" s="1">
        <f>D7</f>
        <v>9054275000000</v>
      </c>
    </row>
    <row r="10" spans="1:4" x14ac:dyDescent="0.35">
      <c r="A10" t="s">
        <v>12</v>
      </c>
      <c r="B10" s="1">
        <f t="shared" si="0"/>
        <v>9788395617000.002</v>
      </c>
      <c r="C10">
        <v>0.03</v>
      </c>
      <c r="D10" s="1">
        <f>D2</f>
        <v>326279853900000.06</v>
      </c>
    </row>
    <row r="11" spans="1:4" x14ac:dyDescent="0.35">
      <c r="A11" t="s">
        <v>13</v>
      </c>
      <c r="B11" s="1">
        <f t="shared" si="0"/>
        <v>2683687110000</v>
      </c>
      <c r="C11">
        <v>0.1</v>
      </c>
      <c r="D11" s="1">
        <f>D5</f>
        <v>26836871100000</v>
      </c>
    </row>
    <row r="12" spans="1:4" x14ac:dyDescent="0.35">
      <c r="A12" t="s">
        <v>48</v>
      </c>
      <c r="B12" s="1">
        <f t="shared" si="0"/>
        <v>3441</v>
      </c>
      <c r="C12">
        <v>0.01</v>
      </c>
      <c r="D12" s="1">
        <f>C48</f>
        <v>344100</v>
      </c>
    </row>
    <row r="13" spans="1:4" x14ac:dyDescent="0.35">
      <c r="A13" t="s">
        <v>49</v>
      </c>
      <c r="B13" s="1">
        <f t="shared" si="0"/>
        <v>34410</v>
      </c>
      <c r="C13">
        <v>0.1</v>
      </c>
      <c r="D13" s="1">
        <f>D12</f>
        <v>344100</v>
      </c>
    </row>
    <row r="14" spans="1:4" x14ac:dyDescent="0.35">
      <c r="A14" t="s">
        <v>14</v>
      </c>
      <c r="B14" s="1">
        <f t="shared" si="0"/>
        <v>872781096559</v>
      </c>
      <c r="C14">
        <v>0.01</v>
      </c>
      <c r="D14" s="1">
        <f>C49</f>
        <v>87278109655900</v>
      </c>
    </row>
    <row r="15" spans="1:4" x14ac:dyDescent="0.35">
      <c r="A15" t="s">
        <v>15</v>
      </c>
      <c r="B15" s="1">
        <f t="shared" si="0"/>
        <v>8727810965590</v>
      </c>
      <c r="C15">
        <v>0.1</v>
      </c>
      <c r="D15">
        <f>D14</f>
        <v>87278109655900</v>
      </c>
    </row>
    <row r="16" spans="1:4" x14ac:dyDescent="0.35">
      <c r="A16" t="s">
        <v>50</v>
      </c>
      <c r="B16" s="1">
        <f t="shared" si="0"/>
        <v>12130178000000</v>
      </c>
      <c r="C16">
        <v>0.2</v>
      </c>
      <c r="D16" s="1">
        <f>C45</f>
        <v>60650890000000</v>
      </c>
    </row>
    <row r="17" spans="1:9" x14ac:dyDescent="0.35">
      <c r="A17" t="s">
        <v>51</v>
      </c>
      <c r="B17" s="1">
        <f t="shared" si="0"/>
        <v>6065089000000</v>
      </c>
      <c r="C17">
        <v>0.1</v>
      </c>
      <c r="D17" s="1">
        <f>D16</f>
        <v>60650890000000</v>
      </c>
    </row>
    <row r="18" spans="1:9" x14ac:dyDescent="0.35">
      <c r="A18" t="s">
        <v>16</v>
      </c>
      <c r="B18" s="1">
        <f t="shared" si="0"/>
        <v>3.0606E+18</v>
      </c>
      <c r="C18">
        <v>6000</v>
      </c>
      <c r="D18" s="1">
        <f>E23</f>
        <v>510100000000000</v>
      </c>
      <c r="E18" s="1">
        <f>SUM(D2,D5,D7,D12,D14,D16)</f>
        <v>510100000000000.06</v>
      </c>
    </row>
    <row r="22" spans="1:9" x14ac:dyDescent="0.35">
      <c r="B22" t="s">
        <v>29</v>
      </c>
      <c r="C22" t="s">
        <v>30</v>
      </c>
      <c r="D22" t="s">
        <v>37</v>
      </c>
      <c r="E22" t="s">
        <v>29</v>
      </c>
      <c r="F22" t="s">
        <v>30</v>
      </c>
      <c r="I22" s="2" t="s">
        <v>35</v>
      </c>
    </row>
    <row r="23" spans="1:9" x14ac:dyDescent="0.35">
      <c r="A23" t="s">
        <v>17</v>
      </c>
      <c r="B23" s="1">
        <f>SUM(D2,D5,D7,D12,D14,D16)</f>
        <v>510100000000000.06</v>
      </c>
      <c r="D23" s="4" t="s">
        <v>38</v>
      </c>
      <c r="E23" s="1">
        <v>510100000000000</v>
      </c>
      <c r="I23" s="3">
        <f>SUM(B2:B18)</f>
        <v>4.4015285063865769E+18</v>
      </c>
    </row>
    <row r="24" spans="1:9" x14ac:dyDescent="0.35">
      <c r="A24" t="s">
        <v>18</v>
      </c>
      <c r="B24">
        <f>SUM(D16,D14,D12)</f>
        <v>147929000000000</v>
      </c>
      <c r="C24">
        <f>(B24/B23)*100</f>
        <v>28.999999999999996</v>
      </c>
      <c r="D24" s="4" t="s">
        <v>38</v>
      </c>
      <c r="E24" s="1">
        <f>E23*F24/100</f>
        <v>147929000000000</v>
      </c>
      <c r="F24">
        <v>29</v>
      </c>
    </row>
    <row r="25" spans="1:9" x14ac:dyDescent="0.35">
      <c r="A25" t="s">
        <v>19</v>
      </c>
      <c r="B25" s="1">
        <f>SUM(D7,D5,D2)</f>
        <v>362171000000000.06</v>
      </c>
      <c r="C25">
        <f>(B25/B23)*100</f>
        <v>71.000000000000014</v>
      </c>
      <c r="D25" s="4" t="s">
        <v>38</v>
      </c>
      <c r="E25" s="1">
        <f>E23*F25/100</f>
        <v>362171000000000</v>
      </c>
      <c r="F25">
        <v>71</v>
      </c>
      <c r="I25" s="5" t="s">
        <v>36</v>
      </c>
    </row>
    <row r="26" spans="1:9" x14ac:dyDescent="0.35">
      <c r="D26" s="4"/>
      <c r="I26" s="5"/>
    </row>
    <row r="27" spans="1:9" x14ac:dyDescent="0.35">
      <c r="B27" t="s">
        <v>21</v>
      </c>
      <c r="C27" t="s">
        <v>29</v>
      </c>
      <c r="D27" s="4"/>
    </row>
    <row r="28" spans="1:9" x14ac:dyDescent="0.35">
      <c r="A28" t="s">
        <v>20</v>
      </c>
      <c r="B28">
        <v>2.5</v>
      </c>
      <c r="C28" s="1">
        <f>E25*B28/100</f>
        <v>9054275000000</v>
      </c>
      <c r="D28" s="4" t="s">
        <v>39</v>
      </c>
    </row>
    <row r="29" spans="1:9" x14ac:dyDescent="0.35">
      <c r="A29" t="s">
        <v>22</v>
      </c>
      <c r="B29">
        <v>97.5</v>
      </c>
      <c r="C29" s="1">
        <f>E25*B29/100</f>
        <v>353116725000000</v>
      </c>
      <c r="D29" s="4" t="s">
        <v>39</v>
      </c>
    </row>
    <row r="31" spans="1:9" x14ac:dyDescent="0.35">
      <c r="B31" t="s">
        <v>24</v>
      </c>
      <c r="C31" t="s">
        <v>29</v>
      </c>
    </row>
    <row r="32" spans="1:9" x14ac:dyDescent="0.35">
      <c r="A32" t="s">
        <v>23</v>
      </c>
      <c r="B32">
        <v>68.7</v>
      </c>
    </row>
    <row r="33" spans="1:5" x14ac:dyDescent="0.35">
      <c r="A33" t="s">
        <v>25</v>
      </c>
      <c r="B33">
        <v>31.3</v>
      </c>
    </row>
    <row r="35" spans="1:5" x14ac:dyDescent="0.35">
      <c r="B35" t="s">
        <v>28</v>
      </c>
      <c r="C35" t="s">
        <v>29</v>
      </c>
    </row>
    <row r="36" spans="1:5" x14ac:dyDescent="0.35">
      <c r="A36" t="s">
        <v>26</v>
      </c>
      <c r="B36">
        <v>7.6</v>
      </c>
      <c r="C36" s="1">
        <f>C29*B36/100</f>
        <v>26836871100000</v>
      </c>
      <c r="D36" s="4" t="s">
        <v>40</v>
      </c>
    </row>
    <row r="37" spans="1:5" x14ac:dyDescent="0.35">
      <c r="A37" t="s">
        <v>27</v>
      </c>
      <c r="B37">
        <f>100-B36</f>
        <v>92.4</v>
      </c>
      <c r="C37" s="1">
        <f>C29*B37/100</f>
        <v>326279853900000.06</v>
      </c>
      <c r="D37" s="4" t="s">
        <v>40</v>
      </c>
    </row>
    <row r="40" spans="1:5" x14ac:dyDescent="0.35">
      <c r="B40" t="s">
        <v>33</v>
      </c>
      <c r="C40" t="s">
        <v>29</v>
      </c>
    </row>
    <row r="41" spans="1:5" x14ac:dyDescent="0.35">
      <c r="A41" t="s">
        <v>31</v>
      </c>
      <c r="B41">
        <v>38</v>
      </c>
      <c r="C41" s="1">
        <f>B41*E24/100</f>
        <v>56213020000000</v>
      </c>
      <c r="D41" s="4" t="s">
        <v>41</v>
      </c>
    </row>
    <row r="42" spans="1:5" x14ac:dyDescent="0.35">
      <c r="A42" t="s">
        <v>32</v>
      </c>
      <c r="B42">
        <v>3</v>
      </c>
      <c r="C42" s="1">
        <f>B42*E24/100</f>
        <v>4437870000000</v>
      </c>
      <c r="D42" s="4" t="s">
        <v>42</v>
      </c>
    </row>
    <row r="43" spans="1:5" x14ac:dyDescent="0.35">
      <c r="A43" t="s">
        <v>34</v>
      </c>
      <c r="B43">
        <f>100-B42-B41</f>
        <v>59</v>
      </c>
      <c r="C43" s="1">
        <f>B43*E24/100</f>
        <v>87278110000000</v>
      </c>
    </row>
    <row r="45" spans="1:5" x14ac:dyDescent="0.35">
      <c r="A45" t="s">
        <v>43</v>
      </c>
      <c r="C45" s="1">
        <f>C41+C42</f>
        <v>60650890000000</v>
      </c>
    </row>
    <row r="47" spans="1:5" x14ac:dyDescent="0.35">
      <c r="D47" t="s">
        <v>44</v>
      </c>
    </row>
    <row r="48" spans="1:5" x14ac:dyDescent="0.35">
      <c r="A48" t="s">
        <v>46</v>
      </c>
      <c r="C48">
        <f>E48*E49/1000</f>
        <v>344100</v>
      </c>
      <c r="D48" t="s">
        <v>45</v>
      </c>
      <c r="E48">
        <f>(11100000)*0.31</f>
        <v>3441000</v>
      </c>
    </row>
    <row r="49" spans="1:5" x14ac:dyDescent="0.35">
      <c r="A49" t="s">
        <v>34</v>
      </c>
      <c r="C49" s="1">
        <f>E24-C45-C48</f>
        <v>87278109655900</v>
      </c>
      <c r="D49" t="s">
        <v>47</v>
      </c>
      <c r="E49">
        <v>100</v>
      </c>
    </row>
  </sheetData>
  <mergeCells count="1">
    <mergeCell ref="I25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prado.domercq</dc:creator>
  <cp:lastModifiedBy>prado.domercq</cp:lastModifiedBy>
  <dcterms:created xsi:type="dcterms:W3CDTF">2023-12-13T11:39:49Z</dcterms:created>
  <dcterms:modified xsi:type="dcterms:W3CDTF">2024-09-11T11:29:52Z</dcterms:modified>
</cp:coreProperties>
</file>