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kes\Pictures\Model\UTOPIA_model-main\"/>
    </mc:Choice>
  </mc:AlternateContent>
  <xr:revisionPtr revIDLastSave="0" documentId="13_ncr:1_{F057C426-E475-426B-8CC1-4893AF082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H2" i="1"/>
  <c r="G2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50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9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66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0" i="1"/>
  <c r="K6" i="1"/>
  <c r="K7" i="1" s="1"/>
  <c r="K8" i="1" s="1"/>
  <c r="K5" i="1"/>
  <c r="K4" i="1"/>
  <c r="K3" i="1"/>
  <c r="C6" i="1"/>
  <c r="C7" i="1" s="1"/>
  <c r="C8" i="1" s="1"/>
  <c r="C5" i="1"/>
  <c r="C4" i="1"/>
  <c r="C3" i="1"/>
</calcChain>
</file>

<file path=xl/sharedStrings.xml><?xml version="1.0" encoding="utf-8"?>
<sst xmlns="http://schemas.openxmlformats.org/spreadsheetml/2006/main" count="816" uniqueCount="84">
  <si>
    <t>Size2</t>
  </si>
  <si>
    <t>Abundance2</t>
  </si>
  <si>
    <t>Size3</t>
  </si>
  <si>
    <t>Abundance3</t>
  </si>
  <si>
    <t>Size4</t>
  </si>
  <si>
    <t>Abundance4</t>
  </si>
  <si>
    <t>Size5</t>
  </si>
  <si>
    <t>Abundance5</t>
  </si>
  <si>
    <t>Size6</t>
  </si>
  <si>
    <t>Abundance6</t>
  </si>
  <si>
    <t>Size7</t>
  </si>
  <si>
    <t>Abundance7</t>
  </si>
  <si>
    <t>Size8</t>
  </si>
  <si>
    <t>Abundance8</t>
  </si>
  <si>
    <t>Size9</t>
  </si>
  <si>
    <t>Abundance9</t>
  </si>
  <si>
    <t>Size10</t>
  </si>
  <si>
    <t>Abundance10</t>
  </si>
  <si>
    <t>Size11</t>
  </si>
  <si>
    <t>Abundance11</t>
  </si>
  <si>
    <t>Size12</t>
  </si>
  <si>
    <t>Abundance12</t>
  </si>
  <si>
    <t>Size13</t>
  </si>
  <si>
    <t>Abundance13</t>
  </si>
  <si>
    <t>Size14</t>
  </si>
  <si>
    <t>Abundance14</t>
  </si>
  <si>
    <t>Size15</t>
  </si>
  <si>
    <t>Abundance15</t>
  </si>
  <si>
    <t>Size16</t>
  </si>
  <si>
    <t>Abundance16</t>
  </si>
  <si>
    <t>Size17</t>
  </si>
  <si>
    <t>Abundance17</t>
  </si>
  <si>
    <t>Size18</t>
  </si>
  <si>
    <t>Abundance18</t>
  </si>
  <si>
    <t>Size1</t>
  </si>
  <si>
    <t>Abundance1</t>
  </si>
  <si>
    <t>dataset identifier</t>
  </si>
  <si>
    <t>Article name</t>
  </si>
  <si>
    <t>Dataset1</t>
  </si>
  <si>
    <t>Sea Sediment | Bergmann</t>
  </si>
  <si>
    <t>Dataset2</t>
  </si>
  <si>
    <t>Sea Surface all | Cai</t>
  </si>
  <si>
    <t>Dataset3</t>
  </si>
  <si>
    <t>Sea Surface Fragments | Enders</t>
  </si>
  <si>
    <t>Dataset4</t>
  </si>
  <si>
    <t>Sea Surface Fibers | Enders</t>
  </si>
  <si>
    <t>Dataset5</t>
  </si>
  <si>
    <t>Fragments in water | Eo</t>
  </si>
  <si>
    <t>Dataset6</t>
  </si>
  <si>
    <t>Fibers in water | Eo</t>
  </si>
  <si>
    <t>Dataset7</t>
  </si>
  <si>
    <t>Fragments in sediment | Eo</t>
  </si>
  <si>
    <t>Dataset8</t>
  </si>
  <si>
    <t>Fibers in sediment | Eo</t>
  </si>
  <si>
    <t>Dataset9</t>
  </si>
  <si>
    <t>Sea Surface all | Erni-Cassola</t>
  </si>
  <si>
    <t>Dataset10</t>
  </si>
  <si>
    <t>Fresh water sediments | Imhof</t>
  </si>
  <si>
    <t>Dataset11</t>
  </si>
  <si>
    <t>Sea Surface all | Isobe L1</t>
  </si>
  <si>
    <t>Dataset12</t>
  </si>
  <si>
    <t>Sea Surface all | Isobe L2</t>
  </si>
  <si>
    <t>Dataset13</t>
  </si>
  <si>
    <t>Sea Surface all | Isobe L3</t>
  </si>
  <si>
    <t>Dataset14</t>
  </si>
  <si>
    <t>Sea Surface all | Isobe L4</t>
  </si>
  <si>
    <t>Dataset15</t>
  </si>
  <si>
    <t>FP all | Scheurer</t>
  </si>
  <si>
    <t>Dataset16</t>
  </si>
  <si>
    <t>Sea Surface Fragments | Song</t>
  </si>
  <si>
    <t>Dataset17</t>
  </si>
  <si>
    <t>Sea Surface Fibers | Song</t>
  </si>
  <si>
    <t>Dataset18</t>
  </si>
  <si>
    <t>Sea Surface all | Zhang</t>
  </si>
  <si>
    <t>Sea Surface All | Enders</t>
  </si>
  <si>
    <t>Dataset19</t>
  </si>
  <si>
    <t>All water | Eo</t>
  </si>
  <si>
    <t>Dataset20</t>
  </si>
  <si>
    <t>sediment All | Eo</t>
  </si>
  <si>
    <t>Dataset21</t>
  </si>
  <si>
    <t>Dataset22</t>
  </si>
  <si>
    <t>Sea Surface all | Song</t>
  </si>
  <si>
    <t>log‑transformed size</t>
  </si>
  <si>
    <t>log‑transformed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</si>
</sst>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88"/>
  <sheetViews>
    <sheetView tabSelected="1" workbookViewId="0">
      <selection activeCell="H1" sqref="G1:H1048576"/>
    </sheetView>
  </sheetViews>
  <sheetFormatPr defaultRowHeight="14.4" x14ac:dyDescent="0.3"/>
  <cols>
    <col min="1" max="1" width="15.109375" customWidth="1"/>
    <col min="2" max="2" width="27" bestFit="1" customWidth="1"/>
    <col min="3" max="4" width="14.88671875" style="3" customWidth="1"/>
    <col min="5" max="5" width="14.88671875" customWidth="1"/>
    <col min="6" max="6" width="14.88671875" style="2" customWidth="1"/>
    <col min="7" max="8" width="12.5546875" style="2" customWidth="1"/>
    <col min="9" max="10" width="14.88671875" style="2" customWidth="1"/>
    <col min="11" max="46" width="14.88671875" style="3" customWidth="1"/>
  </cols>
  <sheetData>
    <row r="1" spans="1:46" s="1" customFormat="1" ht="58.8" customHeight="1" x14ac:dyDescent="0.3">
      <c r="A1" t="s">
        <v>36</v>
      </c>
      <c r="B1" t="s">
        <v>37</v>
      </c>
      <c r="C1" s="2" t="s">
        <v>34</v>
      </c>
      <c r="D1" s="2" t="s">
        <v>35</v>
      </c>
      <c r="E1" s="2"/>
      <c r="F1" s="2"/>
      <c r="G1" s="6" t="s">
        <v>82</v>
      </c>
      <c r="H1" s="6" t="s">
        <v>83</v>
      </c>
      <c r="I1" s="2"/>
      <c r="J1" s="2"/>
      <c r="K1" s="2" t="s">
        <v>34</v>
      </c>
      <c r="L1" s="2" t="s">
        <v>35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</row>
    <row r="2" spans="1:46" x14ac:dyDescent="0.3">
      <c r="A2" t="s">
        <v>38</v>
      </c>
      <c r="B2" t="s">
        <v>39</v>
      </c>
      <c r="C2" s="3">
        <v>11</v>
      </c>
      <c r="D2" s="4">
        <v>57.044493381383703</v>
      </c>
      <c r="E2" s="3"/>
      <c r="G2" s="5">
        <f>LOG10(C2)</f>
        <v>1.0413926851582251</v>
      </c>
      <c r="H2" s="5">
        <f>LOG10(D2)</f>
        <v>1.7562137274658349</v>
      </c>
      <c r="K2" s="3">
        <v>11</v>
      </c>
      <c r="L2" s="4">
        <v>57.044493381383703</v>
      </c>
      <c r="M2" s="3">
        <v>75</v>
      </c>
      <c r="N2" s="4">
        <v>41</v>
      </c>
      <c r="O2" s="3">
        <v>10</v>
      </c>
      <c r="P2" s="4">
        <v>19.625850340136001</v>
      </c>
      <c r="Q2" s="3">
        <v>100</v>
      </c>
      <c r="R2" s="4">
        <v>10.48</v>
      </c>
      <c r="S2" s="3">
        <v>75</v>
      </c>
      <c r="T2" s="4">
        <v>30.667957405614715</v>
      </c>
      <c r="U2" s="3">
        <v>175</v>
      </c>
      <c r="V2" s="4">
        <v>10.271604938271604</v>
      </c>
      <c r="W2" s="3">
        <v>125</v>
      </c>
      <c r="X2" s="4">
        <v>32.234432234432234</v>
      </c>
      <c r="Y2" s="3">
        <v>125</v>
      </c>
      <c r="Z2" s="4">
        <v>18.181818181818183</v>
      </c>
      <c r="AA2" s="3">
        <v>30</v>
      </c>
      <c r="AB2" s="4">
        <v>30.713787835050098</v>
      </c>
      <c r="AC2" s="3">
        <v>130</v>
      </c>
      <c r="AD2" s="4">
        <v>6.2780269058295968</v>
      </c>
      <c r="AE2" s="3">
        <v>650.00000000000102</v>
      </c>
      <c r="AF2" s="4">
        <v>10.146699289172112</v>
      </c>
      <c r="AG2" s="3">
        <v>850</v>
      </c>
      <c r="AH2" s="4">
        <v>7.628569977796559</v>
      </c>
      <c r="AI2" s="3">
        <v>550.00000000000102</v>
      </c>
      <c r="AJ2" s="4">
        <v>12.991266375545862</v>
      </c>
      <c r="AK2" s="3">
        <v>450.00000000000102</v>
      </c>
      <c r="AL2" s="4">
        <v>9.1519604697426686</v>
      </c>
      <c r="AM2" s="3">
        <v>500</v>
      </c>
      <c r="AN2" s="4">
        <v>70.387020669999998</v>
      </c>
      <c r="AO2" s="3">
        <v>125</v>
      </c>
      <c r="AP2" s="4">
        <v>24.736455013483731</v>
      </c>
      <c r="AQ2" s="3">
        <v>225</v>
      </c>
      <c r="AR2" s="4">
        <v>11.978413755109921</v>
      </c>
      <c r="AS2" s="3">
        <v>250</v>
      </c>
      <c r="AT2" s="4">
        <v>56.10363726955655</v>
      </c>
    </row>
    <row r="3" spans="1:46" x14ac:dyDescent="0.3">
      <c r="A3" t="s">
        <v>38</v>
      </c>
      <c r="B3" t="s">
        <v>39</v>
      </c>
      <c r="C3" s="3">
        <f>(25+11)/2</f>
        <v>18</v>
      </c>
      <c r="D3" s="4">
        <v>21.8842368847355</v>
      </c>
      <c r="E3" s="3"/>
      <c r="G3" s="5">
        <f t="shared" ref="G3:G66" si="0">LOG10(C3)</f>
        <v>1.255272505103306</v>
      </c>
      <c r="H3" s="5">
        <f t="shared" ref="H3:H66" si="1">LOG10(D3)</f>
        <v>1.3401314071279447</v>
      </c>
      <c r="K3" s="3">
        <f>(25+11)/2</f>
        <v>18</v>
      </c>
      <c r="L3" s="4">
        <v>21.8842368847355</v>
      </c>
      <c r="M3" s="3">
        <v>125</v>
      </c>
      <c r="N3" s="4">
        <v>23.5</v>
      </c>
      <c r="O3" s="3">
        <v>20</v>
      </c>
      <c r="P3" s="4">
        <v>15.78231292517</v>
      </c>
      <c r="Q3" s="3">
        <v>200</v>
      </c>
      <c r="R3" s="4">
        <v>8.1</v>
      </c>
      <c r="S3" s="3">
        <v>125</v>
      </c>
      <c r="T3" s="4">
        <v>28.67376573088093</v>
      </c>
      <c r="U3" s="3">
        <v>225</v>
      </c>
      <c r="V3" s="4">
        <v>7.9506172839506171</v>
      </c>
      <c r="W3" s="3">
        <v>175</v>
      </c>
      <c r="X3" s="4">
        <v>16.117216117216117</v>
      </c>
      <c r="Y3" s="3">
        <v>175</v>
      </c>
      <c r="Z3" s="4">
        <v>18.181818181818183</v>
      </c>
      <c r="AA3" s="3">
        <v>40</v>
      </c>
      <c r="AB3" s="4">
        <v>16.915954967577498</v>
      </c>
      <c r="AC3" s="3">
        <v>140</v>
      </c>
      <c r="AD3" s="4">
        <v>1.7937219730941705</v>
      </c>
      <c r="AE3" s="3">
        <v>750</v>
      </c>
      <c r="AF3" s="4">
        <v>8.5574570876070837</v>
      </c>
      <c r="AG3" s="3">
        <v>950</v>
      </c>
      <c r="AH3" s="4">
        <v>5.9561562642810673</v>
      </c>
      <c r="AI3" s="3">
        <v>650.00000000000102</v>
      </c>
      <c r="AJ3" s="4">
        <v>10.735807860262019</v>
      </c>
      <c r="AK3" s="3">
        <v>550.00000000000102</v>
      </c>
      <c r="AL3" s="4">
        <v>6.8456009754219229</v>
      </c>
      <c r="AM3" s="3">
        <v>1000</v>
      </c>
      <c r="AN3" s="4">
        <v>15.00412068</v>
      </c>
      <c r="AO3" s="3">
        <v>175</v>
      </c>
      <c r="AP3" s="4">
        <v>19.735229222848744</v>
      </c>
      <c r="AQ3" s="3">
        <v>275</v>
      </c>
      <c r="AR3" s="4">
        <v>9.9719914832932943</v>
      </c>
      <c r="AS3" s="3">
        <v>750</v>
      </c>
      <c r="AT3" s="4">
        <v>21.175884404583954</v>
      </c>
    </row>
    <row r="4" spans="1:46" x14ac:dyDescent="0.3">
      <c r="A4" t="s">
        <v>38</v>
      </c>
      <c r="B4" t="s">
        <v>39</v>
      </c>
      <c r="C4" s="3">
        <f>75/2</f>
        <v>37.5</v>
      </c>
      <c r="D4" s="4">
        <v>14.6305246105784</v>
      </c>
      <c r="E4" s="3"/>
      <c r="G4" s="5">
        <f t="shared" si="0"/>
        <v>1.5740312677277188</v>
      </c>
      <c r="H4" s="5">
        <f t="shared" si="1"/>
        <v>1.1652598990162555</v>
      </c>
      <c r="K4" s="3">
        <f>75/2</f>
        <v>37.5</v>
      </c>
      <c r="L4" s="4">
        <v>14.6305246105784</v>
      </c>
      <c r="M4" s="3">
        <v>175</v>
      </c>
      <c r="N4" s="4">
        <v>9.5</v>
      </c>
      <c r="O4" s="3">
        <v>30</v>
      </c>
      <c r="P4" s="4">
        <v>15.408163265306101</v>
      </c>
      <c r="Q4" s="3">
        <v>300</v>
      </c>
      <c r="R4" s="4">
        <v>7.5</v>
      </c>
      <c r="S4" s="3">
        <v>175</v>
      </c>
      <c r="T4" s="4">
        <v>14.424007744433689</v>
      </c>
      <c r="U4" s="3">
        <v>275</v>
      </c>
      <c r="V4" s="4">
        <v>7.8518518518518512</v>
      </c>
      <c r="W4" s="3">
        <v>225</v>
      </c>
      <c r="X4" s="4">
        <v>13.91941391941392</v>
      </c>
      <c r="Y4" s="3">
        <v>225</v>
      </c>
      <c r="Z4" s="4">
        <v>9.0909090909090917</v>
      </c>
      <c r="AA4" s="3">
        <v>50</v>
      </c>
      <c r="AB4" s="4">
        <v>7.1969499616280901</v>
      </c>
      <c r="AC4" s="3">
        <v>150</v>
      </c>
      <c r="AD4" s="4">
        <v>4.4843049327354256</v>
      </c>
      <c r="AE4" s="3">
        <v>850</v>
      </c>
      <c r="AF4" s="4">
        <v>8.5574570876070837</v>
      </c>
      <c r="AG4" s="3">
        <v>1050</v>
      </c>
      <c r="AH4" s="4">
        <v>5.9580027050357112</v>
      </c>
      <c r="AI4" s="3">
        <v>750</v>
      </c>
      <c r="AJ4" s="4">
        <v>8.6921397379912637</v>
      </c>
      <c r="AK4" s="3">
        <v>650.00000000000102</v>
      </c>
      <c r="AL4" s="4">
        <v>4.599563627029462</v>
      </c>
      <c r="AM4" s="3">
        <v>1500</v>
      </c>
      <c r="AN4" s="4">
        <v>0.73057220899999997</v>
      </c>
      <c r="AO4" s="3">
        <v>225</v>
      </c>
      <c r="AP4" s="4">
        <v>12.82177004167681</v>
      </c>
      <c r="AQ4" s="3">
        <v>325</v>
      </c>
      <c r="AR4" s="4">
        <v>7.5075728874911167</v>
      </c>
      <c r="AS4" s="3">
        <v>1250</v>
      </c>
      <c r="AT4" s="4">
        <v>9.9152964623816651</v>
      </c>
    </row>
    <row r="5" spans="1:46" x14ac:dyDescent="0.3">
      <c r="A5" t="s">
        <v>38</v>
      </c>
      <c r="B5" t="s">
        <v>39</v>
      </c>
      <c r="C5" s="3">
        <f>(50+75)/2</f>
        <v>62.5</v>
      </c>
      <c r="D5" s="4">
        <v>3.6566405839369001</v>
      </c>
      <c r="E5" s="3"/>
      <c r="G5" s="5">
        <f t="shared" si="0"/>
        <v>1.7958800173440752</v>
      </c>
      <c r="H5" s="5">
        <f t="shared" si="1"/>
        <v>0.56308227505395203</v>
      </c>
      <c r="K5" s="3">
        <f>(50+75)/2</f>
        <v>62.5</v>
      </c>
      <c r="L5" s="4">
        <v>3.6566405839369001</v>
      </c>
      <c r="M5" s="3">
        <v>225</v>
      </c>
      <c r="N5" s="4">
        <v>7.0000000000000009</v>
      </c>
      <c r="O5" s="3">
        <v>40</v>
      </c>
      <c r="P5" s="4">
        <v>12.176870748299301</v>
      </c>
      <c r="Q5" s="3">
        <v>400</v>
      </c>
      <c r="R5" s="4">
        <v>8.98</v>
      </c>
      <c r="S5" s="3">
        <v>225</v>
      </c>
      <c r="T5" s="4">
        <v>7.5314617618586643</v>
      </c>
      <c r="U5" s="3">
        <v>325</v>
      </c>
      <c r="V5" s="4">
        <v>6.666666666666667</v>
      </c>
      <c r="W5" s="3">
        <v>275</v>
      </c>
      <c r="X5" s="4">
        <v>3.296703296703297</v>
      </c>
      <c r="Y5" s="3">
        <v>275</v>
      </c>
      <c r="Z5" s="4">
        <v>9.0909090909090917</v>
      </c>
      <c r="AA5" s="3">
        <v>60</v>
      </c>
      <c r="AB5" s="4">
        <v>6.6936091416662498</v>
      </c>
      <c r="AC5" s="3">
        <v>160</v>
      </c>
      <c r="AD5" s="4">
        <v>3.5874439461883409</v>
      </c>
      <c r="AE5" s="3">
        <v>950</v>
      </c>
      <c r="AF5" s="4">
        <v>6.9682151207608758</v>
      </c>
      <c r="AG5" s="3">
        <v>1150</v>
      </c>
      <c r="AH5" s="4">
        <v>3.9610770288921868</v>
      </c>
      <c r="AI5" s="3">
        <v>850</v>
      </c>
      <c r="AJ5" s="4">
        <v>7.6812227074236086</v>
      </c>
      <c r="AK5" s="3">
        <v>750</v>
      </c>
      <c r="AL5" s="4">
        <v>9.1458640826541746</v>
      </c>
      <c r="AM5" s="3">
        <v>2000</v>
      </c>
      <c r="AN5" s="4">
        <v>1.2622206419999999</v>
      </c>
      <c r="AO5" s="3">
        <v>275</v>
      </c>
      <c r="AP5" s="4">
        <v>7.4528070605540755</v>
      </c>
      <c r="AQ5" s="3">
        <v>375</v>
      </c>
      <c r="AR5" s="4">
        <v>9.1073505399042567</v>
      </c>
      <c r="AS5" s="3">
        <v>1750</v>
      </c>
      <c r="AT5" s="4">
        <v>5.8794220229197807</v>
      </c>
    </row>
    <row r="6" spans="1:46" x14ac:dyDescent="0.3">
      <c r="A6" t="s">
        <v>38</v>
      </c>
      <c r="B6" t="s">
        <v>39</v>
      </c>
      <c r="C6" s="3">
        <f>175/2</f>
        <v>87.5</v>
      </c>
      <c r="D6" s="4">
        <v>1.8689268704228199</v>
      </c>
      <c r="E6" s="3"/>
      <c r="G6" s="5">
        <f t="shared" si="0"/>
        <v>1.9420080530223132</v>
      </c>
      <c r="H6" s="5">
        <f t="shared" si="1"/>
        <v>0.27159230812404767</v>
      </c>
      <c r="K6" s="3">
        <f>175/2</f>
        <v>87.5</v>
      </c>
      <c r="L6" s="4">
        <v>1.8689268704228199</v>
      </c>
      <c r="M6" s="3">
        <v>275</v>
      </c>
      <c r="N6" s="4">
        <v>3.5000000000000004</v>
      </c>
      <c r="O6" s="3">
        <v>50</v>
      </c>
      <c r="P6" s="4">
        <v>8.5034013605442098</v>
      </c>
      <c r="Q6" s="3">
        <v>500</v>
      </c>
      <c r="R6" s="4">
        <v>8.1</v>
      </c>
      <c r="S6" s="3">
        <v>275</v>
      </c>
      <c r="T6" s="4">
        <v>5.0726040658276865</v>
      </c>
      <c r="U6" s="3">
        <v>375</v>
      </c>
      <c r="V6" s="4">
        <v>9.1358024691358022</v>
      </c>
      <c r="W6" s="3">
        <v>325</v>
      </c>
      <c r="X6" s="4">
        <v>4.7619047619047619</v>
      </c>
      <c r="Y6" s="3">
        <v>425</v>
      </c>
      <c r="Z6" s="4">
        <v>4.5454545454545459</v>
      </c>
      <c r="AA6" s="3">
        <v>70</v>
      </c>
      <c r="AB6" s="4">
        <v>6.1899866930458796</v>
      </c>
      <c r="AC6" s="3">
        <v>170</v>
      </c>
      <c r="AD6" s="4">
        <v>2.6905829596412558</v>
      </c>
      <c r="AE6" s="3">
        <v>1050</v>
      </c>
      <c r="AF6" s="4">
        <v>5.7457213181652431</v>
      </c>
      <c r="AG6" s="3">
        <v>1250</v>
      </c>
      <c r="AH6" s="4">
        <v>4.3405206039707735</v>
      </c>
      <c r="AI6" s="3">
        <v>950</v>
      </c>
      <c r="AJ6" s="4">
        <v>5.6331877729257958</v>
      </c>
      <c r="AK6" s="3">
        <v>850</v>
      </c>
      <c r="AL6" s="4">
        <v>4.5957132772893496</v>
      </c>
      <c r="AM6" s="3">
        <v>2500</v>
      </c>
      <c r="AN6" s="4">
        <v>2.433463148</v>
      </c>
      <c r="AO6" s="3">
        <v>325</v>
      </c>
      <c r="AP6" s="4">
        <v>4.7315518509438608</v>
      </c>
      <c r="AQ6" s="3">
        <v>425</v>
      </c>
      <c r="AR6" s="4">
        <v>8.4747187154132622</v>
      </c>
      <c r="AS6" s="3">
        <v>2250</v>
      </c>
      <c r="AT6" s="4">
        <v>2.4912805181863478</v>
      </c>
    </row>
    <row r="7" spans="1:46" x14ac:dyDescent="0.3">
      <c r="A7" t="s">
        <v>38</v>
      </c>
      <c r="B7" t="s">
        <v>39</v>
      </c>
      <c r="C7" s="3">
        <f t="shared" ref="C7:C8" si="2">C6+25</f>
        <v>112.5</v>
      </c>
      <c r="D7" s="4">
        <v>0.89517761503401505</v>
      </c>
      <c r="E7" s="3"/>
      <c r="G7" s="5">
        <f t="shared" si="0"/>
        <v>2.0511525224473814</v>
      </c>
      <c r="H7" s="5">
        <f t="shared" si="1"/>
        <v>-4.8090786386715628E-2</v>
      </c>
      <c r="K7" s="3">
        <f t="shared" ref="K7:K8" si="3">K6+25</f>
        <v>112.5</v>
      </c>
      <c r="L7" s="4">
        <v>0.89517761503401505</v>
      </c>
      <c r="M7" s="3">
        <v>375</v>
      </c>
      <c r="N7" s="4">
        <v>1</v>
      </c>
      <c r="O7" s="3">
        <v>60</v>
      </c>
      <c r="P7" s="4">
        <v>7.31292517006802</v>
      </c>
      <c r="Q7" s="3">
        <v>600</v>
      </c>
      <c r="R7" s="4">
        <v>5.7</v>
      </c>
      <c r="S7" s="3">
        <v>325</v>
      </c>
      <c r="T7" s="4">
        <v>2.8460793804453051</v>
      </c>
      <c r="U7" s="3">
        <v>425</v>
      </c>
      <c r="V7" s="4">
        <v>5.2345679012345681</v>
      </c>
      <c r="W7" s="3">
        <v>375</v>
      </c>
      <c r="X7" s="4">
        <v>3.296703296703297</v>
      </c>
      <c r="Y7" s="3">
        <v>625</v>
      </c>
      <c r="Z7" s="4">
        <v>9.0909090909090917</v>
      </c>
      <c r="AA7" s="3">
        <v>80</v>
      </c>
      <c r="AB7" s="4">
        <v>3.6476543853102501</v>
      </c>
      <c r="AC7" s="3">
        <v>180</v>
      </c>
      <c r="AD7" s="4">
        <v>1.7937219730941705</v>
      </c>
      <c r="AE7" s="3">
        <v>1150</v>
      </c>
      <c r="AF7" s="4">
        <v>5.1344742995080139</v>
      </c>
      <c r="AG7" s="3">
        <v>1350</v>
      </c>
      <c r="AH7" s="4">
        <v>2.07401457764976</v>
      </c>
      <c r="AI7" s="3">
        <v>1050</v>
      </c>
      <c r="AJ7" s="4">
        <v>2.1375545851528397</v>
      </c>
      <c r="AK7" s="3">
        <v>950</v>
      </c>
      <c r="AL7" s="4">
        <v>5.6850413912596887</v>
      </c>
      <c r="AM7" s="3">
        <v>3000</v>
      </c>
      <c r="AN7" s="4">
        <v>2.4528545799999999</v>
      </c>
      <c r="AO7" s="3">
        <v>375</v>
      </c>
      <c r="AP7" s="4">
        <v>2.8193184604069699</v>
      </c>
      <c r="AQ7" s="3">
        <v>475</v>
      </c>
      <c r="AR7" s="4">
        <v>5.0945721711480934</v>
      </c>
      <c r="AS7" s="3">
        <v>2750</v>
      </c>
      <c r="AT7" s="4">
        <v>2.0428500249128052</v>
      </c>
    </row>
    <row r="8" spans="1:46" x14ac:dyDescent="0.3">
      <c r="A8" t="s">
        <v>38</v>
      </c>
      <c r="B8" t="s">
        <v>39</v>
      </c>
      <c r="C8" s="3">
        <f t="shared" si="2"/>
        <v>137.5</v>
      </c>
      <c r="D8" s="4">
        <v>0.96795409152046796</v>
      </c>
      <c r="E8" s="3"/>
      <c r="G8" s="5">
        <f t="shared" si="0"/>
        <v>2.1383026981662816</v>
      </c>
      <c r="H8" s="5">
        <f t="shared" si="1"/>
        <v>-1.4145240080174995E-2</v>
      </c>
      <c r="K8" s="3">
        <f t="shared" si="3"/>
        <v>137.5</v>
      </c>
      <c r="L8" s="4">
        <v>0.96795409152046796</v>
      </c>
      <c r="M8" s="3">
        <v>425</v>
      </c>
      <c r="N8" s="4">
        <v>3.5000000000000004</v>
      </c>
      <c r="O8" s="3">
        <v>70</v>
      </c>
      <c r="P8" s="4">
        <v>4.6598639455782296</v>
      </c>
      <c r="Q8" s="3">
        <v>700</v>
      </c>
      <c r="R8" s="4">
        <v>5.08</v>
      </c>
      <c r="S8" s="3">
        <v>375</v>
      </c>
      <c r="T8" s="4">
        <v>1.7424975798644726</v>
      </c>
      <c r="U8" s="3">
        <v>475</v>
      </c>
      <c r="V8" s="4">
        <v>6.666666666666667</v>
      </c>
      <c r="W8" s="3">
        <v>425</v>
      </c>
      <c r="X8" s="4">
        <v>1.4652014652014651</v>
      </c>
      <c r="Y8" s="3">
        <v>675</v>
      </c>
      <c r="Z8" s="4">
        <v>4.5454545454545459</v>
      </c>
      <c r="AA8" s="3">
        <v>90</v>
      </c>
      <c r="AB8" s="4">
        <v>8.2424963564292302</v>
      </c>
      <c r="AC8" s="3">
        <v>190</v>
      </c>
      <c r="AD8" s="4">
        <v>1.7937219730941705</v>
      </c>
      <c r="AE8" s="3">
        <v>1250</v>
      </c>
      <c r="AF8" s="4">
        <v>3.5452323326618087</v>
      </c>
      <c r="AG8" s="3">
        <v>1450</v>
      </c>
      <c r="AH8" s="4">
        <v>4.0201631330406711</v>
      </c>
      <c r="AI8" s="3">
        <v>1150</v>
      </c>
      <c r="AJ8" s="4">
        <v>1.1266375545851337</v>
      </c>
      <c r="AK8" s="3">
        <v>1050</v>
      </c>
      <c r="AL8" s="4">
        <v>3.439324905345563</v>
      </c>
      <c r="AM8" s="3">
        <v>3500</v>
      </c>
      <c r="AN8" s="4">
        <v>2.091850751</v>
      </c>
      <c r="AO8" s="3">
        <v>425</v>
      </c>
      <c r="AP8" s="4">
        <v>2.0102966413336558</v>
      </c>
      <c r="AQ8" s="3">
        <v>525</v>
      </c>
      <c r="AR8" s="4">
        <v>4.9197381460115768</v>
      </c>
      <c r="AS8" s="3">
        <v>3250</v>
      </c>
      <c r="AT8" s="4">
        <v>1.096163428001993</v>
      </c>
    </row>
    <row r="9" spans="1:46" x14ac:dyDescent="0.3">
      <c r="A9" t="s">
        <v>40</v>
      </c>
      <c r="B9" t="s">
        <v>41</v>
      </c>
      <c r="C9" s="3">
        <v>75</v>
      </c>
      <c r="D9" s="4">
        <v>41</v>
      </c>
      <c r="E9" s="3"/>
      <c r="G9" s="5">
        <f t="shared" si="0"/>
        <v>1.8750612633917001</v>
      </c>
      <c r="H9" s="5">
        <f t="shared" si="1"/>
        <v>1.6127838567197355</v>
      </c>
      <c r="K9" s="4"/>
      <c r="L9" s="4"/>
      <c r="M9" s="3">
        <v>475</v>
      </c>
      <c r="N9" s="4">
        <v>1</v>
      </c>
      <c r="O9" s="3">
        <v>80</v>
      </c>
      <c r="P9" s="4">
        <v>5.0680272108843498</v>
      </c>
      <c r="Q9" s="3">
        <v>800</v>
      </c>
      <c r="R9" s="4">
        <v>6.58</v>
      </c>
      <c r="S9" s="3">
        <v>425</v>
      </c>
      <c r="T9" s="4">
        <v>1.0648596321393997</v>
      </c>
      <c r="U9" s="3">
        <v>525</v>
      </c>
      <c r="V9" s="4">
        <v>5.283950617283951</v>
      </c>
      <c r="W9" s="3">
        <v>475</v>
      </c>
      <c r="X9" s="4">
        <v>1.4652014652014651</v>
      </c>
      <c r="Y9" s="3">
        <v>725</v>
      </c>
      <c r="Z9" s="4">
        <v>9.0909090909090917</v>
      </c>
      <c r="AA9" s="3">
        <v>100</v>
      </c>
      <c r="AB9" s="4">
        <v>3.1507910244946502</v>
      </c>
      <c r="AC9" s="3">
        <v>200</v>
      </c>
      <c r="AD9" s="4">
        <v>2.6905829596412558</v>
      </c>
      <c r="AE9" s="3">
        <v>1350</v>
      </c>
      <c r="AF9" s="4">
        <v>3.1784841684112366</v>
      </c>
      <c r="AG9" s="3">
        <v>1550</v>
      </c>
      <c r="AH9" s="4">
        <v>3.1038669085504025</v>
      </c>
      <c r="AI9" s="3">
        <v>1250</v>
      </c>
      <c r="AJ9" s="4">
        <v>3.4344978165939066</v>
      </c>
      <c r="AK9" s="3">
        <v>1150</v>
      </c>
      <c r="AL9" s="4">
        <v>1.1329654110248419</v>
      </c>
      <c r="AM9" s="3">
        <v>4000</v>
      </c>
      <c r="AN9" s="4">
        <v>2.113504517</v>
      </c>
      <c r="AO9" s="3">
        <v>475</v>
      </c>
      <c r="AP9" s="4">
        <v>1.3483696984555009</v>
      </c>
      <c r="AQ9" s="3">
        <v>575</v>
      </c>
      <c r="AR9" s="4">
        <v>4.4015226839206747</v>
      </c>
      <c r="AS9" s="3">
        <v>3750</v>
      </c>
      <c r="AT9" s="4">
        <v>0.59790732436472349</v>
      </c>
    </row>
    <row r="10" spans="1:46" x14ac:dyDescent="0.3">
      <c r="A10" t="s">
        <v>40</v>
      </c>
      <c r="B10" t="s">
        <v>41</v>
      </c>
      <c r="C10" s="3">
        <v>125</v>
      </c>
      <c r="D10" s="4">
        <v>23.5</v>
      </c>
      <c r="E10" s="3"/>
      <c r="G10" s="5">
        <f t="shared" si="0"/>
        <v>2.0969100130080562</v>
      </c>
      <c r="H10" s="5">
        <f t="shared" si="1"/>
        <v>1.3710678622717363</v>
      </c>
      <c r="K10" s="4"/>
      <c r="L10" s="4"/>
      <c r="M10" s="3">
        <v>525</v>
      </c>
      <c r="N10" s="4">
        <v>1.5</v>
      </c>
      <c r="O10" s="3">
        <v>90</v>
      </c>
      <c r="P10" s="4">
        <v>3.5034013605442098</v>
      </c>
      <c r="Q10" s="3">
        <v>900</v>
      </c>
      <c r="R10" s="4">
        <v>4.2</v>
      </c>
      <c r="S10" s="3">
        <v>475</v>
      </c>
      <c r="T10" s="4">
        <v>0.6195546950629236</v>
      </c>
      <c r="U10" s="3">
        <v>575</v>
      </c>
      <c r="V10" s="4">
        <v>4.2469135802469138</v>
      </c>
      <c r="W10" s="3">
        <v>525</v>
      </c>
      <c r="X10" s="4">
        <v>0.73260073260073255</v>
      </c>
      <c r="Y10" s="3">
        <v>775</v>
      </c>
      <c r="Z10" s="4">
        <v>4.5454545454545459</v>
      </c>
      <c r="AA10" s="3">
        <v>110</v>
      </c>
      <c r="AB10" s="4">
        <v>5.1968232287317502</v>
      </c>
      <c r="AC10" s="3">
        <v>210</v>
      </c>
      <c r="AD10" s="4">
        <v>0.89686098654708524</v>
      </c>
      <c r="AE10" s="3">
        <v>1450</v>
      </c>
      <c r="AF10" s="4">
        <v>2.2004889855034344</v>
      </c>
      <c r="AG10" s="3">
        <v>1650</v>
      </c>
      <c r="AH10" s="4">
        <v>1.7550419372856378</v>
      </c>
      <c r="AI10" s="3">
        <v>1350</v>
      </c>
      <c r="AJ10" s="4">
        <v>2.4279475982532452</v>
      </c>
      <c r="AK10" s="3">
        <v>1250</v>
      </c>
      <c r="AL10" s="4">
        <v>1.1310402361547855</v>
      </c>
      <c r="AM10" s="3">
        <v>4500</v>
      </c>
      <c r="AN10" s="4">
        <v>1.8809689249999999</v>
      </c>
      <c r="AO10" s="3">
        <v>525</v>
      </c>
      <c r="AP10" s="4">
        <v>1.2748222603579269</v>
      </c>
      <c r="AQ10" s="3">
        <v>625</v>
      </c>
      <c r="AR10" s="4">
        <v>4.5702024454925914</v>
      </c>
      <c r="AS10" s="3">
        <v>4250</v>
      </c>
      <c r="AT10" s="4">
        <v>0.3487792725460887</v>
      </c>
    </row>
    <row r="11" spans="1:46" x14ac:dyDescent="0.3">
      <c r="A11" t="s">
        <v>40</v>
      </c>
      <c r="B11" t="s">
        <v>41</v>
      </c>
      <c r="C11" s="3">
        <v>175</v>
      </c>
      <c r="D11" s="4">
        <v>9.5</v>
      </c>
      <c r="E11" s="3"/>
      <c r="G11" s="5">
        <f t="shared" si="0"/>
        <v>2.2430380486862944</v>
      </c>
      <c r="H11" s="5">
        <f t="shared" si="1"/>
        <v>0.97772360528884772</v>
      </c>
      <c r="K11" s="4"/>
      <c r="L11" s="4"/>
      <c r="M11" s="3">
        <v>675</v>
      </c>
      <c r="N11" s="4">
        <v>1</v>
      </c>
      <c r="O11" s="3">
        <v>100</v>
      </c>
      <c r="P11" s="4">
        <v>1.93877551020407</v>
      </c>
      <c r="Q11" s="3">
        <v>1000</v>
      </c>
      <c r="R11" s="4">
        <v>3.9</v>
      </c>
      <c r="S11" s="3">
        <v>525</v>
      </c>
      <c r="T11" s="4">
        <v>0.6195546950629236</v>
      </c>
      <c r="U11" s="3">
        <v>625</v>
      </c>
      <c r="V11" s="4">
        <v>4.1481481481481479</v>
      </c>
      <c r="W11" s="3">
        <v>675</v>
      </c>
      <c r="X11" s="4">
        <v>1.4652014652014651</v>
      </c>
      <c r="AA11" s="3">
        <v>120</v>
      </c>
      <c r="AB11" s="4">
        <v>3.6735642218952198</v>
      </c>
      <c r="AC11" s="3">
        <v>220</v>
      </c>
      <c r="AD11" s="4">
        <v>0.89686098654708524</v>
      </c>
      <c r="AE11" s="3">
        <v>1550</v>
      </c>
      <c r="AF11" s="4">
        <v>2.9339853140045795</v>
      </c>
      <c r="AG11" s="3">
        <v>1750</v>
      </c>
      <c r="AH11" s="4">
        <v>2.6745694330965302</v>
      </c>
      <c r="AI11" s="3">
        <v>1450</v>
      </c>
      <c r="AJ11" s="4">
        <v>5.7729257641921894</v>
      </c>
      <c r="AK11" s="3">
        <v>1350</v>
      </c>
      <c r="AL11" s="4">
        <v>4.5854456779824098</v>
      </c>
      <c r="AM11" s="3">
        <v>5000</v>
      </c>
      <c r="AN11" s="4">
        <v>1.646817381</v>
      </c>
      <c r="AO11" s="3">
        <v>575</v>
      </c>
      <c r="AP11" s="4">
        <v>0.53934787938220152</v>
      </c>
      <c r="AQ11" s="3">
        <v>675</v>
      </c>
      <c r="AR11" s="4">
        <v>3.2506753973387883</v>
      </c>
      <c r="AS11" s="3">
        <v>4750</v>
      </c>
      <c r="AT11" s="4">
        <v>0.3487792725460887</v>
      </c>
    </row>
    <row r="12" spans="1:46" x14ac:dyDescent="0.3">
      <c r="A12" t="s">
        <v>40</v>
      </c>
      <c r="B12" t="s">
        <v>41</v>
      </c>
      <c r="C12" s="3">
        <v>225</v>
      </c>
      <c r="D12" s="4">
        <v>7.0000000000000009</v>
      </c>
      <c r="E12" s="3"/>
      <c r="G12" s="5">
        <f t="shared" si="0"/>
        <v>2.3521825181113627</v>
      </c>
      <c r="H12" s="5">
        <f t="shared" si="1"/>
        <v>0.84509804001425692</v>
      </c>
      <c r="K12" s="4"/>
      <c r="L12" s="4"/>
      <c r="M12" s="3">
        <v>725</v>
      </c>
      <c r="N12" s="4">
        <v>0.5</v>
      </c>
      <c r="O12" s="3">
        <v>110</v>
      </c>
      <c r="P12" s="4">
        <v>1.3945578231292499</v>
      </c>
      <c r="Q12" s="3">
        <v>1100</v>
      </c>
      <c r="R12" s="4">
        <v>2.98</v>
      </c>
      <c r="S12" s="3">
        <v>575</v>
      </c>
      <c r="T12" s="4">
        <v>0.85188770571151995</v>
      </c>
      <c r="U12" s="3">
        <v>675</v>
      </c>
      <c r="V12" s="4">
        <v>3.8518518518518521</v>
      </c>
      <c r="AA12" s="3">
        <v>130</v>
      </c>
      <c r="AB12" s="4">
        <v>2.15058684371721</v>
      </c>
      <c r="AC12" s="3">
        <v>230</v>
      </c>
      <c r="AD12" s="4">
        <v>1.7937219730941705</v>
      </c>
      <c r="AE12" s="3">
        <v>1650</v>
      </c>
      <c r="AF12" s="4">
        <v>2.2004889855034344</v>
      </c>
      <c r="AG12" s="3">
        <v>1850</v>
      </c>
      <c r="AH12" s="4">
        <v>4.6747263805606778</v>
      </c>
      <c r="AI12" s="3">
        <v>1550</v>
      </c>
      <c r="AJ12" s="4">
        <v>3.5174672489083001</v>
      </c>
      <c r="AK12" s="3">
        <v>1450</v>
      </c>
      <c r="AL12" s="4">
        <v>3.431303343387023</v>
      </c>
      <c r="AO12" s="3">
        <v>625</v>
      </c>
      <c r="AP12" s="4">
        <v>0.53934787938220152</v>
      </c>
      <c r="AQ12" s="3">
        <v>725</v>
      </c>
      <c r="AR12" s="4">
        <v>2.3319034045319902</v>
      </c>
    </row>
    <row r="13" spans="1:46" x14ac:dyDescent="0.3">
      <c r="A13" t="s">
        <v>40</v>
      </c>
      <c r="B13" t="s">
        <v>41</v>
      </c>
      <c r="C13" s="3">
        <v>275</v>
      </c>
      <c r="D13" s="4">
        <v>3.5000000000000004</v>
      </c>
      <c r="E13" s="3"/>
      <c r="G13" s="5">
        <f t="shared" si="0"/>
        <v>2.4393326938302629</v>
      </c>
      <c r="H13" s="5">
        <f t="shared" si="1"/>
        <v>0.54406804435027567</v>
      </c>
      <c r="K13" s="4"/>
      <c r="L13" s="4"/>
      <c r="O13" s="3">
        <v>120</v>
      </c>
      <c r="P13" s="4">
        <v>0.78231292517006701</v>
      </c>
      <c r="Q13" s="3">
        <v>1200</v>
      </c>
      <c r="R13" s="4">
        <v>1.5</v>
      </c>
      <c r="S13" s="3">
        <v>625</v>
      </c>
      <c r="T13" s="4">
        <v>0.40658276863504361</v>
      </c>
      <c r="U13" s="3">
        <v>725</v>
      </c>
      <c r="V13" s="4">
        <v>3.308641975308642</v>
      </c>
      <c r="AA13" s="3">
        <v>140</v>
      </c>
      <c r="AB13" s="4">
        <v>1.13799100196436</v>
      </c>
      <c r="AC13" s="3">
        <v>240</v>
      </c>
      <c r="AD13" s="4">
        <v>1.7937219730941705</v>
      </c>
      <c r="AE13" s="3">
        <v>1750</v>
      </c>
      <c r="AF13" s="4">
        <v>1.3447433471583741</v>
      </c>
      <c r="AG13" s="3">
        <v>1950</v>
      </c>
      <c r="AH13" s="4">
        <v>2.0841700018002745</v>
      </c>
      <c r="AI13" s="3">
        <v>1650</v>
      </c>
      <c r="AJ13" s="4">
        <v>2.5109170305676711</v>
      </c>
      <c r="AK13" s="3">
        <v>1550</v>
      </c>
      <c r="AL13" s="4">
        <v>2.2768401463132824</v>
      </c>
      <c r="AO13" s="3">
        <v>675</v>
      </c>
      <c r="AP13" s="4">
        <v>0.46580044128463088</v>
      </c>
      <c r="AQ13" s="3">
        <v>775</v>
      </c>
      <c r="AR13" s="4">
        <v>3.7025836326367934</v>
      </c>
    </row>
    <row r="14" spans="1:46" x14ac:dyDescent="0.3">
      <c r="A14" t="s">
        <v>40</v>
      </c>
      <c r="B14" t="s">
        <v>41</v>
      </c>
      <c r="C14" s="3">
        <v>375</v>
      </c>
      <c r="D14" s="4">
        <v>1</v>
      </c>
      <c r="E14" s="3"/>
      <c r="G14" s="5">
        <f t="shared" si="0"/>
        <v>2.5740312677277188</v>
      </c>
      <c r="H14" s="5">
        <f t="shared" si="1"/>
        <v>0</v>
      </c>
      <c r="K14" s="4"/>
      <c r="L14" s="4"/>
      <c r="O14" s="3">
        <v>130</v>
      </c>
      <c r="P14" s="4">
        <v>0.578231292517006</v>
      </c>
      <c r="Q14" s="3">
        <v>1300</v>
      </c>
      <c r="R14" s="4">
        <v>2.42</v>
      </c>
      <c r="S14" s="3">
        <v>925</v>
      </c>
      <c r="T14" s="4">
        <v>0.17424975798644723</v>
      </c>
      <c r="U14" s="3">
        <v>775</v>
      </c>
      <c r="V14" s="4">
        <v>3.4567901234567899</v>
      </c>
      <c r="AA14" s="3">
        <v>150</v>
      </c>
      <c r="AB14" s="4">
        <v>1.10525167040998</v>
      </c>
      <c r="AC14" s="3">
        <v>250</v>
      </c>
      <c r="AD14" s="4">
        <v>1.3452914798206279</v>
      </c>
      <c r="AE14" s="3">
        <v>1850</v>
      </c>
      <c r="AF14" s="4">
        <v>1.3447433471583741</v>
      </c>
      <c r="AG14" s="3">
        <v>2050</v>
      </c>
      <c r="AH14" s="4">
        <v>1.4383773478648225</v>
      </c>
      <c r="AI14" s="3">
        <v>1750</v>
      </c>
      <c r="AJ14" s="4">
        <v>2.5371179039300968</v>
      </c>
      <c r="AK14" s="3">
        <v>1650</v>
      </c>
      <c r="AL14" s="4">
        <v>1.1226978117179012</v>
      </c>
      <c r="AO14" s="3">
        <v>725</v>
      </c>
      <c r="AP14" s="4">
        <v>0.31870556508948172</v>
      </c>
      <c r="AQ14" s="3">
        <v>825</v>
      </c>
      <c r="AR14" s="4">
        <v>2.7836131151988788</v>
      </c>
    </row>
    <row r="15" spans="1:46" x14ac:dyDescent="0.3">
      <c r="A15" t="s">
        <v>40</v>
      </c>
      <c r="B15" t="s">
        <v>41</v>
      </c>
      <c r="C15" s="3">
        <v>425</v>
      </c>
      <c r="D15" s="4">
        <v>3.5000000000000004</v>
      </c>
      <c r="E15" s="3"/>
      <c r="G15" s="5">
        <f t="shared" si="0"/>
        <v>2.6283889300503116</v>
      </c>
      <c r="H15" s="5">
        <f t="shared" si="1"/>
        <v>0.54406804435027567</v>
      </c>
      <c r="K15" s="4"/>
      <c r="L15" s="4"/>
      <c r="O15" s="3">
        <v>140</v>
      </c>
      <c r="P15" s="4">
        <v>0.37414965986394499</v>
      </c>
      <c r="Q15" s="3">
        <v>1400</v>
      </c>
      <c r="R15" s="4">
        <v>2.72</v>
      </c>
      <c r="U15" s="3">
        <v>825</v>
      </c>
      <c r="V15" s="4">
        <v>2.4691358024691357</v>
      </c>
      <c r="AA15" s="3">
        <v>160</v>
      </c>
      <c r="AB15" s="4">
        <v>0.60191085044814197</v>
      </c>
      <c r="AC15" s="3">
        <v>260</v>
      </c>
      <c r="AD15" s="4">
        <v>0.44843049327354262</v>
      </c>
      <c r="AE15" s="3">
        <v>1950</v>
      </c>
      <c r="AF15" s="4">
        <v>1.955990131096778</v>
      </c>
      <c r="AG15" s="3">
        <v>2150</v>
      </c>
      <c r="AH15" s="4">
        <v>2.7359635881883211</v>
      </c>
      <c r="AI15" s="3">
        <v>1850</v>
      </c>
      <c r="AJ15" s="4">
        <v>2.567685589519638</v>
      </c>
      <c r="AK15" s="3">
        <v>1750</v>
      </c>
      <c r="AL15" s="4">
        <v>2.2729897965731891</v>
      </c>
      <c r="AO15" s="3">
        <v>775</v>
      </c>
      <c r="AP15" s="4">
        <v>9.806325079676223E-2</v>
      </c>
      <c r="AQ15" s="3">
        <v>875</v>
      </c>
      <c r="AR15" s="4">
        <v>1.1206384552136774</v>
      </c>
    </row>
    <row r="16" spans="1:46" x14ac:dyDescent="0.3">
      <c r="A16" t="s">
        <v>40</v>
      </c>
      <c r="B16" t="s">
        <v>41</v>
      </c>
      <c r="C16" s="3">
        <v>475</v>
      </c>
      <c r="D16" s="4">
        <v>1</v>
      </c>
      <c r="E16" s="3"/>
      <c r="G16" s="5">
        <f t="shared" si="0"/>
        <v>2.6766936096248664</v>
      </c>
      <c r="H16" s="5">
        <f t="shared" si="1"/>
        <v>0</v>
      </c>
      <c r="K16" s="4"/>
      <c r="L16" s="4"/>
      <c r="O16" s="3">
        <v>150</v>
      </c>
      <c r="P16" s="4">
        <v>0.578231292517006</v>
      </c>
      <c r="Q16" s="3">
        <v>1500</v>
      </c>
      <c r="R16" s="4">
        <v>1.2</v>
      </c>
      <c r="U16" s="3">
        <v>875</v>
      </c>
      <c r="V16" s="4">
        <v>0.93827160493827155</v>
      </c>
      <c r="AA16" s="3">
        <v>170</v>
      </c>
      <c r="AB16" s="4">
        <v>1.1182065887024599</v>
      </c>
      <c r="AC16" s="3">
        <v>270</v>
      </c>
      <c r="AD16" s="4">
        <v>1.7937219730941705</v>
      </c>
      <c r="AE16" s="3">
        <v>2050</v>
      </c>
      <c r="AF16" s="4">
        <v>1.5892419668462059</v>
      </c>
      <c r="AG16" s="3">
        <v>2250</v>
      </c>
      <c r="AH16" s="4">
        <v>3.3319023417484868</v>
      </c>
      <c r="AI16" s="3">
        <v>1950</v>
      </c>
      <c r="AJ16" s="4">
        <v>2.5938864628820646</v>
      </c>
      <c r="AK16" s="3">
        <v>1850</v>
      </c>
      <c r="AL16" s="4">
        <v>3.4232817814284826</v>
      </c>
      <c r="AO16" s="3">
        <v>825</v>
      </c>
      <c r="AP16" s="4">
        <v>0.46580044128463088</v>
      </c>
      <c r="AQ16" s="3">
        <v>925</v>
      </c>
      <c r="AR16" s="4">
        <v>2.0908283274796124</v>
      </c>
    </row>
    <row r="17" spans="1:44" x14ac:dyDescent="0.3">
      <c r="A17" t="s">
        <v>40</v>
      </c>
      <c r="B17" t="s">
        <v>41</v>
      </c>
      <c r="C17" s="3">
        <v>525</v>
      </c>
      <c r="D17" s="4">
        <v>1.5</v>
      </c>
      <c r="E17" s="3"/>
      <c r="G17" s="5">
        <f t="shared" si="0"/>
        <v>2.720159303405957</v>
      </c>
      <c r="H17" s="5">
        <f t="shared" si="1"/>
        <v>0.17609125905568124</v>
      </c>
      <c r="K17" s="4"/>
      <c r="L17" s="4"/>
      <c r="O17" s="3">
        <v>160</v>
      </c>
      <c r="P17" s="4">
        <v>0.20408163265306101</v>
      </c>
      <c r="Q17" s="3">
        <v>1600</v>
      </c>
      <c r="R17" s="4">
        <v>1.8</v>
      </c>
      <c r="U17" s="3">
        <v>925</v>
      </c>
      <c r="V17" s="4">
        <v>1.8271604938271606</v>
      </c>
      <c r="AA17" s="3">
        <v>190</v>
      </c>
      <c r="AB17" s="4">
        <v>1.1311615069949501</v>
      </c>
      <c r="AC17" s="3">
        <v>280</v>
      </c>
      <c r="AD17" s="4">
        <v>0.89686098654708524</v>
      </c>
      <c r="AE17" s="3">
        <v>2150</v>
      </c>
      <c r="AF17" s="4">
        <v>1.3447433471583741</v>
      </c>
      <c r="AG17" s="3">
        <v>2350</v>
      </c>
      <c r="AH17" s="4">
        <v>2.4156061172582186</v>
      </c>
      <c r="AI17" s="3">
        <v>2050</v>
      </c>
      <c r="AJ17" s="4">
        <v>1.5829694323144288</v>
      </c>
      <c r="AK17" s="3">
        <v>1950</v>
      </c>
      <c r="AL17" s="4">
        <v>1.1166014246294078</v>
      </c>
      <c r="AO17" s="3">
        <v>875</v>
      </c>
      <c r="AP17" s="4">
        <v>0.17161068889433598</v>
      </c>
      <c r="AQ17" s="3">
        <v>975</v>
      </c>
      <c r="AR17" s="4">
        <v>1.2864065221958771</v>
      </c>
    </row>
    <row r="18" spans="1:44" x14ac:dyDescent="0.3">
      <c r="A18" t="s">
        <v>40</v>
      </c>
      <c r="B18" t="s">
        <v>41</v>
      </c>
      <c r="C18" s="3">
        <v>675</v>
      </c>
      <c r="D18" s="4">
        <v>1</v>
      </c>
      <c r="E18" s="3"/>
      <c r="G18" s="5">
        <f t="shared" si="0"/>
        <v>2.8293037728310249</v>
      </c>
      <c r="H18" s="5">
        <f t="shared" si="1"/>
        <v>0</v>
      </c>
      <c r="K18" s="4"/>
      <c r="L18" s="4"/>
      <c r="O18" s="3">
        <v>180</v>
      </c>
      <c r="P18" s="4">
        <v>0.20408163265306101</v>
      </c>
      <c r="Q18" s="3">
        <v>1700</v>
      </c>
      <c r="R18" s="4">
        <v>2.1</v>
      </c>
      <c r="U18" s="3">
        <v>975</v>
      </c>
      <c r="V18" s="4">
        <v>3.6543209876543212</v>
      </c>
      <c r="AA18" s="3">
        <v>230</v>
      </c>
      <c r="AB18" s="4">
        <v>0.64781632178890503</v>
      </c>
      <c r="AC18" s="3">
        <v>300</v>
      </c>
      <c r="AD18" s="4">
        <v>0.89686098654708524</v>
      </c>
      <c r="AE18" s="3">
        <v>2250</v>
      </c>
      <c r="AF18" s="4">
        <v>1.955990131096778</v>
      </c>
      <c r="AG18" s="3">
        <v>2450</v>
      </c>
      <c r="AH18" s="4">
        <v>2.4169909478241989</v>
      </c>
      <c r="AI18" s="3">
        <v>2150</v>
      </c>
      <c r="AJ18" s="4">
        <v>2.4388646288209359</v>
      </c>
      <c r="AO18" s="3">
        <v>925</v>
      </c>
      <c r="AP18" s="4">
        <v>0.17161068889433598</v>
      </c>
    </row>
    <row r="19" spans="1:44" x14ac:dyDescent="0.3">
      <c r="A19" t="s">
        <v>40</v>
      </c>
      <c r="B19" t="s">
        <v>41</v>
      </c>
      <c r="C19" s="3">
        <v>725</v>
      </c>
      <c r="D19" s="4">
        <v>0.5</v>
      </c>
      <c r="E19" s="3"/>
      <c r="G19" s="5">
        <f t="shared" si="0"/>
        <v>2.8603380065709936</v>
      </c>
      <c r="H19" s="5">
        <f t="shared" si="1"/>
        <v>-0.3010299956639812</v>
      </c>
      <c r="K19" s="4"/>
      <c r="L19" s="4"/>
      <c r="O19" s="3">
        <v>190</v>
      </c>
      <c r="P19" s="4">
        <v>0.61224489795918302</v>
      </c>
      <c r="Q19" s="3">
        <v>1800</v>
      </c>
      <c r="R19" s="4">
        <v>0.9</v>
      </c>
      <c r="AA19" s="3">
        <v>240</v>
      </c>
      <c r="AB19" s="4">
        <v>1.1638304313846899</v>
      </c>
      <c r="AC19" s="3">
        <v>310</v>
      </c>
      <c r="AD19" s="4">
        <v>1.3452914798206279</v>
      </c>
      <c r="AE19" s="3">
        <v>2350</v>
      </c>
      <c r="AF19" s="4">
        <v>1.3447433471583741</v>
      </c>
      <c r="AG19" s="3">
        <v>2550</v>
      </c>
      <c r="AH19" s="4">
        <v>2.743349351206875</v>
      </c>
      <c r="AI19" s="3">
        <v>2250</v>
      </c>
      <c r="AJ19" s="4">
        <v>2.4694323144104771</v>
      </c>
      <c r="AO19" s="3">
        <v>975</v>
      </c>
      <c r="AP19" s="4">
        <v>0.17161068889433598</v>
      </c>
    </row>
    <row r="20" spans="1:44" x14ac:dyDescent="0.3">
      <c r="A20" t="s">
        <v>42</v>
      </c>
      <c r="B20" t="s">
        <v>43</v>
      </c>
      <c r="C20" s="3">
        <v>10</v>
      </c>
      <c r="D20" s="4">
        <v>19.625850340136001</v>
      </c>
      <c r="E20" s="3">
        <v>10</v>
      </c>
      <c r="F20" s="2">
        <f>SUMIFS($D$20:$D$65,$C$20:$C$65,E20)</f>
        <v>19.625850340136001</v>
      </c>
      <c r="G20" s="5">
        <f t="shared" si="0"/>
        <v>1</v>
      </c>
      <c r="H20" s="5">
        <f t="shared" si="1"/>
        <v>1.292828482743573</v>
      </c>
      <c r="K20" s="4"/>
      <c r="L20" s="4"/>
      <c r="O20" s="3">
        <v>220</v>
      </c>
      <c r="P20" s="4">
        <v>0.20408163265306101</v>
      </c>
      <c r="Q20" s="3">
        <v>1900</v>
      </c>
      <c r="R20" s="4">
        <v>0.9</v>
      </c>
      <c r="AC20" s="3">
        <v>330</v>
      </c>
      <c r="AD20" s="4">
        <v>0.44843049327354262</v>
      </c>
      <c r="AE20" s="3">
        <v>2450</v>
      </c>
      <c r="AF20" s="4">
        <v>0.61124701865722919</v>
      </c>
      <c r="AG20" s="3">
        <v>2650</v>
      </c>
      <c r="AH20" s="4">
        <v>3.1232545364741346</v>
      </c>
      <c r="AI20" s="3">
        <v>2350</v>
      </c>
      <c r="AJ20" s="4">
        <v>2.4956331877729032</v>
      </c>
    </row>
    <row r="21" spans="1:44" x14ac:dyDescent="0.3">
      <c r="A21" t="s">
        <v>42</v>
      </c>
      <c r="B21" t="s">
        <v>43</v>
      </c>
      <c r="C21" s="3">
        <v>20</v>
      </c>
      <c r="D21" s="4">
        <v>15.78231292517</v>
      </c>
      <c r="E21" s="3">
        <v>20</v>
      </c>
      <c r="F21" s="2">
        <f t="shared" ref="F21:F64" si="4">SUMIFS($D$20:$D$65,$C$20:$C$65,E21)</f>
        <v>15.78231292517</v>
      </c>
      <c r="G21" s="5">
        <f t="shared" si="0"/>
        <v>1.3010299956639813</v>
      </c>
      <c r="H21" s="5">
        <f t="shared" si="1"/>
        <v>1.1981706501427216</v>
      </c>
      <c r="K21" s="4"/>
      <c r="L21" s="4"/>
      <c r="O21" s="3">
        <v>230</v>
      </c>
      <c r="P21" s="4">
        <v>0.20408163265306101</v>
      </c>
      <c r="Q21" s="3">
        <v>2000</v>
      </c>
      <c r="R21" s="4">
        <v>0.91999999999999904</v>
      </c>
      <c r="AC21" s="3">
        <v>340</v>
      </c>
      <c r="AD21" s="4">
        <v>0.44843049327354262</v>
      </c>
      <c r="AE21" s="3">
        <v>2550</v>
      </c>
      <c r="AF21" s="4">
        <v>0.97799518290780152</v>
      </c>
      <c r="AG21" s="3">
        <v>2750</v>
      </c>
      <c r="AH21" s="4">
        <v>1.7204211731361334</v>
      </c>
    </row>
    <row r="22" spans="1:44" x14ac:dyDescent="0.3">
      <c r="A22" t="s">
        <v>42</v>
      </c>
      <c r="B22" t="s">
        <v>43</v>
      </c>
      <c r="C22" s="3">
        <v>30</v>
      </c>
      <c r="D22" s="4">
        <v>15.408163265306101</v>
      </c>
      <c r="E22" s="3">
        <v>30</v>
      </c>
      <c r="F22" s="2">
        <f t="shared" si="4"/>
        <v>15.408163265306101</v>
      </c>
      <c r="G22" s="5">
        <f t="shared" si="0"/>
        <v>1.4771212547196624</v>
      </c>
      <c r="H22" s="5">
        <f t="shared" si="1"/>
        <v>1.1877508716006739</v>
      </c>
      <c r="K22" s="4"/>
      <c r="L22" s="4"/>
      <c r="O22" s="3">
        <v>260</v>
      </c>
      <c r="P22" s="4">
        <v>0.40816326530612201</v>
      </c>
      <c r="Q22" s="3">
        <v>2100</v>
      </c>
      <c r="R22" s="4">
        <v>0.62000000000000099</v>
      </c>
      <c r="AC22" s="3">
        <v>350</v>
      </c>
      <c r="AD22" s="4">
        <v>0.89686098654708524</v>
      </c>
      <c r="AE22" s="3">
        <v>2650</v>
      </c>
      <c r="AF22" s="4">
        <v>0.36674816425057244</v>
      </c>
      <c r="AG22" s="3">
        <v>2850</v>
      </c>
      <c r="AH22" s="4">
        <v>1.1281753010852444</v>
      </c>
    </row>
    <row r="23" spans="1:44" x14ac:dyDescent="0.3">
      <c r="A23" t="s">
        <v>42</v>
      </c>
      <c r="B23" t="s">
        <v>43</v>
      </c>
      <c r="C23" s="3">
        <v>40</v>
      </c>
      <c r="D23" s="4">
        <v>12.176870748299301</v>
      </c>
      <c r="E23" s="3">
        <v>40</v>
      </c>
      <c r="F23" s="2">
        <f t="shared" si="4"/>
        <v>12.176870748299301</v>
      </c>
      <c r="G23" s="5">
        <f t="shared" si="0"/>
        <v>1.6020599913279623</v>
      </c>
      <c r="H23" s="5">
        <f t="shared" si="1"/>
        <v>1.0855356962317164</v>
      </c>
      <c r="K23" s="4"/>
      <c r="L23" s="4"/>
      <c r="O23" s="3">
        <v>270</v>
      </c>
      <c r="P23" s="4">
        <v>0.61224489795918302</v>
      </c>
      <c r="Q23" s="3">
        <v>2200</v>
      </c>
      <c r="R23" s="4">
        <v>0.91999999999999904</v>
      </c>
      <c r="AC23" s="3">
        <v>360</v>
      </c>
      <c r="AD23" s="4">
        <v>0.44843049327354262</v>
      </c>
      <c r="AE23" s="3">
        <v>2750</v>
      </c>
      <c r="AF23" s="4">
        <v>0.61124701865722919</v>
      </c>
      <c r="AG23" s="3">
        <v>2950</v>
      </c>
      <c r="AH23" s="4">
        <v>1.724575664834074</v>
      </c>
    </row>
    <row r="24" spans="1:44" x14ac:dyDescent="0.3">
      <c r="A24" t="s">
        <v>42</v>
      </c>
      <c r="B24" t="s">
        <v>43</v>
      </c>
      <c r="C24" s="3">
        <v>50</v>
      </c>
      <c r="D24" s="4">
        <v>8.5034013605442098</v>
      </c>
      <c r="E24" s="3">
        <v>50</v>
      </c>
      <c r="F24" s="2">
        <f t="shared" si="4"/>
        <v>8.5034013605442098</v>
      </c>
      <c r="G24" s="5">
        <f t="shared" si="0"/>
        <v>1.6989700043360187</v>
      </c>
      <c r="H24" s="5">
        <f t="shared" si="1"/>
        <v>0.9295926782598799</v>
      </c>
      <c r="K24" s="4"/>
      <c r="L24" s="4"/>
      <c r="O24" s="3">
        <v>280</v>
      </c>
      <c r="P24" s="4">
        <v>0.37414965986394499</v>
      </c>
      <c r="Q24" s="3">
        <v>2300</v>
      </c>
      <c r="R24" s="4">
        <v>0.64</v>
      </c>
      <c r="AC24" s="3">
        <v>370</v>
      </c>
      <c r="AD24" s="4">
        <v>0.89686098654708524</v>
      </c>
      <c r="AE24" s="3">
        <v>2850</v>
      </c>
      <c r="AF24" s="4">
        <v>0.36674816425057244</v>
      </c>
      <c r="AG24" s="3">
        <v>3050</v>
      </c>
      <c r="AH24" s="4">
        <v>0.42975908564253884</v>
      </c>
    </row>
    <row r="25" spans="1:44" x14ac:dyDescent="0.3">
      <c r="A25" t="s">
        <v>42</v>
      </c>
      <c r="B25" t="s">
        <v>43</v>
      </c>
      <c r="C25" s="3">
        <v>60</v>
      </c>
      <c r="D25" s="4">
        <v>7.31292517006802</v>
      </c>
      <c r="E25" s="3">
        <v>60</v>
      </c>
      <c r="F25" s="2">
        <f t="shared" si="4"/>
        <v>7.31292517006802</v>
      </c>
      <c r="G25" s="5">
        <f t="shared" si="0"/>
        <v>1.7781512503836436</v>
      </c>
      <c r="H25" s="5">
        <f t="shared" si="1"/>
        <v>0.86409112950344757</v>
      </c>
      <c r="K25" s="4"/>
      <c r="L25" s="4"/>
      <c r="AC25" s="3">
        <v>390</v>
      </c>
      <c r="AD25" s="4">
        <v>0.44843049327354262</v>
      </c>
      <c r="AG25" s="3">
        <v>3150</v>
      </c>
      <c r="AH25" s="4">
        <v>1.0797062312759282</v>
      </c>
    </row>
    <row r="26" spans="1:44" x14ac:dyDescent="0.3">
      <c r="A26" t="s">
        <v>42</v>
      </c>
      <c r="B26" t="s">
        <v>43</v>
      </c>
      <c r="C26" s="3">
        <v>70</v>
      </c>
      <c r="D26" s="4">
        <v>4.6598639455782296</v>
      </c>
      <c r="E26" s="3">
        <v>70</v>
      </c>
      <c r="F26" s="2">
        <f t="shared" si="4"/>
        <v>4.6598639455782296</v>
      </c>
      <c r="G26" s="5">
        <f t="shared" si="0"/>
        <v>1.8450980400142569</v>
      </c>
      <c r="H26" s="5">
        <f t="shared" si="1"/>
        <v>0.66837323674424931</v>
      </c>
      <c r="K26" s="4"/>
      <c r="L26" s="4"/>
      <c r="AG26" s="3">
        <v>3250</v>
      </c>
      <c r="AH26" s="4">
        <v>0.75750231959119851</v>
      </c>
    </row>
    <row r="27" spans="1:44" x14ac:dyDescent="0.3">
      <c r="A27" t="s">
        <v>42</v>
      </c>
      <c r="B27" t="s">
        <v>43</v>
      </c>
      <c r="C27" s="3">
        <v>80</v>
      </c>
      <c r="D27" s="4">
        <v>5.0680272108843498</v>
      </c>
      <c r="E27" s="3">
        <v>80</v>
      </c>
      <c r="F27" s="2">
        <f t="shared" si="4"/>
        <v>5.0680272108843498</v>
      </c>
      <c r="G27" s="5">
        <f t="shared" si="0"/>
        <v>1.9030899869919435</v>
      </c>
      <c r="H27" s="5">
        <f t="shared" si="1"/>
        <v>0.70483893800011643</v>
      </c>
      <c r="K27" s="4"/>
      <c r="L27" s="4"/>
    </row>
    <row r="28" spans="1:44" x14ac:dyDescent="0.3">
      <c r="A28" t="s">
        <v>42</v>
      </c>
      <c r="B28" t="s">
        <v>43</v>
      </c>
      <c r="C28" s="3">
        <v>90</v>
      </c>
      <c r="D28" s="4">
        <v>3.5034013605442098</v>
      </c>
      <c r="E28" s="3">
        <v>90</v>
      </c>
      <c r="F28" s="2">
        <f t="shared" si="4"/>
        <v>3.5034013605442098</v>
      </c>
      <c r="G28" s="5">
        <f t="shared" si="0"/>
        <v>1.954242509439325</v>
      </c>
      <c r="H28" s="5">
        <f t="shared" si="1"/>
        <v>0.54448989429301398</v>
      </c>
      <c r="K28" s="4"/>
      <c r="L28" s="4"/>
    </row>
    <row r="29" spans="1:44" x14ac:dyDescent="0.3">
      <c r="A29" t="s">
        <v>42</v>
      </c>
      <c r="B29" t="s">
        <v>43</v>
      </c>
      <c r="C29" s="3">
        <v>100</v>
      </c>
      <c r="D29" s="4">
        <v>1.93877551020407</v>
      </c>
      <c r="E29" s="3">
        <v>100</v>
      </c>
      <c r="F29" s="2">
        <f t="shared" si="4"/>
        <v>12.418775510204071</v>
      </c>
      <c r="G29" s="5">
        <f t="shared" si="0"/>
        <v>2</v>
      </c>
      <c r="H29" s="5">
        <f t="shared" si="1"/>
        <v>0.28752752526033148</v>
      </c>
      <c r="K29" s="4"/>
      <c r="L29" s="4"/>
    </row>
    <row r="30" spans="1:44" x14ac:dyDescent="0.3">
      <c r="A30" t="s">
        <v>42</v>
      </c>
      <c r="B30" t="s">
        <v>43</v>
      </c>
      <c r="C30" s="3">
        <v>110</v>
      </c>
      <c r="D30" s="4">
        <v>1.3945578231292499</v>
      </c>
      <c r="E30" s="3">
        <v>110</v>
      </c>
      <c r="F30" s="2">
        <f t="shared" si="4"/>
        <v>1.3945578231292499</v>
      </c>
      <c r="G30" s="5">
        <f t="shared" si="0"/>
        <v>2.0413926851582249</v>
      </c>
      <c r="H30" s="5">
        <f t="shared" si="1"/>
        <v>0.14443652630757764</v>
      </c>
      <c r="K30" s="4"/>
      <c r="L30" s="4"/>
    </row>
    <row r="31" spans="1:44" x14ac:dyDescent="0.3">
      <c r="A31" t="s">
        <v>42</v>
      </c>
      <c r="B31" t="s">
        <v>43</v>
      </c>
      <c r="C31" s="3">
        <v>120</v>
      </c>
      <c r="D31" s="4">
        <v>0.78231292517006701</v>
      </c>
      <c r="E31" s="3">
        <v>120</v>
      </c>
      <c r="F31" s="2">
        <f t="shared" si="4"/>
        <v>0.78231292517006701</v>
      </c>
      <c r="G31" s="5">
        <f t="shared" si="0"/>
        <v>2.0791812460476247</v>
      </c>
      <c r="H31" s="5">
        <f t="shared" si="1"/>
        <v>-0.10661949439456499</v>
      </c>
      <c r="K31" s="4"/>
      <c r="L31" s="4"/>
    </row>
    <row r="32" spans="1:44" x14ac:dyDescent="0.3">
      <c r="A32" t="s">
        <v>42</v>
      </c>
      <c r="B32" t="s">
        <v>43</v>
      </c>
      <c r="C32" s="3">
        <v>130</v>
      </c>
      <c r="D32" s="4">
        <v>0.578231292517006</v>
      </c>
      <c r="E32" s="3">
        <v>130</v>
      </c>
      <c r="F32" s="2">
        <f t="shared" si="4"/>
        <v>0.578231292517006</v>
      </c>
      <c r="G32" s="5">
        <f t="shared" si="0"/>
        <v>2.1139433523068369</v>
      </c>
      <c r="H32" s="5">
        <f t="shared" si="1"/>
        <v>-0.23789840903388396</v>
      </c>
      <c r="K32" s="4"/>
      <c r="L32" s="4"/>
    </row>
    <row r="33" spans="1:12" x14ac:dyDescent="0.3">
      <c r="A33" t="s">
        <v>42</v>
      </c>
      <c r="B33" t="s">
        <v>43</v>
      </c>
      <c r="C33" s="3">
        <v>140</v>
      </c>
      <c r="D33" s="4">
        <v>0.37414965986394499</v>
      </c>
      <c r="E33" s="3">
        <v>140</v>
      </c>
      <c r="F33" s="2">
        <f t="shared" si="4"/>
        <v>0.37414965986394499</v>
      </c>
      <c r="G33" s="5">
        <f t="shared" si="0"/>
        <v>2.1461280356782382</v>
      </c>
      <c r="H33" s="5">
        <f t="shared" si="1"/>
        <v>-0.42695464525393295</v>
      </c>
      <c r="K33" s="4"/>
      <c r="L33" s="4"/>
    </row>
    <row r="34" spans="1:12" x14ac:dyDescent="0.3">
      <c r="A34" t="s">
        <v>42</v>
      </c>
      <c r="B34" t="s">
        <v>43</v>
      </c>
      <c r="C34" s="3">
        <v>150</v>
      </c>
      <c r="D34" s="4">
        <v>0.578231292517006</v>
      </c>
      <c r="E34" s="3">
        <v>150</v>
      </c>
      <c r="F34" s="2">
        <f t="shared" si="4"/>
        <v>0.578231292517006</v>
      </c>
      <c r="G34" s="5">
        <f t="shared" si="0"/>
        <v>2.1760912590556813</v>
      </c>
      <c r="H34" s="5">
        <f t="shared" si="1"/>
        <v>-0.23789840903388396</v>
      </c>
      <c r="K34" s="4"/>
      <c r="L34" s="4"/>
    </row>
    <row r="35" spans="1:12" x14ac:dyDescent="0.3">
      <c r="A35" t="s">
        <v>42</v>
      </c>
      <c r="B35" t="s">
        <v>43</v>
      </c>
      <c r="C35" s="3">
        <v>160</v>
      </c>
      <c r="D35" s="4">
        <v>0.20408163265306101</v>
      </c>
      <c r="E35" s="3">
        <v>160</v>
      </c>
      <c r="F35" s="2">
        <f t="shared" si="4"/>
        <v>0.20408163265306101</v>
      </c>
      <c r="G35" s="5">
        <f t="shared" si="0"/>
        <v>2.2041199826559246</v>
      </c>
      <c r="H35" s="5">
        <f t="shared" si="1"/>
        <v>-0.69019608002851407</v>
      </c>
      <c r="K35" s="4"/>
      <c r="L35" s="4"/>
    </row>
    <row r="36" spans="1:12" x14ac:dyDescent="0.3">
      <c r="A36" t="s">
        <v>42</v>
      </c>
      <c r="B36" t="s">
        <v>43</v>
      </c>
      <c r="C36" s="3">
        <v>180</v>
      </c>
      <c r="D36" s="4">
        <v>0.20408163265306101</v>
      </c>
      <c r="E36" s="3">
        <v>180</v>
      </c>
      <c r="F36" s="2">
        <f t="shared" si="4"/>
        <v>0.20408163265306101</v>
      </c>
      <c r="G36" s="5">
        <f t="shared" si="0"/>
        <v>2.255272505103306</v>
      </c>
      <c r="H36" s="5">
        <f t="shared" si="1"/>
        <v>-0.69019608002851407</v>
      </c>
      <c r="K36" s="4"/>
      <c r="L36" s="4"/>
    </row>
    <row r="37" spans="1:12" x14ac:dyDescent="0.3">
      <c r="A37" t="s">
        <v>42</v>
      </c>
      <c r="B37" t="s">
        <v>43</v>
      </c>
      <c r="C37" s="3">
        <v>190</v>
      </c>
      <c r="D37" s="4">
        <v>0.61224489795918302</v>
      </c>
      <c r="E37" s="3">
        <v>190</v>
      </c>
      <c r="F37" s="2">
        <f t="shared" si="4"/>
        <v>0.61224489795918302</v>
      </c>
      <c r="G37" s="5">
        <f t="shared" si="0"/>
        <v>2.2787536009528289</v>
      </c>
      <c r="H37" s="5">
        <f t="shared" si="1"/>
        <v>-0.21307482530885169</v>
      </c>
      <c r="K37" s="4"/>
      <c r="L37" s="4"/>
    </row>
    <row r="38" spans="1:12" x14ac:dyDescent="0.3">
      <c r="A38" t="s">
        <v>42</v>
      </c>
      <c r="B38" t="s">
        <v>43</v>
      </c>
      <c r="C38" s="3">
        <v>220</v>
      </c>
      <c r="D38" s="4">
        <v>0.20408163265306101</v>
      </c>
      <c r="E38" s="3">
        <v>220</v>
      </c>
      <c r="F38" s="2">
        <f t="shared" si="4"/>
        <v>0.20408163265306101</v>
      </c>
      <c r="G38" s="5">
        <f t="shared" si="0"/>
        <v>2.3424226808222062</v>
      </c>
      <c r="H38" s="5">
        <f t="shared" si="1"/>
        <v>-0.69019608002851407</v>
      </c>
      <c r="K38" s="4"/>
      <c r="L38" s="4"/>
    </row>
    <row r="39" spans="1:12" x14ac:dyDescent="0.3">
      <c r="A39" t="s">
        <v>42</v>
      </c>
      <c r="B39" t="s">
        <v>43</v>
      </c>
      <c r="C39" s="3">
        <v>230</v>
      </c>
      <c r="D39" s="4">
        <v>0.20408163265306101</v>
      </c>
      <c r="E39" s="3">
        <v>230</v>
      </c>
      <c r="F39" s="2">
        <f t="shared" si="4"/>
        <v>0.20408163265306101</v>
      </c>
      <c r="G39" s="5">
        <f t="shared" si="0"/>
        <v>2.3617278360175931</v>
      </c>
      <c r="H39" s="5">
        <f t="shared" si="1"/>
        <v>-0.69019608002851407</v>
      </c>
      <c r="K39" s="4"/>
      <c r="L39" s="4"/>
    </row>
    <row r="40" spans="1:12" x14ac:dyDescent="0.3">
      <c r="A40" t="s">
        <v>42</v>
      </c>
      <c r="B40" t="s">
        <v>43</v>
      </c>
      <c r="C40" s="3">
        <v>260</v>
      </c>
      <c r="D40" s="4">
        <v>0.40816326530612201</v>
      </c>
      <c r="E40" s="3">
        <v>260</v>
      </c>
      <c r="F40" s="2">
        <f t="shared" si="4"/>
        <v>0.40816326530612201</v>
      </c>
      <c r="G40" s="5">
        <f t="shared" si="0"/>
        <v>2.4149733479708178</v>
      </c>
      <c r="H40" s="5">
        <f t="shared" si="1"/>
        <v>-0.38916608436453293</v>
      </c>
      <c r="K40" s="4"/>
      <c r="L40" s="4"/>
    </row>
    <row r="41" spans="1:12" x14ac:dyDescent="0.3">
      <c r="A41" t="s">
        <v>42</v>
      </c>
      <c r="B41" t="s">
        <v>43</v>
      </c>
      <c r="C41" s="3">
        <v>270</v>
      </c>
      <c r="D41" s="4">
        <v>0.61224489795918302</v>
      </c>
      <c r="E41" s="3">
        <v>270</v>
      </c>
      <c r="F41" s="2">
        <f t="shared" si="4"/>
        <v>0.61224489795918302</v>
      </c>
      <c r="G41" s="5">
        <f t="shared" si="0"/>
        <v>2.4313637641589874</v>
      </c>
      <c r="H41" s="5">
        <f t="shared" si="1"/>
        <v>-0.21307482530885169</v>
      </c>
      <c r="K41" s="4"/>
      <c r="L41" s="4"/>
    </row>
    <row r="42" spans="1:12" x14ac:dyDescent="0.3">
      <c r="A42" t="s">
        <v>42</v>
      </c>
      <c r="B42" t="s">
        <v>43</v>
      </c>
      <c r="C42" s="3">
        <v>280</v>
      </c>
      <c r="D42" s="4">
        <v>0.37414965986394499</v>
      </c>
      <c r="E42" s="3">
        <v>280</v>
      </c>
      <c r="F42" s="2">
        <f t="shared" si="4"/>
        <v>0.37414965986394499</v>
      </c>
      <c r="G42" s="5">
        <f t="shared" si="0"/>
        <v>2.4471580313422194</v>
      </c>
      <c r="H42" s="5">
        <f t="shared" si="1"/>
        <v>-0.42695464525393295</v>
      </c>
      <c r="K42" s="4"/>
      <c r="L42" s="4"/>
    </row>
    <row r="43" spans="1:12" x14ac:dyDescent="0.3">
      <c r="A43" t="s">
        <v>44</v>
      </c>
      <c r="B43" t="s">
        <v>45</v>
      </c>
      <c r="C43" s="3">
        <v>100</v>
      </c>
      <c r="D43" s="4">
        <v>10.48</v>
      </c>
      <c r="E43" s="3">
        <v>200</v>
      </c>
      <c r="F43" s="2">
        <f t="shared" si="4"/>
        <v>8.1</v>
      </c>
      <c r="G43" s="5">
        <f t="shared" si="0"/>
        <v>2</v>
      </c>
      <c r="H43" s="5">
        <f t="shared" si="1"/>
        <v>1.0203612826477078</v>
      </c>
      <c r="K43" s="4"/>
      <c r="L43" s="4"/>
    </row>
    <row r="44" spans="1:12" x14ac:dyDescent="0.3">
      <c r="A44" t="s">
        <v>44</v>
      </c>
      <c r="B44" t="s">
        <v>45</v>
      </c>
      <c r="C44" s="3">
        <v>200</v>
      </c>
      <c r="D44" s="4">
        <v>8.1</v>
      </c>
      <c r="E44" s="3">
        <v>300</v>
      </c>
      <c r="F44" s="2">
        <f t="shared" si="4"/>
        <v>7.5</v>
      </c>
      <c r="G44" s="5">
        <f t="shared" si="0"/>
        <v>2.3010299956639813</v>
      </c>
      <c r="H44" s="5">
        <f t="shared" si="1"/>
        <v>0.90848501887864974</v>
      </c>
      <c r="K44" s="4"/>
      <c r="L44" s="4"/>
    </row>
    <row r="45" spans="1:12" x14ac:dyDescent="0.3">
      <c r="A45" t="s">
        <v>44</v>
      </c>
      <c r="B45" t="s">
        <v>45</v>
      </c>
      <c r="C45" s="3">
        <v>300</v>
      </c>
      <c r="D45" s="4">
        <v>7.5</v>
      </c>
      <c r="E45" s="3">
        <v>400</v>
      </c>
      <c r="F45" s="2">
        <f t="shared" si="4"/>
        <v>8.98</v>
      </c>
      <c r="G45" s="5">
        <f t="shared" si="0"/>
        <v>2.4771212547196626</v>
      </c>
      <c r="H45" s="5">
        <f t="shared" si="1"/>
        <v>0.87506126339170009</v>
      </c>
      <c r="K45" s="4"/>
      <c r="L45" s="4"/>
    </row>
    <row r="46" spans="1:12" x14ac:dyDescent="0.3">
      <c r="A46" t="s">
        <v>44</v>
      </c>
      <c r="B46" t="s">
        <v>45</v>
      </c>
      <c r="C46" s="3">
        <v>400</v>
      </c>
      <c r="D46" s="4">
        <v>8.98</v>
      </c>
      <c r="E46" s="3">
        <v>500</v>
      </c>
      <c r="F46" s="2">
        <f t="shared" si="4"/>
        <v>8.1</v>
      </c>
      <c r="G46" s="5">
        <f t="shared" si="0"/>
        <v>2.6020599913279625</v>
      </c>
      <c r="H46" s="5">
        <f t="shared" si="1"/>
        <v>0.95327633666730438</v>
      </c>
      <c r="K46" s="4"/>
      <c r="L46" s="4"/>
    </row>
    <row r="47" spans="1:12" x14ac:dyDescent="0.3">
      <c r="A47" t="s">
        <v>44</v>
      </c>
      <c r="B47" t="s">
        <v>45</v>
      </c>
      <c r="C47" s="3">
        <v>500</v>
      </c>
      <c r="D47" s="4">
        <v>8.1</v>
      </c>
      <c r="E47" s="3">
        <v>600</v>
      </c>
      <c r="F47" s="2">
        <f t="shared" si="4"/>
        <v>5.7</v>
      </c>
      <c r="G47" s="5">
        <f t="shared" si="0"/>
        <v>2.6989700043360187</v>
      </c>
      <c r="H47" s="5">
        <f t="shared" si="1"/>
        <v>0.90848501887864974</v>
      </c>
      <c r="K47" s="4"/>
      <c r="L47" s="4"/>
    </row>
    <row r="48" spans="1:12" x14ac:dyDescent="0.3">
      <c r="A48" t="s">
        <v>44</v>
      </c>
      <c r="B48" t="s">
        <v>45</v>
      </c>
      <c r="C48" s="3">
        <v>600</v>
      </c>
      <c r="D48" s="4">
        <v>5.7</v>
      </c>
      <c r="E48" s="3">
        <v>700</v>
      </c>
      <c r="F48" s="2">
        <f t="shared" si="4"/>
        <v>5.08</v>
      </c>
      <c r="G48" s="5">
        <f t="shared" si="0"/>
        <v>2.7781512503836434</v>
      </c>
      <c r="H48" s="5">
        <f t="shared" si="1"/>
        <v>0.75587485567249146</v>
      </c>
      <c r="K48" s="4"/>
      <c r="L48" s="4"/>
    </row>
    <row r="49" spans="1:12" x14ac:dyDescent="0.3">
      <c r="A49" t="s">
        <v>44</v>
      </c>
      <c r="B49" t="s">
        <v>45</v>
      </c>
      <c r="C49" s="3">
        <v>700</v>
      </c>
      <c r="D49" s="4">
        <v>5.08</v>
      </c>
      <c r="E49" s="3">
        <v>800</v>
      </c>
      <c r="F49" s="2">
        <f t="shared" si="4"/>
        <v>6.58</v>
      </c>
      <c r="G49" s="5">
        <f t="shared" si="0"/>
        <v>2.8450980400142569</v>
      </c>
      <c r="H49" s="5">
        <f t="shared" si="1"/>
        <v>0.70586371228391931</v>
      </c>
      <c r="K49" s="4"/>
      <c r="L49" s="4"/>
    </row>
    <row r="50" spans="1:12" x14ac:dyDescent="0.3">
      <c r="A50" t="s">
        <v>44</v>
      </c>
      <c r="B50" t="s">
        <v>45</v>
      </c>
      <c r="C50" s="3">
        <v>800</v>
      </c>
      <c r="D50" s="4">
        <v>6.58</v>
      </c>
      <c r="E50" s="3">
        <v>900</v>
      </c>
      <c r="F50" s="2">
        <f t="shared" si="4"/>
        <v>4.2</v>
      </c>
      <c r="G50" s="5">
        <f t="shared" si="0"/>
        <v>2.9030899869919438</v>
      </c>
      <c r="H50" s="5">
        <f t="shared" si="1"/>
        <v>0.81822589361395548</v>
      </c>
      <c r="K50" s="4"/>
      <c r="L50" s="4"/>
    </row>
    <row r="51" spans="1:12" x14ac:dyDescent="0.3">
      <c r="A51" t="s">
        <v>44</v>
      </c>
      <c r="B51" t="s">
        <v>45</v>
      </c>
      <c r="C51" s="3">
        <v>900</v>
      </c>
      <c r="D51" s="4">
        <v>4.2</v>
      </c>
      <c r="E51" s="3">
        <v>1000</v>
      </c>
      <c r="F51" s="2">
        <f t="shared" si="4"/>
        <v>3.9</v>
      </c>
      <c r="G51" s="5">
        <f t="shared" si="0"/>
        <v>2.9542425094393248</v>
      </c>
      <c r="H51" s="5">
        <f t="shared" si="1"/>
        <v>0.62324929039790045</v>
      </c>
      <c r="K51" s="4"/>
      <c r="L51" s="4"/>
    </row>
    <row r="52" spans="1:12" x14ac:dyDescent="0.3">
      <c r="A52" t="s">
        <v>44</v>
      </c>
      <c r="B52" t="s">
        <v>45</v>
      </c>
      <c r="C52" s="3">
        <v>1000</v>
      </c>
      <c r="D52" s="4">
        <v>3.9</v>
      </c>
      <c r="E52" s="3">
        <v>1100</v>
      </c>
      <c r="F52" s="2">
        <f t="shared" si="4"/>
        <v>2.98</v>
      </c>
      <c r="G52" s="5">
        <f t="shared" si="0"/>
        <v>3</v>
      </c>
      <c r="H52" s="5">
        <f t="shared" si="1"/>
        <v>0.59106460702649921</v>
      </c>
      <c r="K52" s="4"/>
      <c r="L52" s="4"/>
    </row>
    <row r="53" spans="1:12" x14ac:dyDescent="0.3">
      <c r="A53" t="s">
        <v>44</v>
      </c>
      <c r="B53" t="s">
        <v>45</v>
      </c>
      <c r="C53" s="3">
        <v>1100</v>
      </c>
      <c r="D53" s="4">
        <v>2.98</v>
      </c>
      <c r="E53" s="3">
        <v>1200</v>
      </c>
      <c r="F53" s="2">
        <f t="shared" si="4"/>
        <v>1.5</v>
      </c>
      <c r="G53" s="5">
        <f t="shared" si="0"/>
        <v>3.0413926851582249</v>
      </c>
      <c r="H53" s="5">
        <f t="shared" si="1"/>
        <v>0.47421626407625522</v>
      </c>
      <c r="K53" s="4"/>
      <c r="L53" s="4"/>
    </row>
    <row r="54" spans="1:12" x14ac:dyDescent="0.3">
      <c r="A54" t="s">
        <v>44</v>
      </c>
      <c r="B54" t="s">
        <v>45</v>
      </c>
      <c r="C54" s="3">
        <v>1200</v>
      </c>
      <c r="D54" s="4">
        <v>1.5</v>
      </c>
      <c r="E54" s="3">
        <v>1300</v>
      </c>
      <c r="F54" s="2">
        <f t="shared" si="4"/>
        <v>2.42</v>
      </c>
      <c r="G54" s="5">
        <f t="shared" si="0"/>
        <v>3.0791812460476247</v>
      </c>
      <c r="H54" s="5">
        <f t="shared" si="1"/>
        <v>0.17609125905568124</v>
      </c>
      <c r="K54" s="4"/>
      <c r="L54" s="4"/>
    </row>
    <row r="55" spans="1:12" x14ac:dyDescent="0.3">
      <c r="A55" t="s">
        <v>44</v>
      </c>
      <c r="B55" t="s">
        <v>45</v>
      </c>
      <c r="C55" s="3">
        <v>1300</v>
      </c>
      <c r="D55" s="4">
        <v>2.42</v>
      </c>
      <c r="E55" s="3">
        <v>1400</v>
      </c>
      <c r="F55" s="2">
        <f t="shared" si="4"/>
        <v>2.72</v>
      </c>
      <c r="G55" s="5">
        <f t="shared" si="0"/>
        <v>3.1139433523068369</v>
      </c>
      <c r="H55" s="5">
        <f t="shared" si="1"/>
        <v>0.38381536598043126</v>
      </c>
      <c r="K55" s="4"/>
      <c r="L55" s="4"/>
    </row>
    <row r="56" spans="1:12" x14ac:dyDescent="0.3">
      <c r="A56" t="s">
        <v>44</v>
      </c>
      <c r="B56" t="s">
        <v>45</v>
      </c>
      <c r="C56" s="3">
        <v>1400</v>
      </c>
      <c r="D56" s="4">
        <v>2.72</v>
      </c>
      <c r="E56" s="3">
        <v>1500</v>
      </c>
      <c r="F56" s="2">
        <f t="shared" si="4"/>
        <v>1.2</v>
      </c>
      <c r="G56" s="5">
        <f t="shared" si="0"/>
        <v>3.1461280356782382</v>
      </c>
      <c r="H56" s="5">
        <f t="shared" si="1"/>
        <v>0.43456890403419873</v>
      </c>
      <c r="K56" s="4"/>
      <c r="L56" s="4"/>
    </row>
    <row r="57" spans="1:12" x14ac:dyDescent="0.3">
      <c r="A57" t="s">
        <v>44</v>
      </c>
      <c r="B57" t="s">
        <v>45</v>
      </c>
      <c r="C57" s="3">
        <v>1500</v>
      </c>
      <c r="D57" s="4">
        <v>1.2</v>
      </c>
      <c r="E57" s="3">
        <v>1600</v>
      </c>
      <c r="F57" s="2">
        <f t="shared" si="4"/>
        <v>1.8</v>
      </c>
      <c r="G57" s="5">
        <f t="shared" si="0"/>
        <v>3.1760912590556813</v>
      </c>
      <c r="H57" s="5">
        <f t="shared" si="1"/>
        <v>7.9181246047624818E-2</v>
      </c>
      <c r="K57" s="4"/>
      <c r="L57" s="4"/>
    </row>
    <row r="58" spans="1:12" x14ac:dyDescent="0.3">
      <c r="A58" t="s">
        <v>44</v>
      </c>
      <c r="B58" t="s">
        <v>45</v>
      </c>
      <c r="C58" s="3">
        <v>1600</v>
      </c>
      <c r="D58" s="4">
        <v>1.8</v>
      </c>
      <c r="E58" s="3">
        <v>1700</v>
      </c>
      <c r="F58" s="2">
        <f t="shared" si="4"/>
        <v>2.1</v>
      </c>
      <c r="G58" s="5">
        <f t="shared" si="0"/>
        <v>3.2041199826559246</v>
      </c>
      <c r="H58" s="5">
        <f t="shared" si="1"/>
        <v>0.25527250510330607</v>
      </c>
      <c r="K58" s="4"/>
      <c r="L58" s="4"/>
    </row>
    <row r="59" spans="1:12" x14ac:dyDescent="0.3">
      <c r="A59" t="s">
        <v>44</v>
      </c>
      <c r="B59" t="s">
        <v>45</v>
      </c>
      <c r="C59" s="3">
        <v>1700</v>
      </c>
      <c r="D59" s="4">
        <v>2.1</v>
      </c>
      <c r="E59" s="3">
        <v>1800</v>
      </c>
      <c r="F59" s="2">
        <f t="shared" si="4"/>
        <v>0.9</v>
      </c>
      <c r="G59" s="5">
        <f t="shared" si="0"/>
        <v>3.2304489213782741</v>
      </c>
      <c r="H59" s="5">
        <f t="shared" si="1"/>
        <v>0.3222192947339193</v>
      </c>
      <c r="K59" s="4"/>
      <c r="L59" s="4"/>
    </row>
    <row r="60" spans="1:12" x14ac:dyDescent="0.3">
      <c r="A60" t="s">
        <v>44</v>
      </c>
      <c r="B60" t="s">
        <v>45</v>
      </c>
      <c r="C60" s="3">
        <v>1800</v>
      </c>
      <c r="D60" s="4">
        <v>0.9</v>
      </c>
      <c r="E60" s="3">
        <v>1900</v>
      </c>
      <c r="F60" s="2">
        <f t="shared" si="4"/>
        <v>0.9</v>
      </c>
      <c r="G60" s="5">
        <f t="shared" si="0"/>
        <v>3.255272505103306</v>
      </c>
      <c r="H60" s="5">
        <f t="shared" si="1"/>
        <v>-4.5757490560675115E-2</v>
      </c>
      <c r="K60" s="4"/>
      <c r="L60" s="4"/>
    </row>
    <row r="61" spans="1:12" x14ac:dyDescent="0.3">
      <c r="A61" t="s">
        <v>44</v>
      </c>
      <c r="B61" t="s">
        <v>45</v>
      </c>
      <c r="C61" s="3">
        <v>1900</v>
      </c>
      <c r="D61" s="4">
        <v>0.9</v>
      </c>
      <c r="E61" s="3">
        <v>2000</v>
      </c>
      <c r="F61" s="2">
        <f t="shared" si="4"/>
        <v>0.91999999999999904</v>
      </c>
      <c r="G61" s="5">
        <f t="shared" si="0"/>
        <v>3.2787536009528289</v>
      </c>
      <c r="H61" s="5">
        <f t="shared" si="1"/>
        <v>-4.5757490560675115E-2</v>
      </c>
      <c r="K61" s="4"/>
      <c r="L61" s="4"/>
    </row>
    <row r="62" spans="1:12" x14ac:dyDescent="0.3">
      <c r="A62" t="s">
        <v>44</v>
      </c>
      <c r="B62" t="s">
        <v>45</v>
      </c>
      <c r="C62" s="3">
        <v>2000</v>
      </c>
      <c r="D62" s="4">
        <v>0.91999999999999904</v>
      </c>
      <c r="E62" s="3">
        <v>2100</v>
      </c>
      <c r="F62" s="2">
        <f t="shared" si="4"/>
        <v>0.62000000000000099</v>
      </c>
      <c r="G62" s="5">
        <f t="shared" si="0"/>
        <v>3.3010299956639813</v>
      </c>
      <c r="H62" s="5">
        <f t="shared" si="1"/>
        <v>-3.6212172654445186E-2</v>
      </c>
      <c r="K62" s="4"/>
      <c r="L62" s="4"/>
    </row>
    <row r="63" spans="1:12" x14ac:dyDescent="0.3">
      <c r="A63" t="s">
        <v>44</v>
      </c>
      <c r="B63" t="s">
        <v>45</v>
      </c>
      <c r="C63" s="3">
        <v>2100</v>
      </c>
      <c r="D63" s="4">
        <v>0.62000000000000099</v>
      </c>
      <c r="E63" s="3">
        <v>2200</v>
      </c>
      <c r="F63" s="2">
        <f t="shared" si="4"/>
        <v>0.91999999999999904</v>
      </c>
      <c r="G63" s="5">
        <f t="shared" si="0"/>
        <v>3.3222192947339191</v>
      </c>
      <c r="H63" s="5">
        <f t="shared" si="1"/>
        <v>-0.20760831050174544</v>
      </c>
      <c r="K63" s="4"/>
      <c r="L63" s="4"/>
    </row>
    <row r="64" spans="1:12" x14ac:dyDescent="0.3">
      <c r="A64" t="s">
        <v>44</v>
      </c>
      <c r="B64" t="s">
        <v>45</v>
      </c>
      <c r="C64" s="3">
        <v>2200</v>
      </c>
      <c r="D64" s="4">
        <v>0.91999999999999904</v>
      </c>
      <c r="E64" s="3">
        <v>2300</v>
      </c>
      <c r="F64" s="2">
        <f t="shared" si="4"/>
        <v>0.64</v>
      </c>
      <c r="G64" s="5">
        <f t="shared" si="0"/>
        <v>3.3424226808222062</v>
      </c>
      <c r="H64" s="5">
        <f t="shared" si="1"/>
        <v>-3.6212172654445186E-2</v>
      </c>
      <c r="K64" s="4"/>
      <c r="L64" s="4"/>
    </row>
    <row r="65" spans="1:12" x14ac:dyDescent="0.3">
      <c r="A65" t="s">
        <v>44</v>
      </c>
      <c r="B65" t="s">
        <v>45</v>
      </c>
      <c r="C65" s="3">
        <v>2300</v>
      </c>
      <c r="D65" s="4">
        <v>0.64</v>
      </c>
      <c r="G65" s="5">
        <f t="shared" si="0"/>
        <v>3.3617278360175931</v>
      </c>
      <c r="H65" s="5">
        <f t="shared" si="1"/>
        <v>-0.19382002601611281</v>
      </c>
      <c r="K65" s="4"/>
      <c r="L65" s="4"/>
    </row>
    <row r="66" spans="1:12" x14ac:dyDescent="0.3">
      <c r="A66" t="s">
        <v>46</v>
      </c>
      <c r="B66" t="s">
        <v>47</v>
      </c>
      <c r="C66" s="3">
        <v>75</v>
      </c>
      <c r="D66" s="4">
        <v>30.667957405614715</v>
      </c>
      <c r="E66" s="3">
        <v>75</v>
      </c>
      <c r="F66" s="2">
        <f>SUMIFS($D$66:$D$95,$C$66:$C$95,E66)</f>
        <v>30.667957405614715</v>
      </c>
      <c r="G66" s="5">
        <f t="shared" si="0"/>
        <v>1.8750612633917001</v>
      </c>
      <c r="H66" s="5">
        <f t="shared" si="1"/>
        <v>1.4866848513978352</v>
      </c>
      <c r="K66" s="4"/>
      <c r="L66" s="4"/>
    </row>
    <row r="67" spans="1:12" x14ac:dyDescent="0.3">
      <c r="A67" t="s">
        <v>46</v>
      </c>
      <c r="B67" t="s">
        <v>47</v>
      </c>
      <c r="C67" s="3">
        <v>125</v>
      </c>
      <c r="D67" s="4">
        <v>28.67376573088093</v>
      </c>
      <c r="E67" s="3">
        <v>125</v>
      </c>
      <c r="F67" s="2">
        <f t="shared" ref="F67:F84" si="5">SUMIFS($D$66:$D$95,$C$66:$C$95,E67)</f>
        <v>28.67376573088093</v>
      </c>
      <c r="G67" s="5">
        <f t="shared" ref="G67:G130" si="6">LOG10(C67)</f>
        <v>2.0969100130080562</v>
      </c>
      <c r="H67" s="5">
        <f t="shared" ref="H67:H130" si="7">LOG10(D67)</f>
        <v>1.4574847326655691</v>
      </c>
      <c r="K67" s="4"/>
      <c r="L67" s="4"/>
    </row>
    <row r="68" spans="1:12" x14ac:dyDescent="0.3">
      <c r="A68" t="s">
        <v>46</v>
      </c>
      <c r="B68" t="s">
        <v>47</v>
      </c>
      <c r="C68" s="3">
        <v>175</v>
      </c>
      <c r="D68" s="4">
        <v>14.424007744433689</v>
      </c>
      <c r="E68" s="3">
        <v>175</v>
      </c>
      <c r="F68" s="2">
        <f t="shared" si="5"/>
        <v>24.695612682705296</v>
      </c>
      <c r="G68" s="5">
        <f t="shared" si="6"/>
        <v>2.2430380486862944</v>
      </c>
      <c r="H68" s="5">
        <f t="shared" si="7"/>
        <v>1.1590859468926535</v>
      </c>
      <c r="K68" s="4"/>
      <c r="L68" s="4"/>
    </row>
    <row r="69" spans="1:12" x14ac:dyDescent="0.3">
      <c r="A69" t="s">
        <v>46</v>
      </c>
      <c r="B69" t="s">
        <v>47</v>
      </c>
      <c r="C69" s="3">
        <v>225</v>
      </c>
      <c r="D69" s="4">
        <v>7.5314617618586643</v>
      </c>
      <c r="E69" s="3">
        <v>225</v>
      </c>
      <c r="F69" s="2">
        <f t="shared" si="5"/>
        <v>15.482079045809282</v>
      </c>
      <c r="G69" s="5">
        <f t="shared" si="6"/>
        <v>2.3521825181113627</v>
      </c>
      <c r="H69" s="5">
        <f t="shared" si="7"/>
        <v>0.87687927547006839</v>
      </c>
      <c r="K69" s="4"/>
      <c r="L69" s="4"/>
    </row>
    <row r="70" spans="1:12" x14ac:dyDescent="0.3">
      <c r="A70" t="s">
        <v>46</v>
      </c>
      <c r="B70" t="s">
        <v>47</v>
      </c>
      <c r="C70" s="3">
        <v>275</v>
      </c>
      <c r="D70" s="4">
        <v>5.0726040658276865</v>
      </c>
      <c r="E70" s="3">
        <v>275</v>
      </c>
      <c r="F70" s="2">
        <f t="shared" si="5"/>
        <v>12.924455917679538</v>
      </c>
      <c r="G70" s="5">
        <f t="shared" si="6"/>
        <v>2.4393326938302629</v>
      </c>
      <c r="H70" s="5">
        <f t="shared" si="7"/>
        <v>0.70523096546410613</v>
      </c>
      <c r="K70" s="4"/>
      <c r="L70" s="4"/>
    </row>
    <row r="71" spans="1:12" x14ac:dyDescent="0.3">
      <c r="A71" t="s">
        <v>46</v>
      </c>
      <c r="B71" t="s">
        <v>47</v>
      </c>
      <c r="C71" s="3">
        <v>325</v>
      </c>
      <c r="D71" s="4">
        <v>2.8460793804453051</v>
      </c>
      <c r="E71" s="3">
        <v>325</v>
      </c>
      <c r="F71" s="2">
        <f t="shared" si="5"/>
        <v>9.5127460471119711</v>
      </c>
      <c r="G71" s="5">
        <f t="shared" si="6"/>
        <v>2.5118833609788744</v>
      </c>
      <c r="H71" s="5">
        <f t="shared" si="7"/>
        <v>0.45424700889253672</v>
      </c>
      <c r="K71" s="4"/>
      <c r="L71" s="4"/>
    </row>
    <row r="72" spans="1:12" x14ac:dyDescent="0.3">
      <c r="A72" t="s">
        <v>46</v>
      </c>
      <c r="B72" t="s">
        <v>47</v>
      </c>
      <c r="C72" s="3">
        <v>375</v>
      </c>
      <c r="D72" s="4">
        <v>1.7424975798644726</v>
      </c>
      <c r="E72" s="3">
        <v>375</v>
      </c>
      <c r="F72" s="2">
        <f t="shared" si="5"/>
        <v>10.878300049000275</v>
      </c>
      <c r="G72" s="5">
        <f t="shared" si="6"/>
        <v>2.5740312677277188</v>
      </c>
      <c r="H72" s="5">
        <f t="shared" si="7"/>
        <v>0.24117218358368556</v>
      </c>
      <c r="K72" s="4"/>
      <c r="L72" s="4"/>
    </row>
    <row r="73" spans="1:12" x14ac:dyDescent="0.3">
      <c r="A73" t="s">
        <v>46</v>
      </c>
      <c r="B73" t="s">
        <v>47</v>
      </c>
      <c r="C73" s="3">
        <v>425</v>
      </c>
      <c r="D73" s="4">
        <v>1.0648596321393997</v>
      </c>
      <c r="E73" s="3">
        <v>425</v>
      </c>
      <c r="F73" s="2">
        <f t="shared" si="5"/>
        <v>6.2994275333739678</v>
      </c>
      <c r="G73" s="5">
        <f t="shared" si="6"/>
        <v>2.6283889300503116</v>
      </c>
      <c r="H73" s="5">
        <f t="shared" si="7"/>
        <v>2.7292363638604423E-2</v>
      </c>
      <c r="K73" s="4"/>
      <c r="L73" s="4"/>
    </row>
    <row r="74" spans="1:12" x14ac:dyDescent="0.3">
      <c r="A74" t="s">
        <v>46</v>
      </c>
      <c r="B74" t="s">
        <v>47</v>
      </c>
      <c r="C74" s="3">
        <v>475</v>
      </c>
      <c r="D74" s="4">
        <v>0.6195546950629236</v>
      </c>
      <c r="E74" s="3">
        <v>475</v>
      </c>
      <c r="F74" s="2">
        <f t="shared" si="5"/>
        <v>7.2862213617295906</v>
      </c>
      <c r="G74" s="5">
        <f t="shared" si="6"/>
        <v>2.6766936096248664</v>
      </c>
      <c r="H74" s="5">
        <f t="shared" si="7"/>
        <v>-0.20792034753573335</v>
      </c>
      <c r="K74" s="4"/>
      <c r="L74" s="4"/>
    </row>
    <row r="75" spans="1:12" x14ac:dyDescent="0.3">
      <c r="A75" t="s">
        <v>46</v>
      </c>
      <c r="B75" t="s">
        <v>47</v>
      </c>
      <c r="C75" s="3">
        <v>525</v>
      </c>
      <c r="D75" s="4">
        <v>0.6195546950629236</v>
      </c>
      <c r="E75" s="3">
        <v>525</v>
      </c>
      <c r="F75" s="2">
        <f t="shared" si="5"/>
        <v>5.9035053123468746</v>
      </c>
      <c r="G75" s="5">
        <f t="shared" si="6"/>
        <v>2.720159303405957</v>
      </c>
      <c r="H75" s="5">
        <f t="shared" si="7"/>
        <v>-0.20792034753573335</v>
      </c>
      <c r="K75" s="4"/>
      <c r="L75" s="4"/>
    </row>
    <row r="76" spans="1:12" x14ac:dyDescent="0.3">
      <c r="A76" t="s">
        <v>46</v>
      </c>
      <c r="B76" t="s">
        <v>47</v>
      </c>
      <c r="C76" s="3">
        <v>575</v>
      </c>
      <c r="D76" s="4">
        <v>0.85188770571151995</v>
      </c>
      <c r="E76" s="3">
        <v>575</v>
      </c>
      <c r="F76" s="2">
        <f t="shared" si="5"/>
        <v>5.0988012859584337</v>
      </c>
      <c r="G76" s="5">
        <f t="shared" si="6"/>
        <v>2.7596678446896306</v>
      </c>
      <c r="H76" s="5">
        <f t="shared" si="7"/>
        <v>-6.9617649369451903E-2</v>
      </c>
      <c r="K76" s="4"/>
      <c r="L76" s="4"/>
    </row>
    <row r="77" spans="1:12" x14ac:dyDescent="0.3">
      <c r="A77" t="s">
        <v>46</v>
      </c>
      <c r="B77" t="s">
        <v>47</v>
      </c>
      <c r="C77" s="3">
        <v>625</v>
      </c>
      <c r="D77" s="4">
        <v>0.40658276863504361</v>
      </c>
      <c r="E77" s="3">
        <v>625</v>
      </c>
      <c r="F77" s="2">
        <f t="shared" si="5"/>
        <v>4.5547309167831918</v>
      </c>
      <c r="G77" s="5">
        <f t="shared" si="6"/>
        <v>2.7958800173440754</v>
      </c>
      <c r="H77" s="5">
        <f t="shared" si="7"/>
        <v>-0.39085103112172004</v>
      </c>
      <c r="K77" s="4"/>
      <c r="L77" s="4"/>
    </row>
    <row r="78" spans="1:12" x14ac:dyDescent="0.3">
      <c r="A78" t="s">
        <v>46</v>
      </c>
      <c r="B78" t="s">
        <v>47</v>
      </c>
      <c r="C78" s="3">
        <v>925</v>
      </c>
      <c r="D78" s="4">
        <v>0.17424975798644723</v>
      </c>
      <c r="E78" s="3">
        <v>925</v>
      </c>
      <c r="F78" s="2">
        <f t="shared" si="5"/>
        <v>2.0014102518136077</v>
      </c>
      <c r="G78" s="5">
        <f t="shared" si="6"/>
        <v>2.9661417327390325</v>
      </c>
      <c r="H78" s="5">
        <f t="shared" si="7"/>
        <v>-0.75882781641631447</v>
      </c>
      <c r="K78" s="4"/>
      <c r="L78" s="4"/>
    </row>
    <row r="79" spans="1:12" x14ac:dyDescent="0.3">
      <c r="A79" t="s">
        <v>48</v>
      </c>
      <c r="B79" t="s">
        <v>49</v>
      </c>
      <c r="C79" s="3">
        <v>175</v>
      </c>
      <c r="D79" s="4">
        <v>10.271604938271604</v>
      </c>
      <c r="E79" s="3">
        <v>675</v>
      </c>
      <c r="F79" s="2">
        <f t="shared" si="5"/>
        <v>3.8518518518518521</v>
      </c>
      <c r="G79" s="5">
        <f t="shared" si="6"/>
        <v>2.2430380486862944</v>
      </c>
      <c r="H79" s="5">
        <f t="shared" si="7"/>
        <v>1.0116383074120743</v>
      </c>
      <c r="K79" s="4"/>
      <c r="L79" s="4"/>
    </row>
    <row r="80" spans="1:12" x14ac:dyDescent="0.3">
      <c r="A80" t="s">
        <v>48</v>
      </c>
      <c r="B80" t="s">
        <v>49</v>
      </c>
      <c r="C80" s="3">
        <v>225</v>
      </c>
      <c r="D80" s="4">
        <v>7.9506172839506171</v>
      </c>
      <c r="E80" s="3">
        <v>725</v>
      </c>
      <c r="F80" s="2">
        <f t="shared" si="5"/>
        <v>3.308641975308642</v>
      </c>
      <c r="G80" s="5">
        <f t="shared" si="6"/>
        <v>2.3521825181113627</v>
      </c>
      <c r="H80" s="5">
        <f t="shared" si="7"/>
        <v>0.90040084848116231</v>
      </c>
      <c r="K80" s="4"/>
      <c r="L80" s="4"/>
    </row>
    <row r="81" spans="1:12" x14ac:dyDescent="0.3">
      <c r="A81" t="s">
        <v>48</v>
      </c>
      <c r="B81" t="s">
        <v>49</v>
      </c>
      <c r="C81" s="3">
        <v>275</v>
      </c>
      <c r="D81" s="4">
        <v>7.8518518518518512</v>
      </c>
      <c r="E81" s="3">
        <v>775</v>
      </c>
      <c r="F81" s="2">
        <f t="shared" si="5"/>
        <v>3.4567901234567899</v>
      </c>
      <c r="G81" s="5">
        <f t="shared" si="6"/>
        <v>2.4393326938302629</v>
      </c>
      <c r="H81" s="5">
        <f t="shared" si="7"/>
        <v>0.89497209676976408</v>
      </c>
      <c r="K81" s="4"/>
      <c r="L81" s="4"/>
    </row>
    <row r="82" spans="1:12" x14ac:dyDescent="0.3">
      <c r="A82" t="s">
        <v>48</v>
      </c>
      <c r="B82" t="s">
        <v>49</v>
      </c>
      <c r="C82" s="3">
        <v>325</v>
      </c>
      <c r="D82" s="4">
        <v>6.666666666666667</v>
      </c>
      <c r="E82" s="3">
        <v>825</v>
      </c>
      <c r="F82" s="2">
        <f t="shared" si="5"/>
        <v>2.4691358024691357</v>
      </c>
      <c r="G82" s="5">
        <f t="shared" si="6"/>
        <v>2.5118833609788744</v>
      </c>
      <c r="H82" s="5">
        <f t="shared" si="7"/>
        <v>0.82390874094431876</v>
      </c>
      <c r="K82" s="4"/>
      <c r="L82" s="4"/>
    </row>
    <row r="83" spans="1:12" x14ac:dyDescent="0.3">
      <c r="A83" t="s">
        <v>48</v>
      </c>
      <c r="B83" t="s">
        <v>49</v>
      </c>
      <c r="C83" s="3">
        <v>375</v>
      </c>
      <c r="D83" s="4">
        <v>9.1358024691358022</v>
      </c>
      <c r="E83" s="3">
        <v>875</v>
      </c>
      <c r="F83" s="2">
        <f t="shared" si="5"/>
        <v>0.93827160493827155</v>
      </c>
      <c r="G83" s="5">
        <f t="shared" si="6"/>
        <v>2.5740312677277188</v>
      </c>
      <c r="H83" s="5">
        <f t="shared" si="7"/>
        <v>0.96074670085232639</v>
      </c>
      <c r="K83" s="4"/>
      <c r="L83" s="4"/>
    </row>
    <row r="84" spans="1:12" x14ac:dyDescent="0.3">
      <c r="A84" t="s">
        <v>48</v>
      </c>
      <c r="B84" t="s">
        <v>49</v>
      </c>
      <c r="C84" s="3">
        <v>425</v>
      </c>
      <c r="D84" s="4">
        <v>5.2345679012345681</v>
      </c>
      <c r="E84" s="3">
        <v>975</v>
      </c>
      <c r="F84" s="2">
        <f t="shared" si="5"/>
        <v>3.6543209876543212</v>
      </c>
      <c r="G84" s="5">
        <f t="shared" si="6"/>
        <v>2.6283889300503116</v>
      </c>
      <c r="H84" s="5">
        <f t="shared" si="7"/>
        <v>0.71888083771408284</v>
      </c>
      <c r="K84" s="4"/>
      <c r="L84" s="4"/>
    </row>
    <row r="85" spans="1:12" x14ac:dyDescent="0.3">
      <c r="A85" t="s">
        <v>48</v>
      </c>
      <c r="B85" t="s">
        <v>49</v>
      </c>
      <c r="C85" s="3">
        <v>475</v>
      </c>
      <c r="D85" s="4">
        <v>6.666666666666667</v>
      </c>
      <c r="G85" s="5">
        <f t="shared" si="6"/>
        <v>2.6766936096248664</v>
      </c>
      <c r="H85" s="5">
        <f t="shared" si="7"/>
        <v>0.82390874094431876</v>
      </c>
      <c r="K85" s="4"/>
      <c r="L85" s="4"/>
    </row>
    <row r="86" spans="1:12" x14ac:dyDescent="0.3">
      <c r="A86" t="s">
        <v>48</v>
      </c>
      <c r="B86" t="s">
        <v>49</v>
      </c>
      <c r="C86" s="3">
        <v>525</v>
      </c>
      <c r="D86" s="4">
        <v>5.283950617283951</v>
      </c>
      <c r="G86" s="5">
        <f t="shared" si="6"/>
        <v>2.720159303405957</v>
      </c>
      <c r="H86" s="5">
        <f t="shared" si="7"/>
        <v>0.72295875013452227</v>
      </c>
      <c r="K86" s="4"/>
      <c r="L86" s="4"/>
    </row>
    <row r="87" spans="1:12" x14ac:dyDescent="0.3">
      <c r="A87" t="s">
        <v>48</v>
      </c>
      <c r="B87" t="s">
        <v>49</v>
      </c>
      <c r="C87" s="3">
        <v>575</v>
      </c>
      <c r="D87" s="4">
        <v>4.2469135802469138</v>
      </c>
      <c r="G87" s="5">
        <f t="shared" si="6"/>
        <v>2.7596678446896306</v>
      </c>
      <c r="H87" s="5">
        <f t="shared" si="7"/>
        <v>0.62807342369288044</v>
      </c>
      <c r="K87" s="4"/>
      <c r="L87" s="4"/>
    </row>
    <row r="88" spans="1:12" x14ac:dyDescent="0.3">
      <c r="A88" t="s">
        <v>48</v>
      </c>
      <c r="B88" t="s">
        <v>49</v>
      </c>
      <c r="C88" s="3">
        <v>625</v>
      </c>
      <c r="D88" s="4">
        <v>4.1481481481481479</v>
      </c>
      <c r="G88" s="5">
        <f t="shared" si="6"/>
        <v>2.7958800173440754</v>
      </c>
      <c r="H88" s="5">
        <f t="shared" si="7"/>
        <v>0.61785425851119424</v>
      </c>
      <c r="K88" s="4"/>
      <c r="L88" s="4"/>
    </row>
    <row r="89" spans="1:12" x14ac:dyDescent="0.3">
      <c r="A89" t="s">
        <v>48</v>
      </c>
      <c r="B89" t="s">
        <v>49</v>
      </c>
      <c r="C89" s="3">
        <v>675</v>
      </c>
      <c r="D89" s="4">
        <v>3.8518518518518521</v>
      </c>
      <c r="G89" s="5">
        <f t="shared" si="6"/>
        <v>2.8293037728310249</v>
      </c>
      <c r="H89" s="5">
        <f t="shared" si="7"/>
        <v>0.58566957513979312</v>
      </c>
      <c r="K89" s="4"/>
      <c r="L89" s="4"/>
    </row>
    <row r="90" spans="1:12" x14ac:dyDescent="0.3">
      <c r="A90" t="s">
        <v>48</v>
      </c>
      <c r="B90" t="s">
        <v>49</v>
      </c>
      <c r="C90" s="3">
        <v>725</v>
      </c>
      <c r="D90" s="4">
        <v>3.308641975308642</v>
      </c>
      <c r="G90" s="5">
        <f t="shared" si="6"/>
        <v>2.8603380065709936</v>
      </c>
      <c r="H90" s="5">
        <f t="shared" si="7"/>
        <v>0.5196497751501391</v>
      </c>
      <c r="K90" s="4"/>
      <c r="L90" s="4"/>
    </row>
    <row r="91" spans="1:12" x14ac:dyDescent="0.3">
      <c r="A91" t="s">
        <v>48</v>
      </c>
      <c r="B91" t="s">
        <v>49</v>
      </c>
      <c r="C91" s="3">
        <v>775</v>
      </c>
      <c r="D91" s="4">
        <v>3.4567901234567899</v>
      </c>
      <c r="G91" s="5">
        <f t="shared" si="6"/>
        <v>2.8893017025063101</v>
      </c>
      <c r="H91" s="5">
        <f t="shared" si="7"/>
        <v>0.53867301246356947</v>
      </c>
      <c r="K91" s="4"/>
      <c r="L91" s="4"/>
    </row>
    <row r="92" spans="1:12" x14ac:dyDescent="0.3">
      <c r="A92" t="s">
        <v>48</v>
      </c>
      <c r="B92" t="s">
        <v>49</v>
      </c>
      <c r="C92" s="3">
        <v>825</v>
      </c>
      <c r="D92" s="4">
        <v>2.4691358024691357</v>
      </c>
      <c r="G92" s="5">
        <f t="shared" si="6"/>
        <v>2.916453948549925</v>
      </c>
      <c r="H92" s="5">
        <f t="shared" si="7"/>
        <v>0.3925449767853314</v>
      </c>
      <c r="K92" s="4"/>
      <c r="L92" s="4"/>
    </row>
    <row r="93" spans="1:12" x14ac:dyDescent="0.3">
      <c r="A93" t="s">
        <v>48</v>
      </c>
      <c r="B93" t="s">
        <v>49</v>
      </c>
      <c r="C93" s="3">
        <v>875</v>
      </c>
      <c r="D93" s="4">
        <v>0.93827160493827155</v>
      </c>
      <c r="G93" s="5">
        <f t="shared" si="6"/>
        <v>2.9420080530223132</v>
      </c>
      <c r="H93" s="5">
        <f t="shared" si="7"/>
        <v>-2.7671426597858421E-2</v>
      </c>
      <c r="K93" s="4"/>
      <c r="L93" s="4"/>
    </row>
    <row r="94" spans="1:12" x14ac:dyDescent="0.3">
      <c r="A94" t="s">
        <v>48</v>
      </c>
      <c r="B94" t="s">
        <v>49</v>
      </c>
      <c r="C94" s="3">
        <v>925</v>
      </c>
      <c r="D94" s="4">
        <v>1.8271604938271606</v>
      </c>
      <c r="G94" s="5">
        <f t="shared" si="6"/>
        <v>2.9661417327390325</v>
      </c>
      <c r="H94" s="5">
        <f t="shared" si="7"/>
        <v>0.26177669651630769</v>
      </c>
      <c r="K94" s="4"/>
      <c r="L94" s="4"/>
    </row>
    <row r="95" spans="1:12" x14ac:dyDescent="0.3">
      <c r="A95" t="s">
        <v>48</v>
      </c>
      <c r="B95" t="s">
        <v>49</v>
      </c>
      <c r="C95" s="3">
        <v>975</v>
      </c>
      <c r="D95" s="4">
        <v>3.6543209876543212</v>
      </c>
      <c r="G95" s="5">
        <f t="shared" si="6"/>
        <v>2.989004615698537</v>
      </c>
      <c r="H95" s="5">
        <f t="shared" si="7"/>
        <v>0.56280669218028889</v>
      </c>
      <c r="K95" s="4"/>
      <c r="L95" s="4"/>
    </row>
    <row r="96" spans="1:12" x14ac:dyDescent="0.3">
      <c r="A96" t="s">
        <v>50</v>
      </c>
      <c r="B96" t="s">
        <v>51</v>
      </c>
      <c r="C96" s="3">
        <v>125</v>
      </c>
      <c r="D96" s="4">
        <v>32.234432234432234</v>
      </c>
      <c r="E96" s="3">
        <v>125</v>
      </c>
      <c r="F96" s="2">
        <f>SUMIFS($D$96:$D$114,$C$96:$C$114,E96)</f>
        <v>50.416250416250421</v>
      </c>
      <c r="G96" s="5">
        <f t="shared" si="6"/>
        <v>2.0969100130080562</v>
      </c>
      <c r="H96" s="5">
        <f t="shared" si="7"/>
        <v>1.5083200251094127</v>
      </c>
      <c r="K96" s="4"/>
      <c r="L96" s="4"/>
    </row>
    <row r="97" spans="1:12" x14ac:dyDescent="0.3">
      <c r="A97" t="s">
        <v>50</v>
      </c>
      <c r="B97" t="s">
        <v>51</v>
      </c>
      <c r="C97" s="3">
        <v>175</v>
      </c>
      <c r="D97" s="4">
        <v>16.117216117216117</v>
      </c>
      <c r="E97" s="3">
        <v>175</v>
      </c>
      <c r="F97" s="2">
        <f t="shared" ref="F97:F108" si="8">SUMIFS($D$96:$D$114,$C$96:$C$114,E97)</f>
        <v>34.299034299034304</v>
      </c>
      <c r="G97" s="5">
        <f t="shared" si="6"/>
        <v>2.2430380486862944</v>
      </c>
      <c r="H97" s="5">
        <f t="shared" si="7"/>
        <v>1.2072900294454314</v>
      </c>
      <c r="K97" s="4"/>
      <c r="L97" s="4"/>
    </row>
    <row r="98" spans="1:12" x14ac:dyDescent="0.3">
      <c r="A98" t="s">
        <v>50</v>
      </c>
      <c r="B98" t="s">
        <v>51</v>
      </c>
      <c r="C98" s="3">
        <v>225</v>
      </c>
      <c r="D98" s="4">
        <v>13.91941391941392</v>
      </c>
      <c r="E98" s="3">
        <v>225</v>
      </c>
      <c r="F98" s="2">
        <f t="shared" si="8"/>
        <v>23.010323010323013</v>
      </c>
      <c r="G98" s="5">
        <f t="shared" si="6"/>
        <v>2.3521825181113627</v>
      </c>
      <c r="H98" s="5">
        <f t="shared" si="7"/>
        <v>1.1436209495760541</v>
      </c>
      <c r="K98" s="4"/>
      <c r="L98" s="4"/>
    </row>
    <row r="99" spans="1:12" x14ac:dyDescent="0.3">
      <c r="A99" t="s">
        <v>50</v>
      </c>
      <c r="B99" t="s">
        <v>51</v>
      </c>
      <c r="C99" s="3">
        <v>275</v>
      </c>
      <c r="D99" s="4">
        <v>3.296703296703297</v>
      </c>
      <c r="E99" s="3">
        <v>275</v>
      </c>
      <c r="F99" s="2">
        <f t="shared" si="8"/>
        <v>12.387612387612389</v>
      </c>
      <c r="G99" s="5">
        <f t="shared" si="6"/>
        <v>2.4393326938302629</v>
      </c>
      <c r="H99" s="5">
        <f t="shared" si="7"/>
        <v>0.51807986239856885</v>
      </c>
      <c r="K99" s="4"/>
      <c r="L99" s="4"/>
    </row>
    <row r="100" spans="1:12" x14ac:dyDescent="0.3">
      <c r="A100" t="s">
        <v>50</v>
      </c>
      <c r="B100" t="s">
        <v>51</v>
      </c>
      <c r="C100" s="3">
        <v>325</v>
      </c>
      <c r="D100" s="4">
        <v>4.7619047619047619</v>
      </c>
      <c r="E100" s="3">
        <v>325</v>
      </c>
      <c r="F100" s="2">
        <f t="shared" si="8"/>
        <v>4.7619047619047619</v>
      </c>
      <c r="G100" s="5">
        <f t="shared" si="6"/>
        <v>2.5118833609788744</v>
      </c>
      <c r="H100" s="5">
        <f t="shared" si="7"/>
        <v>0.6777807052660807</v>
      </c>
      <c r="K100" s="4"/>
      <c r="L100" s="4"/>
    </row>
    <row r="101" spans="1:12" x14ac:dyDescent="0.3">
      <c r="A101" t="s">
        <v>50</v>
      </c>
      <c r="B101" t="s">
        <v>51</v>
      </c>
      <c r="C101" s="3">
        <v>375</v>
      </c>
      <c r="D101" s="4">
        <v>3.296703296703297</v>
      </c>
      <c r="E101" s="3">
        <v>375</v>
      </c>
      <c r="F101" s="2">
        <f t="shared" si="8"/>
        <v>3.296703296703297</v>
      </c>
      <c r="G101" s="5">
        <f t="shared" si="6"/>
        <v>2.5740312677277188</v>
      </c>
      <c r="H101" s="5">
        <f t="shared" si="7"/>
        <v>0.51807986239856885</v>
      </c>
      <c r="K101" s="4"/>
      <c r="L101" s="4"/>
    </row>
    <row r="102" spans="1:12" x14ac:dyDescent="0.3">
      <c r="A102" t="s">
        <v>50</v>
      </c>
      <c r="B102" t="s">
        <v>51</v>
      </c>
      <c r="C102" s="3">
        <v>425</v>
      </c>
      <c r="D102" s="4">
        <v>1.4652014652014651</v>
      </c>
      <c r="E102" s="3">
        <v>425</v>
      </c>
      <c r="F102" s="2">
        <f t="shared" si="8"/>
        <v>6.0106560106560112</v>
      </c>
      <c r="G102" s="5">
        <f t="shared" si="6"/>
        <v>2.6283889300503116</v>
      </c>
      <c r="H102" s="5">
        <f t="shared" si="7"/>
        <v>0.16589734428720632</v>
      </c>
      <c r="K102" s="4"/>
      <c r="L102" s="4"/>
    </row>
    <row r="103" spans="1:12" x14ac:dyDescent="0.3">
      <c r="A103" t="s">
        <v>50</v>
      </c>
      <c r="B103" t="s">
        <v>51</v>
      </c>
      <c r="C103" s="3">
        <v>475</v>
      </c>
      <c r="D103" s="4">
        <v>1.4652014652014651</v>
      </c>
      <c r="E103" s="3">
        <v>475</v>
      </c>
      <c r="F103" s="2">
        <f t="shared" si="8"/>
        <v>1.4652014652014651</v>
      </c>
      <c r="G103" s="5">
        <f t="shared" si="6"/>
        <v>2.6766936096248664</v>
      </c>
      <c r="H103" s="5">
        <f t="shared" si="7"/>
        <v>0.16589734428720632</v>
      </c>
      <c r="K103" s="4"/>
      <c r="L103" s="4"/>
    </row>
    <row r="104" spans="1:12" x14ac:dyDescent="0.3">
      <c r="A104" t="s">
        <v>50</v>
      </c>
      <c r="B104" t="s">
        <v>51</v>
      </c>
      <c r="C104" s="3">
        <v>525</v>
      </c>
      <c r="D104" s="4">
        <v>0.73260073260073255</v>
      </c>
      <c r="E104" s="3">
        <v>525</v>
      </c>
      <c r="F104" s="2">
        <f t="shared" si="8"/>
        <v>0.73260073260073255</v>
      </c>
      <c r="G104" s="5">
        <f t="shared" si="6"/>
        <v>2.720159303405957</v>
      </c>
      <c r="H104" s="5">
        <f t="shared" si="7"/>
        <v>-0.13513265137677488</v>
      </c>
      <c r="K104" s="4"/>
      <c r="L104" s="4"/>
    </row>
    <row r="105" spans="1:12" x14ac:dyDescent="0.3">
      <c r="A105" t="s">
        <v>50</v>
      </c>
      <c r="B105" t="s">
        <v>51</v>
      </c>
      <c r="C105" s="3">
        <v>675</v>
      </c>
      <c r="D105" s="4">
        <v>1.4652014652014651</v>
      </c>
      <c r="E105" s="3">
        <v>675</v>
      </c>
      <c r="F105" s="2">
        <f t="shared" si="8"/>
        <v>6.0106560106560112</v>
      </c>
      <c r="G105" s="5">
        <f t="shared" si="6"/>
        <v>2.8293037728310249</v>
      </c>
      <c r="H105" s="5">
        <f t="shared" si="7"/>
        <v>0.16589734428720632</v>
      </c>
      <c r="K105" s="4"/>
      <c r="L105" s="4"/>
    </row>
    <row r="106" spans="1:12" x14ac:dyDescent="0.3">
      <c r="A106" t="s">
        <v>52</v>
      </c>
      <c r="B106" t="s">
        <v>53</v>
      </c>
      <c r="C106" s="3">
        <v>125</v>
      </c>
      <c r="D106" s="4">
        <v>18.181818181818183</v>
      </c>
      <c r="E106" s="3">
        <v>625</v>
      </c>
      <c r="F106" s="2">
        <f t="shared" si="8"/>
        <v>9.0909090909090917</v>
      </c>
      <c r="G106" s="5">
        <f t="shared" si="6"/>
        <v>2.0969100130080562</v>
      </c>
      <c r="H106" s="5">
        <f t="shared" si="7"/>
        <v>1.2596373105057561</v>
      </c>
      <c r="K106" s="4"/>
      <c r="L106" s="4"/>
    </row>
    <row r="107" spans="1:12" x14ac:dyDescent="0.3">
      <c r="A107" t="s">
        <v>52</v>
      </c>
      <c r="B107" t="s">
        <v>53</v>
      </c>
      <c r="C107" s="3">
        <v>175</v>
      </c>
      <c r="D107" s="4">
        <v>18.181818181818183</v>
      </c>
      <c r="E107" s="3">
        <v>725</v>
      </c>
      <c r="F107" s="2">
        <f t="shared" si="8"/>
        <v>9.0909090909090917</v>
      </c>
      <c r="G107" s="5">
        <f t="shared" si="6"/>
        <v>2.2430380486862944</v>
      </c>
      <c r="H107" s="5">
        <f t="shared" si="7"/>
        <v>1.2596373105057561</v>
      </c>
      <c r="K107" s="4"/>
      <c r="L107" s="4"/>
    </row>
    <row r="108" spans="1:12" x14ac:dyDescent="0.3">
      <c r="A108" t="s">
        <v>52</v>
      </c>
      <c r="B108" t="s">
        <v>53</v>
      </c>
      <c r="C108" s="3">
        <v>225</v>
      </c>
      <c r="D108" s="4">
        <v>9.0909090909090917</v>
      </c>
      <c r="E108" s="3">
        <v>775</v>
      </c>
      <c r="F108" s="2">
        <f t="shared" si="8"/>
        <v>4.5454545454545459</v>
      </c>
      <c r="G108" s="5">
        <f t="shared" si="6"/>
        <v>2.3521825181113627</v>
      </c>
      <c r="H108" s="5">
        <f t="shared" si="7"/>
        <v>0.95860731484177497</v>
      </c>
      <c r="K108" s="4"/>
      <c r="L108" s="4"/>
    </row>
    <row r="109" spans="1:12" x14ac:dyDescent="0.3">
      <c r="A109" t="s">
        <v>52</v>
      </c>
      <c r="B109" t="s">
        <v>53</v>
      </c>
      <c r="C109" s="3">
        <v>275</v>
      </c>
      <c r="D109" s="4">
        <v>9.0909090909090917</v>
      </c>
      <c r="G109" s="5">
        <f t="shared" si="6"/>
        <v>2.4393326938302629</v>
      </c>
      <c r="H109" s="5">
        <f t="shared" si="7"/>
        <v>0.95860731484177497</v>
      </c>
      <c r="K109" s="4"/>
      <c r="L109" s="4"/>
    </row>
    <row r="110" spans="1:12" x14ac:dyDescent="0.3">
      <c r="A110" t="s">
        <v>52</v>
      </c>
      <c r="B110" t="s">
        <v>53</v>
      </c>
      <c r="C110" s="3">
        <v>425</v>
      </c>
      <c r="D110" s="4">
        <v>4.5454545454545459</v>
      </c>
      <c r="G110" s="5">
        <f t="shared" si="6"/>
        <v>2.6283889300503116</v>
      </c>
      <c r="H110" s="5">
        <f t="shared" si="7"/>
        <v>0.65757731917779383</v>
      </c>
      <c r="K110" s="4"/>
      <c r="L110" s="4"/>
    </row>
    <row r="111" spans="1:12" x14ac:dyDescent="0.3">
      <c r="A111" t="s">
        <v>52</v>
      </c>
      <c r="B111" t="s">
        <v>53</v>
      </c>
      <c r="C111" s="3">
        <v>625</v>
      </c>
      <c r="D111" s="4">
        <v>9.0909090909090917</v>
      </c>
      <c r="G111" s="5">
        <f t="shared" si="6"/>
        <v>2.7958800173440754</v>
      </c>
      <c r="H111" s="5">
        <f t="shared" si="7"/>
        <v>0.95860731484177497</v>
      </c>
      <c r="K111" s="4"/>
      <c r="L111" s="4"/>
    </row>
    <row r="112" spans="1:12" x14ac:dyDescent="0.3">
      <c r="A112" t="s">
        <v>52</v>
      </c>
      <c r="B112" t="s">
        <v>53</v>
      </c>
      <c r="C112" s="3">
        <v>675</v>
      </c>
      <c r="D112" s="4">
        <v>4.5454545454545459</v>
      </c>
      <c r="G112" s="5">
        <f t="shared" si="6"/>
        <v>2.8293037728310249</v>
      </c>
      <c r="H112" s="5">
        <f t="shared" si="7"/>
        <v>0.65757731917779383</v>
      </c>
      <c r="K112" s="4"/>
      <c r="L112" s="4"/>
    </row>
    <row r="113" spans="1:12" x14ac:dyDescent="0.3">
      <c r="A113" t="s">
        <v>52</v>
      </c>
      <c r="B113" t="s">
        <v>53</v>
      </c>
      <c r="C113" s="3">
        <v>725</v>
      </c>
      <c r="D113" s="4">
        <v>9.0909090909090917</v>
      </c>
      <c r="G113" s="5">
        <f t="shared" si="6"/>
        <v>2.8603380065709936</v>
      </c>
      <c r="H113" s="5">
        <f t="shared" si="7"/>
        <v>0.95860731484177497</v>
      </c>
      <c r="K113" s="4"/>
      <c r="L113" s="4"/>
    </row>
    <row r="114" spans="1:12" x14ac:dyDescent="0.3">
      <c r="A114" t="s">
        <v>52</v>
      </c>
      <c r="B114" t="s">
        <v>53</v>
      </c>
      <c r="C114" s="3">
        <v>775</v>
      </c>
      <c r="D114" s="4">
        <v>4.5454545454545459</v>
      </c>
      <c r="G114" s="5">
        <f t="shared" si="6"/>
        <v>2.8893017025063101</v>
      </c>
      <c r="H114" s="5">
        <f t="shared" si="7"/>
        <v>0.65757731917779383</v>
      </c>
      <c r="K114" s="4"/>
      <c r="L114" s="4"/>
    </row>
    <row r="115" spans="1:12" x14ac:dyDescent="0.3">
      <c r="A115" t="s">
        <v>54</v>
      </c>
      <c r="B115" t="s">
        <v>55</v>
      </c>
      <c r="C115" s="3">
        <v>30</v>
      </c>
      <c r="D115" s="4">
        <v>30.713787835050098</v>
      </c>
      <c r="G115" s="5">
        <f t="shared" si="6"/>
        <v>1.4771212547196624</v>
      </c>
      <c r="H115" s="5">
        <f t="shared" si="7"/>
        <v>1.4873333799213462</v>
      </c>
      <c r="K115" s="4"/>
      <c r="L115" s="4"/>
    </row>
    <row r="116" spans="1:12" x14ac:dyDescent="0.3">
      <c r="A116" t="s">
        <v>54</v>
      </c>
      <c r="B116" t="s">
        <v>55</v>
      </c>
      <c r="C116" s="3">
        <v>40</v>
      </c>
      <c r="D116" s="4">
        <v>16.915954967577498</v>
      </c>
      <c r="G116" s="5">
        <f t="shared" si="6"/>
        <v>1.6020599913279623</v>
      </c>
      <c r="H116" s="5">
        <f t="shared" si="7"/>
        <v>1.2282965203292828</v>
      </c>
      <c r="K116" s="4"/>
      <c r="L116" s="4"/>
    </row>
    <row r="117" spans="1:12" x14ac:dyDescent="0.3">
      <c r="A117" t="s">
        <v>54</v>
      </c>
      <c r="B117" t="s">
        <v>55</v>
      </c>
      <c r="C117" s="3">
        <v>50</v>
      </c>
      <c r="D117" s="4">
        <v>7.1969499616280901</v>
      </c>
      <c r="G117" s="5">
        <f t="shared" si="6"/>
        <v>1.6989700043360187</v>
      </c>
      <c r="H117" s="5">
        <f t="shared" si="7"/>
        <v>0.85714848317042347</v>
      </c>
      <c r="K117" s="4"/>
      <c r="L117" s="4"/>
    </row>
    <row r="118" spans="1:12" x14ac:dyDescent="0.3">
      <c r="A118" t="s">
        <v>54</v>
      </c>
      <c r="B118" t="s">
        <v>55</v>
      </c>
      <c r="C118" s="3">
        <v>60</v>
      </c>
      <c r="D118" s="4">
        <v>6.6936091416662498</v>
      </c>
      <c r="G118" s="5">
        <f t="shared" si="6"/>
        <v>1.7781512503836436</v>
      </c>
      <c r="H118" s="5">
        <f t="shared" si="7"/>
        <v>0.8256603491072867</v>
      </c>
      <c r="K118" s="4"/>
      <c r="L118" s="4"/>
    </row>
    <row r="119" spans="1:12" x14ac:dyDescent="0.3">
      <c r="A119" t="s">
        <v>54</v>
      </c>
      <c r="B119" t="s">
        <v>55</v>
      </c>
      <c r="C119" s="3">
        <v>70</v>
      </c>
      <c r="D119" s="4">
        <v>6.1899866930458796</v>
      </c>
      <c r="G119" s="5">
        <f t="shared" si="6"/>
        <v>1.8450980400142569</v>
      </c>
      <c r="H119" s="5">
        <f t="shared" si="7"/>
        <v>0.79168971539443833</v>
      </c>
      <c r="K119" s="4"/>
      <c r="L119" s="4"/>
    </row>
    <row r="120" spans="1:12" x14ac:dyDescent="0.3">
      <c r="A120" t="s">
        <v>54</v>
      </c>
      <c r="B120" t="s">
        <v>55</v>
      </c>
      <c r="C120" s="3">
        <v>80</v>
      </c>
      <c r="D120" s="4">
        <v>3.6476543853102501</v>
      </c>
      <c r="G120" s="5">
        <f t="shared" si="6"/>
        <v>1.9030899869919435</v>
      </c>
      <c r="H120" s="5">
        <f t="shared" si="7"/>
        <v>0.56201368227060389</v>
      </c>
      <c r="K120" s="4"/>
      <c r="L120" s="4"/>
    </row>
    <row r="121" spans="1:12" x14ac:dyDescent="0.3">
      <c r="A121" t="s">
        <v>54</v>
      </c>
      <c r="B121" t="s">
        <v>55</v>
      </c>
      <c r="C121" s="3">
        <v>90</v>
      </c>
      <c r="D121" s="4">
        <v>8.2424963564292302</v>
      </c>
      <c r="G121" s="5">
        <f t="shared" si="6"/>
        <v>1.954242509439325</v>
      </c>
      <c r="H121" s="5">
        <f t="shared" si="7"/>
        <v>0.91605876383666107</v>
      </c>
      <c r="K121" s="4"/>
      <c r="L121" s="4"/>
    </row>
    <row r="122" spans="1:12" x14ac:dyDescent="0.3">
      <c r="A122" t="s">
        <v>54</v>
      </c>
      <c r="B122" t="s">
        <v>55</v>
      </c>
      <c r="C122" s="3">
        <v>100</v>
      </c>
      <c r="D122" s="4">
        <v>3.1507910244946502</v>
      </c>
      <c r="G122" s="5">
        <f t="shared" si="6"/>
        <v>2</v>
      </c>
      <c r="H122" s="5">
        <f t="shared" si="7"/>
        <v>0.49841959964544502</v>
      </c>
      <c r="K122" s="4"/>
      <c r="L122" s="4"/>
    </row>
    <row r="123" spans="1:12" x14ac:dyDescent="0.3">
      <c r="A123" t="s">
        <v>54</v>
      </c>
      <c r="B123" t="s">
        <v>55</v>
      </c>
      <c r="C123" s="3">
        <v>110</v>
      </c>
      <c r="D123" s="4">
        <v>5.1968232287317502</v>
      </c>
      <c r="G123" s="5">
        <f t="shared" si="6"/>
        <v>2.0413926851582249</v>
      </c>
      <c r="H123" s="5">
        <f t="shared" si="7"/>
        <v>0.7157379444364762</v>
      </c>
      <c r="K123" s="4"/>
      <c r="L123" s="4"/>
    </row>
    <row r="124" spans="1:12" x14ac:dyDescent="0.3">
      <c r="A124" t="s">
        <v>54</v>
      </c>
      <c r="B124" t="s">
        <v>55</v>
      </c>
      <c r="C124" s="3">
        <v>120</v>
      </c>
      <c r="D124" s="4">
        <v>3.6735642218952198</v>
      </c>
      <c r="G124" s="5">
        <f t="shared" si="6"/>
        <v>2.0791812460476247</v>
      </c>
      <c r="H124" s="5">
        <f t="shared" si="7"/>
        <v>0.56508763665920581</v>
      </c>
      <c r="K124" s="4"/>
      <c r="L124" s="4"/>
    </row>
    <row r="125" spans="1:12" x14ac:dyDescent="0.3">
      <c r="A125" t="s">
        <v>54</v>
      </c>
      <c r="B125" t="s">
        <v>55</v>
      </c>
      <c r="C125" s="3">
        <v>130</v>
      </c>
      <c r="D125" s="4">
        <v>2.15058684371721</v>
      </c>
      <c r="G125" s="5">
        <f t="shared" si="6"/>
        <v>2.1139433523068369</v>
      </c>
      <c r="H125" s="5">
        <f t="shared" si="7"/>
        <v>0.33255698466535111</v>
      </c>
      <c r="K125" s="4"/>
      <c r="L125" s="4"/>
    </row>
    <row r="126" spans="1:12" x14ac:dyDescent="0.3">
      <c r="A126" t="s">
        <v>54</v>
      </c>
      <c r="B126" t="s">
        <v>55</v>
      </c>
      <c r="C126" s="3">
        <v>140</v>
      </c>
      <c r="D126" s="4">
        <v>1.13799100196436</v>
      </c>
      <c r="G126" s="5">
        <f t="shared" si="6"/>
        <v>2.1461280356782382</v>
      </c>
      <c r="H126" s="5">
        <f t="shared" si="7"/>
        <v>5.6138828128757319E-2</v>
      </c>
      <c r="K126" s="4"/>
      <c r="L126" s="4"/>
    </row>
    <row r="127" spans="1:12" x14ac:dyDescent="0.3">
      <c r="A127" t="s">
        <v>54</v>
      </c>
      <c r="B127" t="s">
        <v>55</v>
      </c>
      <c r="C127" s="3">
        <v>150</v>
      </c>
      <c r="D127" s="4">
        <v>1.10525167040998</v>
      </c>
      <c r="G127" s="5">
        <f t="shared" si="6"/>
        <v>2.1760912590556813</v>
      </c>
      <c r="H127" s="5">
        <f t="shared" si="7"/>
        <v>4.3461179944605681E-2</v>
      </c>
      <c r="K127" s="4"/>
      <c r="L127" s="4"/>
    </row>
    <row r="128" spans="1:12" x14ac:dyDescent="0.3">
      <c r="A128" t="s">
        <v>54</v>
      </c>
      <c r="B128" t="s">
        <v>55</v>
      </c>
      <c r="C128" s="3">
        <v>160</v>
      </c>
      <c r="D128" s="4">
        <v>0.60191085044814197</v>
      </c>
      <c r="G128" s="5">
        <f t="shared" si="6"/>
        <v>2.2041199826559246</v>
      </c>
      <c r="H128" s="5">
        <f t="shared" si="7"/>
        <v>-0.2204678277214295</v>
      </c>
      <c r="K128" s="4"/>
      <c r="L128" s="4"/>
    </row>
    <row r="129" spans="1:12" x14ac:dyDescent="0.3">
      <c r="A129" t="s">
        <v>54</v>
      </c>
      <c r="B129" t="s">
        <v>55</v>
      </c>
      <c r="C129" s="3">
        <v>170</v>
      </c>
      <c r="D129" s="4">
        <v>1.1182065887024599</v>
      </c>
      <c r="G129" s="5">
        <f t="shared" si="6"/>
        <v>2.2304489213782741</v>
      </c>
      <c r="H129" s="5">
        <f t="shared" si="7"/>
        <v>4.8522046882313465E-2</v>
      </c>
      <c r="K129" s="4"/>
      <c r="L129" s="4"/>
    </row>
    <row r="130" spans="1:12" x14ac:dyDescent="0.3">
      <c r="A130" t="s">
        <v>54</v>
      </c>
      <c r="B130" t="s">
        <v>55</v>
      </c>
      <c r="C130" s="3">
        <v>190</v>
      </c>
      <c r="D130" s="4">
        <v>1.1311615069949501</v>
      </c>
      <c r="G130" s="5">
        <f t="shared" si="6"/>
        <v>2.2787536009528289</v>
      </c>
      <c r="H130" s="5">
        <f t="shared" si="7"/>
        <v>5.3524617824709297E-2</v>
      </c>
      <c r="K130" s="4"/>
      <c r="L130" s="4"/>
    </row>
    <row r="131" spans="1:12" x14ac:dyDescent="0.3">
      <c r="A131" t="s">
        <v>54</v>
      </c>
      <c r="B131" t="s">
        <v>55</v>
      </c>
      <c r="C131" s="3">
        <v>230</v>
      </c>
      <c r="D131" s="4">
        <v>0.64781632178890503</v>
      </c>
      <c r="G131" s="5">
        <f t="shared" ref="G131:G194" si="9">LOG10(C131)</f>
        <v>2.3617278360175931</v>
      </c>
      <c r="H131" s="5">
        <f t="shared" ref="H131:H194" si="10">LOG10(D131)</f>
        <v>-0.1885481141005281</v>
      </c>
      <c r="K131" s="4"/>
      <c r="L131" s="4"/>
    </row>
    <row r="132" spans="1:12" x14ac:dyDescent="0.3">
      <c r="A132" t="s">
        <v>54</v>
      </c>
      <c r="B132" t="s">
        <v>55</v>
      </c>
      <c r="C132" s="3">
        <v>240</v>
      </c>
      <c r="D132" s="4">
        <v>1.1638304313846899</v>
      </c>
      <c r="G132" s="5">
        <f t="shared" si="9"/>
        <v>2.3802112417116059</v>
      </c>
      <c r="H132" s="5">
        <f t="shared" si="10"/>
        <v>6.5889708768768679E-2</v>
      </c>
      <c r="K132" s="4"/>
      <c r="L132" s="4"/>
    </row>
    <row r="133" spans="1:12" x14ac:dyDescent="0.3">
      <c r="A133" t="s">
        <v>56</v>
      </c>
      <c r="B133" t="s">
        <v>57</v>
      </c>
      <c r="C133" s="3">
        <v>130</v>
      </c>
      <c r="D133" s="4">
        <v>6.2780269058295968</v>
      </c>
      <c r="G133" s="5">
        <f t="shared" si="9"/>
        <v>2.1139433523068369</v>
      </c>
      <c r="H133" s="5">
        <f t="shared" si="10"/>
        <v>0.7978231726300774</v>
      </c>
      <c r="K133" s="4"/>
      <c r="L133" s="4"/>
    </row>
    <row r="134" spans="1:12" x14ac:dyDescent="0.3">
      <c r="A134" t="s">
        <v>56</v>
      </c>
      <c r="B134" t="s">
        <v>57</v>
      </c>
      <c r="C134" s="3">
        <v>140</v>
      </c>
      <c r="D134" s="4">
        <v>1.7937219730941705</v>
      </c>
      <c r="G134" s="5">
        <f t="shared" si="9"/>
        <v>2.1461280356782382</v>
      </c>
      <c r="H134" s="5">
        <f t="shared" si="10"/>
        <v>0.25375512827980173</v>
      </c>
      <c r="K134" s="4"/>
      <c r="L134" s="4"/>
    </row>
    <row r="135" spans="1:12" x14ac:dyDescent="0.3">
      <c r="A135" t="s">
        <v>56</v>
      </c>
      <c r="B135" t="s">
        <v>57</v>
      </c>
      <c r="C135" s="3">
        <v>150</v>
      </c>
      <c r="D135" s="4">
        <v>4.4843049327354256</v>
      </c>
      <c r="G135" s="5">
        <f t="shared" si="9"/>
        <v>2.1760912590556813</v>
      </c>
      <c r="H135" s="5">
        <f t="shared" si="10"/>
        <v>0.65169513695183934</v>
      </c>
      <c r="K135" s="4"/>
      <c r="L135" s="4"/>
    </row>
    <row r="136" spans="1:12" x14ac:dyDescent="0.3">
      <c r="A136" t="s">
        <v>56</v>
      </c>
      <c r="B136" t="s">
        <v>57</v>
      </c>
      <c r="C136" s="3">
        <v>160</v>
      </c>
      <c r="D136" s="4">
        <v>3.5874439461883409</v>
      </c>
      <c r="G136" s="5">
        <f t="shared" si="9"/>
        <v>2.2041199826559246</v>
      </c>
      <c r="H136" s="5">
        <f t="shared" si="10"/>
        <v>0.55478512394378288</v>
      </c>
      <c r="K136" s="4"/>
      <c r="L136" s="4"/>
    </row>
    <row r="137" spans="1:12" x14ac:dyDescent="0.3">
      <c r="A137" t="s">
        <v>56</v>
      </c>
      <c r="B137" t="s">
        <v>57</v>
      </c>
      <c r="C137" s="3">
        <v>170</v>
      </c>
      <c r="D137" s="4">
        <v>2.6905829596412558</v>
      </c>
      <c r="G137" s="5">
        <f t="shared" si="9"/>
        <v>2.2304489213782741</v>
      </c>
      <c r="H137" s="5">
        <f t="shared" si="10"/>
        <v>0.42984638733548297</v>
      </c>
      <c r="K137" s="4"/>
      <c r="L137" s="4"/>
    </row>
    <row r="138" spans="1:12" x14ac:dyDescent="0.3">
      <c r="A138" t="s">
        <v>56</v>
      </c>
      <c r="B138" t="s">
        <v>57</v>
      </c>
      <c r="C138" s="3">
        <v>180</v>
      </c>
      <c r="D138" s="4">
        <v>1.7937219730941705</v>
      </c>
      <c r="G138" s="5">
        <f t="shared" si="9"/>
        <v>2.255272505103306</v>
      </c>
      <c r="H138" s="5">
        <f t="shared" si="10"/>
        <v>0.25375512827980173</v>
      </c>
      <c r="K138" s="4"/>
      <c r="L138" s="4"/>
    </row>
    <row r="139" spans="1:12" x14ac:dyDescent="0.3">
      <c r="A139" t="s">
        <v>56</v>
      </c>
      <c r="B139" t="s">
        <v>57</v>
      </c>
      <c r="C139" s="3">
        <v>190</v>
      </c>
      <c r="D139" s="4">
        <v>1.7937219730941705</v>
      </c>
      <c r="G139" s="5">
        <f t="shared" si="9"/>
        <v>2.2787536009528289</v>
      </c>
      <c r="H139" s="5">
        <f t="shared" si="10"/>
        <v>0.25375512827980173</v>
      </c>
      <c r="K139" s="4"/>
      <c r="L139" s="4"/>
    </row>
    <row r="140" spans="1:12" x14ac:dyDescent="0.3">
      <c r="A140" t="s">
        <v>56</v>
      </c>
      <c r="B140" t="s">
        <v>57</v>
      </c>
      <c r="C140" s="3">
        <v>200</v>
      </c>
      <c r="D140" s="4">
        <v>2.6905829596412558</v>
      </c>
      <c r="G140" s="5">
        <f t="shared" si="9"/>
        <v>2.3010299956639813</v>
      </c>
      <c r="H140" s="5">
        <f t="shared" si="10"/>
        <v>0.42984638733548297</v>
      </c>
      <c r="K140" s="4"/>
      <c r="L140" s="4"/>
    </row>
    <row r="141" spans="1:12" x14ac:dyDescent="0.3">
      <c r="A141" t="s">
        <v>56</v>
      </c>
      <c r="B141" t="s">
        <v>57</v>
      </c>
      <c r="C141" s="3">
        <v>210</v>
      </c>
      <c r="D141" s="4">
        <v>0.89686098654708524</v>
      </c>
      <c r="G141" s="5">
        <f t="shared" si="9"/>
        <v>2.3222192947339191</v>
      </c>
      <c r="H141" s="5">
        <f t="shared" si="10"/>
        <v>-4.7274867384179464E-2</v>
      </c>
      <c r="K141" s="4"/>
      <c r="L141" s="4"/>
    </row>
    <row r="142" spans="1:12" x14ac:dyDescent="0.3">
      <c r="A142" t="s">
        <v>56</v>
      </c>
      <c r="B142" t="s">
        <v>57</v>
      </c>
      <c r="C142" s="3">
        <v>220</v>
      </c>
      <c r="D142" s="4">
        <v>0.89686098654708524</v>
      </c>
      <c r="G142" s="5">
        <f t="shared" si="9"/>
        <v>2.3424226808222062</v>
      </c>
      <c r="H142" s="5">
        <f t="shared" si="10"/>
        <v>-4.7274867384179464E-2</v>
      </c>
      <c r="K142" s="4"/>
      <c r="L142" s="4"/>
    </row>
    <row r="143" spans="1:12" x14ac:dyDescent="0.3">
      <c r="A143" t="s">
        <v>56</v>
      </c>
      <c r="B143" t="s">
        <v>57</v>
      </c>
      <c r="C143" s="3">
        <v>230</v>
      </c>
      <c r="D143" s="4">
        <v>1.7937219730941705</v>
      </c>
      <c r="G143" s="5">
        <f t="shared" si="9"/>
        <v>2.3617278360175931</v>
      </c>
      <c r="H143" s="5">
        <f t="shared" si="10"/>
        <v>0.25375512827980173</v>
      </c>
      <c r="K143" s="4"/>
      <c r="L143" s="4"/>
    </row>
    <row r="144" spans="1:12" x14ac:dyDescent="0.3">
      <c r="A144" t="s">
        <v>56</v>
      </c>
      <c r="B144" t="s">
        <v>57</v>
      </c>
      <c r="C144" s="3">
        <v>240</v>
      </c>
      <c r="D144" s="4">
        <v>1.7937219730941705</v>
      </c>
      <c r="G144" s="5">
        <f t="shared" si="9"/>
        <v>2.3802112417116059</v>
      </c>
      <c r="H144" s="5">
        <f t="shared" si="10"/>
        <v>0.25375512827980173</v>
      </c>
      <c r="K144" s="4"/>
      <c r="L144" s="4"/>
    </row>
    <row r="145" spans="1:12" x14ac:dyDescent="0.3">
      <c r="A145" t="s">
        <v>56</v>
      </c>
      <c r="B145" t="s">
        <v>57</v>
      </c>
      <c r="C145" s="3">
        <v>250</v>
      </c>
      <c r="D145" s="4">
        <v>1.3452914798206279</v>
      </c>
      <c r="G145" s="5">
        <f t="shared" si="9"/>
        <v>2.3979400086720375</v>
      </c>
      <c r="H145" s="5">
        <f t="shared" si="10"/>
        <v>0.1288163916715018</v>
      </c>
      <c r="K145" s="4"/>
      <c r="L145" s="4"/>
    </row>
    <row r="146" spans="1:12" x14ac:dyDescent="0.3">
      <c r="A146" t="s">
        <v>56</v>
      </c>
      <c r="B146" t="s">
        <v>57</v>
      </c>
      <c r="C146" s="3">
        <v>260</v>
      </c>
      <c r="D146" s="4">
        <v>0.44843049327354262</v>
      </c>
      <c r="G146" s="5">
        <f t="shared" si="9"/>
        <v>2.4149733479708178</v>
      </c>
      <c r="H146" s="5">
        <f t="shared" si="10"/>
        <v>-0.34830486304816066</v>
      </c>
      <c r="K146" s="4"/>
      <c r="L146" s="4"/>
    </row>
    <row r="147" spans="1:12" x14ac:dyDescent="0.3">
      <c r="A147" t="s">
        <v>56</v>
      </c>
      <c r="B147" t="s">
        <v>57</v>
      </c>
      <c r="C147" s="3">
        <v>270</v>
      </c>
      <c r="D147" s="4">
        <v>1.7937219730941705</v>
      </c>
      <c r="G147" s="5">
        <f t="shared" si="9"/>
        <v>2.4313637641589874</v>
      </c>
      <c r="H147" s="5">
        <f t="shared" si="10"/>
        <v>0.25375512827980173</v>
      </c>
      <c r="K147" s="4"/>
      <c r="L147" s="4"/>
    </row>
    <row r="148" spans="1:12" x14ac:dyDescent="0.3">
      <c r="A148" t="s">
        <v>56</v>
      </c>
      <c r="B148" t="s">
        <v>57</v>
      </c>
      <c r="C148" s="3">
        <v>280</v>
      </c>
      <c r="D148" s="4">
        <v>0.89686098654708524</v>
      </c>
      <c r="G148" s="5">
        <f t="shared" si="9"/>
        <v>2.4471580313422194</v>
      </c>
      <c r="H148" s="5">
        <f t="shared" si="10"/>
        <v>-4.7274867384179464E-2</v>
      </c>
      <c r="K148" s="4"/>
      <c r="L148" s="4"/>
    </row>
    <row r="149" spans="1:12" x14ac:dyDescent="0.3">
      <c r="A149" t="s">
        <v>56</v>
      </c>
      <c r="B149" t="s">
        <v>57</v>
      </c>
      <c r="C149" s="3">
        <v>300</v>
      </c>
      <c r="D149" s="4">
        <v>0.89686098654708524</v>
      </c>
      <c r="G149" s="5">
        <f t="shared" si="9"/>
        <v>2.4771212547196626</v>
      </c>
      <c r="H149" s="5">
        <f t="shared" si="10"/>
        <v>-4.7274867384179464E-2</v>
      </c>
      <c r="K149" s="4"/>
      <c r="L149" s="4"/>
    </row>
    <row r="150" spans="1:12" x14ac:dyDescent="0.3">
      <c r="A150" t="s">
        <v>56</v>
      </c>
      <c r="B150" t="s">
        <v>57</v>
      </c>
      <c r="C150" s="3">
        <v>310</v>
      </c>
      <c r="D150" s="4">
        <v>1.3452914798206279</v>
      </c>
      <c r="G150" s="5">
        <f t="shared" si="9"/>
        <v>2.4913616938342726</v>
      </c>
      <c r="H150" s="5">
        <f t="shared" si="10"/>
        <v>0.1288163916715018</v>
      </c>
      <c r="K150" s="4"/>
      <c r="L150" s="4"/>
    </row>
    <row r="151" spans="1:12" x14ac:dyDescent="0.3">
      <c r="A151" t="s">
        <v>56</v>
      </c>
      <c r="B151" t="s">
        <v>57</v>
      </c>
      <c r="C151" s="3">
        <v>330</v>
      </c>
      <c r="D151" s="4">
        <v>0.44843049327354262</v>
      </c>
      <c r="G151" s="5">
        <f t="shared" si="9"/>
        <v>2.5185139398778875</v>
      </c>
      <c r="H151" s="5">
        <f t="shared" si="10"/>
        <v>-0.34830486304816066</v>
      </c>
      <c r="K151" s="4"/>
      <c r="L151" s="4"/>
    </row>
    <row r="152" spans="1:12" x14ac:dyDescent="0.3">
      <c r="A152" t="s">
        <v>56</v>
      </c>
      <c r="B152" t="s">
        <v>57</v>
      </c>
      <c r="C152" s="3">
        <v>340</v>
      </c>
      <c r="D152" s="4">
        <v>0.44843049327354262</v>
      </c>
      <c r="G152" s="5">
        <f t="shared" si="9"/>
        <v>2.5314789170422549</v>
      </c>
      <c r="H152" s="5">
        <f t="shared" si="10"/>
        <v>-0.34830486304816066</v>
      </c>
      <c r="K152" s="4"/>
      <c r="L152" s="4"/>
    </row>
    <row r="153" spans="1:12" x14ac:dyDescent="0.3">
      <c r="A153" t="s">
        <v>56</v>
      </c>
      <c r="B153" t="s">
        <v>57</v>
      </c>
      <c r="C153" s="3">
        <v>350</v>
      </c>
      <c r="D153" s="4">
        <v>0.89686098654708524</v>
      </c>
      <c r="G153" s="5">
        <f t="shared" si="9"/>
        <v>2.5440680443502757</v>
      </c>
      <c r="H153" s="5">
        <f t="shared" si="10"/>
        <v>-4.7274867384179464E-2</v>
      </c>
      <c r="K153" s="4"/>
      <c r="L153" s="4"/>
    </row>
    <row r="154" spans="1:12" x14ac:dyDescent="0.3">
      <c r="A154" t="s">
        <v>56</v>
      </c>
      <c r="B154" t="s">
        <v>57</v>
      </c>
      <c r="C154" s="3">
        <v>360</v>
      </c>
      <c r="D154" s="4">
        <v>0.44843049327354262</v>
      </c>
      <c r="G154" s="5">
        <f t="shared" si="9"/>
        <v>2.5563025007672873</v>
      </c>
      <c r="H154" s="5">
        <f t="shared" si="10"/>
        <v>-0.34830486304816066</v>
      </c>
      <c r="K154" s="4"/>
      <c r="L154" s="4"/>
    </row>
    <row r="155" spans="1:12" x14ac:dyDescent="0.3">
      <c r="A155" t="s">
        <v>56</v>
      </c>
      <c r="B155" t="s">
        <v>57</v>
      </c>
      <c r="C155" s="3">
        <v>370</v>
      </c>
      <c r="D155" s="4">
        <v>0.89686098654708524</v>
      </c>
      <c r="G155" s="5">
        <f t="shared" si="9"/>
        <v>2.568201724066995</v>
      </c>
      <c r="H155" s="5">
        <f t="shared" si="10"/>
        <v>-4.7274867384179464E-2</v>
      </c>
      <c r="K155" s="4"/>
      <c r="L155" s="4"/>
    </row>
    <row r="156" spans="1:12" x14ac:dyDescent="0.3">
      <c r="A156" t="s">
        <v>56</v>
      </c>
      <c r="B156" t="s">
        <v>57</v>
      </c>
      <c r="C156" s="3">
        <v>390</v>
      </c>
      <c r="D156" s="4">
        <v>0.44843049327354262</v>
      </c>
      <c r="G156" s="5">
        <f t="shared" si="9"/>
        <v>2.5910646070264991</v>
      </c>
      <c r="H156" s="5">
        <f t="shared" si="10"/>
        <v>-0.34830486304816066</v>
      </c>
      <c r="K156" s="4"/>
      <c r="L156" s="4"/>
    </row>
    <row r="157" spans="1:12" x14ac:dyDescent="0.3">
      <c r="A157" t="s">
        <v>58</v>
      </c>
      <c r="B157" t="s">
        <v>59</v>
      </c>
      <c r="C157" s="3">
        <v>650.00000000000102</v>
      </c>
      <c r="D157" s="4">
        <v>10.146699289172112</v>
      </c>
      <c r="G157" s="5">
        <f t="shared" si="9"/>
        <v>2.8129133566428561</v>
      </c>
      <c r="H157" s="5">
        <f t="shared" si="10"/>
        <v>1.0063247896749956</v>
      </c>
      <c r="K157" s="4"/>
      <c r="L157" s="4"/>
    </row>
    <row r="158" spans="1:12" x14ac:dyDescent="0.3">
      <c r="A158" t="s">
        <v>58</v>
      </c>
      <c r="B158" t="s">
        <v>59</v>
      </c>
      <c r="C158" s="3">
        <v>750</v>
      </c>
      <c r="D158" s="4">
        <v>8.5574570876070837</v>
      </c>
      <c r="G158" s="5">
        <f t="shared" si="9"/>
        <v>2.8750612633917001</v>
      </c>
      <c r="H158" s="5">
        <f t="shared" si="10"/>
        <v>0.93234472999370943</v>
      </c>
      <c r="K158" s="4"/>
      <c r="L158" s="4"/>
    </row>
    <row r="159" spans="1:12" x14ac:dyDescent="0.3">
      <c r="A159" t="s">
        <v>58</v>
      </c>
      <c r="B159" t="s">
        <v>59</v>
      </c>
      <c r="C159" s="3">
        <v>850</v>
      </c>
      <c r="D159" s="4">
        <v>8.5574570876070837</v>
      </c>
      <c r="G159" s="5">
        <f t="shared" si="9"/>
        <v>2.9294189257142929</v>
      </c>
      <c r="H159" s="5">
        <f t="shared" si="10"/>
        <v>0.93234472999370943</v>
      </c>
      <c r="K159" s="4"/>
      <c r="L159" s="4"/>
    </row>
    <row r="160" spans="1:12" x14ac:dyDescent="0.3">
      <c r="A160" t="s">
        <v>58</v>
      </c>
      <c r="B160" t="s">
        <v>59</v>
      </c>
      <c r="C160" s="3">
        <v>950</v>
      </c>
      <c r="D160" s="4">
        <v>6.9682151207608758</v>
      </c>
      <c r="G160" s="5">
        <f t="shared" si="9"/>
        <v>2.9777236052888476</v>
      </c>
      <c r="H160" s="5">
        <f t="shared" si="10"/>
        <v>0.8431215496226363</v>
      </c>
      <c r="K160" s="4"/>
      <c r="L160" s="4"/>
    </row>
    <row r="161" spans="1:12" x14ac:dyDescent="0.3">
      <c r="A161" t="s">
        <v>58</v>
      </c>
      <c r="B161" t="s">
        <v>59</v>
      </c>
      <c r="C161" s="3">
        <v>1050</v>
      </c>
      <c r="D161" s="4">
        <v>5.7457213181652431</v>
      </c>
      <c r="G161" s="5">
        <f t="shared" si="9"/>
        <v>3.0211892990699383</v>
      </c>
      <c r="H161" s="5">
        <f t="shared" si="10"/>
        <v>0.75934455779965959</v>
      </c>
      <c r="K161" s="4"/>
      <c r="L161" s="4"/>
    </row>
    <row r="162" spans="1:12" x14ac:dyDescent="0.3">
      <c r="A162" t="s">
        <v>58</v>
      </c>
      <c r="B162" t="s">
        <v>59</v>
      </c>
      <c r="C162" s="3">
        <v>1150</v>
      </c>
      <c r="D162" s="4">
        <v>5.1344742995080139</v>
      </c>
      <c r="G162" s="5">
        <f t="shared" si="9"/>
        <v>3.0606978403536118</v>
      </c>
      <c r="H162" s="5">
        <f t="shared" si="10"/>
        <v>0.7104959843480454</v>
      </c>
      <c r="K162" s="4"/>
      <c r="L162" s="4"/>
    </row>
    <row r="163" spans="1:12" x14ac:dyDescent="0.3">
      <c r="A163" t="s">
        <v>58</v>
      </c>
      <c r="B163" t="s">
        <v>59</v>
      </c>
      <c r="C163" s="3">
        <v>1250</v>
      </c>
      <c r="D163" s="4">
        <v>3.5452323326618087</v>
      </c>
      <c r="G163" s="5">
        <f t="shared" si="9"/>
        <v>3.0969100130080562</v>
      </c>
      <c r="H163" s="5">
        <f t="shared" si="10"/>
        <v>0.54964470143353084</v>
      </c>
      <c r="K163" s="4"/>
      <c r="L163" s="4"/>
    </row>
    <row r="164" spans="1:12" x14ac:dyDescent="0.3">
      <c r="A164" t="s">
        <v>58</v>
      </c>
      <c r="B164" t="s">
        <v>59</v>
      </c>
      <c r="C164" s="3">
        <v>1350</v>
      </c>
      <c r="D164" s="4">
        <v>3.1784841684112366</v>
      </c>
      <c r="G164" s="5">
        <f t="shared" si="9"/>
        <v>3.1303337684950061</v>
      </c>
      <c r="H164" s="5">
        <f t="shared" si="10"/>
        <v>0.50222005261128855</v>
      </c>
      <c r="K164" s="4"/>
      <c r="L164" s="4"/>
    </row>
    <row r="165" spans="1:12" x14ac:dyDescent="0.3">
      <c r="A165" t="s">
        <v>58</v>
      </c>
      <c r="B165" t="s">
        <v>59</v>
      </c>
      <c r="C165" s="3">
        <v>1450</v>
      </c>
      <c r="D165" s="4">
        <v>2.2004889855034344</v>
      </c>
      <c r="G165" s="5">
        <f t="shared" si="9"/>
        <v>3.1613680022349748</v>
      </c>
      <c r="H165" s="5">
        <f t="shared" si="10"/>
        <v>0.34251919905345096</v>
      </c>
      <c r="K165" s="4"/>
      <c r="L165" s="4"/>
    </row>
    <row r="166" spans="1:12" x14ac:dyDescent="0.3">
      <c r="A166" t="s">
        <v>58</v>
      </c>
      <c r="B166" t="s">
        <v>59</v>
      </c>
      <c r="C166" s="3">
        <v>1550</v>
      </c>
      <c r="D166" s="4">
        <v>2.9339853140045795</v>
      </c>
      <c r="G166" s="5">
        <f t="shared" si="9"/>
        <v>3.1903316981702914</v>
      </c>
      <c r="H166" s="5">
        <f t="shared" si="10"/>
        <v>0.46745793566175092</v>
      </c>
      <c r="K166" s="4"/>
      <c r="L166" s="4"/>
    </row>
    <row r="167" spans="1:12" x14ac:dyDescent="0.3">
      <c r="A167" t="s">
        <v>58</v>
      </c>
      <c r="B167" t="s">
        <v>59</v>
      </c>
      <c r="C167" s="3">
        <v>1650</v>
      </c>
      <c r="D167" s="4">
        <v>2.2004889855034344</v>
      </c>
      <c r="G167" s="5">
        <f t="shared" si="9"/>
        <v>3.2174839442139063</v>
      </c>
      <c r="H167" s="5">
        <f t="shared" si="10"/>
        <v>0.34251919905345096</v>
      </c>
      <c r="K167" s="4"/>
      <c r="L167" s="4"/>
    </row>
    <row r="168" spans="1:12" x14ac:dyDescent="0.3">
      <c r="A168" t="s">
        <v>58</v>
      </c>
      <c r="B168" t="s">
        <v>59</v>
      </c>
      <c r="C168" s="3">
        <v>1750</v>
      </c>
      <c r="D168" s="4">
        <v>1.3447433471583741</v>
      </c>
      <c r="G168" s="5">
        <f t="shared" si="9"/>
        <v>3.2430380486862944</v>
      </c>
      <c r="H168" s="5">
        <f t="shared" si="10"/>
        <v>0.12863940437641183</v>
      </c>
      <c r="K168" s="4"/>
      <c r="L168" s="4"/>
    </row>
    <row r="169" spans="1:12" x14ac:dyDescent="0.3">
      <c r="A169" t="s">
        <v>58</v>
      </c>
      <c r="B169" t="s">
        <v>59</v>
      </c>
      <c r="C169" s="3">
        <v>1850</v>
      </c>
      <c r="D169" s="4">
        <v>1.3447433471583741</v>
      </c>
      <c r="G169" s="5">
        <f t="shared" si="9"/>
        <v>3.2671717284030137</v>
      </c>
      <c r="H169" s="5">
        <f t="shared" si="10"/>
        <v>0.12863940437641183</v>
      </c>
      <c r="K169" s="4"/>
      <c r="L169" s="4"/>
    </row>
    <row r="170" spans="1:12" x14ac:dyDescent="0.3">
      <c r="A170" t="s">
        <v>58</v>
      </c>
      <c r="B170" t="s">
        <v>59</v>
      </c>
      <c r="C170" s="3">
        <v>1950</v>
      </c>
      <c r="D170" s="4">
        <v>1.955990131096778</v>
      </c>
      <c r="G170" s="5">
        <f t="shared" si="9"/>
        <v>3.2900346113625178</v>
      </c>
      <c r="H170" s="5">
        <f t="shared" si="10"/>
        <v>0.29136665923429012</v>
      </c>
      <c r="K170" s="4"/>
      <c r="L170" s="4"/>
    </row>
    <row r="171" spans="1:12" x14ac:dyDescent="0.3">
      <c r="A171" t="s">
        <v>58</v>
      </c>
      <c r="B171" t="s">
        <v>59</v>
      </c>
      <c r="C171" s="3">
        <v>2050</v>
      </c>
      <c r="D171" s="4">
        <v>1.5892419668462059</v>
      </c>
      <c r="G171" s="5">
        <f t="shared" si="9"/>
        <v>3.3117538610557542</v>
      </c>
      <c r="H171" s="5">
        <f t="shared" si="10"/>
        <v>0.20119002487632986</v>
      </c>
      <c r="K171" s="4"/>
      <c r="L171" s="4"/>
    </row>
    <row r="172" spans="1:12" x14ac:dyDescent="0.3">
      <c r="A172" t="s">
        <v>58</v>
      </c>
      <c r="B172" t="s">
        <v>59</v>
      </c>
      <c r="C172" s="3">
        <v>2150</v>
      </c>
      <c r="D172" s="4">
        <v>1.3447433471583741</v>
      </c>
      <c r="G172" s="5">
        <f t="shared" si="9"/>
        <v>3.3324384599156054</v>
      </c>
      <c r="H172" s="5">
        <f t="shared" si="10"/>
        <v>0.12863940437641183</v>
      </c>
      <c r="K172" s="4"/>
      <c r="L172" s="4"/>
    </row>
    <row r="173" spans="1:12" x14ac:dyDescent="0.3">
      <c r="A173" t="s">
        <v>58</v>
      </c>
      <c r="B173" t="s">
        <v>59</v>
      </c>
      <c r="C173" s="3">
        <v>2250</v>
      </c>
      <c r="D173" s="4">
        <v>1.955990131096778</v>
      </c>
      <c r="G173" s="5">
        <f t="shared" si="9"/>
        <v>3.3521825181113627</v>
      </c>
      <c r="H173" s="5">
        <f t="shared" si="10"/>
        <v>0.29136665923429012</v>
      </c>
      <c r="K173" s="4"/>
      <c r="L173" s="4"/>
    </row>
    <row r="174" spans="1:12" x14ac:dyDescent="0.3">
      <c r="A174" t="s">
        <v>58</v>
      </c>
      <c r="B174" t="s">
        <v>59</v>
      </c>
      <c r="C174" s="3">
        <v>2350</v>
      </c>
      <c r="D174" s="4">
        <v>1.3447433471583741</v>
      </c>
      <c r="G174" s="5">
        <f t="shared" si="9"/>
        <v>3.3710678622717363</v>
      </c>
      <c r="H174" s="5">
        <f t="shared" si="10"/>
        <v>0.12863940437641183</v>
      </c>
      <c r="K174" s="4"/>
      <c r="L174" s="4"/>
    </row>
    <row r="175" spans="1:12" x14ac:dyDescent="0.3">
      <c r="A175" t="s">
        <v>58</v>
      </c>
      <c r="B175" t="s">
        <v>59</v>
      </c>
      <c r="C175" s="3">
        <v>2450</v>
      </c>
      <c r="D175" s="4">
        <v>0.61124701865722919</v>
      </c>
      <c r="G175" s="5">
        <f t="shared" si="9"/>
        <v>3.3891660843645326</v>
      </c>
      <c r="H175" s="5">
        <f t="shared" si="10"/>
        <v>-0.21378324612414609</v>
      </c>
      <c r="K175" s="4"/>
      <c r="L175" s="4"/>
    </row>
    <row r="176" spans="1:12" x14ac:dyDescent="0.3">
      <c r="A176" t="s">
        <v>58</v>
      </c>
      <c r="B176" t="s">
        <v>59</v>
      </c>
      <c r="C176" s="3">
        <v>2550</v>
      </c>
      <c r="D176" s="4">
        <v>0.97799518290780152</v>
      </c>
      <c r="G176" s="5">
        <f t="shared" si="9"/>
        <v>3.406540180433955</v>
      </c>
      <c r="H176" s="5">
        <f t="shared" si="10"/>
        <v>-9.6632843143543371E-3</v>
      </c>
      <c r="K176" s="4"/>
      <c r="L176" s="4"/>
    </row>
    <row r="177" spans="1:12" x14ac:dyDescent="0.3">
      <c r="A177" t="s">
        <v>58</v>
      </c>
      <c r="B177" t="s">
        <v>59</v>
      </c>
      <c r="C177" s="3">
        <v>2650</v>
      </c>
      <c r="D177" s="4">
        <v>0.36674816425057244</v>
      </c>
      <c r="G177" s="5">
        <f t="shared" si="9"/>
        <v>3.4232458739368079</v>
      </c>
      <c r="H177" s="5">
        <f t="shared" si="10"/>
        <v>-0.43563205133019262</v>
      </c>
      <c r="K177" s="4"/>
      <c r="L177" s="4"/>
    </row>
    <row r="178" spans="1:12" x14ac:dyDescent="0.3">
      <c r="A178" t="s">
        <v>58</v>
      </c>
      <c r="B178" t="s">
        <v>59</v>
      </c>
      <c r="C178" s="3">
        <v>2750</v>
      </c>
      <c r="D178" s="4">
        <v>0.61124701865722919</v>
      </c>
      <c r="G178" s="5">
        <f t="shared" si="9"/>
        <v>3.4393326938302629</v>
      </c>
      <c r="H178" s="5">
        <f t="shared" si="10"/>
        <v>-0.21378324612414609</v>
      </c>
      <c r="K178" s="4"/>
      <c r="L178" s="4"/>
    </row>
    <row r="179" spans="1:12" x14ac:dyDescent="0.3">
      <c r="A179" t="s">
        <v>58</v>
      </c>
      <c r="B179" t="s">
        <v>59</v>
      </c>
      <c r="C179" s="3">
        <v>2850</v>
      </c>
      <c r="D179" s="4">
        <v>0.36674816425057244</v>
      </c>
      <c r="G179" s="5">
        <f t="shared" si="9"/>
        <v>3.4548448600085102</v>
      </c>
      <c r="H179" s="5">
        <f t="shared" si="10"/>
        <v>-0.43563205133019262</v>
      </c>
      <c r="K179" s="4"/>
      <c r="L179" s="4"/>
    </row>
    <row r="180" spans="1:12" x14ac:dyDescent="0.3">
      <c r="A180" t="s">
        <v>60</v>
      </c>
      <c r="B180" t="s">
        <v>61</v>
      </c>
      <c r="C180" s="3">
        <v>850</v>
      </c>
      <c r="D180" s="4">
        <v>7.628569977796559</v>
      </c>
      <c r="G180" s="5">
        <f t="shared" si="9"/>
        <v>2.9294189257142929</v>
      </c>
      <c r="H180" s="5">
        <f t="shared" si="10"/>
        <v>0.88244313442169542</v>
      </c>
      <c r="K180" s="4"/>
      <c r="L180" s="4"/>
    </row>
    <row r="181" spans="1:12" x14ac:dyDescent="0.3">
      <c r="A181" t="s">
        <v>60</v>
      </c>
      <c r="B181" t="s">
        <v>61</v>
      </c>
      <c r="C181" s="3">
        <v>950</v>
      </c>
      <c r="D181" s="4">
        <v>5.9561562642810673</v>
      </c>
      <c r="G181" s="5">
        <f t="shared" si="9"/>
        <v>2.9777236052888476</v>
      </c>
      <c r="H181" s="5">
        <f t="shared" si="10"/>
        <v>0.77496608327502392</v>
      </c>
      <c r="K181" s="4"/>
      <c r="L181" s="4"/>
    </row>
    <row r="182" spans="1:12" x14ac:dyDescent="0.3">
      <c r="A182" t="s">
        <v>60</v>
      </c>
      <c r="B182" t="s">
        <v>61</v>
      </c>
      <c r="C182" s="3">
        <v>1050</v>
      </c>
      <c r="D182" s="4">
        <v>5.9580027050357112</v>
      </c>
      <c r="G182" s="5">
        <f t="shared" si="9"/>
        <v>3.0211892990699383</v>
      </c>
      <c r="H182" s="5">
        <f t="shared" si="10"/>
        <v>0.77510069605623466</v>
      </c>
      <c r="K182" s="4"/>
      <c r="L182" s="4"/>
    </row>
    <row r="183" spans="1:12" x14ac:dyDescent="0.3">
      <c r="A183" t="s">
        <v>60</v>
      </c>
      <c r="B183" t="s">
        <v>61</v>
      </c>
      <c r="C183" s="3">
        <v>1150</v>
      </c>
      <c r="D183" s="4">
        <v>3.9610770288921868</v>
      </c>
      <c r="G183" s="5">
        <f t="shared" si="9"/>
        <v>3.0606978403536118</v>
      </c>
      <c r="H183" s="5">
        <f t="shared" si="10"/>
        <v>0.59781328797297473</v>
      </c>
      <c r="K183" s="4"/>
      <c r="L183" s="4"/>
    </row>
    <row r="184" spans="1:12" x14ac:dyDescent="0.3">
      <c r="A184" t="s">
        <v>60</v>
      </c>
      <c r="B184" t="s">
        <v>61</v>
      </c>
      <c r="C184" s="3">
        <v>1250</v>
      </c>
      <c r="D184" s="4">
        <v>4.3405206039707735</v>
      </c>
      <c r="G184" s="5">
        <f t="shared" si="9"/>
        <v>3.0969100130080562</v>
      </c>
      <c r="H184" s="5">
        <f t="shared" si="10"/>
        <v>0.63754182210979837</v>
      </c>
      <c r="K184" s="4"/>
      <c r="L184" s="4"/>
    </row>
    <row r="185" spans="1:12" x14ac:dyDescent="0.3">
      <c r="A185" t="s">
        <v>60</v>
      </c>
      <c r="B185" t="s">
        <v>61</v>
      </c>
      <c r="C185" s="3">
        <v>1350</v>
      </c>
      <c r="D185" s="4">
        <v>2.07401457764976</v>
      </c>
      <c r="G185" s="5">
        <f t="shared" si="9"/>
        <v>3.1303337684950061</v>
      </c>
      <c r="H185" s="5">
        <f t="shared" si="10"/>
        <v>0.31681180459429531</v>
      </c>
      <c r="K185" s="4"/>
      <c r="L185" s="4"/>
    </row>
    <row r="186" spans="1:12" x14ac:dyDescent="0.3">
      <c r="A186" t="s">
        <v>60</v>
      </c>
      <c r="B186" t="s">
        <v>61</v>
      </c>
      <c r="C186" s="3">
        <v>1450</v>
      </c>
      <c r="D186" s="4">
        <v>4.0201631330406711</v>
      </c>
      <c r="G186" s="5">
        <f t="shared" si="9"/>
        <v>3.1613680022349748</v>
      </c>
      <c r="H186" s="5">
        <f t="shared" si="10"/>
        <v>0.60424367655260547</v>
      </c>
      <c r="K186" s="4"/>
      <c r="L186" s="4"/>
    </row>
    <row r="187" spans="1:12" x14ac:dyDescent="0.3">
      <c r="A187" t="s">
        <v>60</v>
      </c>
      <c r="B187" t="s">
        <v>61</v>
      </c>
      <c r="C187" s="3">
        <v>1550</v>
      </c>
      <c r="D187" s="4">
        <v>3.1038669085504025</v>
      </c>
      <c r="G187" s="5">
        <f t="shared" si="9"/>
        <v>3.1903316981702914</v>
      </c>
      <c r="H187" s="5">
        <f t="shared" si="10"/>
        <v>0.49190309076870242</v>
      </c>
      <c r="K187" s="4"/>
      <c r="L187" s="4"/>
    </row>
    <row r="188" spans="1:12" x14ac:dyDescent="0.3">
      <c r="A188" t="s">
        <v>60</v>
      </c>
      <c r="B188" t="s">
        <v>61</v>
      </c>
      <c r="C188" s="3">
        <v>1650</v>
      </c>
      <c r="D188" s="4">
        <v>1.7550419372856378</v>
      </c>
      <c r="G188" s="5">
        <f t="shared" si="9"/>
        <v>3.2174839442139063</v>
      </c>
      <c r="H188" s="5">
        <f t="shared" si="10"/>
        <v>0.24428749853069331</v>
      </c>
      <c r="K188" s="4"/>
      <c r="L188" s="4"/>
    </row>
    <row r="189" spans="1:12" x14ac:dyDescent="0.3">
      <c r="A189" t="s">
        <v>60</v>
      </c>
      <c r="B189" t="s">
        <v>61</v>
      </c>
      <c r="C189" s="3">
        <v>1750</v>
      </c>
      <c r="D189" s="4">
        <v>2.6745694330965302</v>
      </c>
      <c r="G189" s="5">
        <f t="shared" si="9"/>
        <v>3.2430380486862944</v>
      </c>
      <c r="H189" s="5">
        <f t="shared" si="10"/>
        <v>0.42725387686901289</v>
      </c>
      <c r="K189" s="4"/>
      <c r="L189" s="4"/>
    </row>
    <row r="190" spans="1:12" x14ac:dyDescent="0.3">
      <c r="A190" t="s">
        <v>60</v>
      </c>
      <c r="B190" t="s">
        <v>61</v>
      </c>
      <c r="C190" s="3">
        <v>1850</v>
      </c>
      <c r="D190" s="4">
        <v>4.6747263805606778</v>
      </c>
      <c r="G190" s="5">
        <f t="shared" si="9"/>
        <v>3.2671717284030137</v>
      </c>
      <c r="H190" s="5">
        <f t="shared" si="10"/>
        <v>0.66975619598067127</v>
      </c>
      <c r="K190" s="4"/>
      <c r="L190" s="4"/>
    </row>
    <row r="191" spans="1:12" x14ac:dyDescent="0.3">
      <c r="A191" t="s">
        <v>60</v>
      </c>
      <c r="B191" t="s">
        <v>61</v>
      </c>
      <c r="C191" s="3">
        <v>1950</v>
      </c>
      <c r="D191" s="4">
        <v>2.0841700018002745</v>
      </c>
      <c r="G191" s="5">
        <f t="shared" si="9"/>
        <v>3.2900346113625178</v>
      </c>
      <c r="H191" s="5">
        <f t="shared" si="10"/>
        <v>0.31893314065079292</v>
      </c>
      <c r="K191" s="4"/>
      <c r="L191" s="4"/>
    </row>
    <row r="192" spans="1:12" x14ac:dyDescent="0.3">
      <c r="A192" t="s">
        <v>60</v>
      </c>
      <c r="B192" t="s">
        <v>61</v>
      </c>
      <c r="C192" s="3">
        <v>2050</v>
      </c>
      <c r="D192" s="4">
        <v>1.4383773478648225</v>
      </c>
      <c r="G192" s="5">
        <f t="shared" si="9"/>
        <v>3.3117538610557542</v>
      </c>
      <c r="H192" s="5">
        <f t="shared" si="10"/>
        <v>0.15787283500179644</v>
      </c>
      <c r="K192" s="4"/>
      <c r="L192" s="4"/>
    </row>
    <row r="193" spans="1:12" x14ac:dyDescent="0.3">
      <c r="A193" t="s">
        <v>60</v>
      </c>
      <c r="B193" t="s">
        <v>61</v>
      </c>
      <c r="C193" s="3">
        <v>2150</v>
      </c>
      <c r="D193" s="4">
        <v>2.7359635881883211</v>
      </c>
      <c r="G193" s="5">
        <f t="shared" si="9"/>
        <v>3.3324384599156054</v>
      </c>
      <c r="H193" s="5">
        <f t="shared" si="10"/>
        <v>0.43711031324028798</v>
      </c>
      <c r="K193" s="4"/>
      <c r="L193" s="4"/>
    </row>
    <row r="194" spans="1:12" x14ac:dyDescent="0.3">
      <c r="A194" t="s">
        <v>60</v>
      </c>
      <c r="B194" t="s">
        <v>61</v>
      </c>
      <c r="C194" s="3">
        <v>2250</v>
      </c>
      <c r="D194" s="4">
        <v>3.3319023417484868</v>
      </c>
      <c r="G194" s="5">
        <f t="shared" si="9"/>
        <v>3.3521825181113627</v>
      </c>
      <c r="H194" s="5">
        <f t="shared" si="10"/>
        <v>0.52269226372475774</v>
      </c>
      <c r="K194" s="4"/>
      <c r="L194" s="4"/>
    </row>
    <row r="195" spans="1:12" x14ac:dyDescent="0.3">
      <c r="A195" t="s">
        <v>60</v>
      </c>
      <c r="B195" t="s">
        <v>61</v>
      </c>
      <c r="C195" s="3">
        <v>2350</v>
      </c>
      <c r="D195" s="4">
        <v>2.4156061172582186</v>
      </c>
      <c r="G195" s="5">
        <f t="shared" ref="G195:G258" si="11">LOG10(C195)</f>
        <v>3.3710678622717363</v>
      </c>
      <c r="H195" s="5">
        <f t="shared" ref="H195:H258" si="12">LOG10(D195)</f>
        <v>0.38302612074093445</v>
      </c>
      <c r="K195" s="4"/>
      <c r="L195" s="4"/>
    </row>
    <row r="196" spans="1:12" x14ac:dyDescent="0.3">
      <c r="A196" t="s">
        <v>60</v>
      </c>
      <c r="B196" t="s">
        <v>61</v>
      </c>
      <c r="C196" s="3">
        <v>2450</v>
      </c>
      <c r="D196" s="4">
        <v>2.4169909478241989</v>
      </c>
      <c r="G196" s="5">
        <f t="shared" si="11"/>
        <v>3.3891660843645326</v>
      </c>
      <c r="H196" s="5">
        <f t="shared" si="12"/>
        <v>0.38327502387998735</v>
      </c>
      <c r="K196" s="4"/>
      <c r="L196" s="4"/>
    </row>
    <row r="197" spans="1:12" x14ac:dyDescent="0.3">
      <c r="A197" t="s">
        <v>60</v>
      </c>
      <c r="B197" t="s">
        <v>61</v>
      </c>
      <c r="C197" s="3">
        <v>2550</v>
      </c>
      <c r="D197" s="4">
        <v>2.743349351206875</v>
      </c>
      <c r="G197" s="5">
        <f t="shared" si="11"/>
        <v>3.406540180433955</v>
      </c>
      <c r="H197" s="5">
        <f t="shared" si="12"/>
        <v>0.43828111625947819</v>
      </c>
      <c r="K197" s="4"/>
      <c r="L197" s="4"/>
    </row>
    <row r="198" spans="1:12" x14ac:dyDescent="0.3">
      <c r="A198" t="s">
        <v>60</v>
      </c>
      <c r="B198" t="s">
        <v>61</v>
      </c>
      <c r="C198" s="3">
        <v>2650</v>
      </c>
      <c r="D198" s="4">
        <v>3.1232545364741346</v>
      </c>
      <c r="G198" s="5">
        <f t="shared" si="11"/>
        <v>3.4232458739368079</v>
      </c>
      <c r="H198" s="5">
        <f t="shared" si="12"/>
        <v>0.49460737945323202</v>
      </c>
      <c r="K198" s="4"/>
      <c r="L198" s="4"/>
    </row>
    <row r="199" spans="1:12" x14ac:dyDescent="0.3">
      <c r="A199" t="s">
        <v>60</v>
      </c>
      <c r="B199" t="s">
        <v>61</v>
      </c>
      <c r="C199" s="3">
        <v>2750</v>
      </c>
      <c r="D199" s="4">
        <v>1.7204211731361334</v>
      </c>
      <c r="G199" s="5">
        <f t="shared" si="11"/>
        <v>3.4393326938302629</v>
      </c>
      <c r="H199" s="5">
        <f t="shared" si="12"/>
        <v>0.2356347787551091</v>
      </c>
      <c r="K199" s="4"/>
      <c r="L199" s="4"/>
    </row>
    <row r="200" spans="1:12" x14ac:dyDescent="0.3">
      <c r="A200" t="s">
        <v>60</v>
      </c>
      <c r="B200" t="s">
        <v>61</v>
      </c>
      <c r="C200" s="3">
        <v>2850</v>
      </c>
      <c r="D200" s="4">
        <v>1.1281753010852444</v>
      </c>
      <c r="G200" s="5">
        <f t="shared" si="11"/>
        <v>3.4548448600085102</v>
      </c>
      <c r="H200" s="5">
        <f t="shared" si="12"/>
        <v>5.2376587571785649E-2</v>
      </c>
      <c r="K200" s="4"/>
      <c r="L200" s="4"/>
    </row>
    <row r="201" spans="1:12" x14ac:dyDescent="0.3">
      <c r="A201" t="s">
        <v>60</v>
      </c>
      <c r="B201" t="s">
        <v>61</v>
      </c>
      <c r="C201" s="3">
        <v>2950</v>
      </c>
      <c r="D201" s="4">
        <v>1.724575664834074</v>
      </c>
      <c r="G201" s="5">
        <f t="shared" si="11"/>
        <v>3.469822015978163</v>
      </c>
      <c r="H201" s="5">
        <f t="shared" si="12"/>
        <v>0.23668225355932515</v>
      </c>
      <c r="K201" s="4"/>
      <c r="L201" s="4"/>
    </row>
    <row r="202" spans="1:12" x14ac:dyDescent="0.3">
      <c r="A202" t="s">
        <v>60</v>
      </c>
      <c r="B202" t="s">
        <v>61</v>
      </c>
      <c r="C202" s="3">
        <v>3050</v>
      </c>
      <c r="D202" s="4">
        <v>0.42975908564253884</v>
      </c>
      <c r="G202" s="5">
        <f t="shared" si="11"/>
        <v>3.4842998393467859</v>
      </c>
      <c r="H202" s="5">
        <f t="shared" si="12"/>
        <v>-0.36677493301738739</v>
      </c>
      <c r="K202" s="4"/>
      <c r="L202" s="4"/>
    </row>
    <row r="203" spans="1:12" x14ac:dyDescent="0.3">
      <c r="A203" t="s">
        <v>60</v>
      </c>
      <c r="B203" t="s">
        <v>61</v>
      </c>
      <c r="C203" s="3">
        <v>3150</v>
      </c>
      <c r="D203" s="4">
        <v>1.0797062312759282</v>
      </c>
      <c r="G203" s="5">
        <f t="shared" si="11"/>
        <v>3.4983105537896004</v>
      </c>
      <c r="H203" s="5">
        <f t="shared" si="12"/>
        <v>3.3305607810419087E-2</v>
      </c>
      <c r="K203" s="4"/>
      <c r="L203" s="4"/>
    </row>
    <row r="204" spans="1:12" x14ac:dyDescent="0.3">
      <c r="A204" t="s">
        <v>60</v>
      </c>
      <c r="B204" t="s">
        <v>61</v>
      </c>
      <c r="C204" s="3">
        <v>3250</v>
      </c>
      <c r="D204" s="4">
        <v>0.75750231959119851</v>
      </c>
      <c r="G204" s="5">
        <f t="shared" si="11"/>
        <v>3.5118833609788744</v>
      </c>
      <c r="H204" s="5">
        <f t="shared" si="12"/>
        <v>-0.12061603294563705</v>
      </c>
      <c r="K204" s="4"/>
      <c r="L204" s="4"/>
    </row>
    <row r="205" spans="1:12" x14ac:dyDescent="0.3">
      <c r="A205" t="s">
        <v>62</v>
      </c>
      <c r="B205" t="s">
        <v>63</v>
      </c>
      <c r="C205" s="3">
        <v>550.00000000000102</v>
      </c>
      <c r="D205" s="4">
        <v>12.991266375545862</v>
      </c>
      <c r="G205" s="5">
        <f t="shared" si="11"/>
        <v>2.7403626894942446</v>
      </c>
      <c r="H205" s="5">
        <f t="shared" si="12"/>
        <v>1.1136514877246808</v>
      </c>
      <c r="K205" s="4"/>
      <c r="L205" s="4"/>
    </row>
    <row r="206" spans="1:12" x14ac:dyDescent="0.3">
      <c r="A206" t="s">
        <v>62</v>
      </c>
      <c r="B206" t="s">
        <v>63</v>
      </c>
      <c r="C206" s="3">
        <v>650.00000000000102</v>
      </c>
      <c r="D206" s="4">
        <v>10.735807860262019</v>
      </c>
      <c r="G206" s="5">
        <f t="shared" si="11"/>
        <v>2.8129133566428561</v>
      </c>
      <c r="H206" s="5">
        <f t="shared" si="12"/>
        <v>1.0308347302862928</v>
      </c>
      <c r="K206" s="4"/>
      <c r="L206" s="4"/>
    </row>
    <row r="207" spans="1:12" x14ac:dyDescent="0.3">
      <c r="A207" t="s">
        <v>62</v>
      </c>
      <c r="B207" t="s">
        <v>63</v>
      </c>
      <c r="C207" s="3">
        <v>750</v>
      </c>
      <c r="D207" s="4">
        <v>8.6921397379912637</v>
      </c>
      <c r="G207" s="5">
        <f t="shared" si="11"/>
        <v>2.8750612633917001</v>
      </c>
      <c r="H207" s="5">
        <f t="shared" si="12"/>
        <v>0.93912669958022865</v>
      </c>
      <c r="K207" s="4"/>
      <c r="L207" s="4"/>
    </row>
    <row r="208" spans="1:12" x14ac:dyDescent="0.3">
      <c r="A208" t="s">
        <v>62</v>
      </c>
      <c r="B208" t="s">
        <v>63</v>
      </c>
      <c r="C208" s="3">
        <v>850</v>
      </c>
      <c r="D208" s="4">
        <v>7.6812227074236086</v>
      </c>
      <c r="G208" s="5">
        <f t="shared" si="11"/>
        <v>2.9294189257142929</v>
      </c>
      <c r="H208" s="5">
        <f t="shared" si="12"/>
        <v>0.88543035711757478</v>
      </c>
      <c r="K208" s="4"/>
      <c r="L208" s="4"/>
    </row>
    <row r="209" spans="1:12" x14ac:dyDescent="0.3">
      <c r="A209" t="s">
        <v>62</v>
      </c>
      <c r="B209" t="s">
        <v>63</v>
      </c>
      <c r="C209" s="3">
        <v>950</v>
      </c>
      <c r="D209" s="4">
        <v>5.6331877729257958</v>
      </c>
      <c r="G209" s="5">
        <f t="shared" si="11"/>
        <v>2.9777236052888476</v>
      </c>
      <c r="H209" s="5">
        <f t="shared" si="12"/>
        <v>0.75075422795936342</v>
      </c>
      <c r="K209" s="4"/>
      <c r="L209" s="4"/>
    </row>
    <row r="210" spans="1:12" x14ac:dyDescent="0.3">
      <c r="A210" t="s">
        <v>62</v>
      </c>
      <c r="B210" t="s">
        <v>63</v>
      </c>
      <c r="C210" s="3">
        <v>1050</v>
      </c>
      <c r="D210" s="4">
        <v>2.1375545851528397</v>
      </c>
      <c r="G210" s="5">
        <f t="shared" si="11"/>
        <v>3.0211892990699383</v>
      </c>
      <c r="H210" s="5">
        <f t="shared" si="12"/>
        <v>0.32991721379926892</v>
      </c>
      <c r="K210" s="4"/>
      <c r="L210" s="4"/>
    </row>
    <row r="211" spans="1:12" x14ac:dyDescent="0.3">
      <c r="A211" t="s">
        <v>62</v>
      </c>
      <c r="B211" t="s">
        <v>63</v>
      </c>
      <c r="C211" s="3">
        <v>1150</v>
      </c>
      <c r="D211" s="4">
        <v>1.1266375545851337</v>
      </c>
      <c r="G211" s="5">
        <f t="shared" si="11"/>
        <v>3.0606978403536118</v>
      </c>
      <c r="H211" s="5">
        <f t="shared" si="12"/>
        <v>5.1784223623334791E-2</v>
      </c>
      <c r="K211" s="4"/>
      <c r="L211" s="4"/>
    </row>
    <row r="212" spans="1:12" x14ac:dyDescent="0.3">
      <c r="A212" t="s">
        <v>62</v>
      </c>
      <c r="B212" t="s">
        <v>63</v>
      </c>
      <c r="C212" s="3">
        <v>1250</v>
      </c>
      <c r="D212" s="4">
        <v>3.4344978165939066</v>
      </c>
      <c r="G212" s="5">
        <f t="shared" si="11"/>
        <v>3.0969100130080562</v>
      </c>
      <c r="H212" s="5">
        <f t="shared" si="12"/>
        <v>0.53586324461942025</v>
      </c>
      <c r="K212" s="4"/>
      <c r="L212" s="4"/>
    </row>
    <row r="213" spans="1:12" x14ac:dyDescent="0.3">
      <c r="A213" t="s">
        <v>62</v>
      </c>
      <c r="B213" t="s">
        <v>63</v>
      </c>
      <c r="C213" s="3">
        <v>1350</v>
      </c>
      <c r="D213" s="4">
        <v>2.4279475982532452</v>
      </c>
      <c r="G213" s="5">
        <f t="shared" si="11"/>
        <v>3.1303337684950061</v>
      </c>
      <c r="H213" s="5">
        <f t="shared" si="12"/>
        <v>0.38523930924216415</v>
      </c>
      <c r="K213" s="4"/>
      <c r="L213" s="4"/>
    </row>
    <row r="214" spans="1:12" x14ac:dyDescent="0.3">
      <c r="A214" t="s">
        <v>62</v>
      </c>
      <c r="B214" t="s">
        <v>63</v>
      </c>
      <c r="C214" s="3">
        <v>1450</v>
      </c>
      <c r="D214" s="4">
        <v>5.7729257641921894</v>
      </c>
      <c r="G214" s="5">
        <f t="shared" si="11"/>
        <v>3.1613680022349748</v>
      </c>
      <c r="H214" s="5">
        <f t="shared" si="12"/>
        <v>0.76139597280973714</v>
      </c>
      <c r="K214" s="4"/>
      <c r="L214" s="4"/>
    </row>
    <row r="215" spans="1:12" x14ac:dyDescent="0.3">
      <c r="A215" t="s">
        <v>62</v>
      </c>
      <c r="B215" t="s">
        <v>63</v>
      </c>
      <c r="C215" s="3">
        <v>1550</v>
      </c>
      <c r="D215" s="4">
        <v>3.5174672489083001</v>
      </c>
      <c r="G215" s="5">
        <f t="shared" si="11"/>
        <v>3.1903316981702914</v>
      </c>
      <c r="H215" s="5">
        <f t="shared" si="12"/>
        <v>0.54623006241534922</v>
      </c>
      <c r="K215" s="4"/>
      <c r="L215" s="4"/>
    </row>
    <row r="216" spans="1:12" x14ac:dyDescent="0.3">
      <c r="A216" t="s">
        <v>62</v>
      </c>
      <c r="B216" t="s">
        <v>63</v>
      </c>
      <c r="C216" s="3">
        <v>1650</v>
      </c>
      <c r="D216" s="4">
        <v>2.5109170305676711</v>
      </c>
      <c r="G216" s="5">
        <f t="shared" si="11"/>
        <v>3.2174839442139063</v>
      </c>
      <c r="H216" s="5">
        <f t="shared" si="12"/>
        <v>0.39983236234974001</v>
      </c>
      <c r="K216" s="4"/>
      <c r="L216" s="4"/>
    </row>
    <row r="217" spans="1:12" x14ac:dyDescent="0.3">
      <c r="A217" t="s">
        <v>62</v>
      </c>
      <c r="B217" t="s">
        <v>63</v>
      </c>
      <c r="C217" s="3">
        <v>1750</v>
      </c>
      <c r="D217" s="4">
        <v>2.5371179039300968</v>
      </c>
      <c r="G217" s="5">
        <f t="shared" si="11"/>
        <v>3.2430380486862944</v>
      </c>
      <c r="H217" s="5">
        <f t="shared" si="12"/>
        <v>0.4043406500504369</v>
      </c>
      <c r="K217" s="4"/>
      <c r="L217" s="4"/>
    </row>
    <row r="218" spans="1:12" x14ac:dyDescent="0.3">
      <c r="A218" t="s">
        <v>62</v>
      </c>
      <c r="B218" t="s">
        <v>63</v>
      </c>
      <c r="C218" s="3">
        <v>1850</v>
      </c>
      <c r="D218" s="4">
        <v>2.567685589519638</v>
      </c>
      <c r="G218" s="5">
        <f t="shared" si="11"/>
        <v>3.2671717284030137</v>
      </c>
      <c r="H218" s="5">
        <f t="shared" si="12"/>
        <v>0.40954184373624836</v>
      </c>
      <c r="K218" s="4"/>
      <c r="L218" s="4"/>
    </row>
    <row r="219" spans="1:12" x14ac:dyDescent="0.3">
      <c r="A219" t="s">
        <v>62</v>
      </c>
      <c r="B219" t="s">
        <v>63</v>
      </c>
      <c r="C219" s="3">
        <v>1950</v>
      </c>
      <c r="D219" s="4">
        <v>2.5938864628820646</v>
      </c>
      <c r="G219" s="5">
        <f t="shared" si="11"/>
        <v>3.2900346113625178</v>
      </c>
      <c r="H219" s="5">
        <f t="shared" si="12"/>
        <v>0.41395096264130027</v>
      </c>
      <c r="K219" s="4"/>
      <c r="L219" s="4"/>
    </row>
    <row r="220" spans="1:12" x14ac:dyDescent="0.3">
      <c r="A220" t="s">
        <v>62</v>
      </c>
      <c r="B220" t="s">
        <v>63</v>
      </c>
      <c r="C220" s="3">
        <v>2050</v>
      </c>
      <c r="D220" s="4">
        <v>1.5829694323144288</v>
      </c>
      <c r="G220" s="5">
        <f t="shared" si="11"/>
        <v>3.3117538610557542</v>
      </c>
      <c r="H220" s="5">
        <f t="shared" si="12"/>
        <v>0.19947252856712952</v>
      </c>
      <c r="K220" s="4"/>
      <c r="L220" s="4"/>
    </row>
    <row r="221" spans="1:12" x14ac:dyDescent="0.3">
      <c r="A221" t="s">
        <v>62</v>
      </c>
      <c r="B221" t="s">
        <v>63</v>
      </c>
      <c r="C221" s="3">
        <v>2150</v>
      </c>
      <c r="D221" s="4">
        <v>2.4388646288209359</v>
      </c>
      <c r="G221" s="5">
        <f t="shared" si="11"/>
        <v>3.3324384599156054</v>
      </c>
      <c r="H221" s="5">
        <f t="shared" si="12"/>
        <v>0.38718769511173545</v>
      </c>
      <c r="K221" s="4"/>
      <c r="L221" s="4"/>
    </row>
    <row r="222" spans="1:12" x14ac:dyDescent="0.3">
      <c r="A222" t="s">
        <v>62</v>
      </c>
      <c r="B222" t="s">
        <v>63</v>
      </c>
      <c r="C222" s="3">
        <v>2250</v>
      </c>
      <c r="D222" s="4">
        <v>2.4694323144104771</v>
      </c>
      <c r="G222" s="5">
        <f t="shared" si="11"/>
        <v>3.3521825181113627</v>
      </c>
      <c r="H222" s="5">
        <f t="shared" si="12"/>
        <v>0.39259712692158555</v>
      </c>
      <c r="K222" s="4"/>
      <c r="L222" s="4"/>
    </row>
    <row r="223" spans="1:12" x14ac:dyDescent="0.3">
      <c r="A223" t="s">
        <v>62</v>
      </c>
      <c r="B223" t="s">
        <v>63</v>
      </c>
      <c r="C223" s="3">
        <v>2350</v>
      </c>
      <c r="D223" s="4">
        <v>2.4956331877729032</v>
      </c>
      <c r="G223" s="5">
        <f t="shared" si="11"/>
        <v>3.3710678622717363</v>
      </c>
      <c r="H223" s="5">
        <f t="shared" si="12"/>
        <v>0.3971807523914086</v>
      </c>
      <c r="K223" s="4"/>
      <c r="L223" s="4"/>
    </row>
    <row r="224" spans="1:12" x14ac:dyDescent="0.3">
      <c r="A224" t="s">
        <v>64</v>
      </c>
      <c r="B224" t="s">
        <v>65</v>
      </c>
      <c r="C224" s="3">
        <v>450.00000000000102</v>
      </c>
      <c r="D224" s="4">
        <v>9.1519604697426686</v>
      </c>
      <c r="G224" s="5">
        <f t="shared" si="11"/>
        <v>2.6532125137753448</v>
      </c>
      <c r="H224" s="5">
        <f t="shared" si="12"/>
        <v>0.96151413559561594</v>
      </c>
      <c r="K224" s="4"/>
      <c r="L224" s="4"/>
    </row>
    <row r="225" spans="1:12" x14ac:dyDescent="0.3">
      <c r="A225" t="s">
        <v>64</v>
      </c>
      <c r="B225" t="s">
        <v>65</v>
      </c>
      <c r="C225" s="3">
        <v>550.00000000000102</v>
      </c>
      <c r="D225" s="4">
        <v>6.8456009754219229</v>
      </c>
      <c r="G225" s="5">
        <f t="shared" si="11"/>
        <v>2.7403626894942446</v>
      </c>
      <c r="H225" s="5">
        <f t="shared" si="12"/>
        <v>0.83541158086336964</v>
      </c>
      <c r="K225" s="4"/>
      <c r="L225" s="4"/>
    </row>
    <row r="226" spans="1:12" x14ac:dyDescent="0.3">
      <c r="A226" t="s">
        <v>64</v>
      </c>
      <c r="B226" t="s">
        <v>65</v>
      </c>
      <c r="C226" s="3">
        <v>650.00000000000102</v>
      </c>
      <c r="D226" s="4">
        <v>4.599563627029462</v>
      </c>
      <c r="G226" s="5">
        <f t="shared" si="11"/>
        <v>2.8129133566428561</v>
      </c>
      <c r="H226" s="5">
        <f t="shared" si="12"/>
        <v>0.66271663095054334</v>
      </c>
      <c r="K226" s="4"/>
      <c r="L226" s="4"/>
    </row>
    <row r="227" spans="1:12" x14ac:dyDescent="0.3">
      <c r="A227" t="s">
        <v>64</v>
      </c>
      <c r="B227" t="s">
        <v>65</v>
      </c>
      <c r="C227" s="3">
        <v>750</v>
      </c>
      <c r="D227" s="4">
        <v>9.1458640826541746</v>
      </c>
      <c r="G227" s="5">
        <f t="shared" si="11"/>
        <v>2.8750612633917001</v>
      </c>
      <c r="H227" s="5">
        <f t="shared" si="12"/>
        <v>0.96122474301099858</v>
      </c>
      <c r="K227" s="4"/>
      <c r="L227" s="4"/>
    </row>
    <row r="228" spans="1:12" x14ac:dyDescent="0.3">
      <c r="A228" t="s">
        <v>64</v>
      </c>
      <c r="B228" t="s">
        <v>65</v>
      </c>
      <c r="C228" s="3">
        <v>850</v>
      </c>
      <c r="D228" s="4">
        <v>4.5957132772893496</v>
      </c>
      <c r="G228" s="5">
        <f t="shared" si="11"/>
        <v>2.9294189257142929</v>
      </c>
      <c r="H228" s="5">
        <f t="shared" si="12"/>
        <v>0.6623529255916597</v>
      </c>
      <c r="K228" s="4"/>
      <c r="L228" s="4"/>
    </row>
    <row r="229" spans="1:12" x14ac:dyDescent="0.3">
      <c r="A229" t="s">
        <v>64</v>
      </c>
      <c r="B229" t="s">
        <v>65</v>
      </c>
      <c r="C229" s="3">
        <v>950</v>
      </c>
      <c r="D229" s="4">
        <v>5.6850413912596887</v>
      </c>
      <c r="G229" s="5">
        <f t="shared" si="11"/>
        <v>2.9777236052888476</v>
      </c>
      <c r="H229" s="5">
        <f t="shared" si="12"/>
        <v>0.75473363101676016</v>
      </c>
      <c r="K229" s="4"/>
      <c r="L229" s="4"/>
    </row>
    <row r="230" spans="1:12" x14ac:dyDescent="0.3">
      <c r="A230" t="s">
        <v>64</v>
      </c>
      <c r="B230" t="s">
        <v>65</v>
      </c>
      <c r="C230" s="3">
        <v>1050</v>
      </c>
      <c r="D230" s="4">
        <v>3.439324905345563</v>
      </c>
      <c r="G230" s="5">
        <f t="shared" si="11"/>
        <v>3.0211892990699383</v>
      </c>
      <c r="H230" s="5">
        <f t="shared" si="12"/>
        <v>0.53647320459014103</v>
      </c>
      <c r="K230" s="4"/>
      <c r="L230" s="4"/>
    </row>
    <row r="231" spans="1:12" x14ac:dyDescent="0.3">
      <c r="A231" t="s">
        <v>64</v>
      </c>
      <c r="B231" t="s">
        <v>65</v>
      </c>
      <c r="C231" s="3">
        <v>1150</v>
      </c>
      <c r="D231" s="4">
        <v>1.1329654110248419</v>
      </c>
      <c r="G231" s="5">
        <f t="shared" si="11"/>
        <v>3.0606978403536118</v>
      </c>
      <c r="H231" s="5">
        <f t="shared" si="12"/>
        <v>5.42166512311393E-2</v>
      </c>
      <c r="K231" s="4"/>
      <c r="L231" s="4"/>
    </row>
    <row r="232" spans="1:12" x14ac:dyDescent="0.3">
      <c r="A232" t="s">
        <v>64</v>
      </c>
      <c r="B232" t="s">
        <v>65</v>
      </c>
      <c r="C232" s="3">
        <v>1250</v>
      </c>
      <c r="D232" s="4">
        <v>1.1310402361547855</v>
      </c>
      <c r="G232" s="5">
        <f t="shared" si="11"/>
        <v>3.0969100130080562</v>
      </c>
      <c r="H232" s="5">
        <f t="shared" si="12"/>
        <v>5.3478054995457512E-2</v>
      </c>
      <c r="K232" s="4"/>
      <c r="L232" s="4"/>
    </row>
    <row r="233" spans="1:12" x14ac:dyDescent="0.3">
      <c r="A233" t="s">
        <v>64</v>
      </c>
      <c r="B233" t="s">
        <v>65</v>
      </c>
      <c r="C233" s="3">
        <v>1350</v>
      </c>
      <c r="D233" s="4">
        <v>4.5854456779824098</v>
      </c>
      <c r="G233" s="5">
        <f t="shared" si="11"/>
        <v>3.1303337684950061</v>
      </c>
      <c r="H233" s="5">
        <f t="shared" si="12"/>
        <v>0.66138155289195955</v>
      </c>
      <c r="K233" s="4"/>
      <c r="L233" s="4"/>
    </row>
    <row r="234" spans="1:12" x14ac:dyDescent="0.3">
      <c r="A234" t="s">
        <v>64</v>
      </c>
      <c r="B234" t="s">
        <v>65</v>
      </c>
      <c r="C234" s="3">
        <v>1450</v>
      </c>
      <c r="D234" s="4">
        <v>3.431303343387023</v>
      </c>
      <c r="G234" s="5">
        <f t="shared" si="11"/>
        <v>3.1613680022349748</v>
      </c>
      <c r="H234" s="5">
        <f t="shared" si="12"/>
        <v>0.53545911343236108</v>
      </c>
      <c r="K234" s="4"/>
      <c r="L234" s="4"/>
    </row>
    <row r="235" spans="1:12" x14ac:dyDescent="0.3">
      <c r="A235" t="s">
        <v>64</v>
      </c>
      <c r="B235" t="s">
        <v>65</v>
      </c>
      <c r="C235" s="3">
        <v>1550</v>
      </c>
      <c r="D235" s="4">
        <v>2.2768401463132824</v>
      </c>
      <c r="G235" s="5">
        <f t="shared" si="11"/>
        <v>3.1903316981702914</v>
      </c>
      <c r="H235" s="5">
        <f t="shared" si="12"/>
        <v>0.35733254049170793</v>
      </c>
      <c r="K235" s="4"/>
      <c r="L235" s="4"/>
    </row>
    <row r="236" spans="1:12" x14ac:dyDescent="0.3">
      <c r="A236" t="s">
        <v>64</v>
      </c>
      <c r="B236" t="s">
        <v>65</v>
      </c>
      <c r="C236" s="3">
        <v>1650</v>
      </c>
      <c r="D236" s="4">
        <v>1.1226978117179012</v>
      </c>
      <c r="G236" s="5">
        <f t="shared" si="11"/>
        <v>3.2174839442139063</v>
      </c>
      <c r="H236" s="5">
        <f t="shared" si="12"/>
        <v>5.0262876150947211E-2</v>
      </c>
      <c r="K236" s="4"/>
      <c r="L236" s="4"/>
    </row>
    <row r="237" spans="1:12" x14ac:dyDescent="0.3">
      <c r="A237" t="s">
        <v>64</v>
      </c>
      <c r="B237" t="s">
        <v>65</v>
      </c>
      <c r="C237" s="3">
        <v>1750</v>
      </c>
      <c r="D237" s="4">
        <v>2.2729897965731891</v>
      </c>
      <c r="G237" s="5">
        <f t="shared" si="11"/>
        <v>3.2430380486862944</v>
      </c>
      <c r="H237" s="5">
        <f t="shared" si="12"/>
        <v>0.35659748618607662</v>
      </c>
      <c r="K237" s="4"/>
      <c r="L237" s="4"/>
    </row>
    <row r="238" spans="1:12" x14ac:dyDescent="0.3">
      <c r="A238" t="s">
        <v>64</v>
      </c>
      <c r="B238" t="s">
        <v>65</v>
      </c>
      <c r="C238" s="3">
        <v>1850</v>
      </c>
      <c r="D238" s="4">
        <v>3.4232817814284826</v>
      </c>
      <c r="G238" s="5">
        <f t="shared" si="11"/>
        <v>3.2671717284030137</v>
      </c>
      <c r="H238" s="5">
        <f t="shared" si="12"/>
        <v>0.53444264879687997</v>
      </c>
      <c r="K238" s="4"/>
      <c r="L238" s="4"/>
    </row>
    <row r="239" spans="1:12" x14ac:dyDescent="0.3">
      <c r="A239" t="s">
        <v>64</v>
      </c>
      <c r="B239" t="s">
        <v>65</v>
      </c>
      <c r="C239" s="3">
        <v>1950</v>
      </c>
      <c r="D239" s="4">
        <v>1.1166014246294078</v>
      </c>
      <c r="G239" s="5">
        <f t="shared" si="11"/>
        <v>3.2900346113625178</v>
      </c>
      <c r="H239" s="5">
        <f t="shared" si="12"/>
        <v>4.7898177614621888E-2</v>
      </c>
      <c r="K239" s="4"/>
      <c r="L239" s="4"/>
    </row>
    <row r="240" spans="1:12" x14ac:dyDescent="0.3">
      <c r="A240" t="s">
        <v>66</v>
      </c>
      <c r="B240" t="s">
        <v>67</v>
      </c>
      <c r="C240" s="3">
        <v>500</v>
      </c>
      <c r="D240" s="4">
        <v>70.387020669999998</v>
      </c>
      <c r="G240" s="5">
        <f t="shared" si="11"/>
        <v>2.6989700043360187</v>
      </c>
      <c r="H240" s="5">
        <f t="shared" si="12"/>
        <v>1.8474925828483324</v>
      </c>
      <c r="K240" s="4"/>
      <c r="L240" s="4"/>
    </row>
    <row r="241" spans="1:12" x14ac:dyDescent="0.3">
      <c r="A241" t="s">
        <v>66</v>
      </c>
      <c r="B241" t="s">
        <v>67</v>
      </c>
      <c r="C241" s="3">
        <v>1000</v>
      </c>
      <c r="D241" s="4">
        <v>15.00412068</v>
      </c>
      <c r="G241" s="5">
        <f t="shared" si="11"/>
        <v>3</v>
      </c>
      <c r="H241" s="5">
        <f t="shared" si="12"/>
        <v>1.1762105485770125</v>
      </c>
      <c r="K241" s="4"/>
      <c r="L241" s="4"/>
    </row>
    <row r="242" spans="1:12" x14ac:dyDescent="0.3">
      <c r="A242" t="s">
        <v>66</v>
      </c>
      <c r="B242" t="s">
        <v>67</v>
      </c>
      <c r="C242" s="3">
        <v>1500</v>
      </c>
      <c r="D242" s="4">
        <v>0.73057220899999997</v>
      </c>
      <c r="G242" s="5">
        <f t="shared" si="11"/>
        <v>3.1760912590556813</v>
      </c>
      <c r="H242" s="5">
        <f t="shared" si="12"/>
        <v>-0.13633685239169785</v>
      </c>
      <c r="K242" s="4"/>
      <c r="L242" s="4"/>
    </row>
    <row r="243" spans="1:12" x14ac:dyDescent="0.3">
      <c r="A243" t="s">
        <v>66</v>
      </c>
      <c r="B243" t="s">
        <v>67</v>
      </c>
      <c r="C243" s="3">
        <v>2000</v>
      </c>
      <c r="D243" s="4">
        <v>1.2622206419999999</v>
      </c>
      <c r="G243" s="5">
        <f t="shared" si="11"/>
        <v>3.3010299956639813</v>
      </c>
      <c r="H243" s="5">
        <f t="shared" si="12"/>
        <v>0.10113527822616919</v>
      </c>
      <c r="K243" s="4"/>
      <c r="L243" s="4"/>
    </row>
    <row r="244" spans="1:12" x14ac:dyDescent="0.3">
      <c r="A244" t="s">
        <v>66</v>
      </c>
      <c r="B244" t="s">
        <v>67</v>
      </c>
      <c r="C244" s="3">
        <v>2500</v>
      </c>
      <c r="D244" s="4">
        <v>2.433463148</v>
      </c>
      <c r="G244" s="5">
        <f t="shared" si="11"/>
        <v>3.3979400086720375</v>
      </c>
      <c r="H244" s="5">
        <f t="shared" si="12"/>
        <v>0.38622477373899416</v>
      </c>
      <c r="K244" s="4"/>
      <c r="L244" s="4"/>
    </row>
    <row r="245" spans="1:12" x14ac:dyDescent="0.3">
      <c r="A245" t="s">
        <v>66</v>
      </c>
      <c r="B245" t="s">
        <v>67</v>
      </c>
      <c r="C245" s="3">
        <v>3000</v>
      </c>
      <c r="D245" s="4">
        <v>2.4528545799999999</v>
      </c>
      <c r="G245" s="5">
        <f t="shared" si="11"/>
        <v>3.4771212547196626</v>
      </c>
      <c r="H245" s="5">
        <f t="shared" si="12"/>
        <v>0.38967180137571755</v>
      </c>
      <c r="K245" s="4"/>
      <c r="L245" s="4"/>
    </row>
    <row r="246" spans="1:12" x14ac:dyDescent="0.3">
      <c r="A246" t="s">
        <v>66</v>
      </c>
      <c r="B246" t="s">
        <v>67</v>
      </c>
      <c r="C246" s="3">
        <v>3500</v>
      </c>
      <c r="D246" s="4">
        <v>2.091850751</v>
      </c>
      <c r="G246" s="5">
        <f t="shared" si="11"/>
        <v>3.5440680443502757</v>
      </c>
      <c r="H246" s="5">
        <f t="shared" si="12"/>
        <v>0.32053069533415307</v>
      </c>
      <c r="K246" s="4"/>
      <c r="L246" s="4"/>
    </row>
    <row r="247" spans="1:12" x14ac:dyDescent="0.3">
      <c r="A247" t="s">
        <v>66</v>
      </c>
      <c r="B247" t="s">
        <v>67</v>
      </c>
      <c r="C247" s="3">
        <v>4000</v>
      </c>
      <c r="D247" s="4">
        <v>2.113504517</v>
      </c>
      <c r="G247" s="5">
        <f t="shared" si="11"/>
        <v>3.6020599913279625</v>
      </c>
      <c r="H247" s="5">
        <f t="shared" si="12"/>
        <v>0.32500318034392506</v>
      </c>
      <c r="K247" s="4"/>
      <c r="L247" s="4"/>
    </row>
    <row r="248" spans="1:12" x14ac:dyDescent="0.3">
      <c r="A248" t="s">
        <v>66</v>
      </c>
      <c r="B248" t="s">
        <v>67</v>
      </c>
      <c r="C248" s="3">
        <v>4500</v>
      </c>
      <c r="D248" s="4">
        <v>1.8809689249999999</v>
      </c>
      <c r="G248" s="5">
        <f t="shared" si="11"/>
        <v>3.6532125137753435</v>
      </c>
      <c r="H248" s="5">
        <f t="shared" si="12"/>
        <v>0.27438162074309336</v>
      </c>
      <c r="K248" s="4"/>
      <c r="L248" s="4"/>
    </row>
    <row r="249" spans="1:12" x14ac:dyDescent="0.3">
      <c r="A249" t="s">
        <v>66</v>
      </c>
      <c r="B249" t="s">
        <v>67</v>
      </c>
      <c r="C249" s="3">
        <v>5000</v>
      </c>
      <c r="D249" s="4">
        <v>1.646817381</v>
      </c>
      <c r="G249" s="5">
        <f t="shared" si="11"/>
        <v>3.6989700043360187</v>
      </c>
      <c r="H249" s="5">
        <f t="shared" si="12"/>
        <v>0.21664544202265235</v>
      </c>
      <c r="K249" s="4"/>
      <c r="L249" s="4"/>
    </row>
    <row r="250" spans="1:12" x14ac:dyDescent="0.3">
      <c r="A250" t="s">
        <v>68</v>
      </c>
      <c r="B250" t="s">
        <v>69</v>
      </c>
      <c r="C250" s="3">
        <v>125</v>
      </c>
      <c r="D250" s="4">
        <v>24.736455013483731</v>
      </c>
      <c r="E250" s="3">
        <v>125</v>
      </c>
      <c r="F250" s="2">
        <f>SUMIF($C$250:$C$283,E250,$D$250:$D$283)</f>
        <v>24.736455013483731</v>
      </c>
      <c r="G250" s="5">
        <f t="shared" si="11"/>
        <v>2.0969100130080562</v>
      </c>
      <c r="H250" s="5">
        <f t="shared" si="12"/>
        <v>1.3933374609198166</v>
      </c>
      <c r="K250" s="4"/>
      <c r="L250" s="4"/>
    </row>
    <row r="251" spans="1:12" x14ac:dyDescent="0.3">
      <c r="A251" t="s">
        <v>68</v>
      </c>
      <c r="B251" t="s">
        <v>69</v>
      </c>
      <c r="C251" s="3">
        <v>175</v>
      </c>
      <c r="D251" s="4">
        <v>19.735229222848744</v>
      </c>
      <c r="E251" s="3">
        <v>175</v>
      </c>
      <c r="F251" s="2">
        <f t="shared" ref="F251:F267" si="13">SUMIF($C$250:$C$283,E251,$D$250:$D$283)</f>
        <v>19.735229222848744</v>
      </c>
      <c r="G251" s="5">
        <f t="shared" si="11"/>
        <v>2.2430380486862944</v>
      </c>
      <c r="H251" s="5">
        <f t="shared" si="12"/>
        <v>1.2952421750507741</v>
      </c>
      <c r="K251" s="4"/>
      <c r="L251" s="4"/>
    </row>
    <row r="252" spans="1:12" x14ac:dyDescent="0.3">
      <c r="A252" t="s">
        <v>68</v>
      </c>
      <c r="B252" t="s">
        <v>69</v>
      </c>
      <c r="C252" s="3">
        <v>225</v>
      </c>
      <c r="D252" s="4">
        <v>12.82177004167681</v>
      </c>
      <c r="E252" s="3">
        <v>225</v>
      </c>
      <c r="F252" s="2">
        <f t="shared" si="13"/>
        <v>24.800183796786733</v>
      </c>
      <c r="G252" s="5">
        <f t="shared" si="11"/>
        <v>2.3521825181113627</v>
      </c>
      <c r="H252" s="5">
        <f t="shared" si="12"/>
        <v>1.1079479835501773</v>
      </c>
      <c r="K252" s="4"/>
      <c r="L252" s="4"/>
    </row>
    <row r="253" spans="1:12" x14ac:dyDescent="0.3">
      <c r="A253" t="s">
        <v>68</v>
      </c>
      <c r="B253" t="s">
        <v>69</v>
      </c>
      <c r="C253" s="3">
        <v>275</v>
      </c>
      <c r="D253" s="4">
        <v>7.4528070605540755</v>
      </c>
      <c r="E253" s="3">
        <v>275</v>
      </c>
      <c r="F253" s="2">
        <f t="shared" si="13"/>
        <v>17.42479854384737</v>
      </c>
      <c r="G253" s="5">
        <f t="shared" si="11"/>
        <v>2.4393326938302629</v>
      </c>
      <c r="H253" s="5">
        <f t="shared" si="12"/>
        <v>0.87231987829166024</v>
      </c>
      <c r="K253" s="4"/>
      <c r="L253" s="4"/>
    </row>
    <row r="254" spans="1:12" x14ac:dyDescent="0.3">
      <c r="A254" t="s">
        <v>68</v>
      </c>
      <c r="B254" t="s">
        <v>69</v>
      </c>
      <c r="C254" s="3">
        <v>325</v>
      </c>
      <c r="D254" s="4">
        <v>4.7315518509438608</v>
      </c>
      <c r="E254" s="3">
        <v>325</v>
      </c>
      <c r="F254" s="2">
        <f t="shared" si="13"/>
        <v>12.239124738434978</v>
      </c>
      <c r="G254" s="5">
        <f t="shared" si="11"/>
        <v>2.5118833609788744</v>
      </c>
      <c r="H254" s="5">
        <f t="shared" si="12"/>
        <v>0.67500360369067935</v>
      </c>
      <c r="K254" s="4"/>
      <c r="L254" s="4"/>
    </row>
    <row r="255" spans="1:12" x14ac:dyDescent="0.3">
      <c r="A255" t="s">
        <v>68</v>
      </c>
      <c r="B255" t="s">
        <v>69</v>
      </c>
      <c r="C255" s="3">
        <v>375</v>
      </c>
      <c r="D255" s="4">
        <v>2.8193184604069699</v>
      </c>
      <c r="E255" s="3">
        <v>375</v>
      </c>
      <c r="F255" s="2">
        <f t="shared" si="13"/>
        <v>11.926669000311227</v>
      </c>
      <c r="G255" s="5">
        <f t="shared" si="11"/>
        <v>2.5740312677277188</v>
      </c>
      <c r="H255" s="5">
        <f t="shared" si="12"/>
        <v>0.45014413503651823</v>
      </c>
      <c r="K255" s="4"/>
      <c r="L255" s="4"/>
    </row>
    <row r="256" spans="1:12" x14ac:dyDescent="0.3">
      <c r="A256" t="s">
        <v>68</v>
      </c>
      <c r="B256" t="s">
        <v>69</v>
      </c>
      <c r="C256" s="3">
        <v>425</v>
      </c>
      <c r="D256" s="4">
        <v>2.0102966413336558</v>
      </c>
      <c r="E256" s="3">
        <v>425</v>
      </c>
      <c r="F256" s="2">
        <f t="shared" si="13"/>
        <v>10.485015356746917</v>
      </c>
      <c r="G256" s="5">
        <f t="shared" si="11"/>
        <v>2.6283889300503116</v>
      </c>
      <c r="H256" s="5">
        <f t="shared" si="12"/>
        <v>0.30326014706662113</v>
      </c>
      <c r="K256" s="4"/>
      <c r="L256" s="4"/>
    </row>
    <row r="257" spans="1:12" x14ac:dyDescent="0.3">
      <c r="A257" t="s">
        <v>68</v>
      </c>
      <c r="B257" t="s">
        <v>69</v>
      </c>
      <c r="C257" s="3">
        <v>475</v>
      </c>
      <c r="D257" s="4">
        <v>1.3483696984555009</v>
      </c>
      <c r="E257" s="3">
        <v>475</v>
      </c>
      <c r="F257" s="2">
        <f t="shared" si="13"/>
        <v>6.4429418696035938</v>
      </c>
      <c r="G257" s="5">
        <f t="shared" si="11"/>
        <v>2.6766936096248664</v>
      </c>
      <c r="H257" s="5">
        <f t="shared" si="12"/>
        <v>0.12980898417714834</v>
      </c>
      <c r="K257" s="4"/>
      <c r="L257" s="4"/>
    </row>
    <row r="258" spans="1:12" x14ac:dyDescent="0.3">
      <c r="A258" t="s">
        <v>68</v>
      </c>
      <c r="B258" t="s">
        <v>69</v>
      </c>
      <c r="C258" s="3">
        <v>525</v>
      </c>
      <c r="D258" s="4">
        <v>1.2748222603579269</v>
      </c>
      <c r="E258" s="3">
        <v>525</v>
      </c>
      <c r="F258" s="2">
        <f t="shared" si="13"/>
        <v>6.1945604063695034</v>
      </c>
      <c r="G258" s="5">
        <f t="shared" si="11"/>
        <v>2.720159303405957</v>
      </c>
      <c r="H258" s="5">
        <f t="shared" si="12"/>
        <v>0.10544963831770322</v>
      </c>
      <c r="K258" s="4"/>
      <c r="L258" s="4"/>
    </row>
    <row r="259" spans="1:12" x14ac:dyDescent="0.3">
      <c r="A259" t="s">
        <v>68</v>
      </c>
      <c r="B259" t="s">
        <v>69</v>
      </c>
      <c r="C259" s="3">
        <v>575</v>
      </c>
      <c r="D259" s="4">
        <v>0.53934787938220152</v>
      </c>
      <c r="E259" s="3">
        <v>575</v>
      </c>
      <c r="F259" s="2">
        <f t="shared" si="13"/>
        <v>4.9408705633028767</v>
      </c>
      <c r="G259" s="5">
        <f t="shared" ref="G259:G322" si="14">LOG10(C259)</f>
        <v>2.7596678446896306</v>
      </c>
      <c r="H259" s="5">
        <f t="shared" ref="H259:H322" si="15">LOG10(D259)</f>
        <v>-0.26813102449488835</v>
      </c>
      <c r="K259" s="4"/>
      <c r="L259" s="4"/>
    </row>
    <row r="260" spans="1:12" x14ac:dyDescent="0.3">
      <c r="A260" t="s">
        <v>68</v>
      </c>
      <c r="B260" t="s">
        <v>69</v>
      </c>
      <c r="C260" s="3">
        <v>625</v>
      </c>
      <c r="D260" s="4">
        <v>0.53934787938220152</v>
      </c>
      <c r="E260" s="3">
        <v>625</v>
      </c>
      <c r="F260" s="2">
        <f t="shared" si="13"/>
        <v>5.1095503248747924</v>
      </c>
      <c r="G260" s="5">
        <f t="shared" si="14"/>
        <v>2.7958800173440754</v>
      </c>
      <c r="H260" s="5">
        <f t="shared" si="15"/>
        <v>-0.26813102449488835</v>
      </c>
      <c r="K260" s="4"/>
      <c r="L260" s="4"/>
    </row>
    <row r="261" spans="1:12" x14ac:dyDescent="0.3">
      <c r="A261" t="s">
        <v>68</v>
      </c>
      <c r="B261" t="s">
        <v>69</v>
      </c>
      <c r="C261" s="3">
        <v>675</v>
      </c>
      <c r="D261" s="4">
        <v>0.46580044128463088</v>
      </c>
      <c r="E261" s="3">
        <v>675</v>
      </c>
      <c r="F261" s="2">
        <f t="shared" si="13"/>
        <v>3.7164758386234191</v>
      </c>
      <c r="G261" s="5">
        <f t="shared" si="14"/>
        <v>2.8293037728310249</v>
      </c>
      <c r="H261" s="5">
        <f t="shared" si="15"/>
        <v>-0.33180010436426349</v>
      </c>
      <c r="K261" s="4"/>
      <c r="L261" s="4"/>
    </row>
    <row r="262" spans="1:12" x14ac:dyDescent="0.3">
      <c r="A262" t="s">
        <v>68</v>
      </c>
      <c r="B262" t="s">
        <v>69</v>
      </c>
      <c r="C262" s="3">
        <v>725</v>
      </c>
      <c r="D262" s="4">
        <v>0.31870556508948172</v>
      </c>
      <c r="E262" s="3">
        <v>725</v>
      </c>
      <c r="F262" s="2">
        <f t="shared" si="13"/>
        <v>2.6506089696214721</v>
      </c>
      <c r="G262" s="5">
        <f t="shared" si="14"/>
        <v>2.8603380065709936</v>
      </c>
      <c r="H262" s="5">
        <f t="shared" si="15"/>
        <v>-0.49661035301025919</v>
      </c>
      <c r="K262" s="4"/>
      <c r="L262" s="4"/>
    </row>
    <row r="263" spans="1:12" x14ac:dyDescent="0.3">
      <c r="A263" t="s">
        <v>68</v>
      </c>
      <c r="B263" t="s">
        <v>69</v>
      </c>
      <c r="C263" s="3">
        <v>775</v>
      </c>
      <c r="D263" s="4">
        <v>9.806325079676223E-2</v>
      </c>
      <c r="E263" s="3">
        <v>775</v>
      </c>
      <c r="F263" s="2">
        <f t="shared" si="13"/>
        <v>3.8006468834335556</v>
      </c>
      <c r="G263" s="5">
        <f t="shared" si="14"/>
        <v>2.8893017025063101</v>
      </c>
      <c r="H263" s="5">
        <f t="shared" si="15"/>
        <v>-1.0084937139891397</v>
      </c>
      <c r="K263" s="4"/>
      <c r="L263" s="4"/>
    </row>
    <row r="264" spans="1:12" x14ac:dyDescent="0.3">
      <c r="A264" t="s">
        <v>68</v>
      </c>
      <c r="B264" t="s">
        <v>69</v>
      </c>
      <c r="C264" s="3">
        <v>825</v>
      </c>
      <c r="D264" s="4">
        <v>0.46580044128463088</v>
      </c>
      <c r="E264" s="3">
        <v>825</v>
      </c>
      <c r="F264" s="2">
        <f t="shared" si="13"/>
        <v>3.2494135564835096</v>
      </c>
      <c r="G264" s="5">
        <f t="shared" si="14"/>
        <v>2.916453948549925</v>
      </c>
      <c r="H264" s="5">
        <f t="shared" si="15"/>
        <v>-0.33180010436426349</v>
      </c>
      <c r="K264" s="4"/>
      <c r="L264" s="4"/>
    </row>
    <row r="265" spans="1:12" x14ac:dyDescent="0.3">
      <c r="A265" t="s">
        <v>68</v>
      </c>
      <c r="B265" t="s">
        <v>69</v>
      </c>
      <c r="C265" s="3">
        <v>875</v>
      </c>
      <c r="D265" s="4">
        <v>0.17161068889433598</v>
      </c>
      <c r="E265" s="3">
        <v>875</v>
      </c>
      <c r="F265" s="2">
        <f t="shared" si="13"/>
        <v>1.2922491441080135</v>
      </c>
      <c r="G265" s="5">
        <f t="shared" si="14"/>
        <v>2.9420080530223132</v>
      </c>
      <c r="H265" s="5">
        <f t="shared" si="15"/>
        <v>-0.76545566530283993</v>
      </c>
      <c r="K265" s="4"/>
      <c r="L265" s="4"/>
    </row>
    <row r="266" spans="1:12" x14ac:dyDescent="0.3">
      <c r="A266" t="s">
        <v>68</v>
      </c>
      <c r="B266" t="s">
        <v>69</v>
      </c>
      <c r="C266" s="3">
        <v>925</v>
      </c>
      <c r="D266" s="4">
        <v>0.17161068889433598</v>
      </c>
      <c r="E266" s="3">
        <v>925</v>
      </c>
      <c r="F266" s="2">
        <f t="shared" si="13"/>
        <v>2.2624390163739485</v>
      </c>
      <c r="G266" s="5">
        <f t="shared" si="14"/>
        <v>2.9661417327390325</v>
      </c>
      <c r="H266" s="5">
        <f t="shared" si="15"/>
        <v>-0.76545566530283993</v>
      </c>
      <c r="K266" s="4"/>
      <c r="L266" s="4"/>
    </row>
    <row r="267" spans="1:12" x14ac:dyDescent="0.3">
      <c r="A267" t="s">
        <v>68</v>
      </c>
      <c r="B267" t="s">
        <v>69</v>
      </c>
      <c r="C267" s="3">
        <v>975</v>
      </c>
      <c r="D267" s="4">
        <v>0.17161068889433598</v>
      </c>
      <c r="E267" s="3">
        <v>975</v>
      </c>
      <c r="F267" s="2">
        <f t="shared" si="13"/>
        <v>1.4580172110902132</v>
      </c>
      <c r="G267" s="5">
        <f t="shared" si="14"/>
        <v>2.989004615698537</v>
      </c>
      <c r="H267" s="5">
        <f t="shared" si="15"/>
        <v>-0.76545566530283993</v>
      </c>
      <c r="K267" s="4"/>
      <c r="L267" s="4"/>
    </row>
    <row r="268" spans="1:12" x14ac:dyDescent="0.3">
      <c r="A268" t="s">
        <v>70</v>
      </c>
      <c r="B268" t="s">
        <v>71</v>
      </c>
      <c r="C268" s="3">
        <v>225</v>
      </c>
      <c r="D268" s="4">
        <v>11.978413755109921</v>
      </c>
      <c r="G268" s="5">
        <f t="shared" si="14"/>
        <v>2.3521825181113627</v>
      </c>
      <c r="H268" s="5">
        <f t="shared" si="15"/>
        <v>1.0783993102891511</v>
      </c>
      <c r="K268" s="4"/>
      <c r="L268" s="4"/>
    </row>
    <row r="269" spans="1:12" x14ac:dyDescent="0.3">
      <c r="A269" t="s">
        <v>70</v>
      </c>
      <c r="B269" t="s">
        <v>71</v>
      </c>
      <c r="C269" s="3">
        <v>275</v>
      </c>
      <c r="D269" s="4">
        <v>9.9719914832932943</v>
      </c>
      <c r="G269" s="5">
        <f t="shared" si="14"/>
        <v>2.4393326938302629</v>
      </c>
      <c r="H269" s="5">
        <f t="shared" si="15"/>
        <v>0.99878189891714442</v>
      </c>
      <c r="K269" s="4"/>
      <c r="L269" s="4"/>
    </row>
    <row r="270" spans="1:12" x14ac:dyDescent="0.3">
      <c r="A270" t="s">
        <v>70</v>
      </c>
      <c r="B270" t="s">
        <v>71</v>
      </c>
      <c r="C270" s="3">
        <v>325</v>
      </c>
      <c r="D270" s="4">
        <v>7.5075728874911167</v>
      </c>
      <c r="G270" s="5">
        <f t="shared" si="14"/>
        <v>2.5118833609788744</v>
      </c>
      <c r="H270" s="5">
        <f t="shared" si="15"/>
        <v>0.87549955725217499</v>
      </c>
      <c r="K270" s="4"/>
      <c r="L270" s="4"/>
    </row>
    <row r="271" spans="1:12" x14ac:dyDescent="0.3">
      <c r="A271" t="s">
        <v>70</v>
      </c>
      <c r="B271" t="s">
        <v>71</v>
      </c>
      <c r="C271" s="3">
        <v>375</v>
      </c>
      <c r="D271" s="4">
        <v>9.1073505399042567</v>
      </c>
      <c r="G271" s="5">
        <f t="shared" si="14"/>
        <v>2.5740312677277188</v>
      </c>
      <c r="H271" s="5">
        <f t="shared" si="15"/>
        <v>0.95939205279592366</v>
      </c>
      <c r="K271" s="4"/>
      <c r="L271" s="4"/>
    </row>
    <row r="272" spans="1:12" x14ac:dyDescent="0.3">
      <c r="A272" t="s">
        <v>70</v>
      </c>
      <c r="B272" t="s">
        <v>71</v>
      </c>
      <c r="C272" s="3">
        <v>425</v>
      </c>
      <c r="D272" s="4">
        <v>8.4747187154132622</v>
      </c>
      <c r="G272" s="5">
        <f t="shared" si="14"/>
        <v>2.6283889300503116</v>
      </c>
      <c r="H272" s="5">
        <f t="shared" si="15"/>
        <v>0.92812529243604536</v>
      </c>
      <c r="K272" s="4"/>
      <c r="L272" s="4"/>
    </row>
    <row r="273" spans="1:12" x14ac:dyDescent="0.3">
      <c r="A273" t="s">
        <v>70</v>
      </c>
      <c r="B273" t="s">
        <v>71</v>
      </c>
      <c r="C273" s="3">
        <v>475</v>
      </c>
      <c r="D273" s="4">
        <v>5.0945721711480934</v>
      </c>
      <c r="G273" s="5">
        <f t="shared" si="14"/>
        <v>2.6766936096248664</v>
      </c>
      <c r="H273" s="5">
        <f t="shared" si="15"/>
        <v>0.70710771895853575</v>
      </c>
      <c r="K273" s="4"/>
      <c r="L273" s="4"/>
    </row>
    <row r="274" spans="1:12" x14ac:dyDescent="0.3">
      <c r="A274" t="s">
        <v>70</v>
      </c>
      <c r="B274" t="s">
        <v>71</v>
      </c>
      <c r="C274" s="3">
        <v>525</v>
      </c>
      <c r="D274" s="4">
        <v>4.9197381460115768</v>
      </c>
      <c r="G274" s="5">
        <f t="shared" si="14"/>
        <v>2.720159303405957</v>
      </c>
      <c r="H274" s="5">
        <f t="shared" si="15"/>
        <v>0.69194198797699169</v>
      </c>
      <c r="K274" s="4"/>
      <c r="L274" s="4"/>
    </row>
    <row r="275" spans="1:12" x14ac:dyDescent="0.3">
      <c r="A275" t="s">
        <v>70</v>
      </c>
      <c r="B275" t="s">
        <v>71</v>
      </c>
      <c r="C275" s="3">
        <v>575</v>
      </c>
      <c r="D275" s="4">
        <v>4.4015226839206747</v>
      </c>
      <c r="G275" s="5">
        <f t="shared" si="14"/>
        <v>2.7596678446896306</v>
      </c>
      <c r="H275" s="5">
        <f t="shared" si="15"/>
        <v>0.64360294440113297</v>
      </c>
      <c r="K275" s="4"/>
      <c r="L275" s="4"/>
    </row>
    <row r="276" spans="1:12" x14ac:dyDescent="0.3">
      <c r="A276" t="s">
        <v>70</v>
      </c>
      <c r="B276" t="s">
        <v>71</v>
      </c>
      <c r="C276" s="3">
        <v>625</v>
      </c>
      <c r="D276" s="4">
        <v>4.5702024454925914</v>
      </c>
      <c r="G276" s="5">
        <f t="shared" si="14"/>
        <v>2.7958800173440754</v>
      </c>
      <c r="H276" s="5">
        <f t="shared" si="15"/>
        <v>0.65993543836590707</v>
      </c>
      <c r="K276" s="4"/>
      <c r="L276" s="4"/>
    </row>
    <row r="277" spans="1:12" x14ac:dyDescent="0.3">
      <c r="A277" t="s">
        <v>70</v>
      </c>
      <c r="B277" t="s">
        <v>71</v>
      </c>
      <c r="C277" s="3">
        <v>675</v>
      </c>
      <c r="D277" s="4">
        <v>3.2506753973387883</v>
      </c>
      <c r="G277" s="5">
        <f t="shared" si="14"/>
        <v>2.8293037728310249</v>
      </c>
      <c r="H277" s="5">
        <f t="shared" si="15"/>
        <v>0.51197360432143646</v>
      </c>
      <c r="K277" s="4"/>
      <c r="L277" s="4"/>
    </row>
    <row r="278" spans="1:12" x14ac:dyDescent="0.3">
      <c r="A278" t="s">
        <v>70</v>
      </c>
      <c r="B278" t="s">
        <v>71</v>
      </c>
      <c r="C278" s="3">
        <v>725</v>
      </c>
      <c r="D278" s="4">
        <v>2.3319034045319902</v>
      </c>
      <c r="G278" s="5">
        <f t="shared" si="14"/>
        <v>2.8603380065709936</v>
      </c>
      <c r="H278" s="5">
        <f t="shared" si="15"/>
        <v>0.36771055648680645</v>
      </c>
      <c r="K278" s="4"/>
      <c r="L278" s="4"/>
    </row>
    <row r="279" spans="1:12" x14ac:dyDescent="0.3">
      <c r="A279" t="s">
        <v>70</v>
      </c>
      <c r="B279" t="s">
        <v>71</v>
      </c>
      <c r="C279" s="3">
        <v>775</v>
      </c>
      <c r="D279" s="4">
        <v>3.7025836326367934</v>
      </c>
      <c r="G279" s="5">
        <f t="shared" si="14"/>
        <v>2.8893017025063101</v>
      </c>
      <c r="H279" s="5">
        <f t="shared" si="15"/>
        <v>0.56850487699269459</v>
      </c>
      <c r="K279" s="4"/>
      <c r="L279" s="4"/>
    </row>
    <row r="280" spans="1:12" x14ac:dyDescent="0.3">
      <c r="A280" t="s">
        <v>70</v>
      </c>
      <c r="B280" t="s">
        <v>71</v>
      </c>
      <c r="C280" s="3">
        <v>825</v>
      </c>
      <c r="D280" s="4">
        <v>2.7836131151988788</v>
      </c>
      <c r="G280" s="5">
        <f t="shared" si="14"/>
        <v>2.916453948549925</v>
      </c>
      <c r="H280" s="5">
        <f t="shared" si="15"/>
        <v>0.44460887403834015</v>
      </c>
      <c r="K280" s="4"/>
      <c r="L280" s="4"/>
    </row>
    <row r="281" spans="1:12" x14ac:dyDescent="0.3">
      <c r="A281" t="s">
        <v>70</v>
      </c>
      <c r="B281" t="s">
        <v>71</v>
      </c>
      <c r="C281" s="3">
        <v>875</v>
      </c>
      <c r="D281" s="4">
        <v>1.1206384552136774</v>
      </c>
      <c r="G281" s="5">
        <f t="shared" si="14"/>
        <v>2.9420080530223132</v>
      </c>
      <c r="H281" s="5">
        <f t="shared" si="15"/>
        <v>4.9465521398146042E-2</v>
      </c>
      <c r="K281" s="4"/>
      <c r="L281" s="4"/>
    </row>
    <row r="282" spans="1:12" x14ac:dyDescent="0.3">
      <c r="A282" t="s">
        <v>70</v>
      </c>
      <c r="B282" t="s">
        <v>71</v>
      </c>
      <c r="C282" s="3">
        <v>925</v>
      </c>
      <c r="D282" s="4">
        <v>2.0908283274796124</v>
      </c>
      <c r="G282" s="5">
        <f t="shared" si="14"/>
        <v>2.9661417327390325</v>
      </c>
      <c r="H282" s="5">
        <f t="shared" si="15"/>
        <v>0.32031837548193154</v>
      </c>
      <c r="K282" s="4"/>
      <c r="L282" s="4"/>
    </row>
    <row r="283" spans="1:12" x14ac:dyDescent="0.3">
      <c r="A283" t="s">
        <v>70</v>
      </c>
      <c r="B283" t="s">
        <v>71</v>
      </c>
      <c r="C283" s="3">
        <v>975</v>
      </c>
      <c r="D283" s="4">
        <v>1.2864065221958771</v>
      </c>
      <c r="G283" s="5">
        <f t="shared" si="14"/>
        <v>2.989004615698537</v>
      </c>
      <c r="H283" s="5">
        <f t="shared" si="15"/>
        <v>0.10937823332174131</v>
      </c>
      <c r="K283" s="4"/>
      <c r="L283" s="4"/>
    </row>
    <row r="284" spans="1:12" x14ac:dyDescent="0.3">
      <c r="A284" t="s">
        <v>72</v>
      </c>
      <c r="B284" t="s">
        <v>73</v>
      </c>
      <c r="C284" s="3">
        <v>250</v>
      </c>
      <c r="D284" s="4">
        <v>56.10363726955655</v>
      </c>
      <c r="G284" s="5">
        <f t="shared" si="14"/>
        <v>2.3979400086720375</v>
      </c>
      <c r="H284" s="5">
        <f t="shared" si="15"/>
        <v>1.7489910180278418</v>
      </c>
      <c r="K284" s="4"/>
      <c r="L284" s="4"/>
    </row>
    <row r="285" spans="1:12" x14ac:dyDescent="0.3">
      <c r="A285" t="s">
        <v>72</v>
      </c>
      <c r="B285" t="s">
        <v>73</v>
      </c>
      <c r="C285" s="3">
        <v>750</v>
      </c>
      <c r="D285" s="4">
        <v>21.175884404583954</v>
      </c>
      <c r="G285" s="5">
        <f t="shared" si="14"/>
        <v>2.8750612633917001</v>
      </c>
      <c r="H285" s="5">
        <f t="shared" si="15"/>
        <v>1.325841557562826</v>
      </c>
      <c r="K285" s="4"/>
      <c r="L285" s="4"/>
    </row>
    <row r="286" spans="1:12" x14ac:dyDescent="0.3">
      <c r="A286" t="s">
        <v>72</v>
      </c>
      <c r="B286" t="s">
        <v>73</v>
      </c>
      <c r="C286" s="3">
        <v>1250</v>
      </c>
      <c r="D286" s="4">
        <v>9.9152964623816651</v>
      </c>
      <c r="G286" s="5">
        <f t="shared" si="14"/>
        <v>3.0969100130080562</v>
      </c>
      <c r="H286" s="5">
        <f t="shared" si="15"/>
        <v>0.99630570392222118</v>
      </c>
      <c r="K286" s="4"/>
      <c r="L286" s="4"/>
    </row>
    <row r="287" spans="1:12" x14ac:dyDescent="0.3">
      <c r="A287" t="s">
        <v>72</v>
      </c>
      <c r="B287" t="s">
        <v>73</v>
      </c>
      <c r="C287" s="3">
        <v>1750</v>
      </c>
      <c r="D287" s="4">
        <v>5.8794220229197807</v>
      </c>
      <c r="G287" s="5">
        <f t="shared" si="14"/>
        <v>3.2430380486862944</v>
      </c>
      <c r="H287" s="5">
        <f t="shared" si="15"/>
        <v>0.76933463481863984</v>
      </c>
      <c r="K287" s="4"/>
      <c r="L287" s="4"/>
    </row>
    <row r="288" spans="1:12" x14ac:dyDescent="0.3">
      <c r="A288" t="s">
        <v>72</v>
      </c>
      <c r="B288" t="s">
        <v>73</v>
      </c>
      <c r="C288" s="3">
        <v>2250</v>
      </c>
      <c r="D288" s="4">
        <v>2.4912805181863478</v>
      </c>
      <c r="G288" s="5">
        <f t="shared" si="14"/>
        <v>3.3521825181113627</v>
      </c>
      <c r="H288" s="5">
        <f t="shared" si="15"/>
        <v>0.39642263184853327</v>
      </c>
      <c r="K288" s="4"/>
      <c r="L288" s="4"/>
    </row>
    <row r="289" spans="1:12" x14ac:dyDescent="0.3">
      <c r="A289" t="s">
        <v>72</v>
      </c>
      <c r="B289" t="s">
        <v>73</v>
      </c>
      <c r="C289" s="3">
        <v>2750</v>
      </c>
      <c r="D289" s="4">
        <v>2.0428500249128052</v>
      </c>
      <c r="G289" s="5">
        <f t="shared" si="14"/>
        <v>3.4393326938302629</v>
      </c>
      <c r="H289" s="5">
        <f t="shared" si="15"/>
        <v>0.31023648423224998</v>
      </c>
      <c r="K289" s="4"/>
      <c r="L289" s="4"/>
    </row>
    <row r="290" spans="1:12" x14ac:dyDescent="0.3">
      <c r="A290" t="s">
        <v>72</v>
      </c>
      <c r="B290" t="s">
        <v>73</v>
      </c>
      <c r="C290" s="3">
        <v>3250</v>
      </c>
      <c r="D290" s="4">
        <v>1.096163428001993</v>
      </c>
      <c r="G290" s="5">
        <f t="shared" si="14"/>
        <v>3.5118833609788744</v>
      </c>
      <c r="H290" s="5">
        <f t="shared" si="15"/>
        <v>3.9875308334720659E-2</v>
      </c>
      <c r="K290" s="4"/>
      <c r="L290" s="4"/>
    </row>
    <row r="291" spans="1:12" x14ac:dyDescent="0.3">
      <c r="A291" t="s">
        <v>72</v>
      </c>
      <c r="B291" t="s">
        <v>73</v>
      </c>
      <c r="C291" s="3">
        <v>3750</v>
      </c>
      <c r="D291" s="4">
        <v>0.59790732436472349</v>
      </c>
      <c r="G291" s="5">
        <f t="shared" si="14"/>
        <v>3.5740312677277188</v>
      </c>
      <c r="H291" s="5">
        <f t="shared" si="15"/>
        <v>-0.2233661264398607</v>
      </c>
      <c r="K291" s="4"/>
      <c r="L291" s="4"/>
    </row>
    <row r="292" spans="1:12" x14ac:dyDescent="0.3">
      <c r="A292" t="s">
        <v>72</v>
      </c>
      <c r="B292" t="s">
        <v>73</v>
      </c>
      <c r="C292" s="3">
        <v>4250</v>
      </c>
      <c r="D292" s="4">
        <v>0.3487792725460887</v>
      </c>
      <c r="G292" s="5">
        <f t="shared" si="14"/>
        <v>3.6283889300503116</v>
      </c>
      <c r="H292" s="5">
        <f t="shared" si="15"/>
        <v>-0.45744933247322872</v>
      </c>
      <c r="K292" s="4"/>
      <c r="L292" s="4"/>
    </row>
    <row r="293" spans="1:12" x14ac:dyDescent="0.3">
      <c r="A293" t="s">
        <v>72</v>
      </c>
      <c r="B293" t="s">
        <v>73</v>
      </c>
      <c r="C293" s="3">
        <v>4750</v>
      </c>
      <c r="D293" s="4">
        <v>0.3487792725460887</v>
      </c>
      <c r="G293" s="5">
        <f t="shared" si="14"/>
        <v>3.6766936096248664</v>
      </c>
      <c r="H293" s="5">
        <f t="shared" si="15"/>
        <v>-0.45744933247322872</v>
      </c>
      <c r="K293" s="4"/>
      <c r="L293" s="4"/>
    </row>
    <row r="294" spans="1:12" x14ac:dyDescent="0.3">
      <c r="A294" t="s">
        <v>75</v>
      </c>
      <c r="B294" t="s">
        <v>74</v>
      </c>
      <c r="C294" s="3">
        <v>10</v>
      </c>
      <c r="D294" s="3">
        <v>19.625850340136001</v>
      </c>
      <c r="G294" s="5">
        <f t="shared" si="14"/>
        <v>1</v>
      </c>
      <c r="H294" s="5">
        <f t="shared" si="15"/>
        <v>1.292828482743573</v>
      </c>
    </row>
    <row r="295" spans="1:12" x14ac:dyDescent="0.3">
      <c r="A295" t="s">
        <v>75</v>
      </c>
      <c r="B295" t="s">
        <v>74</v>
      </c>
      <c r="C295" s="3">
        <v>20</v>
      </c>
      <c r="D295" s="3">
        <v>15.78231292517</v>
      </c>
      <c r="G295" s="5">
        <f t="shared" si="14"/>
        <v>1.3010299956639813</v>
      </c>
      <c r="H295" s="5">
        <f t="shared" si="15"/>
        <v>1.1981706501427216</v>
      </c>
    </row>
    <row r="296" spans="1:12" x14ac:dyDescent="0.3">
      <c r="A296" t="s">
        <v>75</v>
      </c>
      <c r="B296" t="s">
        <v>74</v>
      </c>
      <c r="C296" s="3">
        <v>30</v>
      </c>
      <c r="D296" s="3">
        <v>15.408163265306101</v>
      </c>
      <c r="G296" s="5">
        <f t="shared" si="14"/>
        <v>1.4771212547196624</v>
      </c>
      <c r="H296" s="5">
        <f t="shared" si="15"/>
        <v>1.1877508716006739</v>
      </c>
    </row>
    <row r="297" spans="1:12" x14ac:dyDescent="0.3">
      <c r="A297" t="s">
        <v>75</v>
      </c>
      <c r="B297" t="s">
        <v>74</v>
      </c>
      <c r="C297" s="3">
        <v>40</v>
      </c>
      <c r="D297" s="3">
        <v>12.176870748299301</v>
      </c>
      <c r="G297" s="5">
        <f t="shared" si="14"/>
        <v>1.6020599913279623</v>
      </c>
      <c r="H297" s="5">
        <f t="shared" si="15"/>
        <v>1.0855356962317164</v>
      </c>
    </row>
    <row r="298" spans="1:12" x14ac:dyDescent="0.3">
      <c r="A298" t="s">
        <v>75</v>
      </c>
      <c r="B298" t="s">
        <v>74</v>
      </c>
      <c r="C298" s="3">
        <v>50</v>
      </c>
      <c r="D298" s="3">
        <v>8.5034013605442098</v>
      </c>
      <c r="G298" s="5">
        <f t="shared" si="14"/>
        <v>1.6989700043360187</v>
      </c>
      <c r="H298" s="5">
        <f t="shared" si="15"/>
        <v>0.9295926782598799</v>
      </c>
    </row>
    <row r="299" spans="1:12" x14ac:dyDescent="0.3">
      <c r="A299" t="s">
        <v>75</v>
      </c>
      <c r="B299" t="s">
        <v>74</v>
      </c>
      <c r="C299" s="3">
        <v>60</v>
      </c>
      <c r="D299" s="3">
        <v>7.31292517006802</v>
      </c>
      <c r="G299" s="5">
        <f t="shared" si="14"/>
        <v>1.7781512503836436</v>
      </c>
      <c r="H299" s="5">
        <f t="shared" si="15"/>
        <v>0.86409112950344757</v>
      </c>
    </row>
    <row r="300" spans="1:12" x14ac:dyDescent="0.3">
      <c r="A300" t="s">
        <v>75</v>
      </c>
      <c r="B300" t="s">
        <v>74</v>
      </c>
      <c r="C300" s="3">
        <v>70</v>
      </c>
      <c r="D300" s="3">
        <v>4.6598639455782296</v>
      </c>
      <c r="G300" s="5">
        <f t="shared" si="14"/>
        <v>1.8450980400142569</v>
      </c>
      <c r="H300" s="5">
        <f t="shared" si="15"/>
        <v>0.66837323674424931</v>
      </c>
    </row>
    <row r="301" spans="1:12" x14ac:dyDescent="0.3">
      <c r="A301" t="s">
        <v>75</v>
      </c>
      <c r="B301" t="s">
        <v>74</v>
      </c>
      <c r="C301" s="3">
        <v>80</v>
      </c>
      <c r="D301" s="3">
        <v>5.0680272108843498</v>
      </c>
      <c r="G301" s="5">
        <f t="shared" si="14"/>
        <v>1.9030899869919435</v>
      </c>
      <c r="H301" s="5">
        <f t="shared" si="15"/>
        <v>0.70483893800011643</v>
      </c>
    </row>
    <row r="302" spans="1:12" x14ac:dyDescent="0.3">
      <c r="A302" t="s">
        <v>75</v>
      </c>
      <c r="B302" t="s">
        <v>74</v>
      </c>
      <c r="C302" s="3">
        <v>90</v>
      </c>
      <c r="D302" s="3">
        <v>3.5034013605442098</v>
      </c>
      <c r="G302" s="5">
        <f t="shared" si="14"/>
        <v>1.954242509439325</v>
      </c>
      <c r="H302" s="5">
        <f t="shared" si="15"/>
        <v>0.54448989429301398</v>
      </c>
    </row>
    <row r="303" spans="1:12" x14ac:dyDescent="0.3">
      <c r="A303" t="s">
        <v>75</v>
      </c>
      <c r="B303" t="s">
        <v>74</v>
      </c>
      <c r="C303" s="3">
        <v>100</v>
      </c>
      <c r="D303" s="3">
        <v>12.418775510204071</v>
      </c>
      <c r="G303" s="5">
        <f t="shared" si="14"/>
        <v>2</v>
      </c>
      <c r="H303" s="5">
        <f t="shared" si="15"/>
        <v>1.0940787765669839</v>
      </c>
    </row>
    <row r="304" spans="1:12" x14ac:dyDescent="0.3">
      <c r="A304" t="s">
        <v>75</v>
      </c>
      <c r="B304" t="s">
        <v>74</v>
      </c>
      <c r="C304" s="3">
        <v>110</v>
      </c>
      <c r="D304" s="3">
        <v>1.3945578231292499</v>
      </c>
      <c r="G304" s="5">
        <f t="shared" si="14"/>
        <v>2.0413926851582249</v>
      </c>
      <c r="H304" s="5">
        <f t="shared" si="15"/>
        <v>0.14443652630757764</v>
      </c>
    </row>
    <row r="305" spans="1:8" x14ac:dyDescent="0.3">
      <c r="A305" t="s">
        <v>75</v>
      </c>
      <c r="B305" t="s">
        <v>74</v>
      </c>
      <c r="C305" s="3">
        <v>120</v>
      </c>
      <c r="D305" s="3">
        <v>0.78231292517006701</v>
      </c>
      <c r="G305" s="5">
        <f t="shared" si="14"/>
        <v>2.0791812460476247</v>
      </c>
      <c r="H305" s="5">
        <f t="shared" si="15"/>
        <v>-0.10661949439456499</v>
      </c>
    </row>
    <row r="306" spans="1:8" x14ac:dyDescent="0.3">
      <c r="A306" t="s">
        <v>75</v>
      </c>
      <c r="B306" t="s">
        <v>74</v>
      </c>
      <c r="C306" s="3">
        <v>130</v>
      </c>
      <c r="D306" s="3">
        <v>0.578231292517006</v>
      </c>
      <c r="G306" s="5">
        <f t="shared" si="14"/>
        <v>2.1139433523068369</v>
      </c>
      <c r="H306" s="5">
        <f t="shared" si="15"/>
        <v>-0.23789840903388396</v>
      </c>
    </row>
    <row r="307" spans="1:8" x14ac:dyDescent="0.3">
      <c r="A307" t="s">
        <v>75</v>
      </c>
      <c r="B307" t="s">
        <v>74</v>
      </c>
      <c r="C307" s="3">
        <v>140</v>
      </c>
      <c r="D307" s="3">
        <v>0.37414965986394499</v>
      </c>
      <c r="G307" s="5">
        <f t="shared" si="14"/>
        <v>2.1461280356782382</v>
      </c>
      <c r="H307" s="5">
        <f t="shared" si="15"/>
        <v>-0.42695464525393295</v>
      </c>
    </row>
    <row r="308" spans="1:8" x14ac:dyDescent="0.3">
      <c r="A308" t="s">
        <v>75</v>
      </c>
      <c r="B308" t="s">
        <v>74</v>
      </c>
      <c r="C308" s="3">
        <v>150</v>
      </c>
      <c r="D308" s="3">
        <v>0.578231292517006</v>
      </c>
      <c r="G308" s="5">
        <f t="shared" si="14"/>
        <v>2.1760912590556813</v>
      </c>
      <c r="H308" s="5">
        <f t="shared" si="15"/>
        <v>-0.23789840903388396</v>
      </c>
    </row>
    <row r="309" spans="1:8" x14ac:dyDescent="0.3">
      <c r="A309" t="s">
        <v>75</v>
      </c>
      <c r="B309" t="s">
        <v>74</v>
      </c>
      <c r="C309" s="3">
        <v>160</v>
      </c>
      <c r="D309" s="3">
        <v>0.20408163265306101</v>
      </c>
      <c r="G309" s="5">
        <f t="shared" si="14"/>
        <v>2.2041199826559246</v>
      </c>
      <c r="H309" s="5">
        <f t="shared" si="15"/>
        <v>-0.69019608002851407</v>
      </c>
    </row>
    <row r="310" spans="1:8" x14ac:dyDescent="0.3">
      <c r="A310" t="s">
        <v>75</v>
      </c>
      <c r="B310" t="s">
        <v>74</v>
      </c>
      <c r="C310" s="3">
        <v>180</v>
      </c>
      <c r="D310" s="3">
        <v>0.20408163265306101</v>
      </c>
      <c r="G310" s="5">
        <f t="shared" si="14"/>
        <v>2.255272505103306</v>
      </c>
      <c r="H310" s="5">
        <f t="shared" si="15"/>
        <v>-0.69019608002851407</v>
      </c>
    </row>
    <row r="311" spans="1:8" x14ac:dyDescent="0.3">
      <c r="A311" t="s">
        <v>75</v>
      </c>
      <c r="B311" t="s">
        <v>74</v>
      </c>
      <c r="C311" s="3">
        <v>190</v>
      </c>
      <c r="D311" s="3">
        <v>0.61224489795918302</v>
      </c>
      <c r="G311" s="5">
        <f t="shared" si="14"/>
        <v>2.2787536009528289</v>
      </c>
      <c r="H311" s="5">
        <f t="shared" si="15"/>
        <v>-0.21307482530885169</v>
      </c>
    </row>
    <row r="312" spans="1:8" x14ac:dyDescent="0.3">
      <c r="A312" t="s">
        <v>75</v>
      </c>
      <c r="B312" t="s">
        <v>74</v>
      </c>
      <c r="C312" s="3">
        <v>220</v>
      </c>
      <c r="D312" s="3">
        <v>0.20408163265306101</v>
      </c>
      <c r="G312" s="5">
        <f t="shared" si="14"/>
        <v>2.3424226808222062</v>
      </c>
      <c r="H312" s="5">
        <f t="shared" si="15"/>
        <v>-0.69019608002851407</v>
      </c>
    </row>
    <row r="313" spans="1:8" x14ac:dyDescent="0.3">
      <c r="A313" t="s">
        <v>75</v>
      </c>
      <c r="B313" t="s">
        <v>74</v>
      </c>
      <c r="C313" s="3">
        <v>230</v>
      </c>
      <c r="D313" s="3">
        <v>0.20408163265306101</v>
      </c>
      <c r="G313" s="5">
        <f t="shared" si="14"/>
        <v>2.3617278360175931</v>
      </c>
      <c r="H313" s="5">
        <f t="shared" si="15"/>
        <v>-0.69019608002851407</v>
      </c>
    </row>
    <row r="314" spans="1:8" x14ac:dyDescent="0.3">
      <c r="A314" t="s">
        <v>75</v>
      </c>
      <c r="B314" t="s">
        <v>74</v>
      </c>
      <c r="C314" s="3">
        <v>260</v>
      </c>
      <c r="D314" s="3">
        <v>0.40816326530612201</v>
      </c>
      <c r="G314" s="5">
        <f t="shared" si="14"/>
        <v>2.4149733479708178</v>
      </c>
      <c r="H314" s="5">
        <f t="shared" si="15"/>
        <v>-0.38916608436453293</v>
      </c>
    </row>
    <row r="315" spans="1:8" x14ac:dyDescent="0.3">
      <c r="A315" t="s">
        <v>75</v>
      </c>
      <c r="B315" t="s">
        <v>74</v>
      </c>
      <c r="C315" s="3">
        <v>270</v>
      </c>
      <c r="D315" s="3">
        <v>0.61224489795918302</v>
      </c>
      <c r="G315" s="5">
        <f t="shared" si="14"/>
        <v>2.4313637641589874</v>
      </c>
      <c r="H315" s="5">
        <f t="shared" si="15"/>
        <v>-0.21307482530885169</v>
      </c>
    </row>
    <row r="316" spans="1:8" x14ac:dyDescent="0.3">
      <c r="A316" t="s">
        <v>75</v>
      </c>
      <c r="B316" t="s">
        <v>74</v>
      </c>
      <c r="C316" s="3">
        <v>280</v>
      </c>
      <c r="D316" s="3">
        <v>0.37414965986394499</v>
      </c>
      <c r="G316" s="5">
        <f t="shared" si="14"/>
        <v>2.4471580313422194</v>
      </c>
      <c r="H316" s="5">
        <f t="shared" si="15"/>
        <v>-0.42695464525393295</v>
      </c>
    </row>
    <row r="317" spans="1:8" x14ac:dyDescent="0.3">
      <c r="A317" t="s">
        <v>75</v>
      </c>
      <c r="B317" t="s">
        <v>74</v>
      </c>
      <c r="C317" s="3">
        <v>200</v>
      </c>
      <c r="D317" s="3">
        <v>8.1</v>
      </c>
      <c r="G317" s="5">
        <f t="shared" si="14"/>
        <v>2.3010299956639813</v>
      </c>
      <c r="H317" s="5">
        <f t="shared" si="15"/>
        <v>0.90848501887864974</v>
      </c>
    </row>
    <row r="318" spans="1:8" x14ac:dyDescent="0.3">
      <c r="A318" t="s">
        <v>75</v>
      </c>
      <c r="B318" t="s">
        <v>74</v>
      </c>
      <c r="C318" s="3">
        <v>300</v>
      </c>
      <c r="D318" s="3">
        <v>7.5</v>
      </c>
      <c r="G318" s="5">
        <f t="shared" si="14"/>
        <v>2.4771212547196626</v>
      </c>
      <c r="H318" s="5">
        <f t="shared" si="15"/>
        <v>0.87506126339170009</v>
      </c>
    </row>
    <row r="319" spans="1:8" x14ac:dyDescent="0.3">
      <c r="A319" t="s">
        <v>75</v>
      </c>
      <c r="B319" t="s">
        <v>74</v>
      </c>
      <c r="C319" s="3">
        <v>400</v>
      </c>
      <c r="D319" s="3">
        <v>8.98</v>
      </c>
      <c r="G319" s="5">
        <f t="shared" si="14"/>
        <v>2.6020599913279625</v>
      </c>
      <c r="H319" s="5">
        <f t="shared" si="15"/>
        <v>0.95327633666730438</v>
      </c>
    </row>
    <row r="320" spans="1:8" x14ac:dyDescent="0.3">
      <c r="A320" t="s">
        <v>75</v>
      </c>
      <c r="B320" t="s">
        <v>74</v>
      </c>
      <c r="C320" s="3">
        <v>500</v>
      </c>
      <c r="D320" s="3">
        <v>8.1</v>
      </c>
      <c r="G320" s="5">
        <f t="shared" si="14"/>
        <v>2.6989700043360187</v>
      </c>
      <c r="H320" s="5">
        <f t="shared" si="15"/>
        <v>0.90848501887864974</v>
      </c>
    </row>
    <row r="321" spans="1:8" x14ac:dyDescent="0.3">
      <c r="A321" t="s">
        <v>75</v>
      </c>
      <c r="B321" t="s">
        <v>74</v>
      </c>
      <c r="C321" s="3">
        <v>600</v>
      </c>
      <c r="D321" s="3">
        <v>5.7</v>
      </c>
      <c r="G321" s="5">
        <f t="shared" si="14"/>
        <v>2.7781512503836434</v>
      </c>
      <c r="H321" s="5">
        <f t="shared" si="15"/>
        <v>0.75587485567249146</v>
      </c>
    </row>
    <row r="322" spans="1:8" x14ac:dyDescent="0.3">
      <c r="A322" t="s">
        <v>75</v>
      </c>
      <c r="B322" t="s">
        <v>74</v>
      </c>
      <c r="C322" s="3">
        <v>700</v>
      </c>
      <c r="D322" s="3">
        <v>5.08</v>
      </c>
      <c r="G322" s="5">
        <f t="shared" si="14"/>
        <v>2.8450980400142569</v>
      </c>
      <c r="H322" s="5">
        <f t="shared" si="15"/>
        <v>0.70586371228391931</v>
      </c>
    </row>
    <row r="323" spans="1:8" x14ac:dyDescent="0.3">
      <c r="A323" t="s">
        <v>75</v>
      </c>
      <c r="B323" t="s">
        <v>74</v>
      </c>
      <c r="C323" s="3">
        <v>800</v>
      </c>
      <c r="D323" s="3">
        <v>6.58</v>
      </c>
      <c r="G323" s="5">
        <f t="shared" ref="G323:G386" si="16">LOG10(C323)</f>
        <v>2.9030899869919438</v>
      </c>
      <c r="H323" s="5">
        <f t="shared" ref="H323:H386" si="17">LOG10(D323)</f>
        <v>0.81822589361395548</v>
      </c>
    </row>
    <row r="324" spans="1:8" x14ac:dyDescent="0.3">
      <c r="A324" t="s">
        <v>75</v>
      </c>
      <c r="B324" t="s">
        <v>74</v>
      </c>
      <c r="C324" s="3">
        <v>900</v>
      </c>
      <c r="D324" s="3">
        <v>4.2</v>
      </c>
      <c r="G324" s="5">
        <f t="shared" si="16"/>
        <v>2.9542425094393248</v>
      </c>
      <c r="H324" s="5">
        <f t="shared" si="17"/>
        <v>0.62324929039790045</v>
      </c>
    </row>
    <row r="325" spans="1:8" x14ac:dyDescent="0.3">
      <c r="A325" t="s">
        <v>75</v>
      </c>
      <c r="B325" t="s">
        <v>74</v>
      </c>
      <c r="C325" s="3">
        <v>1000</v>
      </c>
      <c r="D325" s="3">
        <v>3.9</v>
      </c>
      <c r="G325" s="5">
        <f t="shared" si="16"/>
        <v>3</v>
      </c>
      <c r="H325" s="5">
        <f t="shared" si="17"/>
        <v>0.59106460702649921</v>
      </c>
    </row>
    <row r="326" spans="1:8" x14ac:dyDescent="0.3">
      <c r="A326" t="s">
        <v>75</v>
      </c>
      <c r="B326" t="s">
        <v>74</v>
      </c>
      <c r="C326" s="3">
        <v>1100</v>
      </c>
      <c r="D326" s="3">
        <v>2.98</v>
      </c>
      <c r="G326" s="5">
        <f t="shared" si="16"/>
        <v>3.0413926851582249</v>
      </c>
      <c r="H326" s="5">
        <f t="shared" si="17"/>
        <v>0.47421626407625522</v>
      </c>
    </row>
    <row r="327" spans="1:8" x14ac:dyDescent="0.3">
      <c r="A327" t="s">
        <v>75</v>
      </c>
      <c r="B327" t="s">
        <v>74</v>
      </c>
      <c r="C327" s="3">
        <v>1200</v>
      </c>
      <c r="D327" s="3">
        <v>1.5</v>
      </c>
      <c r="G327" s="5">
        <f t="shared" si="16"/>
        <v>3.0791812460476247</v>
      </c>
      <c r="H327" s="5">
        <f t="shared" si="17"/>
        <v>0.17609125905568124</v>
      </c>
    </row>
    <row r="328" spans="1:8" x14ac:dyDescent="0.3">
      <c r="A328" t="s">
        <v>75</v>
      </c>
      <c r="B328" t="s">
        <v>74</v>
      </c>
      <c r="C328" s="3">
        <v>1300</v>
      </c>
      <c r="D328" s="3">
        <v>2.42</v>
      </c>
      <c r="G328" s="5">
        <f t="shared" si="16"/>
        <v>3.1139433523068369</v>
      </c>
      <c r="H328" s="5">
        <f t="shared" si="17"/>
        <v>0.38381536598043126</v>
      </c>
    </row>
    <row r="329" spans="1:8" x14ac:dyDescent="0.3">
      <c r="A329" t="s">
        <v>75</v>
      </c>
      <c r="B329" t="s">
        <v>74</v>
      </c>
      <c r="C329" s="3">
        <v>1400</v>
      </c>
      <c r="D329" s="3">
        <v>2.72</v>
      </c>
      <c r="G329" s="5">
        <f t="shared" si="16"/>
        <v>3.1461280356782382</v>
      </c>
      <c r="H329" s="5">
        <f t="shared" si="17"/>
        <v>0.43456890403419873</v>
      </c>
    </row>
    <row r="330" spans="1:8" x14ac:dyDescent="0.3">
      <c r="A330" t="s">
        <v>75</v>
      </c>
      <c r="B330" t="s">
        <v>74</v>
      </c>
      <c r="C330" s="3">
        <v>1500</v>
      </c>
      <c r="D330" s="3">
        <v>1.2</v>
      </c>
      <c r="G330" s="5">
        <f t="shared" si="16"/>
        <v>3.1760912590556813</v>
      </c>
      <c r="H330" s="5">
        <f t="shared" si="17"/>
        <v>7.9181246047624818E-2</v>
      </c>
    </row>
    <row r="331" spans="1:8" x14ac:dyDescent="0.3">
      <c r="A331" t="s">
        <v>75</v>
      </c>
      <c r="B331" t="s">
        <v>74</v>
      </c>
      <c r="C331" s="3">
        <v>1600</v>
      </c>
      <c r="D331" s="3">
        <v>1.8</v>
      </c>
      <c r="G331" s="5">
        <f t="shared" si="16"/>
        <v>3.2041199826559246</v>
      </c>
      <c r="H331" s="5">
        <f t="shared" si="17"/>
        <v>0.25527250510330607</v>
      </c>
    </row>
    <row r="332" spans="1:8" x14ac:dyDescent="0.3">
      <c r="A332" t="s">
        <v>75</v>
      </c>
      <c r="B332" t="s">
        <v>74</v>
      </c>
      <c r="C332" s="3">
        <v>1700</v>
      </c>
      <c r="D332" s="3">
        <v>2.1</v>
      </c>
      <c r="G332" s="5">
        <f t="shared" si="16"/>
        <v>3.2304489213782741</v>
      </c>
      <c r="H332" s="5">
        <f t="shared" si="17"/>
        <v>0.3222192947339193</v>
      </c>
    </row>
    <row r="333" spans="1:8" x14ac:dyDescent="0.3">
      <c r="A333" t="s">
        <v>75</v>
      </c>
      <c r="B333" t="s">
        <v>74</v>
      </c>
      <c r="C333" s="3">
        <v>1800</v>
      </c>
      <c r="D333" s="3">
        <v>0.9</v>
      </c>
      <c r="G333" s="5">
        <f t="shared" si="16"/>
        <v>3.255272505103306</v>
      </c>
      <c r="H333" s="5">
        <f t="shared" si="17"/>
        <v>-4.5757490560675115E-2</v>
      </c>
    </row>
    <row r="334" spans="1:8" x14ac:dyDescent="0.3">
      <c r="A334" t="s">
        <v>75</v>
      </c>
      <c r="B334" t="s">
        <v>74</v>
      </c>
      <c r="C334" s="3">
        <v>1900</v>
      </c>
      <c r="D334" s="3">
        <v>0.9</v>
      </c>
      <c r="G334" s="5">
        <f t="shared" si="16"/>
        <v>3.2787536009528289</v>
      </c>
      <c r="H334" s="5">
        <f t="shared" si="17"/>
        <v>-4.5757490560675115E-2</v>
      </c>
    </row>
    <row r="335" spans="1:8" x14ac:dyDescent="0.3">
      <c r="A335" t="s">
        <v>75</v>
      </c>
      <c r="B335" t="s">
        <v>74</v>
      </c>
      <c r="C335" s="3">
        <v>2000</v>
      </c>
      <c r="D335" s="3">
        <v>0.91999999999999904</v>
      </c>
      <c r="G335" s="5">
        <f t="shared" si="16"/>
        <v>3.3010299956639813</v>
      </c>
      <c r="H335" s="5">
        <f t="shared" si="17"/>
        <v>-3.6212172654445186E-2</v>
      </c>
    </row>
    <row r="336" spans="1:8" x14ac:dyDescent="0.3">
      <c r="A336" t="s">
        <v>75</v>
      </c>
      <c r="B336" t="s">
        <v>74</v>
      </c>
      <c r="C336" s="3">
        <v>2100</v>
      </c>
      <c r="D336" s="3">
        <v>0.62000000000000099</v>
      </c>
      <c r="G336" s="5">
        <f t="shared" si="16"/>
        <v>3.3222192947339191</v>
      </c>
      <c r="H336" s="5">
        <f t="shared" si="17"/>
        <v>-0.20760831050174544</v>
      </c>
    </row>
    <row r="337" spans="1:8" x14ac:dyDescent="0.3">
      <c r="A337" t="s">
        <v>75</v>
      </c>
      <c r="B337" t="s">
        <v>74</v>
      </c>
      <c r="C337" s="3">
        <v>2200</v>
      </c>
      <c r="D337" s="3">
        <v>0.91999999999999904</v>
      </c>
      <c r="G337" s="5">
        <f t="shared" si="16"/>
        <v>3.3424226808222062</v>
      </c>
      <c r="H337" s="5">
        <f t="shared" si="17"/>
        <v>-3.6212172654445186E-2</v>
      </c>
    </row>
    <row r="338" spans="1:8" x14ac:dyDescent="0.3">
      <c r="A338" t="s">
        <v>75</v>
      </c>
      <c r="B338" t="s">
        <v>74</v>
      </c>
      <c r="C338" s="3">
        <v>2300</v>
      </c>
      <c r="D338" s="3">
        <v>0.64</v>
      </c>
      <c r="G338" s="5">
        <f t="shared" si="16"/>
        <v>3.3617278360175931</v>
      </c>
      <c r="H338" s="5">
        <f t="shared" si="17"/>
        <v>-0.19382002601611281</v>
      </c>
    </row>
    <row r="339" spans="1:8" x14ac:dyDescent="0.3">
      <c r="A339" t="s">
        <v>77</v>
      </c>
      <c r="B339" t="s">
        <v>76</v>
      </c>
      <c r="C339" s="3">
        <v>75</v>
      </c>
      <c r="D339" s="3">
        <v>30.667957405614715</v>
      </c>
      <c r="G339" s="5">
        <f t="shared" si="16"/>
        <v>1.8750612633917001</v>
      </c>
      <c r="H339" s="5">
        <f t="shared" si="17"/>
        <v>1.4866848513978352</v>
      </c>
    </row>
    <row r="340" spans="1:8" x14ac:dyDescent="0.3">
      <c r="A340" t="s">
        <v>77</v>
      </c>
      <c r="B340" t="s">
        <v>76</v>
      </c>
      <c r="C340" s="3">
        <v>125</v>
      </c>
      <c r="D340" s="3">
        <v>28.67376573088093</v>
      </c>
      <c r="G340" s="5">
        <f t="shared" si="16"/>
        <v>2.0969100130080562</v>
      </c>
      <c r="H340" s="5">
        <f t="shared" si="17"/>
        <v>1.4574847326655691</v>
      </c>
    </row>
    <row r="341" spans="1:8" x14ac:dyDescent="0.3">
      <c r="A341" t="s">
        <v>77</v>
      </c>
      <c r="B341" t="s">
        <v>76</v>
      </c>
      <c r="C341" s="3">
        <v>175</v>
      </c>
      <c r="D341" s="3">
        <v>24.695612682705296</v>
      </c>
      <c r="G341" s="5">
        <f t="shared" si="16"/>
        <v>2.2430380486862944</v>
      </c>
      <c r="H341" s="5">
        <f t="shared" si="17"/>
        <v>1.3926198052056999</v>
      </c>
    </row>
    <row r="342" spans="1:8" x14ac:dyDescent="0.3">
      <c r="A342" t="s">
        <v>77</v>
      </c>
      <c r="B342" t="s">
        <v>76</v>
      </c>
      <c r="C342" s="3">
        <v>225</v>
      </c>
      <c r="D342" s="3">
        <v>15.482079045809282</v>
      </c>
      <c r="G342" s="5">
        <f t="shared" si="16"/>
        <v>2.3521825181113627</v>
      </c>
      <c r="H342" s="5">
        <f t="shared" si="17"/>
        <v>1.1898292804744375</v>
      </c>
    </row>
    <row r="343" spans="1:8" x14ac:dyDescent="0.3">
      <c r="A343" t="s">
        <v>77</v>
      </c>
      <c r="B343" t="s">
        <v>76</v>
      </c>
      <c r="C343" s="3">
        <v>275</v>
      </c>
      <c r="D343" s="3">
        <v>12.924455917679538</v>
      </c>
      <c r="G343" s="5">
        <f t="shared" si="16"/>
        <v>2.4393326938302629</v>
      </c>
      <c r="H343" s="5">
        <f t="shared" si="17"/>
        <v>1.1114122696055924</v>
      </c>
    </row>
    <row r="344" spans="1:8" x14ac:dyDescent="0.3">
      <c r="A344" t="s">
        <v>77</v>
      </c>
      <c r="B344" t="s">
        <v>76</v>
      </c>
      <c r="C344" s="3">
        <v>325</v>
      </c>
      <c r="D344" s="3">
        <v>9.5127460471119711</v>
      </c>
      <c r="G344" s="5">
        <f t="shared" si="16"/>
        <v>2.5118833609788744</v>
      </c>
      <c r="H344" s="5">
        <f t="shared" si="17"/>
        <v>0.97830590294773079</v>
      </c>
    </row>
    <row r="345" spans="1:8" x14ac:dyDescent="0.3">
      <c r="A345" t="s">
        <v>77</v>
      </c>
      <c r="B345" t="s">
        <v>76</v>
      </c>
      <c r="C345" s="3">
        <v>375</v>
      </c>
      <c r="D345" s="3">
        <v>10.878300049000275</v>
      </c>
      <c r="G345" s="5">
        <f t="shared" si="16"/>
        <v>2.5740312677277188</v>
      </c>
      <c r="H345" s="5">
        <f t="shared" si="17"/>
        <v>1.0365610335036035</v>
      </c>
    </row>
    <row r="346" spans="1:8" x14ac:dyDescent="0.3">
      <c r="A346" t="s">
        <v>77</v>
      </c>
      <c r="B346" t="s">
        <v>76</v>
      </c>
      <c r="C346" s="3">
        <v>425</v>
      </c>
      <c r="D346" s="3">
        <v>6.2994275333739678</v>
      </c>
      <c r="G346" s="5">
        <f t="shared" si="16"/>
        <v>2.6283889300503116</v>
      </c>
      <c r="H346" s="5">
        <f t="shared" si="17"/>
        <v>0.79930108431180891</v>
      </c>
    </row>
    <row r="347" spans="1:8" x14ac:dyDescent="0.3">
      <c r="A347" t="s">
        <v>77</v>
      </c>
      <c r="B347" t="s">
        <v>76</v>
      </c>
      <c r="C347" s="3">
        <v>475</v>
      </c>
      <c r="D347" s="3">
        <v>7.2862213617295906</v>
      </c>
      <c r="G347" s="5">
        <f t="shared" si="16"/>
        <v>2.6766936096248664</v>
      </c>
      <c r="H347" s="5">
        <f t="shared" si="17"/>
        <v>0.86250236134966607</v>
      </c>
    </row>
    <row r="348" spans="1:8" x14ac:dyDescent="0.3">
      <c r="A348" t="s">
        <v>77</v>
      </c>
      <c r="B348" t="s">
        <v>76</v>
      </c>
      <c r="C348" s="3">
        <v>525</v>
      </c>
      <c r="D348" s="3">
        <v>5.9035053123468746</v>
      </c>
      <c r="G348" s="5">
        <f t="shared" si="16"/>
        <v>2.720159303405957</v>
      </c>
      <c r="H348" s="5">
        <f t="shared" si="17"/>
        <v>0.77110995838153451</v>
      </c>
    </row>
    <row r="349" spans="1:8" x14ac:dyDescent="0.3">
      <c r="A349" t="s">
        <v>77</v>
      </c>
      <c r="B349" t="s">
        <v>76</v>
      </c>
      <c r="C349" s="3">
        <v>575</v>
      </c>
      <c r="D349" s="3">
        <v>5.0988012859584337</v>
      </c>
      <c r="G349" s="5">
        <f t="shared" si="16"/>
        <v>2.7596678446896306</v>
      </c>
      <c r="H349" s="5">
        <f t="shared" si="17"/>
        <v>0.7074680866696923</v>
      </c>
    </row>
    <row r="350" spans="1:8" x14ac:dyDescent="0.3">
      <c r="A350" t="s">
        <v>77</v>
      </c>
      <c r="B350" t="s">
        <v>76</v>
      </c>
      <c r="C350" s="3">
        <v>625</v>
      </c>
      <c r="D350" s="3">
        <v>4.5547309167831918</v>
      </c>
      <c r="G350" s="5">
        <f t="shared" si="16"/>
        <v>2.7958800173440754</v>
      </c>
      <c r="H350" s="5">
        <f t="shared" si="17"/>
        <v>0.65846272492962798</v>
      </c>
    </row>
    <row r="351" spans="1:8" x14ac:dyDescent="0.3">
      <c r="A351" t="s">
        <v>77</v>
      </c>
      <c r="B351" t="s">
        <v>76</v>
      </c>
      <c r="C351" s="3">
        <v>925</v>
      </c>
      <c r="D351" s="3">
        <v>2.0014102518136077</v>
      </c>
      <c r="G351" s="5">
        <f t="shared" si="16"/>
        <v>2.9661417327390325</v>
      </c>
      <c r="H351" s="5">
        <f t="shared" si="17"/>
        <v>0.30133612003891874</v>
      </c>
    </row>
    <row r="352" spans="1:8" x14ac:dyDescent="0.3">
      <c r="A352" t="s">
        <v>77</v>
      </c>
      <c r="B352" t="s">
        <v>76</v>
      </c>
      <c r="C352" s="3">
        <v>675</v>
      </c>
      <c r="D352" s="3">
        <v>3.8518518518518521</v>
      </c>
      <c r="G352" s="5">
        <f t="shared" si="16"/>
        <v>2.8293037728310249</v>
      </c>
      <c r="H352" s="5">
        <f t="shared" si="17"/>
        <v>0.58566957513979312</v>
      </c>
    </row>
    <row r="353" spans="1:8" x14ac:dyDescent="0.3">
      <c r="A353" t="s">
        <v>77</v>
      </c>
      <c r="B353" t="s">
        <v>76</v>
      </c>
      <c r="C353" s="3">
        <v>725</v>
      </c>
      <c r="D353" s="3">
        <v>3.308641975308642</v>
      </c>
      <c r="G353" s="5">
        <f t="shared" si="16"/>
        <v>2.8603380065709936</v>
      </c>
      <c r="H353" s="5">
        <f t="shared" si="17"/>
        <v>0.5196497751501391</v>
      </c>
    </row>
    <row r="354" spans="1:8" x14ac:dyDescent="0.3">
      <c r="A354" t="s">
        <v>77</v>
      </c>
      <c r="B354" t="s">
        <v>76</v>
      </c>
      <c r="C354" s="3">
        <v>775</v>
      </c>
      <c r="D354" s="3">
        <v>3.4567901234567899</v>
      </c>
      <c r="G354" s="5">
        <f t="shared" si="16"/>
        <v>2.8893017025063101</v>
      </c>
      <c r="H354" s="5">
        <f t="shared" si="17"/>
        <v>0.53867301246356947</v>
      </c>
    </row>
    <row r="355" spans="1:8" x14ac:dyDescent="0.3">
      <c r="A355" t="s">
        <v>77</v>
      </c>
      <c r="B355" t="s">
        <v>76</v>
      </c>
      <c r="C355" s="3">
        <v>825</v>
      </c>
      <c r="D355" s="3">
        <v>2.4691358024691357</v>
      </c>
      <c r="G355" s="5">
        <f t="shared" si="16"/>
        <v>2.916453948549925</v>
      </c>
      <c r="H355" s="5">
        <f t="shared" si="17"/>
        <v>0.3925449767853314</v>
      </c>
    </row>
    <row r="356" spans="1:8" x14ac:dyDescent="0.3">
      <c r="A356" t="s">
        <v>77</v>
      </c>
      <c r="B356" t="s">
        <v>76</v>
      </c>
      <c r="C356" s="3">
        <v>875</v>
      </c>
      <c r="D356" s="3">
        <v>0.93827160493827155</v>
      </c>
      <c r="G356" s="5">
        <f t="shared" si="16"/>
        <v>2.9420080530223132</v>
      </c>
      <c r="H356" s="5">
        <f t="shared" si="17"/>
        <v>-2.7671426597858421E-2</v>
      </c>
    </row>
    <row r="357" spans="1:8" x14ac:dyDescent="0.3">
      <c r="A357" t="s">
        <v>77</v>
      </c>
      <c r="B357" t="s">
        <v>76</v>
      </c>
      <c r="C357" s="3">
        <v>975</v>
      </c>
      <c r="D357" s="3">
        <v>3.6543209876543212</v>
      </c>
      <c r="G357" s="5">
        <f t="shared" si="16"/>
        <v>2.989004615698537</v>
      </c>
      <c r="H357" s="5">
        <f t="shared" si="17"/>
        <v>0.56280669218028889</v>
      </c>
    </row>
    <row r="358" spans="1:8" x14ac:dyDescent="0.3">
      <c r="A358" t="s">
        <v>79</v>
      </c>
      <c r="B358" t="s">
        <v>78</v>
      </c>
      <c r="C358" s="3">
        <v>125</v>
      </c>
      <c r="D358" s="3">
        <v>50.416250416250421</v>
      </c>
      <c r="G358" s="5">
        <f t="shared" si="16"/>
        <v>2.0969100130080562</v>
      </c>
      <c r="H358" s="5">
        <f t="shared" si="17"/>
        <v>1.7025705429650728</v>
      </c>
    </row>
    <row r="359" spans="1:8" x14ac:dyDescent="0.3">
      <c r="A359" t="s">
        <v>79</v>
      </c>
      <c r="B359" t="s">
        <v>78</v>
      </c>
      <c r="C359" s="3">
        <v>175</v>
      </c>
      <c r="D359" s="3">
        <v>34.299034299034304</v>
      </c>
      <c r="G359" s="5">
        <f t="shared" si="16"/>
        <v>2.2430380486862944</v>
      </c>
      <c r="H359" s="5">
        <f t="shared" si="17"/>
        <v>1.5352818925061913</v>
      </c>
    </row>
    <row r="360" spans="1:8" x14ac:dyDescent="0.3">
      <c r="A360" t="s">
        <v>79</v>
      </c>
      <c r="B360" t="s">
        <v>78</v>
      </c>
      <c r="C360" s="3">
        <v>225</v>
      </c>
      <c r="D360" s="3">
        <v>23.010323010323013</v>
      </c>
      <c r="G360" s="5">
        <f t="shared" si="16"/>
        <v>2.3521825181113627</v>
      </c>
      <c r="H360" s="5">
        <f t="shared" si="17"/>
        <v>1.3619227151752173</v>
      </c>
    </row>
    <row r="361" spans="1:8" x14ac:dyDescent="0.3">
      <c r="A361" t="s">
        <v>79</v>
      </c>
      <c r="B361" t="s">
        <v>78</v>
      </c>
      <c r="C361" s="3">
        <v>275</v>
      </c>
      <c r="D361" s="3">
        <v>12.387612387612389</v>
      </c>
      <c r="G361" s="5">
        <f t="shared" si="16"/>
        <v>2.4393326938302629</v>
      </c>
      <c r="H361" s="5">
        <f t="shared" si="17"/>
        <v>1.0929876076829166</v>
      </c>
    </row>
    <row r="362" spans="1:8" x14ac:dyDescent="0.3">
      <c r="A362" t="s">
        <v>79</v>
      </c>
      <c r="B362" t="s">
        <v>78</v>
      </c>
      <c r="C362" s="3">
        <v>325</v>
      </c>
      <c r="D362" s="3">
        <v>4.7619047619047619</v>
      </c>
      <c r="G362" s="5">
        <f t="shared" si="16"/>
        <v>2.5118833609788744</v>
      </c>
      <c r="H362" s="5">
        <f t="shared" si="17"/>
        <v>0.6777807052660807</v>
      </c>
    </row>
    <row r="363" spans="1:8" x14ac:dyDescent="0.3">
      <c r="A363" t="s">
        <v>79</v>
      </c>
      <c r="B363" t="s">
        <v>78</v>
      </c>
      <c r="C363" s="3">
        <v>375</v>
      </c>
      <c r="D363" s="3">
        <v>3.296703296703297</v>
      </c>
      <c r="G363" s="5">
        <f t="shared" si="16"/>
        <v>2.5740312677277188</v>
      </c>
      <c r="H363" s="5">
        <f t="shared" si="17"/>
        <v>0.51807986239856885</v>
      </c>
    </row>
    <row r="364" spans="1:8" x14ac:dyDescent="0.3">
      <c r="A364" t="s">
        <v>79</v>
      </c>
      <c r="B364" t="s">
        <v>78</v>
      </c>
      <c r="C364" s="3">
        <v>425</v>
      </c>
      <c r="D364" s="3">
        <v>6.0106560106560112</v>
      </c>
      <c r="G364" s="5">
        <f t="shared" si="16"/>
        <v>2.6283889300503116</v>
      </c>
      <c r="H364" s="5">
        <f t="shared" si="17"/>
        <v>0.77892187404269564</v>
      </c>
    </row>
    <row r="365" spans="1:8" x14ac:dyDescent="0.3">
      <c r="A365" t="s">
        <v>79</v>
      </c>
      <c r="B365" t="s">
        <v>78</v>
      </c>
      <c r="C365" s="3">
        <v>475</v>
      </c>
      <c r="D365" s="3">
        <v>1.4652014652014651</v>
      </c>
      <c r="G365" s="5">
        <f t="shared" si="16"/>
        <v>2.6766936096248664</v>
      </c>
      <c r="H365" s="5">
        <f t="shared" si="17"/>
        <v>0.16589734428720632</v>
      </c>
    </row>
    <row r="366" spans="1:8" x14ac:dyDescent="0.3">
      <c r="A366" t="s">
        <v>79</v>
      </c>
      <c r="B366" t="s">
        <v>78</v>
      </c>
      <c r="C366" s="3">
        <v>525</v>
      </c>
      <c r="D366" s="3">
        <v>0.73260073260073255</v>
      </c>
      <c r="G366" s="5">
        <f t="shared" si="16"/>
        <v>2.720159303405957</v>
      </c>
      <c r="H366" s="5">
        <f t="shared" si="17"/>
        <v>-0.13513265137677488</v>
      </c>
    </row>
    <row r="367" spans="1:8" x14ac:dyDescent="0.3">
      <c r="A367" t="s">
        <v>79</v>
      </c>
      <c r="B367" t="s">
        <v>78</v>
      </c>
      <c r="C367" s="3">
        <v>675</v>
      </c>
      <c r="D367" s="3">
        <v>6.0106560106560112</v>
      </c>
      <c r="G367" s="5">
        <f t="shared" si="16"/>
        <v>2.8293037728310249</v>
      </c>
      <c r="H367" s="5">
        <f t="shared" si="17"/>
        <v>0.77892187404269564</v>
      </c>
    </row>
    <row r="368" spans="1:8" x14ac:dyDescent="0.3">
      <c r="A368" t="s">
        <v>79</v>
      </c>
      <c r="B368" t="s">
        <v>78</v>
      </c>
      <c r="C368" s="3">
        <v>625</v>
      </c>
      <c r="D368" s="3">
        <v>9.0909090909090917</v>
      </c>
      <c r="G368" s="5">
        <f t="shared" si="16"/>
        <v>2.7958800173440754</v>
      </c>
      <c r="H368" s="5">
        <f t="shared" si="17"/>
        <v>0.95860731484177497</v>
      </c>
    </row>
    <row r="369" spans="1:8" x14ac:dyDescent="0.3">
      <c r="A369" t="s">
        <v>79</v>
      </c>
      <c r="B369" t="s">
        <v>78</v>
      </c>
      <c r="C369" s="3">
        <v>725</v>
      </c>
      <c r="D369" s="3">
        <v>9.0909090909090917</v>
      </c>
      <c r="G369" s="5">
        <f t="shared" si="16"/>
        <v>2.8603380065709936</v>
      </c>
      <c r="H369" s="5">
        <f t="shared" si="17"/>
        <v>0.95860731484177497</v>
      </c>
    </row>
    <row r="370" spans="1:8" x14ac:dyDescent="0.3">
      <c r="A370" t="s">
        <v>79</v>
      </c>
      <c r="B370" t="s">
        <v>78</v>
      </c>
      <c r="C370" s="3">
        <v>775</v>
      </c>
      <c r="D370" s="3">
        <v>4.5454545454545459</v>
      </c>
      <c r="G370" s="5">
        <f t="shared" si="16"/>
        <v>2.8893017025063101</v>
      </c>
      <c r="H370" s="5">
        <f t="shared" si="17"/>
        <v>0.65757731917779383</v>
      </c>
    </row>
    <row r="371" spans="1:8" x14ac:dyDescent="0.3">
      <c r="A371" t="s">
        <v>80</v>
      </c>
      <c r="B371" t="s">
        <v>81</v>
      </c>
      <c r="C371" s="3">
        <v>125</v>
      </c>
      <c r="D371" s="3">
        <v>24.736455013483731</v>
      </c>
      <c r="G371" s="5">
        <f t="shared" si="16"/>
        <v>2.0969100130080562</v>
      </c>
      <c r="H371" s="5">
        <f t="shared" si="17"/>
        <v>1.3933374609198166</v>
      </c>
    </row>
    <row r="372" spans="1:8" x14ac:dyDescent="0.3">
      <c r="A372" t="s">
        <v>80</v>
      </c>
      <c r="B372" t="s">
        <v>81</v>
      </c>
      <c r="C372" s="3">
        <v>175</v>
      </c>
      <c r="D372" s="3">
        <v>19.735229222848744</v>
      </c>
      <c r="G372" s="5">
        <f t="shared" si="16"/>
        <v>2.2430380486862944</v>
      </c>
      <c r="H372" s="5">
        <f t="shared" si="17"/>
        <v>1.2952421750507741</v>
      </c>
    </row>
    <row r="373" spans="1:8" x14ac:dyDescent="0.3">
      <c r="A373" t="s">
        <v>80</v>
      </c>
      <c r="B373" t="s">
        <v>81</v>
      </c>
      <c r="C373" s="3">
        <v>225</v>
      </c>
      <c r="D373" s="3">
        <v>24.800183796786733</v>
      </c>
      <c r="G373" s="5">
        <f t="shared" si="16"/>
        <v>2.3521825181113627</v>
      </c>
      <c r="H373" s="5">
        <f t="shared" si="17"/>
        <v>1.3944548994405099</v>
      </c>
    </row>
    <row r="374" spans="1:8" x14ac:dyDescent="0.3">
      <c r="A374" t="s">
        <v>80</v>
      </c>
      <c r="B374" t="s">
        <v>81</v>
      </c>
      <c r="C374" s="3">
        <v>275</v>
      </c>
      <c r="D374" s="3">
        <v>17.42479854384737</v>
      </c>
      <c r="G374" s="5">
        <f t="shared" si="16"/>
        <v>2.4393326938302629</v>
      </c>
      <c r="H374" s="5">
        <f t="shared" si="17"/>
        <v>1.2411677657197633</v>
      </c>
    </row>
    <row r="375" spans="1:8" x14ac:dyDescent="0.3">
      <c r="A375" t="s">
        <v>80</v>
      </c>
      <c r="B375" t="s">
        <v>81</v>
      </c>
      <c r="C375" s="3">
        <v>325</v>
      </c>
      <c r="D375" s="3">
        <v>12.239124738434978</v>
      </c>
      <c r="G375" s="5">
        <f t="shared" si="16"/>
        <v>2.5118833609788744</v>
      </c>
      <c r="H375" s="5">
        <f t="shared" si="17"/>
        <v>1.0877503610399777</v>
      </c>
    </row>
    <row r="376" spans="1:8" x14ac:dyDescent="0.3">
      <c r="A376" t="s">
        <v>80</v>
      </c>
      <c r="B376" t="s">
        <v>81</v>
      </c>
      <c r="C376" s="3">
        <v>375</v>
      </c>
      <c r="D376" s="3">
        <v>11.926669000311227</v>
      </c>
      <c r="G376" s="5">
        <f t="shared" si="16"/>
        <v>2.5740312677277188</v>
      </c>
      <c r="H376" s="5">
        <f t="shared" si="17"/>
        <v>1.0765191664883986</v>
      </c>
    </row>
    <row r="377" spans="1:8" x14ac:dyDescent="0.3">
      <c r="A377" t="s">
        <v>80</v>
      </c>
      <c r="B377" t="s">
        <v>81</v>
      </c>
      <c r="C377" s="3">
        <v>425</v>
      </c>
      <c r="D377" s="3">
        <v>10.485015356746917</v>
      </c>
      <c r="G377" s="5">
        <f t="shared" si="16"/>
        <v>2.6283889300503116</v>
      </c>
      <c r="H377" s="5">
        <f t="shared" si="17"/>
        <v>1.0205690708858226</v>
      </c>
    </row>
    <row r="378" spans="1:8" x14ac:dyDescent="0.3">
      <c r="A378" t="s">
        <v>80</v>
      </c>
      <c r="B378" t="s">
        <v>81</v>
      </c>
      <c r="C378" s="3">
        <v>475</v>
      </c>
      <c r="D378" s="3">
        <v>6.4429418696035938</v>
      </c>
      <c r="G378" s="5">
        <f t="shared" si="16"/>
        <v>2.6766936096248664</v>
      </c>
      <c r="H378" s="5">
        <f t="shared" si="17"/>
        <v>0.80908421301260769</v>
      </c>
    </row>
    <row r="379" spans="1:8" x14ac:dyDescent="0.3">
      <c r="A379" t="s">
        <v>80</v>
      </c>
      <c r="B379" t="s">
        <v>81</v>
      </c>
      <c r="C379" s="3">
        <v>525</v>
      </c>
      <c r="D379" s="3">
        <v>6.1945604063695034</v>
      </c>
      <c r="G379" s="5">
        <f t="shared" si="16"/>
        <v>2.720159303405957</v>
      </c>
      <c r="H379" s="5">
        <f t="shared" si="17"/>
        <v>0.79201049233244281</v>
      </c>
    </row>
    <row r="380" spans="1:8" x14ac:dyDescent="0.3">
      <c r="A380" t="s">
        <v>80</v>
      </c>
      <c r="B380" t="s">
        <v>81</v>
      </c>
      <c r="C380" s="3">
        <v>575</v>
      </c>
      <c r="D380" s="3">
        <v>4.9408705633028767</v>
      </c>
      <c r="G380" s="5">
        <f t="shared" si="16"/>
        <v>2.7596678446896306</v>
      </c>
      <c r="H380" s="5">
        <f t="shared" si="17"/>
        <v>0.69380347676340415</v>
      </c>
    </row>
    <row r="381" spans="1:8" x14ac:dyDescent="0.3">
      <c r="A381" t="s">
        <v>80</v>
      </c>
      <c r="B381" t="s">
        <v>81</v>
      </c>
      <c r="C381" s="3">
        <v>625</v>
      </c>
      <c r="D381" s="3">
        <v>5.1095503248747924</v>
      </c>
      <c r="G381" s="5">
        <f t="shared" si="16"/>
        <v>2.7958800173440754</v>
      </c>
      <c r="H381" s="5">
        <f t="shared" si="17"/>
        <v>0.7083826809529592</v>
      </c>
    </row>
    <row r="382" spans="1:8" x14ac:dyDescent="0.3">
      <c r="A382" t="s">
        <v>80</v>
      </c>
      <c r="B382" t="s">
        <v>81</v>
      </c>
      <c r="C382" s="3">
        <v>675</v>
      </c>
      <c r="D382" s="3">
        <v>3.7164758386234191</v>
      </c>
      <c r="G382" s="5">
        <f t="shared" si="16"/>
        <v>2.8293037728310249</v>
      </c>
      <c r="H382" s="5">
        <f t="shared" si="17"/>
        <v>0.57013131373344339</v>
      </c>
    </row>
    <row r="383" spans="1:8" x14ac:dyDescent="0.3">
      <c r="A383" t="s">
        <v>80</v>
      </c>
      <c r="B383" t="s">
        <v>81</v>
      </c>
      <c r="C383" s="3">
        <v>725</v>
      </c>
      <c r="D383" s="3">
        <v>2.6506089696214721</v>
      </c>
      <c r="G383" s="5">
        <f t="shared" si="16"/>
        <v>2.8603380065709936</v>
      </c>
      <c r="H383" s="5">
        <f t="shared" si="17"/>
        <v>0.4233456632813648</v>
      </c>
    </row>
    <row r="384" spans="1:8" x14ac:dyDescent="0.3">
      <c r="A384" t="s">
        <v>80</v>
      </c>
      <c r="B384" t="s">
        <v>81</v>
      </c>
      <c r="C384" s="3">
        <v>775</v>
      </c>
      <c r="D384" s="3">
        <v>3.8006468834335556</v>
      </c>
      <c r="G384" s="5">
        <f t="shared" si="16"/>
        <v>2.8893017025063101</v>
      </c>
      <c r="H384" s="5">
        <f t="shared" si="17"/>
        <v>0.57985752135258983</v>
      </c>
    </row>
    <row r="385" spans="1:8" x14ac:dyDescent="0.3">
      <c r="A385" t="s">
        <v>80</v>
      </c>
      <c r="B385" t="s">
        <v>81</v>
      </c>
      <c r="C385" s="3">
        <v>825</v>
      </c>
      <c r="D385" s="3">
        <v>3.2494135564835096</v>
      </c>
      <c r="G385" s="5">
        <f t="shared" si="16"/>
        <v>2.916453948549925</v>
      </c>
      <c r="H385" s="5">
        <f t="shared" si="17"/>
        <v>0.51180498800517837</v>
      </c>
    </row>
    <row r="386" spans="1:8" x14ac:dyDescent="0.3">
      <c r="A386" t="s">
        <v>80</v>
      </c>
      <c r="B386" t="s">
        <v>81</v>
      </c>
      <c r="C386" s="3">
        <v>875</v>
      </c>
      <c r="D386" s="3">
        <v>1.2922491441080135</v>
      </c>
      <c r="G386" s="5">
        <f t="shared" si="16"/>
        <v>2.9420080530223132</v>
      </c>
      <c r="H386" s="5">
        <f t="shared" si="17"/>
        <v>0.1113462531946986</v>
      </c>
    </row>
    <row r="387" spans="1:8" x14ac:dyDescent="0.3">
      <c r="A387" t="s">
        <v>80</v>
      </c>
      <c r="B387" t="s">
        <v>81</v>
      </c>
      <c r="C387" s="3">
        <v>925</v>
      </c>
      <c r="D387" s="3">
        <v>2.2624390163739485</v>
      </c>
      <c r="G387" s="5">
        <f t="shared" ref="G387:G388" si="18">LOG10(C387)</f>
        <v>2.9661417327390325</v>
      </c>
      <c r="H387" s="5">
        <f t="shared" ref="H387:H388" si="19">LOG10(D387)</f>
        <v>0.35457688170741791</v>
      </c>
    </row>
    <row r="388" spans="1:8" x14ac:dyDescent="0.3">
      <c r="A388" t="s">
        <v>80</v>
      </c>
      <c r="B388" t="s">
        <v>81</v>
      </c>
      <c r="C388" s="3">
        <v>975</v>
      </c>
      <c r="D388" s="3">
        <v>1.4580172110902132</v>
      </c>
      <c r="G388" s="5">
        <f t="shared" si="18"/>
        <v>2.989004615698537</v>
      </c>
      <c r="H388" s="5">
        <f t="shared" si="19"/>
        <v>0.16376265061939732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C7CC-4A26-4ADB-9DD4-DE97B5C17092}">
  <dimension ref="F2:H19"/>
  <sheetViews>
    <sheetView workbookViewId="0">
      <selection activeCell="H2" sqref="H2:H19"/>
    </sheetView>
  </sheetViews>
  <sheetFormatPr defaultRowHeight="14.4" x14ac:dyDescent="0.3"/>
  <sheetData>
    <row r="2" spans="6:8" x14ac:dyDescent="0.3">
      <c r="F2" s="3">
        <v>125</v>
      </c>
      <c r="H2" s="3">
        <v>125</v>
      </c>
    </row>
    <row r="3" spans="6:8" x14ac:dyDescent="0.3">
      <c r="F3" s="3">
        <v>175</v>
      </c>
      <c r="H3" s="3">
        <v>175</v>
      </c>
    </row>
    <row r="4" spans="6:8" x14ac:dyDescent="0.3">
      <c r="F4" s="3">
        <v>225</v>
      </c>
      <c r="H4" s="3">
        <v>225</v>
      </c>
    </row>
    <row r="5" spans="6:8" x14ac:dyDescent="0.3">
      <c r="F5" s="3">
        <v>275</v>
      </c>
      <c r="H5" s="3">
        <v>275</v>
      </c>
    </row>
    <row r="6" spans="6:8" x14ac:dyDescent="0.3">
      <c r="F6" s="3">
        <v>325</v>
      </c>
      <c r="H6" s="3">
        <v>325</v>
      </c>
    </row>
    <row r="7" spans="6:8" x14ac:dyDescent="0.3">
      <c r="F7" s="3">
        <v>375</v>
      </c>
      <c r="H7" s="3">
        <v>375</v>
      </c>
    </row>
    <row r="8" spans="6:8" x14ac:dyDescent="0.3">
      <c r="F8" s="3">
        <v>425</v>
      </c>
      <c r="H8" s="3">
        <v>425</v>
      </c>
    </row>
    <row r="9" spans="6:8" x14ac:dyDescent="0.3">
      <c r="F9" s="3">
        <v>475</v>
      </c>
      <c r="H9" s="3">
        <v>475</v>
      </c>
    </row>
    <row r="10" spans="6:8" x14ac:dyDescent="0.3">
      <c r="F10" s="3">
        <v>525</v>
      </c>
      <c r="H10" s="3">
        <v>525</v>
      </c>
    </row>
    <row r="11" spans="6:8" x14ac:dyDescent="0.3">
      <c r="F11" s="3">
        <v>675</v>
      </c>
      <c r="H11" s="3">
        <v>575</v>
      </c>
    </row>
    <row r="12" spans="6:8" x14ac:dyDescent="0.3">
      <c r="F12" s="3">
        <v>625</v>
      </c>
      <c r="H12" s="3">
        <v>625</v>
      </c>
    </row>
    <row r="13" spans="6:8" x14ac:dyDescent="0.3">
      <c r="F13" s="3">
        <v>725</v>
      </c>
      <c r="H13" s="3">
        <v>675</v>
      </c>
    </row>
    <row r="14" spans="6:8" x14ac:dyDescent="0.3">
      <c r="F14" s="3">
        <v>775</v>
      </c>
      <c r="H14" s="3">
        <v>725</v>
      </c>
    </row>
    <row r="15" spans="6:8" x14ac:dyDescent="0.3">
      <c r="H15" s="3">
        <v>775</v>
      </c>
    </row>
    <row r="16" spans="6:8" x14ac:dyDescent="0.3">
      <c r="H16" s="3">
        <v>825</v>
      </c>
    </row>
    <row r="17" spans="8:8" x14ac:dyDescent="0.3">
      <c r="H17" s="3">
        <v>875</v>
      </c>
    </row>
    <row r="18" spans="8:8" x14ac:dyDescent="0.3">
      <c r="H18" s="3">
        <v>925</v>
      </c>
    </row>
    <row r="19" spans="8:8" x14ac:dyDescent="0.3">
      <c r="H19" s="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</dc:creator>
  <cp:lastModifiedBy>Rakesh Krishnappan</cp:lastModifiedBy>
  <dcterms:created xsi:type="dcterms:W3CDTF">2015-06-05T18:17:20Z</dcterms:created>
  <dcterms:modified xsi:type="dcterms:W3CDTF">2025-02-25T12:00:05Z</dcterms:modified>
</cp:coreProperties>
</file>