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updateLinks="never" defaultThemeVersion="166925"/>
  <mc:AlternateContent xmlns:mc="http://schemas.openxmlformats.org/markup-compatibility/2006">
    <mc:Choice Requires="x15">
      <x15ac:absPath xmlns:x15ac="http://schemas.microsoft.com/office/spreadsheetml/2010/11/ac" url="https://evalueserveglobal-my.sharepoint.com/personal/rakhi_rs_evalueserve_com/Documents/powerbi/"/>
    </mc:Choice>
  </mc:AlternateContent>
  <xr:revisionPtr revIDLastSave="0" documentId="8_{8D2FFD62-9620-40B5-8C9D-213C8F8810AE}" xr6:coauthVersionLast="44" xr6:coauthVersionMax="44" xr10:uidLastSave="{00000000-0000-0000-0000-000000000000}"/>
  <bookViews>
    <workbookView xWindow="-108" yWindow="-108" windowWidth="23256" windowHeight="12576" tabRatio="915" firstSheet="4" activeTab="4" xr2:uid="{4FC4CBE6-982A-425A-A951-D5F54DB52007}"/>
  </bookViews>
  <sheets>
    <sheet name="Unique" sheetId="9" state="hidden" r:id="rId1"/>
    <sheet name="SORT FUNCTION" sheetId="10" state="hidden" r:id="rId2"/>
    <sheet name="FILTER FUNCTION" sheetId="11" state="hidden" r:id="rId3"/>
    <sheet name="Pivot Table Diagram" sheetId="7" state="hidden" r:id="rId4"/>
    <sheet name="Data" sheetId="8" r:id="rId5"/>
  </sheets>
  <externalReferences>
    <externalReference r:id="rId6"/>
    <externalReference r:id="rId7"/>
    <externalReference r:id="rId8"/>
    <externalReference r:id="rId9"/>
  </externalReferences>
  <definedNames>
    <definedName name="_xlnm._FilterDatabase" localSheetId="4" hidden="1">Data!$A$3:$V$68</definedName>
    <definedName name="Category">'[1]Database Functions'!$C$5:$C$62</definedName>
    <definedName name="CodeList">'[2]In List'!$C$2:$C$4</definedName>
    <definedName name="Division">'[1]Database Functions'!$B$5:$B$62</definedName>
    <definedName name="Gross_Margin" localSheetId="4">#REF!</definedName>
    <definedName name="Gross_Margin" localSheetId="3">#REF!</definedName>
    <definedName name="Gross_Margin">#REF!</definedName>
    <definedName name="List" localSheetId="4">#REF!</definedName>
    <definedName name="List" localSheetId="3">#REF!</definedName>
    <definedName name="List">#REF!</definedName>
    <definedName name="Number06">[2]!tblLottery[No6]</definedName>
    <definedName name="NumberCheck">[3]LotteryTable!$C1:INDEX(Number06,COUNT(Number06),1)</definedName>
    <definedName name="NumberCheckList">[2]LotteryList!$B1:INDEX([2]LotteryList!$G:$G,COUNTA([2]LotteryList!$G:$G),1)</definedName>
    <definedName name="Prod_Info">[4]Products!$A$3:$E$23</definedName>
    <definedName name="Q1soft">#REF!</definedName>
    <definedName name="Total_Expenses">'[1]Database Functions'!$G$5:$G$62</definedName>
    <definedName name="vlookup_table" localSheetId="4">#REF!</definedName>
    <definedName name="vlookup_table" localSheetId="3">#REF!</definedName>
    <definedName name="vlookup_table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29" i="8" l="1"/>
  <c r="K28" i="8"/>
  <c r="K41" i="8"/>
  <c r="K39" i="8"/>
  <c r="K38" i="8"/>
  <c r="K37" i="8"/>
  <c r="K36" i="8"/>
  <c r="K35" i="8"/>
  <c r="K58" i="8"/>
  <c r="K57" i="8"/>
  <c r="K56" i="8"/>
  <c r="K55" i="8"/>
  <c r="K54" i="8"/>
  <c r="K68" i="8"/>
  <c r="K67" i="8"/>
  <c r="K66" i="8"/>
  <c r="K65" i="8"/>
  <c r="K64" i="8"/>
  <c r="K48" i="8"/>
  <c r="K47" i="8"/>
  <c r="K46" i="8"/>
  <c r="K45" i="8"/>
  <c r="K44" i="8"/>
  <c r="K32" i="8"/>
  <c r="K24" i="8"/>
  <c r="K16" i="8"/>
  <c r="K4" i="8"/>
  <c r="K5" i="8"/>
  <c r="K6" i="8"/>
  <c r="K7" i="8"/>
  <c r="K8" i="8"/>
  <c r="K9" i="8"/>
  <c r="K10" i="8"/>
  <c r="K11" i="8"/>
  <c r="K12" i="8"/>
  <c r="K13" i="8"/>
  <c r="K14" i="8"/>
  <c r="K15" i="8"/>
  <c r="K17" i="8"/>
  <c r="K18" i="8"/>
  <c r="K19" i="8"/>
  <c r="K20" i="8"/>
  <c r="K21" i="8"/>
  <c r="K22" i="8"/>
  <c r="K23" i="8"/>
  <c r="K25" i="8"/>
  <c r="K26" i="8"/>
  <c r="K27" i="8"/>
  <c r="K30" i="8"/>
  <c r="K31" i="8"/>
  <c r="K33" i="8"/>
  <c r="K34" i="8"/>
  <c r="K40" i="8"/>
  <c r="K42" i="8"/>
  <c r="K43" i="8"/>
  <c r="K49" i="8"/>
  <c r="K50" i="8"/>
  <c r="K51" i="8"/>
  <c r="K52" i="8"/>
  <c r="K53" i="8"/>
  <c r="K59" i="8"/>
  <c r="K60" i="8"/>
  <c r="K61" i="8"/>
  <c r="K62" i="8"/>
  <c r="K63" i="8"/>
  <c r="U6" i="8" l="1"/>
  <c r="U7" i="8"/>
  <c r="U8" i="8"/>
  <c r="U9" i="8"/>
  <c r="U10" i="8"/>
  <c r="U11" i="8"/>
  <c r="U12" i="8"/>
  <c r="U13" i="8"/>
  <c r="U14" i="8"/>
  <c r="U15" i="8"/>
  <c r="U16" i="8"/>
  <c r="U17" i="8"/>
  <c r="U18" i="8"/>
  <c r="U19" i="8"/>
  <c r="U20" i="8"/>
  <c r="U21" i="8"/>
  <c r="U22" i="8"/>
  <c r="U23" i="8"/>
  <c r="U24" i="8"/>
  <c r="U25" i="8"/>
  <c r="U26" i="8"/>
  <c r="U27" i="8"/>
  <c r="U28" i="8"/>
  <c r="U29" i="8"/>
  <c r="U30" i="8"/>
  <c r="U31" i="8"/>
  <c r="U32" i="8"/>
  <c r="U33" i="8"/>
  <c r="U34" i="8"/>
  <c r="U35" i="8"/>
  <c r="U36" i="8"/>
  <c r="U37" i="8"/>
  <c r="U38" i="8"/>
  <c r="U39" i="8"/>
  <c r="U40" i="8"/>
  <c r="U41" i="8"/>
  <c r="U42" i="8"/>
  <c r="U43" i="8"/>
  <c r="U44" i="8"/>
  <c r="U45" i="8"/>
  <c r="U46" i="8"/>
  <c r="U47" i="8"/>
  <c r="U48" i="8"/>
  <c r="U49" i="8"/>
  <c r="U50" i="8"/>
  <c r="U51" i="8"/>
  <c r="U52" i="8"/>
  <c r="U53" i="8"/>
  <c r="U54" i="8"/>
  <c r="U55" i="8"/>
  <c r="U56" i="8"/>
  <c r="U57" i="8"/>
  <c r="U58" i="8"/>
  <c r="U59" i="8"/>
  <c r="U60" i="8"/>
  <c r="U61" i="8"/>
  <c r="U62" i="8"/>
  <c r="U63" i="8"/>
  <c r="U64" i="8"/>
  <c r="U65" i="8"/>
  <c r="U66" i="8"/>
  <c r="U67" i="8"/>
  <c r="U68" i="8"/>
  <c r="U5" i="8"/>
  <c r="U4" i="8"/>
  <c r="F4" i="11" a="1"/>
  <c r="F4" i="11" s="1"/>
  <c r="G2" i="10" a="1"/>
  <c r="G2" i="10" s="1"/>
  <c r="A16" i="9" a="1"/>
  <c r="A16" i="9" s="1"/>
  <c r="I4" i="11"/>
  <c r="H4" i="11"/>
  <c r="G4" i="11"/>
  <c r="J7" i="10"/>
  <c r="I7" i="10"/>
  <c r="H7" i="10"/>
  <c r="G7" i="10"/>
  <c r="J6" i="10"/>
  <c r="I6" i="10"/>
  <c r="H6" i="10"/>
  <c r="G6" i="10"/>
  <c r="J5" i="10"/>
  <c r="I5" i="10"/>
  <c r="H5" i="10"/>
  <c r="G5" i="10"/>
  <c r="J4" i="10"/>
  <c r="I4" i="10"/>
  <c r="H4" i="10"/>
  <c r="G4" i="10"/>
  <c r="J3" i="10"/>
  <c r="I3" i="10"/>
  <c r="H3" i="10"/>
  <c r="G3" i="10"/>
  <c r="J2" i="10"/>
  <c r="I2" i="10"/>
  <c r="H2" i="10"/>
  <c r="A18" i="9"/>
  <c r="A17" i="9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<sst xmlns="http://schemas.openxmlformats.org/spreadsheetml/2006/main" count="1010" uniqueCount="178">
  <si>
    <t>Tom</t>
  </si>
  <si>
    <t>Category</t>
  </si>
  <si>
    <t>East</t>
  </si>
  <si>
    <t>North</t>
  </si>
  <si>
    <t>South</t>
  </si>
  <si>
    <t>West</t>
  </si>
  <si>
    <t>Customer Name</t>
  </si>
  <si>
    <t>Service Type</t>
  </si>
  <si>
    <t>Date</t>
  </si>
  <si>
    <t>Fife, Grant</t>
  </si>
  <si>
    <t>Tire Rotation</t>
  </si>
  <si>
    <t>Pruitt, Barbara</t>
  </si>
  <si>
    <t>Oil Change</t>
  </si>
  <si>
    <t>Horn, Frances</t>
  </si>
  <si>
    <t>30k mile service</t>
  </si>
  <si>
    <t>Barret, Alicia</t>
  </si>
  <si>
    <t>Brake Pads</t>
  </si>
  <si>
    <t>Larson, Lynn</t>
  </si>
  <si>
    <t>Snook, Anthony</t>
  </si>
  <si>
    <t>Transmission flush</t>
  </si>
  <si>
    <t>Brown,Charity</t>
  </si>
  <si>
    <t>One-time Only Customers</t>
  </si>
  <si>
    <t>Region</t>
  </si>
  <si>
    <t>Sales Rep</t>
  </si>
  <si>
    <t>Product</t>
  </si>
  <si>
    <t>Units</t>
  </si>
  <si>
    <t>Sorted</t>
  </si>
  <si>
    <t>Apple</t>
  </si>
  <si>
    <t>Fred</t>
  </si>
  <si>
    <t>Grape</t>
  </si>
  <si>
    <t>Amy</t>
  </si>
  <si>
    <t>Pear</t>
  </si>
  <si>
    <t>Sal</t>
  </si>
  <si>
    <t>Banana</t>
  </si>
  <si>
    <t>Fritz</t>
  </si>
  <si>
    <t>Sravan</t>
  </si>
  <si>
    <t xml:space="preserve">Sales Transactions </t>
  </si>
  <si>
    <t xml:space="preserve">North </t>
  </si>
  <si>
    <t>Stravan</t>
  </si>
  <si>
    <t>Salesperson</t>
  </si>
  <si>
    <t>Order Details for December 2023</t>
  </si>
  <si>
    <t>Order ID</t>
  </si>
  <si>
    <t>Order Date</t>
  </si>
  <si>
    <t>Customer ID</t>
  </si>
  <si>
    <t>Address</t>
  </si>
  <si>
    <t>City</t>
  </si>
  <si>
    <t>State</t>
  </si>
  <si>
    <t>Country/Region</t>
  </si>
  <si>
    <t>Shipped Date</t>
  </si>
  <si>
    <t>Shipper Name</t>
  </si>
  <si>
    <t>Ship Name</t>
  </si>
  <si>
    <t>Ship City</t>
  </si>
  <si>
    <t>Ship State</t>
  </si>
  <si>
    <t>Ship Country/Region</t>
  </si>
  <si>
    <t>Product Name</t>
  </si>
  <si>
    <t>Unit Price</t>
  </si>
  <si>
    <t>Quantity</t>
  </si>
  <si>
    <t>Revenue</t>
  </si>
  <si>
    <t>Shipping Fee</t>
  </si>
  <si>
    <t>Company AA</t>
  </si>
  <si>
    <t>789 27th Street</t>
  </si>
  <si>
    <t>Las Vegas</t>
  </si>
  <si>
    <t>NV</t>
  </si>
  <si>
    <t>USA</t>
  </si>
  <si>
    <t>Mariya Sergienko</t>
  </si>
  <si>
    <t>Shipping Company B</t>
  </si>
  <si>
    <t>Karen Toh</t>
  </si>
  <si>
    <t>Beer</t>
  </si>
  <si>
    <t>Beverages</t>
  </si>
  <si>
    <t>Dried Plums</t>
  </si>
  <si>
    <t>Dried Fruit &amp; Nuts</t>
  </si>
  <si>
    <t>Company D</t>
  </si>
  <si>
    <t>123 4th Street</t>
  </si>
  <si>
    <t>New York</t>
  </si>
  <si>
    <t>NY</t>
  </si>
  <si>
    <t>Andrew Cencini</t>
  </si>
  <si>
    <t>Shipping Company A</t>
  </si>
  <si>
    <t>Christina Lee</t>
  </si>
  <si>
    <t>Dried Pears</t>
  </si>
  <si>
    <t>Dried Apples</t>
  </si>
  <si>
    <t>Company L</t>
  </si>
  <si>
    <t>123 12th Street</t>
  </si>
  <si>
    <t>John Edwards</t>
  </si>
  <si>
    <t>Chai</t>
  </si>
  <si>
    <t>Coffee</t>
  </si>
  <si>
    <t>Company H</t>
  </si>
  <si>
    <t>123 8th Street</t>
  </si>
  <si>
    <t>Portland</t>
  </si>
  <si>
    <t>OR</t>
  </si>
  <si>
    <t>Nancy Freehafer</t>
  </si>
  <si>
    <t>Shipping Company C</t>
  </si>
  <si>
    <t>Elizabeth Andersen</t>
  </si>
  <si>
    <t>Chocolate Biscuits Mix</t>
  </si>
  <si>
    <t>Baked Goods &amp; Mixes</t>
  </si>
  <si>
    <t>Company CC</t>
  </si>
  <si>
    <t>789 29th Street</t>
  </si>
  <si>
    <t>Denver</t>
  </si>
  <si>
    <t>CO</t>
  </si>
  <si>
    <t>Jan Kotas</t>
  </si>
  <si>
    <t>Soo Jung Lee</t>
  </si>
  <si>
    <t>Chocolate</t>
  </si>
  <si>
    <t>Candy</t>
  </si>
  <si>
    <t>Company C</t>
  </si>
  <si>
    <t>123 3rd Street</t>
  </si>
  <si>
    <t>Los Angelas</t>
  </si>
  <si>
    <t>CA</t>
  </si>
  <si>
    <t>Thomas Axerr</t>
  </si>
  <si>
    <t>Clam Chowder</t>
  </si>
  <si>
    <t>Soups</t>
  </si>
  <si>
    <t>Company F</t>
  </si>
  <si>
    <t>123 6th Street</t>
  </si>
  <si>
    <t>Milwaukee</t>
  </si>
  <si>
    <t>WI</t>
  </si>
  <si>
    <t>Michael Neipper</t>
  </si>
  <si>
    <t>Francisco Pérez-Olaeta</t>
  </si>
  <si>
    <t>Curry Sauce</t>
  </si>
  <si>
    <t>Sauces</t>
  </si>
  <si>
    <t>Company BB</t>
  </si>
  <si>
    <t>789 28th Street</t>
  </si>
  <si>
    <t>Memphis</t>
  </si>
  <si>
    <t>TN</t>
  </si>
  <si>
    <t>Anne Larsen</t>
  </si>
  <si>
    <t>Amritansh Raghav</t>
  </si>
  <si>
    <t>Company J</t>
  </si>
  <si>
    <t>123 10th Street</t>
  </si>
  <si>
    <t>Chicago</t>
  </si>
  <si>
    <t>IL</t>
  </si>
  <si>
    <t>Laura Giussani</t>
  </si>
  <si>
    <t>Roland Wacker</t>
  </si>
  <si>
    <t>Green Tea</t>
  </si>
  <si>
    <t>Company G</t>
  </si>
  <si>
    <t>123 7th Street</t>
  </si>
  <si>
    <t>Boise</t>
  </si>
  <si>
    <t>ID</t>
  </si>
  <si>
    <t>Ming-Yang Xie</t>
  </si>
  <si>
    <t>Boysenberry Spread</t>
  </si>
  <si>
    <t>Jams, Preserves</t>
  </si>
  <si>
    <t>Cajun Seasoning</t>
  </si>
  <si>
    <t>Condiments</t>
  </si>
  <si>
    <t>Company K</t>
  </si>
  <si>
    <t>123 11th Street</t>
  </si>
  <si>
    <t>Miami</t>
  </si>
  <si>
    <t>FL</t>
  </si>
  <si>
    <t>Peter Krschne</t>
  </si>
  <si>
    <t>Company A</t>
  </si>
  <si>
    <t>123 1st Street</t>
  </si>
  <si>
    <t>Seattle</t>
  </si>
  <si>
    <t>WA</t>
  </si>
  <si>
    <t>Anna Bedecs</t>
  </si>
  <si>
    <t>Crab Meat</t>
  </si>
  <si>
    <t>Canned Meat</t>
  </si>
  <si>
    <t>Company I</t>
  </si>
  <si>
    <t>123 9th Street</t>
  </si>
  <si>
    <t>Salt Lake City</t>
  </si>
  <si>
    <t>UT</t>
  </si>
  <si>
    <t>Robert Zare</t>
  </si>
  <si>
    <t>Sven Mortensen</t>
  </si>
  <si>
    <t>Ravioli</t>
  </si>
  <si>
    <t>Pasta</t>
  </si>
  <si>
    <t>Mozzarella</t>
  </si>
  <si>
    <t>Dairy Products</t>
  </si>
  <si>
    <t>Company Y</t>
  </si>
  <si>
    <t>789 25th Street</t>
  </si>
  <si>
    <t>John Rodman</t>
  </si>
  <si>
    <t>Scones</t>
  </si>
  <si>
    <t>Company Z</t>
  </si>
  <si>
    <t>789 26th Street</t>
  </si>
  <si>
    <t>Run Liu</t>
  </si>
  <si>
    <t>Olive Oil</t>
  </si>
  <si>
    <t>Oil</t>
  </si>
  <si>
    <t>Marmalade</t>
  </si>
  <si>
    <t>Long Grain Rice</t>
  </si>
  <si>
    <t>Grains</t>
  </si>
  <si>
    <t>Syrup</t>
  </si>
  <si>
    <t>Almonds</t>
  </si>
  <si>
    <t>Fruit Cocktail</t>
  </si>
  <si>
    <t>Fruit &amp; Veg</t>
  </si>
  <si>
    <t>Gnocchi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</si>
</sst>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&quot;$&quot;#,##0.00"/>
    <numFmt numFmtId="173" formatCode="mm/dd/yy;@"/>
  </numFmts>
  <fonts count="19" x14ac:knownFonts="1">
    <font>
      <sz val="12"/>
      <color theme="1"/>
      <name val="Courier New"/>
      <family val="2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3F3F76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</patternFill>
    </fill>
    <fill>
      <patternFill patternType="solid">
        <fgColor theme="9"/>
        <bgColor theme="9"/>
      </patternFill>
    </fill>
  </fills>
  <borders count="7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27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4" fillId="0" borderId="0"/>
    <xf numFmtId="166" fontId="4" fillId="0" borderId="0" applyFont="0" applyFill="0" applyBorder="0" applyAlignment="0" applyProtection="0"/>
    <xf numFmtId="0" fontId="6" fillId="0" borderId="0"/>
    <xf numFmtId="0" fontId="4" fillId="9" borderId="0" applyNumberFormat="0" applyBorder="0" applyAlignment="0" applyProtection="0"/>
    <xf numFmtId="0" fontId="7" fillId="0" borderId="1" applyNumberFormat="0" applyFill="0" applyAlignment="0" applyProtection="0"/>
    <xf numFmtId="0" fontId="4" fillId="8" borderId="0" applyNumberFormat="0" applyBorder="0" applyAlignment="0" applyProtection="0"/>
    <xf numFmtId="0" fontId="4" fillId="7" borderId="0" applyNumberFormat="0" applyBorder="0" applyAlignment="0" applyProtection="0"/>
    <xf numFmtId="0" fontId="7" fillId="0" borderId="0" applyNumberFormat="0" applyFill="0" applyBorder="0" applyAlignment="0" applyProtection="0"/>
    <xf numFmtId="165" fontId="6" fillId="0" borderId="0" applyFont="0" applyFill="0" applyBorder="0" applyAlignment="0" applyProtection="0"/>
    <xf numFmtId="0" fontId="8" fillId="3" borderId="3" applyNumberFormat="0" applyAlignment="0" applyProtection="0"/>
    <xf numFmtId="0" fontId="4" fillId="6" borderId="0" applyNumberFormat="0" applyBorder="0" applyAlignment="0" applyProtection="0"/>
    <xf numFmtId="0" fontId="6" fillId="0" borderId="0"/>
    <xf numFmtId="0" fontId="4" fillId="10" borderId="0" applyNumberFormat="0" applyBorder="0" applyAlignment="0" applyProtection="0"/>
    <xf numFmtId="165" fontId="6" fillId="0" borderId="0" applyFont="0" applyFill="0" applyBorder="0" applyAlignment="0" applyProtection="0"/>
    <xf numFmtId="0" fontId="4" fillId="5" borderId="0" applyNumberFormat="0" applyBorder="0" applyAlignment="0" applyProtection="0"/>
    <xf numFmtId="0" fontId="9" fillId="4" borderId="0" applyNumberFormat="0" applyBorder="0" applyAlignment="0" applyProtection="0"/>
    <xf numFmtId="0" fontId="11" fillId="2" borderId="2" applyNumberFormat="0" applyAlignment="0" applyProtection="0"/>
    <xf numFmtId="0" fontId="12" fillId="0" borderId="0" applyNumberFormat="0" applyFill="0" applyBorder="0" applyAlignment="0" applyProtection="0"/>
    <xf numFmtId="165" fontId="4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14" fillId="0" borderId="0"/>
    <xf numFmtId="0" fontId="15" fillId="4" borderId="0" applyNumberFormat="0" applyBorder="0" applyAlignment="0" applyProtection="0"/>
    <xf numFmtId="0" fontId="15" fillId="12" borderId="0" applyNumberFormat="0" applyBorder="0" applyAlignment="0" applyProtection="0"/>
    <xf numFmtId="0" fontId="16" fillId="2" borderId="2" applyNumberFormat="0" applyAlignment="0" applyProtection="0"/>
  </cellStyleXfs>
  <cellXfs count="23">
    <xf numFmtId="0" fontId="0" fillId="0" borderId="0" xfId="0"/>
    <xf numFmtId="0" fontId="4" fillId="0" borderId="0" xfId="3"/>
    <xf numFmtId="0" fontId="5" fillId="0" borderId="0" xfId="3" applyFont="1"/>
    <xf numFmtId="0" fontId="12" fillId="0" borderId="0" xfId="20"/>
    <xf numFmtId="0" fontId="14" fillId="0" borderId="0" xfId="23"/>
    <xf numFmtId="14" fontId="14" fillId="0" borderId="0" xfId="23" applyNumberFormat="1"/>
    <xf numFmtId="0" fontId="15" fillId="4" borderId="0" xfId="24"/>
    <xf numFmtId="0" fontId="15" fillId="12" borderId="0" xfId="25"/>
    <xf numFmtId="3" fontId="14" fillId="0" borderId="0" xfId="23" applyNumberFormat="1"/>
    <xf numFmtId="0" fontId="2" fillId="0" borderId="0" xfId="1"/>
    <xf numFmtId="0" fontId="7" fillId="0" borderId="0" xfId="22"/>
    <xf numFmtId="0" fontId="16" fillId="2" borderId="2" xfId="26"/>
    <xf numFmtId="0" fontId="10" fillId="13" borderId="4" xfId="23" applyFont="1" applyFill="1" applyBorder="1"/>
    <xf numFmtId="0" fontId="10" fillId="13" borderId="5" xfId="23" applyFont="1" applyFill="1" applyBorder="1"/>
    <xf numFmtId="0" fontId="10" fillId="13" borderId="6" xfId="23" applyFont="1" applyFill="1" applyBorder="1"/>
    <xf numFmtId="0" fontId="4" fillId="0" borderId="0" xfId="3" applyAlignment="1">
      <alignment horizontal="center"/>
    </xf>
    <xf numFmtId="173" fontId="4" fillId="0" borderId="0" xfId="3" applyNumberFormat="1" applyAlignment="1">
      <alignment horizontal="center"/>
    </xf>
    <xf numFmtId="167" fontId="1" fillId="0" borderId="0" xfId="21" applyNumberFormat="1" applyFont="1" applyAlignment="1">
      <alignment horizontal="center"/>
    </xf>
    <xf numFmtId="0" fontId="4" fillId="0" borderId="0" xfId="3" applyFont="1" applyAlignment="1">
      <alignment horizontal="center"/>
    </xf>
    <xf numFmtId="167" fontId="4" fillId="0" borderId="0" xfId="3" applyNumberFormat="1" applyFont="1" applyAlignment="1">
      <alignment horizontal="center"/>
    </xf>
    <xf numFmtId="0" fontId="18" fillId="11" borderId="0" xfId="3" applyFont="1" applyFill="1" applyAlignment="1">
      <alignment horizontal="center"/>
    </xf>
    <xf numFmtId="0" fontId="17" fillId="0" borderId="0" xfId="3" applyFont="1"/>
    <xf numFmtId="0" fontId="13" fillId="0" borderId="0" xfId="3" applyFont="1"/>
  </cellXfs>
  <cellStyles count="27">
    <cellStyle name="20% - Accent2 2" xfId="17" xr:uid="{43995203-A883-413A-B3DB-B4C0B1E80CD4}"/>
    <cellStyle name="20% - Accent3 2" xfId="13" xr:uid="{58B073A7-E95D-4E30-8E9C-F0D151E46D1E}"/>
    <cellStyle name="20% - Accent4 2" xfId="8" xr:uid="{2DD3F04E-3A9D-41E0-95EB-0980FE501AC1}"/>
    <cellStyle name="20% - Accent6 2" xfId="15" xr:uid="{E32380E0-F8CF-4EEC-AA3B-F7622BD0C04A}"/>
    <cellStyle name="40% - Accent3 2" xfId="9" xr:uid="{AA2310A4-8E29-40E7-BEEB-5DD4FF5DB509}"/>
    <cellStyle name="40% - Accent5 2" xfId="6" xr:uid="{FEF36B6C-DC24-40F1-97B1-974775BA8E60}"/>
    <cellStyle name="Accent1 2" xfId="18" xr:uid="{5059306A-ACCC-4D53-B60D-D76E9AC45A84}"/>
    <cellStyle name="Accent1 3" xfId="24" xr:uid="{151C389B-24FD-4D67-A014-B9CD94F9F029}"/>
    <cellStyle name="Accent6 2" xfId="25" xr:uid="{412CABBF-BA43-4A96-AF0F-C332D3AA7FC9}"/>
    <cellStyle name="Comma 2" xfId="4" xr:uid="{0F6A3A5A-8FC8-410D-921E-D9A7785419F7}"/>
    <cellStyle name="Currency 2" xfId="11" xr:uid="{648998A3-C6EF-42BD-8A53-2BDEF1AFD9D4}"/>
    <cellStyle name="Currency 2 2" xfId="16" xr:uid="{2FD7DBE2-8F49-4304-8118-9D128F42734A}"/>
    <cellStyle name="Currency 2 2 2" xfId="21" xr:uid="{1CF54961-F867-4064-80CE-7DD9091D4188}"/>
    <cellStyle name="Heading 3 2" xfId="7" xr:uid="{57F07A40-8416-4976-AFD9-A44585828B13}"/>
    <cellStyle name="Heading 4" xfId="22" builtinId="19"/>
    <cellStyle name="Heading 4 2" xfId="10" xr:uid="{9F80445A-C417-432F-A4D5-60F6BCFCE793}"/>
    <cellStyle name="Hyperlink" xfId="20" builtinId="8"/>
    <cellStyle name="Input 2" xfId="19" xr:uid="{5E4FD748-E6FE-4039-986E-0DD920653F81}"/>
    <cellStyle name="Input 3" xfId="26" xr:uid="{21158AE7-E046-4E8A-8073-ABB39E8D5432}"/>
    <cellStyle name="Normal" xfId="0" builtinId="0"/>
    <cellStyle name="Normal 2" xfId="2" xr:uid="{AC87F404-2326-45EB-9AF9-03941A22E771}"/>
    <cellStyle name="Normal 2 2" xfId="5" xr:uid="{44AABCCB-EA19-4107-82F0-304D264E179C}"/>
    <cellStyle name="Normal 3" xfId="3" xr:uid="{8D1B4C21-9C3B-4F4A-A04F-DDDF939B6CBD}"/>
    <cellStyle name="Normal 4" xfId="14" xr:uid="{517FF50D-F3D1-4126-92C1-EE7EDC0BF588}"/>
    <cellStyle name="Normal 5" xfId="23" xr:uid="{DF15918B-C164-43F6-87F8-23F3933C43D4}"/>
    <cellStyle name="Output 2" xfId="12" xr:uid="{A51BCCE9-C388-4877-8CA1-49898EF39442}"/>
    <cellStyle name="Title" xfId="1" builtinId="15"/>
  </cellStyles>
  <dxfs count="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&quot;$&quot;#,##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7" formatCode="&quot;$&quot;#,##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7" formatCode="&quot;$&quot;#,##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73" formatCode="mm/dd/yy;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73" formatCode="mm/dd/yy;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numFmt numFmtId="3" formatCode="#,##0"/>
    </dxf>
    <dxf>
      <numFmt numFmtId="176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514350</xdr:colOff>
      <xdr:row>1</xdr:row>
      <xdr:rowOff>142875</xdr:rowOff>
    </xdr:from>
    <xdr:to>
      <xdr:col>10</xdr:col>
      <xdr:colOff>504064</xdr:colOff>
      <xdr:row>17</xdr:row>
      <xdr:rowOff>113923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B765D39-AF53-486F-8A06-EDE554EC2C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350" y="327025"/>
          <a:ext cx="6403214" cy="291744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olumes\LaCie\Excel%25202016%2520Outlines\Excel%2520Day%25203%2520Workfil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earnitanywhere-my.sharepoint.com/Users/Karim/Documents/Book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lassroom.lan\Share\Users\Karim\AppData\Local\Temp\Temp1_CondFormat01.zip\CondFormat0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lassroom.lan\Share\Users\04-02.CLASSROOM.000\Desktop\Excel%20Power%20User%20Course\Retrieving%20Data%20-%20Complete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base Function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ok1"/>
      <sheetName val="In List"/>
      <sheetName val="LotteryTable"/>
      <sheetName val="LotteryList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"/>
      <sheetName val="Same Cell"/>
      <sheetName val="Same Cell Ref"/>
      <sheetName val="MultiCell"/>
      <sheetName val="Errors"/>
      <sheetName val="MissingText"/>
      <sheetName val="Hide Dups"/>
      <sheetName val="In List"/>
      <sheetName val="Lottery"/>
      <sheetName val="LotteryTable"/>
      <sheetName val="LotteryList"/>
      <sheetName val="Duplicates"/>
      <sheetName val="DupRules"/>
      <sheetName val="DupRows"/>
      <sheetName val="Expiry"/>
      <sheetName val="Expired"/>
      <sheetName val="Temperature"/>
      <sheetName val="Printing"/>
      <sheetName val="2Cond"/>
      <sheetName val="Shade Alt"/>
      <sheetName val="Shade Band"/>
      <sheetName val="Shade Band Flex"/>
      <sheetName val="Shade Filtered"/>
      <sheetName val="Color Shapes"/>
      <sheetName val="ColorIcons"/>
      <sheetName val="ColorIconsNum"/>
      <sheetName val="Strikethrough"/>
      <sheetName val="MyLinks"/>
      <sheetName val="CondFormat01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LOOKUP"/>
      <sheetName val="Products"/>
      <sheetName val="Index Match"/>
      <sheetName val="Payroll"/>
      <sheetName val="Examine Functions"/>
    </sheetNames>
    <sheetDataSet>
      <sheetData sheetId="0"/>
      <sheetData sheetId="1"/>
      <sheetData sheetId="2"/>
      <sheetData sheetId="3"/>
      <sheetData sheetId="4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547EFF-35EE-43C6-8348-D8ABEBF7BE58}" name="Table10" displayName="Table10" ref="A1:C12" totalsRowShown="0">
  <autoFilter ref="A1:C12" xr:uid="{8E023BD7-33B7-4865-9079-6EA593829B11}"/>
  <tableColumns count="3">
    <tableColumn id="1" xr3:uid="{BB69F559-CDFA-438D-855B-A2E2E5C9F0B3}" name="Customer Name"/>
    <tableColumn id="2" xr3:uid="{2DEAFC7F-4F34-468F-94EA-9AE1C0A371B0}" name="Service Type"/>
    <tableColumn id="3" xr3:uid="{A46355EB-8F66-4EFA-82FF-416F458C9BD3}" name="Date" dataDxfId="2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148A1FF-CAA2-4659-87FF-DBE006F1E3E0}" name="Table3" displayName="Table3" ref="A3:D8" totalsRowShown="0">
  <autoFilter ref="A3:D8" xr:uid="{95589F3A-54AF-4563-9747-AB40EE94C99B}">
    <filterColumn colId="0" hiddenButton="1"/>
    <filterColumn colId="1" hiddenButton="1"/>
    <filterColumn colId="2" hiddenButton="1"/>
    <filterColumn colId="3" hiddenButton="1"/>
  </autoFilter>
  <tableColumns count="4">
    <tableColumn id="1" xr3:uid="{DADA4770-DBDB-4F70-B953-76529BC26E68}" name="Region"/>
    <tableColumn id="2" xr3:uid="{12F3B2B6-A5D0-4211-83E9-4EE2C74B72BE}" name="Sales Rep"/>
    <tableColumn id="3" xr3:uid="{40A1B26F-295F-402F-82EA-D36266244077}" name="Product"/>
    <tableColumn id="4" xr3:uid="{6030199D-ED90-438C-9F9A-B8CF77E9E716}" name="Units" dataDxfId="2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7269D5A-445C-4F9B-9FC6-357C45772F5C}" name="Table5" displayName="Table5" ref="A3:V68" totalsRowShown="0" headerRowDxfId="22" headerRowCellStyle="Normal 3">
  <autoFilter ref="A3:V68" xr:uid="{7B937E82-7311-4026-876F-772D31E79A52}"/>
  <tableColumns count="22">
    <tableColumn id="1" xr3:uid="{50BAB179-1137-443B-BD0D-A72CA169730E}" name="Order ID" dataDxfId="21" dataCellStyle="Normal 3"/>
    <tableColumn id="2" xr3:uid="{922004D7-DF24-4010-8412-8EA438A0F683}" name="Order Date" dataDxfId="20" dataCellStyle="Normal 3"/>
    <tableColumn id="3" xr3:uid="{50D3343E-0DFF-48B9-9D6E-33371E1B97AA}" name="Customer ID" dataDxfId="19" dataCellStyle="Normal 3"/>
    <tableColumn id="4" xr3:uid="{92DCE84C-6687-4475-A7F0-07BB81B27707}" name="Customer Name" dataDxfId="18" dataCellStyle="Normal 3"/>
    <tableColumn id="5" xr3:uid="{9B3736EE-EB10-4EA3-A51E-4013FBB5EE89}" name="Address" dataDxfId="17" dataCellStyle="Normal 3"/>
    <tableColumn id="6" xr3:uid="{7F4E1A03-6690-4FC4-8064-E176B64E2CCC}" name="City" dataDxfId="16" dataCellStyle="Normal 3"/>
    <tableColumn id="7" xr3:uid="{463DCCA0-08B6-4C06-9FA6-B59202AA35DE}" name="State" dataDxfId="15" dataCellStyle="Normal 3"/>
    <tableColumn id="8" xr3:uid="{E7D5C233-D1ED-48E0-8995-075AF28CAB3A}" name="Country/Region" dataDxfId="14" dataCellStyle="Normal 3"/>
    <tableColumn id="9" xr3:uid="{462546CE-B2D3-4823-A687-71652B43AEC7}" name="Salesperson" dataDxfId="13" dataCellStyle="Normal 3"/>
    <tableColumn id="10" xr3:uid="{2A06190B-1468-403F-979D-968AA5EF1851}" name="Region" dataDxfId="12" dataCellStyle="Normal 3"/>
    <tableColumn id="11" xr3:uid="{54008D62-E373-4C45-A06B-546B6F3CEEA0}" name="Shipped Date" dataDxfId="11" dataCellStyle="Normal 3">
      <calculatedColumnFormula>B4+6</calculatedColumnFormula>
    </tableColumn>
    <tableColumn id="12" xr3:uid="{8A456295-EE7A-42DA-825E-C24788391CE1}" name="Shipper Name" dataDxfId="10" dataCellStyle="Normal 3"/>
    <tableColumn id="13" xr3:uid="{C229B6E1-7B70-404E-BD55-958F8833AB17}" name="Ship Name" dataDxfId="9" dataCellStyle="Normal 3"/>
    <tableColumn id="14" xr3:uid="{D6D2F57B-7B95-4938-B763-CB5F60041B98}" name="Ship City" dataDxfId="8" dataCellStyle="Normal 3"/>
    <tableColumn id="15" xr3:uid="{19507528-9C75-42CC-A39F-22A29CEF2CC6}" name="Ship State" dataDxfId="7" dataCellStyle="Normal 3"/>
    <tableColumn id="16" xr3:uid="{6545AEF0-B0AA-46C7-BF4D-E1F23AD6699B}" name="Ship Country/Region" dataDxfId="6" dataCellStyle="Normal 3"/>
    <tableColumn id="17" xr3:uid="{BC1D366D-5252-407A-AB0F-31CB158C0C09}" name="Product Name" dataDxfId="5" dataCellStyle="Normal 3"/>
    <tableColumn id="18" xr3:uid="{7AAC2C78-1A44-4E85-B16F-67591EA0F82A}" name="Category" dataDxfId="4" dataCellStyle="Normal 3"/>
    <tableColumn id="19" xr3:uid="{60FA9239-D469-4CC7-BE7D-F4A6B85941C1}" name="Unit Price" dataDxfId="3" dataCellStyle="Currency 2 2 2"/>
    <tableColumn id="20" xr3:uid="{28CF515F-4AD3-4E02-A31F-FEAD4BB5C84D}" name="Quantity" dataDxfId="2" dataCellStyle="Normal 3"/>
    <tableColumn id="21" xr3:uid="{8E85EF62-B894-463F-B13F-702B739334D5}" name="Revenue" dataDxfId="1" dataCellStyle="Currency 2 2 2">
      <calculatedColumnFormula>S4*T4</calculatedColumnFormula>
    </tableColumn>
    <tableColumn id="22" xr3:uid="{EA62A3C9-67AC-44A6-8CF5-41900C8FEC52}" name="Shipping Fee" dataDxfId="0" dataCellStyle="Normal 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1364B-494B-4ED5-ACFB-6F3AFE2BD35E}">
  <dimension ref="A1:C18"/>
  <sheetViews>
    <sheetView zoomScale="175" zoomScaleNormal="175" workbookViewId="0">
      <selection activeCell="D12" sqref="D12"/>
    </sheetView>
  </sheetViews>
  <sheetFormatPr defaultColWidth="8.75" defaultRowHeight="15.6" x14ac:dyDescent="0.3"/>
  <cols>
    <col min="1" max="1" width="12" style="4" customWidth="1"/>
    <col min="2" max="2" width="9.5" style="4" customWidth="1"/>
    <col min="3" max="3" width="7.5" style="4" bestFit="1" customWidth="1"/>
    <col min="4" max="16384" width="8.75" style="4"/>
  </cols>
  <sheetData>
    <row r="1" spans="1:3" x14ac:dyDescent="0.3">
      <c r="A1" s="4" t="s">
        <v>6</v>
      </c>
      <c r="B1" s="4" t="s">
        <v>7</v>
      </c>
      <c r="C1" s="4" t="s">
        <v>8</v>
      </c>
    </row>
    <row r="2" spans="1:3" x14ac:dyDescent="0.3">
      <c r="A2" s="4" t="s">
        <v>9</v>
      </c>
      <c r="B2" s="4" t="s">
        <v>10</v>
      </c>
      <c r="C2" s="5">
        <v>43466</v>
      </c>
    </row>
    <row r="3" spans="1:3" x14ac:dyDescent="0.3">
      <c r="A3" s="4" t="s">
        <v>11</v>
      </c>
      <c r="B3" s="4" t="s">
        <v>12</v>
      </c>
      <c r="C3" s="5">
        <v>43529</v>
      </c>
    </row>
    <row r="4" spans="1:3" x14ac:dyDescent="0.3">
      <c r="A4" s="4" t="s">
        <v>13</v>
      </c>
      <c r="B4" s="4" t="s">
        <v>14</v>
      </c>
      <c r="C4" s="5">
        <v>43532</v>
      </c>
    </row>
    <row r="5" spans="1:3" x14ac:dyDescent="0.3">
      <c r="A5" s="4" t="s">
        <v>15</v>
      </c>
      <c r="B5" s="4" t="s">
        <v>14</v>
      </c>
      <c r="C5" s="5">
        <v>43534</v>
      </c>
    </row>
    <row r="6" spans="1:3" x14ac:dyDescent="0.3">
      <c r="A6" s="4" t="s">
        <v>15</v>
      </c>
      <c r="B6" s="4" t="s">
        <v>16</v>
      </c>
      <c r="C6" s="5">
        <v>43539</v>
      </c>
    </row>
    <row r="7" spans="1:3" x14ac:dyDescent="0.3">
      <c r="A7" s="4" t="s">
        <v>17</v>
      </c>
      <c r="B7" s="4" t="s">
        <v>12</v>
      </c>
      <c r="C7" s="5">
        <v>43568</v>
      </c>
    </row>
    <row r="8" spans="1:3" x14ac:dyDescent="0.3">
      <c r="A8" s="4" t="s">
        <v>11</v>
      </c>
      <c r="B8" s="4" t="s">
        <v>12</v>
      </c>
      <c r="C8" s="5">
        <v>43591</v>
      </c>
    </row>
    <row r="9" spans="1:3" x14ac:dyDescent="0.3">
      <c r="A9" s="4" t="s">
        <v>18</v>
      </c>
      <c r="B9" s="4" t="s">
        <v>12</v>
      </c>
      <c r="C9" s="5">
        <v>43599</v>
      </c>
    </row>
    <row r="10" spans="1:3" x14ac:dyDescent="0.3">
      <c r="A10" s="4" t="s">
        <v>18</v>
      </c>
      <c r="B10" s="4" t="s">
        <v>19</v>
      </c>
      <c r="C10" s="5">
        <v>43610</v>
      </c>
    </row>
    <row r="11" spans="1:3" x14ac:dyDescent="0.3">
      <c r="A11" s="4" t="s">
        <v>13</v>
      </c>
      <c r="B11" s="4" t="s">
        <v>16</v>
      </c>
      <c r="C11" s="5">
        <v>43645</v>
      </c>
    </row>
    <row r="12" spans="1:3" x14ac:dyDescent="0.3">
      <c r="A12" s="4" t="s">
        <v>20</v>
      </c>
      <c r="B12" s="4" t="s">
        <v>10</v>
      </c>
      <c r="C12" s="5">
        <v>43737</v>
      </c>
    </row>
    <row r="15" spans="1:3" x14ac:dyDescent="0.3">
      <c r="A15" s="6" t="s">
        <v>21</v>
      </c>
      <c r="B15" s="6"/>
    </row>
    <row r="16" spans="1:3" x14ac:dyDescent="0.3">
      <c r="A16" s="4" t="str" cm="1">
        <f t="array" ref="A16:A18">_xlfn.UNIQUE(Table10[Customer Name],,TRUE)</f>
        <v>Fife, Grant</v>
      </c>
    </row>
    <row r="17" spans="1:1" x14ac:dyDescent="0.3">
      <c r="A17" s="4" t="str">
        <v>Larson, Lynn</v>
      </c>
    </row>
    <row r="18" spans="1:1" x14ac:dyDescent="0.3">
      <c r="A18" s="4" t="str">
        <v>Brown,Charity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811FE-5F5E-4594-AE00-47AD16932941}">
  <dimension ref="A1:J7"/>
  <sheetViews>
    <sheetView zoomScale="220" zoomScaleNormal="220" workbookViewId="0">
      <selection activeCell="D12" sqref="D12"/>
    </sheetView>
  </sheetViews>
  <sheetFormatPr defaultColWidth="8.75" defaultRowHeight="15.6" x14ac:dyDescent="0.3"/>
  <cols>
    <col min="1" max="16384" width="8.75" style="4"/>
  </cols>
  <sheetData>
    <row r="1" spans="1:10" x14ac:dyDescent="0.3">
      <c r="A1" s="7" t="s">
        <v>22</v>
      </c>
      <c r="B1" s="7" t="s">
        <v>23</v>
      </c>
      <c r="C1" s="7" t="s">
        <v>24</v>
      </c>
      <c r="D1" s="7" t="s">
        <v>25</v>
      </c>
      <c r="G1" s="7" t="s">
        <v>26</v>
      </c>
    </row>
    <row r="2" spans="1:10" x14ac:dyDescent="0.3">
      <c r="A2" s="4" t="s">
        <v>2</v>
      </c>
      <c r="B2" s="4" t="s">
        <v>0</v>
      </c>
      <c r="C2" s="4" t="s">
        <v>27</v>
      </c>
      <c r="D2" s="8">
        <v>6380</v>
      </c>
      <c r="G2" s="4" t="str" cm="1">
        <f t="array" ref="G2:J7">_xlfn._xlws.SORT(A2:D7,4,1)</f>
        <v>East</v>
      </c>
      <c r="H2" s="4" t="str">
        <v>Fritz</v>
      </c>
      <c r="I2" s="4" t="str">
        <v>Apple</v>
      </c>
      <c r="J2" s="4">
        <v>4394</v>
      </c>
    </row>
    <row r="3" spans="1:10" x14ac:dyDescent="0.3">
      <c r="A3" s="4" t="s">
        <v>5</v>
      </c>
      <c r="B3" s="4" t="s">
        <v>28</v>
      </c>
      <c r="C3" s="4" t="s">
        <v>29</v>
      </c>
      <c r="D3" s="8">
        <v>5619</v>
      </c>
      <c r="G3" s="4" t="str">
        <v>North</v>
      </c>
      <c r="H3" s="4" t="str">
        <v>Amy</v>
      </c>
      <c r="I3" s="4" t="str">
        <v>Pear</v>
      </c>
      <c r="J3" s="4">
        <v>4565</v>
      </c>
    </row>
    <row r="4" spans="1:10" x14ac:dyDescent="0.3">
      <c r="A4" s="4" t="s">
        <v>3</v>
      </c>
      <c r="B4" s="4" t="s">
        <v>30</v>
      </c>
      <c r="C4" s="4" t="s">
        <v>31</v>
      </c>
      <c r="D4" s="8">
        <v>4565</v>
      </c>
      <c r="G4" s="4" t="str">
        <v>South</v>
      </c>
      <c r="H4" s="4" t="str">
        <v>Sal</v>
      </c>
      <c r="I4" s="4" t="str">
        <v>Banana</v>
      </c>
      <c r="J4" s="4">
        <v>5323</v>
      </c>
    </row>
    <row r="5" spans="1:10" x14ac:dyDescent="0.3">
      <c r="A5" s="4" t="s">
        <v>4</v>
      </c>
      <c r="B5" s="4" t="s">
        <v>32</v>
      </c>
      <c r="C5" s="4" t="s">
        <v>33</v>
      </c>
      <c r="D5" s="8">
        <v>5323</v>
      </c>
      <c r="G5" s="4" t="str">
        <v>West</v>
      </c>
      <c r="H5" s="4" t="str">
        <v>Fred</v>
      </c>
      <c r="I5" s="4" t="str">
        <v>Grape</v>
      </c>
      <c r="J5" s="4">
        <v>5619</v>
      </c>
    </row>
    <row r="6" spans="1:10" x14ac:dyDescent="0.3">
      <c r="A6" s="4" t="s">
        <v>2</v>
      </c>
      <c r="B6" s="4" t="s">
        <v>34</v>
      </c>
      <c r="C6" s="4" t="s">
        <v>27</v>
      </c>
      <c r="D6" s="8">
        <v>4394</v>
      </c>
      <c r="G6" s="4" t="str">
        <v>East</v>
      </c>
      <c r="H6" s="4" t="str">
        <v>Tom</v>
      </c>
      <c r="I6" s="4" t="str">
        <v>Apple</v>
      </c>
      <c r="J6" s="4">
        <v>6380</v>
      </c>
    </row>
    <row r="7" spans="1:10" x14ac:dyDescent="0.3">
      <c r="A7" s="4" t="s">
        <v>5</v>
      </c>
      <c r="B7" s="4" t="s">
        <v>35</v>
      </c>
      <c r="C7" s="4" t="s">
        <v>29</v>
      </c>
      <c r="D7" s="8">
        <v>7195</v>
      </c>
      <c r="G7" s="4" t="str">
        <v>West</v>
      </c>
      <c r="H7" s="4" t="str">
        <v>Sravan</v>
      </c>
      <c r="I7" s="4" t="str">
        <v>Grape</v>
      </c>
      <c r="J7" s="4">
        <v>7195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CE11F-87CE-42C9-AD65-F37C8A301E17}">
  <dimension ref="A1:I8"/>
  <sheetViews>
    <sheetView zoomScale="175" zoomScaleNormal="175" workbookViewId="0">
      <selection activeCell="D12" sqref="D12"/>
    </sheetView>
  </sheetViews>
  <sheetFormatPr defaultColWidth="8.75" defaultRowHeight="15.6" x14ac:dyDescent="0.3"/>
  <cols>
    <col min="1" max="1" width="8.75" style="4"/>
    <col min="2" max="2" width="7.4140625" style="4" customWidth="1"/>
    <col min="3" max="16384" width="8.75" style="4"/>
  </cols>
  <sheetData>
    <row r="1" spans="1:9" ht="23.4" x14ac:dyDescent="0.45">
      <c r="A1" s="9" t="s">
        <v>36</v>
      </c>
      <c r="F1" s="10" t="s">
        <v>24</v>
      </c>
      <c r="G1" s="11" t="s">
        <v>31</v>
      </c>
    </row>
    <row r="2" spans="1:9" x14ac:dyDescent="0.3">
      <c r="F2" s="10" t="s">
        <v>22</v>
      </c>
      <c r="G2" s="11" t="s">
        <v>4</v>
      </c>
    </row>
    <row r="3" spans="1:9" x14ac:dyDescent="0.3">
      <c r="A3" s="4" t="s">
        <v>22</v>
      </c>
      <c r="B3" s="4" t="s">
        <v>23</v>
      </c>
      <c r="C3" s="4" t="s">
        <v>24</v>
      </c>
      <c r="D3" s="4" t="s">
        <v>25</v>
      </c>
      <c r="F3" s="12" t="s">
        <v>22</v>
      </c>
      <c r="G3" s="13" t="s">
        <v>23</v>
      </c>
      <c r="H3" s="13" t="s">
        <v>24</v>
      </c>
      <c r="I3" s="14" t="s">
        <v>25</v>
      </c>
    </row>
    <row r="4" spans="1:9" x14ac:dyDescent="0.3">
      <c r="A4" s="4" t="s">
        <v>2</v>
      </c>
      <c r="B4" s="4" t="s">
        <v>28</v>
      </c>
      <c r="C4" s="4" t="s">
        <v>27</v>
      </c>
      <c r="D4" s="8">
        <v>6380</v>
      </c>
      <c r="F4" s="4" t="str" cm="1">
        <f t="array" ref="F4:I4">_xlfn._xlws.FILTER(Table3[],Table3[Product]=G1)</f>
        <v xml:space="preserve">North </v>
      </c>
      <c r="G4" s="4" t="str">
        <v>Sal</v>
      </c>
      <c r="H4" s="4" t="str">
        <v>Pear</v>
      </c>
      <c r="I4" s="4">
        <v>5323</v>
      </c>
    </row>
    <row r="5" spans="1:9" x14ac:dyDescent="0.3">
      <c r="A5" s="4" t="s">
        <v>5</v>
      </c>
      <c r="B5" s="4" t="s">
        <v>30</v>
      </c>
      <c r="C5" s="4" t="s">
        <v>33</v>
      </c>
      <c r="D5" s="8">
        <v>5619</v>
      </c>
    </row>
    <row r="6" spans="1:9" x14ac:dyDescent="0.3">
      <c r="A6" s="4" t="s">
        <v>37</v>
      </c>
      <c r="B6" s="4" t="s">
        <v>32</v>
      </c>
      <c r="C6" s="4" t="s">
        <v>31</v>
      </c>
      <c r="D6" s="8">
        <v>5323</v>
      </c>
    </row>
    <row r="7" spans="1:9" x14ac:dyDescent="0.3">
      <c r="A7" s="4" t="s">
        <v>4</v>
      </c>
      <c r="B7" s="4" t="s">
        <v>34</v>
      </c>
      <c r="C7" s="4" t="s">
        <v>33</v>
      </c>
      <c r="D7" s="8">
        <v>1195</v>
      </c>
    </row>
    <row r="8" spans="1:9" x14ac:dyDescent="0.3">
      <c r="A8" s="4" t="s">
        <v>2</v>
      </c>
      <c r="B8" s="4" t="s">
        <v>38</v>
      </c>
      <c r="C8" s="4" t="s">
        <v>33</v>
      </c>
      <c r="D8" s="8">
        <v>2437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258F7-23DD-4D32-8661-2A31B20C9A88}">
  <sheetPr>
    <tabColor theme="0"/>
  </sheetPr>
  <dimension ref="B19:C20"/>
  <sheetViews>
    <sheetView showGridLines="0" workbookViewId="0">
      <selection activeCell="I26" sqref="I26"/>
    </sheetView>
  </sheetViews>
  <sheetFormatPr defaultColWidth="7.1640625" defaultRowHeight="14.4" x14ac:dyDescent="0.3"/>
  <cols>
    <col min="1" max="16384" width="7.1640625" style="1"/>
  </cols>
  <sheetData>
    <row r="19" spans="2:3" x14ac:dyDescent="0.3">
      <c r="B19" s="2"/>
    </row>
    <row r="20" spans="2:3" x14ac:dyDescent="0.3">
      <c r="B20" s="2"/>
      <c r="C20" s="3"/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CC32B-A925-4623-807A-F94832090A02}">
  <sheetPr>
    <tabColor rgb="FFFF0000"/>
  </sheetPr>
  <dimension ref="A1:V68"/>
  <sheetViews>
    <sheetView tabSelected="1" topLeftCell="L16" zoomScale="110" zoomScaleNormal="110" workbookViewId="0">
      <selection activeCell="D10" sqref="D10"/>
    </sheetView>
  </sheetViews>
  <sheetFormatPr defaultColWidth="7.1640625" defaultRowHeight="14.4" x14ac:dyDescent="0.3"/>
  <cols>
    <col min="1" max="1" width="9.5" style="1" bestFit="1" customWidth="1"/>
    <col min="2" max="2" width="11.1640625" style="1" bestFit="1" customWidth="1"/>
    <col min="3" max="3" width="12" style="1" bestFit="1" customWidth="1"/>
    <col min="4" max="4" width="14.4140625" style="1" bestFit="1" customWidth="1"/>
    <col min="5" max="5" width="10.5" style="1" bestFit="1" customWidth="1"/>
    <col min="6" max="6" width="9.08203125" style="1" bestFit="1" customWidth="1"/>
    <col min="7" max="7" width="7.33203125" style="1" bestFit="1" customWidth="1"/>
    <col min="8" max="8" width="14.1640625" style="1" bestFit="1" customWidth="1"/>
    <col min="9" max="9" width="11.75" style="1" bestFit="1" customWidth="1"/>
    <col min="10" max="10" width="8.5" style="1" bestFit="1" customWidth="1"/>
    <col min="11" max="11" width="12.6640625" style="1" bestFit="1" customWidth="1"/>
    <col min="12" max="12" width="13.9140625" style="1" bestFit="1" customWidth="1"/>
    <col min="13" max="13" width="15.08203125" style="1" bestFit="1" customWidth="1"/>
    <col min="14" max="14" width="9.6640625" style="1" bestFit="1" customWidth="1"/>
    <col min="15" max="15" width="10.5" style="1" bestFit="1" customWidth="1"/>
    <col min="16" max="16" width="17.4140625" style="1" bestFit="1" customWidth="1"/>
    <col min="17" max="17" width="15.08203125" style="1" bestFit="1" customWidth="1"/>
    <col min="18" max="18" width="14.75" style="1" bestFit="1" customWidth="1"/>
    <col min="19" max="19" width="10.25" style="1" bestFit="1" customWidth="1"/>
    <col min="20" max="21" width="9.6640625" style="1" bestFit="1" customWidth="1"/>
    <col min="22" max="22" width="12.25" style="1" bestFit="1" customWidth="1"/>
    <col min="23" max="16384" width="7.1640625" style="1"/>
  </cols>
  <sheetData>
    <row r="1" spans="1:22" ht="18" x14ac:dyDescent="0.35">
      <c r="A1" s="22" t="s">
        <v>40</v>
      </c>
      <c r="B1" s="22"/>
      <c r="C1" s="22"/>
      <c r="D1" s="22"/>
    </row>
    <row r="3" spans="1:22" s="21" customFormat="1" x14ac:dyDescent="0.3">
      <c r="A3" s="20" t="s">
        <v>41</v>
      </c>
      <c r="B3" s="20" t="s">
        <v>42</v>
      </c>
      <c r="C3" s="20" t="s">
        <v>43</v>
      </c>
      <c r="D3" s="20" t="s">
        <v>6</v>
      </c>
      <c r="E3" s="20" t="s">
        <v>44</v>
      </c>
      <c r="F3" s="20" t="s">
        <v>45</v>
      </c>
      <c r="G3" s="20" t="s">
        <v>46</v>
      </c>
      <c r="H3" s="20" t="s">
        <v>47</v>
      </c>
      <c r="I3" s="20" t="s">
        <v>39</v>
      </c>
      <c r="J3" s="20" t="s">
        <v>22</v>
      </c>
      <c r="K3" s="20" t="s">
        <v>48</v>
      </c>
      <c r="L3" s="20" t="s">
        <v>49</v>
      </c>
      <c r="M3" s="20" t="s">
        <v>50</v>
      </c>
      <c r="N3" s="20" t="s">
        <v>51</v>
      </c>
      <c r="O3" s="20" t="s">
        <v>52</v>
      </c>
      <c r="P3" s="20" t="s">
        <v>53</v>
      </c>
      <c r="Q3" s="20" t="s">
        <v>54</v>
      </c>
      <c r="R3" s="20" t="s">
        <v>1</v>
      </c>
      <c r="S3" s="20" t="s">
        <v>55</v>
      </c>
      <c r="T3" s="20" t="s">
        <v>56</v>
      </c>
      <c r="U3" s="20" t="s">
        <v>57</v>
      </c>
      <c r="V3" s="20" t="s">
        <v>58</v>
      </c>
    </row>
    <row r="4" spans="1:22" ht="15.6" x14ac:dyDescent="0.3">
      <c r="A4" s="15">
        <v>1368</v>
      </c>
      <c r="B4" s="16">
        <v>45287</v>
      </c>
      <c r="C4" s="15">
        <v>27</v>
      </c>
      <c r="D4" s="15" t="s">
        <v>59</v>
      </c>
      <c r="E4" s="15" t="s">
        <v>60</v>
      </c>
      <c r="F4" s="15" t="s">
        <v>61</v>
      </c>
      <c r="G4" s="15" t="s">
        <v>62</v>
      </c>
      <c r="H4" s="15" t="s">
        <v>63</v>
      </c>
      <c r="I4" s="15" t="s">
        <v>64</v>
      </c>
      <c r="J4" s="15" t="s">
        <v>5</v>
      </c>
      <c r="K4" s="16">
        <f>B4+2</f>
        <v>45289</v>
      </c>
      <c r="L4" s="15" t="s">
        <v>65</v>
      </c>
      <c r="M4" s="15" t="s">
        <v>66</v>
      </c>
      <c r="N4" s="15" t="s">
        <v>61</v>
      </c>
      <c r="O4" s="15" t="s">
        <v>62</v>
      </c>
      <c r="P4" s="15" t="s">
        <v>63</v>
      </c>
      <c r="Q4" s="15" t="s">
        <v>67</v>
      </c>
      <c r="R4" s="15" t="s">
        <v>68</v>
      </c>
      <c r="S4" s="17">
        <v>14</v>
      </c>
      <c r="T4" s="18">
        <v>19</v>
      </c>
      <c r="U4" s="17">
        <f t="shared" ref="U4:U35" si="0">S4*T4</f>
        <v>266</v>
      </c>
      <c r="V4" s="19">
        <v>25.802</v>
      </c>
    </row>
    <row r="5" spans="1:22" ht="15.6" x14ac:dyDescent="0.3">
      <c r="A5" s="15">
        <v>1369</v>
      </c>
      <c r="B5" s="16">
        <v>45287</v>
      </c>
      <c r="C5" s="15">
        <v>27</v>
      </c>
      <c r="D5" s="15" t="s">
        <v>59</v>
      </c>
      <c r="E5" s="15" t="s">
        <v>60</v>
      </c>
      <c r="F5" s="15" t="s">
        <v>61</v>
      </c>
      <c r="G5" s="15" t="s">
        <v>62</v>
      </c>
      <c r="H5" s="15" t="s">
        <v>63</v>
      </c>
      <c r="I5" s="15" t="s">
        <v>64</v>
      </c>
      <c r="J5" s="15" t="s">
        <v>5</v>
      </c>
      <c r="K5" s="16">
        <f>B5+2</f>
        <v>45289</v>
      </c>
      <c r="L5" s="15" t="s">
        <v>65</v>
      </c>
      <c r="M5" s="15" t="s">
        <v>66</v>
      </c>
      <c r="N5" s="15" t="s">
        <v>61</v>
      </c>
      <c r="O5" s="15" t="s">
        <v>62</v>
      </c>
      <c r="P5" s="15" t="s">
        <v>63</v>
      </c>
      <c r="Q5" s="15" t="s">
        <v>69</v>
      </c>
      <c r="R5" s="15" t="s">
        <v>70</v>
      </c>
      <c r="S5" s="17">
        <v>3.5</v>
      </c>
      <c r="T5" s="18">
        <v>60</v>
      </c>
      <c r="U5" s="17">
        <f t="shared" si="0"/>
        <v>210</v>
      </c>
      <c r="V5" s="19">
        <v>20.16</v>
      </c>
    </row>
    <row r="6" spans="1:22" ht="15.6" x14ac:dyDescent="0.3">
      <c r="A6" s="15">
        <v>1370</v>
      </c>
      <c r="B6" s="16">
        <v>45264</v>
      </c>
      <c r="C6" s="15">
        <v>4</v>
      </c>
      <c r="D6" s="15" t="s">
        <v>71</v>
      </c>
      <c r="E6" s="15" t="s">
        <v>72</v>
      </c>
      <c r="F6" s="15" t="s">
        <v>73</v>
      </c>
      <c r="G6" s="15" t="s">
        <v>74</v>
      </c>
      <c r="H6" s="15" t="s">
        <v>63</v>
      </c>
      <c r="I6" s="15" t="s">
        <v>75</v>
      </c>
      <c r="J6" s="15" t="s">
        <v>2</v>
      </c>
      <c r="K6" s="16">
        <f t="shared" ref="K6:K34" si="1">B6+6</f>
        <v>45270</v>
      </c>
      <c r="L6" s="15" t="s">
        <v>76</v>
      </c>
      <c r="M6" s="15" t="s">
        <v>77</v>
      </c>
      <c r="N6" s="15" t="s">
        <v>73</v>
      </c>
      <c r="O6" s="15" t="s">
        <v>74</v>
      </c>
      <c r="P6" s="15" t="s">
        <v>63</v>
      </c>
      <c r="Q6" s="15" t="s">
        <v>78</v>
      </c>
      <c r="R6" s="15" t="s">
        <v>70</v>
      </c>
      <c r="S6" s="17">
        <v>30</v>
      </c>
      <c r="T6" s="18">
        <v>81</v>
      </c>
      <c r="U6" s="17">
        <f t="shared" si="0"/>
        <v>2430</v>
      </c>
      <c r="V6" s="19">
        <v>255.15</v>
      </c>
    </row>
    <row r="7" spans="1:22" ht="15.6" x14ac:dyDescent="0.3">
      <c r="A7" s="15">
        <v>1371</v>
      </c>
      <c r="B7" s="16">
        <v>45264</v>
      </c>
      <c r="C7" s="15">
        <v>4</v>
      </c>
      <c r="D7" s="15" t="s">
        <v>71</v>
      </c>
      <c r="E7" s="15" t="s">
        <v>72</v>
      </c>
      <c r="F7" s="15" t="s">
        <v>73</v>
      </c>
      <c r="G7" s="15" t="s">
        <v>74</v>
      </c>
      <c r="H7" s="15" t="s">
        <v>63</v>
      </c>
      <c r="I7" s="15" t="s">
        <v>75</v>
      </c>
      <c r="J7" s="15" t="s">
        <v>2</v>
      </c>
      <c r="K7" s="16">
        <f t="shared" si="1"/>
        <v>45270</v>
      </c>
      <c r="L7" s="15" t="s">
        <v>76</v>
      </c>
      <c r="M7" s="15" t="s">
        <v>77</v>
      </c>
      <c r="N7" s="15" t="s">
        <v>73</v>
      </c>
      <c r="O7" s="15" t="s">
        <v>74</v>
      </c>
      <c r="P7" s="15" t="s">
        <v>63</v>
      </c>
      <c r="Q7" s="15" t="s">
        <v>79</v>
      </c>
      <c r="R7" s="15" t="s">
        <v>70</v>
      </c>
      <c r="S7" s="17">
        <v>53</v>
      </c>
      <c r="T7" s="18">
        <v>83</v>
      </c>
      <c r="U7" s="17">
        <f t="shared" si="0"/>
        <v>4399</v>
      </c>
      <c r="V7" s="19">
        <v>461.89500000000004</v>
      </c>
    </row>
    <row r="8" spans="1:22" ht="15.6" x14ac:dyDescent="0.3">
      <c r="A8" s="15">
        <v>1372</v>
      </c>
      <c r="B8" s="16">
        <v>45264</v>
      </c>
      <c r="C8" s="15">
        <v>4</v>
      </c>
      <c r="D8" s="15" t="s">
        <v>71</v>
      </c>
      <c r="E8" s="15" t="s">
        <v>72</v>
      </c>
      <c r="F8" s="15" t="s">
        <v>73</v>
      </c>
      <c r="G8" s="15" t="s">
        <v>74</v>
      </c>
      <c r="H8" s="15" t="s">
        <v>63</v>
      </c>
      <c r="I8" s="15" t="s">
        <v>75</v>
      </c>
      <c r="J8" s="15" t="s">
        <v>2</v>
      </c>
      <c r="K8" s="16">
        <f t="shared" si="1"/>
        <v>45270</v>
      </c>
      <c r="L8" s="15" t="s">
        <v>76</v>
      </c>
      <c r="M8" s="15" t="s">
        <v>77</v>
      </c>
      <c r="N8" s="15" t="s">
        <v>73</v>
      </c>
      <c r="O8" s="15" t="s">
        <v>74</v>
      </c>
      <c r="P8" s="15" t="s">
        <v>63</v>
      </c>
      <c r="Q8" s="15" t="s">
        <v>69</v>
      </c>
      <c r="R8" s="15" t="s">
        <v>70</v>
      </c>
      <c r="S8" s="17">
        <v>3.5</v>
      </c>
      <c r="T8" s="18">
        <v>75</v>
      </c>
      <c r="U8" s="17">
        <f t="shared" si="0"/>
        <v>262.5</v>
      </c>
      <c r="V8" s="19">
        <v>26.25</v>
      </c>
    </row>
    <row r="9" spans="1:22" ht="15.6" x14ac:dyDescent="0.3">
      <c r="A9" s="15">
        <v>1373</v>
      </c>
      <c r="B9" s="16">
        <v>45272</v>
      </c>
      <c r="C9" s="15">
        <v>12</v>
      </c>
      <c r="D9" s="15" t="s">
        <v>80</v>
      </c>
      <c r="E9" s="15" t="s">
        <v>81</v>
      </c>
      <c r="F9" s="15" t="s">
        <v>61</v>
      </c>
      <c r="G9" s="15" t="s">
        <v>62</v>
      </c>
      <c r="H9" s="15" t="s">
        <v>63</v>
      </c>
      <c r="I9" s="15" t="s">
        <v>64</v>
      </c>
      <c r="J9" s="15" t="s">
        <v>5</v>
      </c>
      <c r="K9" s="16">
        <f t="shared" si="1"/>
        <v>45278</v>
      </c>
      <c r="L9" s="15" t="s">
        <v>65</v>
      </c>
      <c r="M9" s="15" t="s">
        <v>82</v>
      </c>
      <c r="N9" s="15" t="s">
        <v>61</v>
      </c>
      <c r="O9" s="15" t="s">
        <v>62</v>
      </c>
      <c r="P9" s="15" t="s">
        <v>63</v>
      </c>
      <c r="Q9" s="15" t="s">
        <v>83</v>
      </c>
      <c r="R9" s="15" t="s">
        <v>68</v>
      </c>
      <c r="S9" s="17">
        <v>18</v>
      </c>
      <c r="T9" s="18">
        <v>97</v>
      </c>
      <c r="U9" s="17">
        <f t="shared" si="0"/>
        <v>1746</v>
      </c>
      <c r="V9" s="19">
        <v>183.33000000000004</v>
      </c>
    </row>
    <row r="10" spans="1:22" ht="15.6" x14ac:dyDescent="0.3">
      <c r="A10" s="15">
        <v>1374</v>
      </c>
      <c r="B10" s="16">
        <v>45272</v>
      </c>
      <c r="C10" s="15">
        <v>12</v>
      </c>
      <c r="D10" s="15" t="s">
        <v>80</v>
      </c>
      <c r="E10" s="15" t="s">
        <v>81</v>
      </c>
      <c r="F10" s="15" t="s">
        <v>61</v>
      </c>
      <c r="G10" s="15" t="s">
        <v>62</v>
      </c>
      <c r="H10" s="15" t="s">
        <v>63</v>
      </c>
      <c r="I10" s="15" t="s">
        <v>64</v>
      </c>
      <c r="J10" s="15" t="s">
        <v>5</v>
      </c>
      <c r="K10" s="16">
        <f t="shared" si="1"/>
        <v>45278</v>
      </c>
      <c r="L10" s="15" t="s">
        <v>65</v>
      </c>
      <c r="M10" s="15" t="s">
        <v>82</v>
      </c>
      <c r="N10" s="15" t="s">
        <v>61</v>
      </c>
      <c r="O10" s="15" t="s">
        <v>62</v>
      </c>
      <c r="P10" s="15" t="s">
        <v>63</v>
      </c>
      <c r="Q10" s="15" t="s">
        <v>84</v>
      </c>
      <c r="R10" s="15" t="s">
        <v>68</v>
      </c>
      <c r="S10" s="17">
        <v>46</v>
      </c>
      <c r="T10" s="18">
        <v>61</v>
      </c>
      <c r="U10" s="17">
        <f t="shared" si="0"/>
        <v>2806</v>
      </c>
      <c r="V10" s="19">
        <v>291.82400000000001</v>
      </c>
    </row>
    <row r="11" spans="1:22" ht="15.6" x14ac:dyDescent="0.3">
      <c r="A11" s="15">
        <v>1375</v>
      </c>
      <c r="B11" s="16">
        <v>45268</v>
      </c>
      <c r="C11" s="15">
        <v>8</v>
      </c>
      <c r="D11" s="15" t="s">
        <v>85</v>
      </c>
      <c r="E11" s="15" t="s">
        <v>86</v>
      </c>
      <c r="F11" s="15" t="s">
        <v>87</v>
      </c>
      <c r="G11" s="15" t="s">
        <v>88</v>
      </c>
      <c r="H11" s="15" t="s">
        <v>63</v>
      </c>
      <c r="I11" s="15" t="s">
        <v>89</v>
      </c>
      <c r="J11" s="15" t="s">
        <v>3</v>
      </c>
      <c r="K11" s="16">
        <f t="shared" si="1"/>
        <v>45274</v>
      </c>
      <c r="L11" s="15" t="s">
        <v>90</v>
      </c>
      <c r="M11" s="15" t="s">
        <v>91</v>
      </c>
      <c r="N11" s="15" t="s">
        <v>87</v>
      </c>
      <c r="O11" s="15" t="s">
        <v>88</v>
      </c>
      <c r="P11" s="15" t="s">
        <v>63</v>
      </c>
      <c r="Q11" s="15" t="s">
        <v>92</v>
      </c>
      <c r="R11" s="15" t="s">
        <v>93</v>
      </c>
      <c r="S11" s="17">
        <v>9.1999999999999993</v>
      </c>
      <c r="T11" s="18">
        <v>28</v>
      </c>
      <c r="U11" s="17">
        <f t="shared" si="0"/>
        <v>257.59999999999997</v>
      </c>
      <c r="V11" s="19">
        <v>24.471999999999998</v>
      </c>
    </row>
    <row r="12" spans="1:22" ht="15.6" x14ac:dyDescent="0.3">
      <c r="A12" s="15">
        <v>1376</v>
      </c>
      <c r="B12" s="16">
        <v>45264</v>
      </c>
      <c r="C12" s="15">
        <v>4</v>
      </c>
      <c r="D12" s="15" t="s">
        <v>71</v>
      </c>
      <c r="E12" s="15" t="s">
        <v>72</v>
      </c>
      <c r="F12" s="15" t="s">
        <v>73</v>
      </c>
      <c r="G12" s="15" t="s">
        <v>74</v>
      </c>
      <c r="H12" s="15" t="s">
        <v>63</v>
      </c>
      <c r="I12" s="15" t="s">
        <v>75</v>
      </c>
      <c r="J12" s="15" t="s">
        <v>2</v>
      </c>
      <c r="K12" s="16">
        <f t="shared" si="1"/>
        <v>45270</v>
      </c>
      <c r="L12" s="15" t="s">
        <v>90</v>
      </c>
      <c r="M12" s="15" t="s">
        <v>77</v>
      </c>
      <c r="N12" s="15" t="s">
        <v>73</v>
      </c>
      <c r="O12" s="15" t="s">
        <v>74</v>
      </c>
      <c r="P12" s="15" t="s">
        <v>63</v>
      </c>
      <c r="Q12" s="15" t="s">
        <v>92</v>
      </c>
      <c r="R12" s="15" t="s">
        <v>93</v>
      </c>
      <c r="S12" s="17">
        <v>9.1999999999999993</v>
      </c>
      <c r="T12" s="18">
        <v>97</v>
      </c>
      <c r="U12" s="17">
        <f t="shared" si="0"/>
        <v>892.4</v>
      </c>
      <c r="V12" s="19">
        <v>93.702000000000012</v>
      </c>
    </row>
    <row r="13" spans="1:22" ht="15.6" x14ac:dyDescent="0.3">
      <c r="A13" s="15">
        <v>1377</v>
      </c>
      <c r="B13" s="16">
        <v>45289</v>
      </c>
      <c r="C13" s="15">
        <v>29</v>
      </c>
      <c r="D13" s="15" t="s">
        <v>94</v>
      </c>
      <c r="E13" s="15" t="s">
        <v>95</v>
      </c>
      <c r="F13" s="15" t="s">
        <v>96</v>
      </c>
      <c r="G13" s="15" t="s">
        <v>97</v>
      </c>
      <c r="H13" s="15" t="s">
        <v>63</v>
      </c>
      <c r="I13" s="15" t="s">
        <v>98</v>
      </c>
      <c r="J13" s="15" t="s">
        <v>5</v>
      </c>
      <c r="K13" s="16">
        <f t="shared" si="1"/>
        <v>45295</v>
      </c>
      <c r="L13" s="15" t="s">
        <v>65</v>
      </c>
      <c r="M13" s="15" t="s">
        <v>99</v>
      </c>
      <c r="N13" s="15" t="s">
        <v>96</v>
      </c>
      <c r="O13" s="15" t="s">
        <v>97</v>
      </c>
      <c r="P13" s="15" t="s">
        <v>63</v>
      </c>
      <c r="Q13" s="15" t="s">
        <v>100</v>
      </c>
      <c r="R13" s="15" t="s">
        <v>101</v>
      </c>
      <c r="S13" s="17">
        <v>12.75</v>
      </c>
      <c r="T13" s="18">
        <v>23</v>
      </c>
      <c r="U13" s="17">
        <f t="shared" si="0"/>
        <v>293.25</v>
      </c>
      <c r="V13" s="19">
        <v>29.325000000000003</v>
      </c>
    </row>
    <row r="14" spans="1:22" ht="15.6" x14ac:dyDescent="0.3">
      <c r="A14" s="15">
        <v>1378</v>
      </c>
      <c r="B14" s="16">
        <v>45263</v>
      </c>
      <c r="C14" s="15">
        <v>3</v>
      </c>
      <c r="D14" s="15" t="s">
        <v>102</v>
      </c>
      <c r="E14" s="15" t="s">
        <v>103</v>
      </c>
      <c r="F14" s="15" t="s">
        <v>104</v>
      </c>
      <c r="G14" s="15" t="s">
        <v>105</v>
      </c>
      <c r="H14" s="15" t="s">
        <v>63</v>
      </c>
      <c r="I14" s="15" t="s">
        <v>64</v>
      </c>
      <c r="J14" s="15" t="s">
        <v>5</v>
      </c>
      <c r="K14" s="16">
        <f t="shared" si="1"/>
        <v>45269</v>
      </c>
      <c r="L14" s="15" t="s">
        <v>65</v>
      </c>
      <c r="M14" s="15" t="s">
        <v>106</v>
      </c>
      <c r="N14" s="15" t="s">
        <v>104</v>
      </c>
      <c r="O14" s="15" t="s">
        <v>105</v>
      </c>
      <c r="P14" s="15" t="s">
        <v>63</v>
      </c>
      <c r="Q14" s="15" t="s">
        <v>107</v>
      </c>
      <c r="R14" s="15" t="s">
        <v>108</v>
      </c>
      <c r="S14" s="17">
        <v>9.65</v>
      </c>
      <c r="T14" s="18">
        <v>89</v>
      </c>
      <c r="U14" s="17">
        <f t="shared" si="0"/>
        <v>858.85</v>
      </c>
      <c r="V14" s="19">
        <v>81.59075</v>
      </c>
    </row>
    <row r="15" spans="1:22" ht="15.6" x14ac:dyDescent="0.3">
      <c r="A15" s="15">
        <v>1379</v>
      </c>
      <c r="B15" s="16">
        <v>45266</v>
      </c>
      <c r="C15" s="15">
        <v>6</v>
      </c>
      <c r="D15" s="15" t="s">
        <v>109</v>
      </c>
      <c r="E15" s="15" t="s">
        <v>110</v>
      </c>
      <c r="F15" s="15" t="s">
        <v>111</v>
      </c>
      <c r="G15" s="15" t="s">
        <v>112</v>
      </c>
      <c r="H15" s="15" t="s">
        <v>63</v>
      </c>
      <c r="I15" s="15" t="s">
        <v>113</v>
      </c>
      <c r="J15" s="15" t="s">
        <v>3</v>
      </c>
      <c r="K15" s="16">
        <f t="shared" si="1"/>
        <v>45272</v>
      </c>
      <c r="L15" s="15" t="s">
        <v>65</v>
      </c>
      <c r="M15" s="15" t="s">
        <v>114</v>
      </c>
      <c r="N15" s="15" t="s">
        <v>111</v>
      </c>
      <c r="O15" s="15" t="s">
        <v>112</v>
      </c>
      <c r="P15" s="15" t="s">
        <v>63</v>
      </c>
      <c r="Q15" s="15" t="s">
        <v>115</v>
      </c>
      <c r="R15" s="15" t="s">
        <v>116</v>
      </c>
      <c r="S15" s="17">
        <v>40</v>
      </c>
      <c r="T15" s="18">
        <v>25</v>
      </c>
      <c r="U15" s="17">
        <f t="shared" si="0"/>
        <v>1000</v>
      </c>
      <c r="V15" s="19">
        <v>96</v>
      </c>
    </row>
    <row r="16" spans="1:22" ht="15.6" x14ac:dyDescent="0.3">
      <c r="A16" s="15">
        <v>1380</v>
      </c>
      <c r="B16" s="16">
        <v>45288</v>
      </c>
      <c r="C16" s="15">
        <v>28</v>
      </c>
      <c r="D16" s="15" t="s">
        <v>117</v>
      </c>
      <c r="E16" s="15" t="s">
        <v>118</v>
      </c>
      <c r="F16" s="15" t="s">
        <v>119</v>
      </c>
      <c r="G16" s="15" t="s">
        <v>120</v>
      </c>
      <c r="H16" s="15" t="s">
        <v>63</v>
      </c>
      <c r="I16" s="15" t="s">
        <v>121</v>
      </c>
      <c r="J16" s="15" t="s">
        <v>4</v>
      </c>
      <c r="K16" s="16">
        <f>B16+8</f>
        <v>45296</v>
      </c>
      <c r="L16" s="15" t="s">
        <v>90</v>
      </c>
      <c r="M16" s="15" t="s">
        <v>122</v>
      </c>
      <c r="N16" s="15" t="s">
        <v>119</v>
      </c>
      <c r="O16" s="15" t="s">
        <v>120</v>
      </c>
      <c r="P16" s="15" t="s">
        <v>63</v>
      </c>
      <c r="Q16" s="15" t="s">
        <v>84</v>
      </c>
      <c r="R16" s="15" t="s">
        <v>68</v>
      </c>
      <c r="S16" s="17">
        <v>46</v>
      </c>
      <c r="T16" s="18">
        <v>19</v>
      </c>
      <c r="U16" s="17">
        <f t="shared" si="0"/>
        <v>874</v>
      </c>
      <c r="V16" s="19">
        <v>89.14800000000001</v>
      </c>
    </row>
    <row r="17" spans="1:22" ht="15.6" x14ac:dyDescent="0.3">
      <c r="A17" s="15">
        <v>1381</v>
      </c>
      <c r="B17" s="16">
        <v>45268</v>
      </c>
      <c r="C17" s="15">
        <v>8</v>
      </c>
      <c r="D17" s="15" t="s">
        <v>85</v>
      </c>
      <c r="E17" s="15" t="s">
        <v>86</v>
      </c>
      <c r="F17" s="15" t="s">
        <v>87</v>
      </c>
      <c r="G17" s="15" t="s">
        <v>88</v>
      </c>
      <c r="H17" s="15" t="s">
        <v>63</v>
      </c>
      <c r="I17" s="15" t="s">
        <v>89</v>
      </c>
      <c r="J17" s="15" t="s">
        <v>3</v>
      </c>
      <c r="K17" s="16">
        <f t="shared" si="1"/>
        <v>45274</v>
      </c>
      <c r="L17" s="15" t="s">
        <v>90</v>
      </c>
      <c r="M17" s="15" t="s">
        <v>91</v>
      </c>
      <c r="N17" s="15" t="s">
        <v>87</v>
      </c>
      <c r="O17" s="15" t="s">
        <v>88</v>
      </c>
      <c r="P17" s="15" t="s">
        <v>63</v>
      </c>
      <c r="Q17" s="15" t="s">
        <v>100</v>
      </c>
      <c r="R17" s="15" t="s">
        <v>101</v>
      </c>
      <c r="S17" s="17">
        <v>12.75</v>
      </c>
      <c r="T17" s="18">
        <v>36</v>
      </c>
      <c r="U17" s="17">
        <f t="shared" si="0"/>
        <v>459</v>
      </c>
      <c r="V17" s="19">
        <v>45.441000000000003</v>
      </c>
    </row>
    <row r="18" spans="1:22" ht="15.6" x14ac:dyDescent="0.3">
      <c r="A18" s="15">
        <v>1382</v>
      </c>
      <c r="B18" s="16">
        <v>45270</v>
      </c>
      <c r="C18" s="15">
        <v>10</v>
      </c>
      <c r="D18" s="15" t="s">
        <v>123</v>
      </c>
      <c r="E18" s="15" t="s">
        <v>124</v>
      </c>
      <c r="F18" s="15" t="s">
        <v>125</v>
      </c>
      <c r="G18" s="15" t="s">
        <v>126</v>
      </c>
      <c r="H18" s="15" t="s">
        <v>63</v>
      </c>
      <c r="I18" s="15" t="s">
        <v>127</v>
      </c>
      <c r="J18" s="15" t="s">
        <v>2</v>
      </c>
      <c r="K18" s="16">
        <f t="shared" si="1"/>
        <v>45276</v>
      </c>
      <c r="L18" s="15" t="s">
        <v>65</v>
      </c>
      <c r="M18" s="15" t="s">
        <v>128</v>
      </c>
      <c r="N18" s="15" t="s">
        <v>125</v>
      </c>
      <c r="O18" s="15" t="s">
        <v>126</v>
      </c>
      <c r="P18" s="15" t="s">
        <v>63</v>
      </c>
      <c r="Q18" s="15" t="s">
        <v>129</v>
      </c>
      <c r="R18" s="15" t="s">
        <v>68</v>
      </c>
      <c r="S18" s="17">
        <v>2.99</v>
      </c>
      <c r="T18" s="18">
        <v>93</v>
      </c>
      <c r="U18" s="17">
        <f t="shared" si="0"/>
        <v>278.07</v>
      </c>
      <c r="V18" s="19">
        <v>26.416650000000001</v>
      </c>
    </row>
    <row r="19" spans="1:22" ht="15.6" x14ac:dyDescent="0.3">
      <c r="A19" s="15">
        <v>1383</v>
      </c>
      <c r="B19" s="16">
        <v>45267</v>
      </c>
      <c r="C19" s="15">
        <v>7</v>
      </c>
      <c r="D19" s="15" t="s">
        <v>130</v>
      </c>
      <c r="E19" s="15" t="s">
        <v>131</v>
      </c>
      <c r="F19" s="15" t="s">
        <v>132</v>
      </c>
      <c r="G19" s="15" t="s">
        <v>133</v>
      </c>
      <c r="H19" s="15" t="s">
        <v>63</v>
      </c>
      <c r="I19" s="15" t="s">
        <v>89</v>
      </c>
      <c r="J19" s="15" t="s">
        <v>3</v>
      </c>
      <c r="K19" s="16">
        <f t="shared" si="1"/>
        <v>45273</v>
      </c>
      <c r="L19" s="15" t="s">
        <v>65</v>
      </c>
      <c r="M19" s="15" t="s">
        <v>134</v>
      </c>
      <c r="N19" s="15" t="s">
        <v>132</v>
      </c>
      <c r="O19" s="15" t="s">
        <v>133</v>
      </c>
      <c r="P19" s="15" t="s">
        <v>63</v>
      </c>
      <c r="Q19" s="15" t="s">
        <v>84</v>
      </c>
      <c r="R19" s="15" t="s">
        <v>68</v>
      </c>
      <c r="S19" s="17">
        <v>46</v>
      </c>
      <c r="T19" s="18">
        <v>64</v>
      </c>
      <c r="U19" s="17">
        <f t="shared" si="0"/>
        <v>2944</v>
      </c>
      <c r="V19" s="19">
        <v>279.68</v>
      </c>
    </row>
    <row r="20" spans="1:22" ht="15.6" x14ac:dyDescent="0.3">
      <c r="A20" s="15">
        <v>1384</v>
      </c>
      <c r="B20" s="16">
        <v>45270</v>
      </c>
      <c r="C20" s="15">
        <v>10</v>
      </c>
      <c r="D20" s="15" t="s">
        <v>123</v>
      </c>
      <c r="E20" s="15" t="s">
        <v>124</v>
      </c>
      <c r="F20" s="15" t="s">
        <v>125</v>
      </c>
      <c r="G20" s="15" t="s">
        <v>126</v>
      </c>
      <c r="H20" s="15" t="s">
        <v>63</v>
      </c>
      <c r="I20" s="15" t="s">
        <v>127</v>
      </c>
      <c r="J20" s="15" t="s">
        <v>2</v>
      </c>
      <c r="K20" s="16">
        <f t="shared" si="1"/>
        <v>45276</v>
      </c>
      <c r="L20" s="15" t="s">
        <v>76</v>
      </c>
      <c r="M20" s="15" t="s">
        <v>128</v>
      </c>
      <c r="N20" s="15" t="s">
        <v>125</v>
      </c>
      <c r="O20" s="15" t="s">
        <v>126</v>
      </c>
      <c r="P20" s="15" t="s">
        <v>63</v>
      </c>
      <c r="Q20" s="15" t="s">
        <v>135</v>
      </c>
      <c r="R20" s="15" t="s">
        <v>136</v>
      </c>
      <c r="S20" s="17">
        <v>25</v>
      </c>
      <c r="T20" s="18">
        <v>84</v>
      </c>
      <c r="U20" s="17">
        <f t="shared" si="0"/>
        <v>2100</v>
      </c>
      <c r="V20" s="19">
        <v>220.5</v>
      </c>
    </row>
    <row r="21" spans="1:22" ht="15.6" x14ac:dyDescent="0.3">
      <c r="A21" s="15">
        <v>1385</v>
      </c>
      <c r="B21" s="16">
        <v>45270</v>
      </c>
      <c r="C21" s="15">
        <v>10</v>
      </c>
      <c r="D21" s="15" t="s">
        <v>123</v>
      </c>
      <c r="E21" s="15" t="s">
        <v>124</v>
      </c>
      <c r="F21" s="15" t="s">
        <v>125</v>
      </c>
      <c r="G21" s="15" t="s">
        <v>126</v>
      </c>
      <c r="H21" s="15" t="s">
        <v>63</v>
      </c>
      <c r="I21" s="15" t="s">
        <v>127</v>
      </c>
      <c r="J21" s="15" t="s">
        <v>2</v>
      </c>
      <c r="K21" s="16">
        <f t="shared" si="1"/>
        <v>45276</v>
      </c>
      <c r="L21" s="15" t="s">
        <v>76</v>
      </c>
      <c r="M21" s="15" t="s">
        <v>128</v>
      </c>
      <c r="N21" s="15" t="s">
        <v>125</v>
      </c>
      <c r="O21" s="15" t="s">
        <v>126</v>
      </c>
      <c r="P21" s="15" t="s">
        <v>63</v>
      </c>
      <c r="Q21" s="15" t="s">
        <v>137</v>
      </c>
      <c r="R21" s="15" t="s">
        <v>138</v>
      </c>
      <c r="S21" s="17">
        <v>22</v>
      </c>
      <c r="T21" s="18">
        <v>72</v>
      </c>
      <c r="U21" s="17">
        <f t="shared" si="0"/>
        <v>1584</v>
      </c>
      <c r="V21" s="19">
        <v>150.47999999999999</v>
      </c>
    </row>
    <row r="22" spans="1:22" ht="15.6" x14ac:dyDescent="0.3">
      <c r="A22" s="15">
        <v>1386</v>
      </c>
      <c r="B22" s="16">
        <v>45270</v>
      </c>
      <c r="C22" s="15">
        <v>10</v>
      </c>
      <c r="D22" s="15" t="s">
        <v>123</v>
      </c>
      <c r="E22" s="15" t="s">
        <v>124</v>
      </c>
      <c r="F22" s="15" t="s">
        <v>125</v>
      </c>
      <c r="G22" s="15" t="s">
        <v>126</v>
      </c>
      <c r="H22" s="15" t="s">
        <v>63</v>
      </c>
      <c r="I22" s="15" t="s">
        <v>127</v>
      </c>
      <c r="J22" s="15" t="s">
        <v>2</v>
      </c>
      <c r="K22" s="16">
        <f t="shared" si="1"/>
        <v>45276</v>
      </c>
      <c r="L22" s="15" t="s">
        <v>76</v>
      </c>
      <c r="M22" s="15" t="s">
        <v>128</v>
      </c>
      <c r="N22" s="15" t="s">
        <v>125</v>
      </c>
      <c r="O22" s="15" t="s">
        <v>126</v>
      </c>
      <c r="P22" s="15" t="s">
        <v>63</v>
      </c>
      <c r="Q22" s="15" t="s">
        <v>92</v>
      </c>
      <c r="R22" s="15" t="s">
        <v>93</v>
      </c>
      <c r="S22" s="17">
        <v>9.1999999999999993</v>
      </c>
      <c r="T22" s="18">
        <v>60</v>
      </c>
      <c r="U22" s="17">
        <f t="shared" si="0"/>
        <v>552</v>
      </c>
      <c r="V22" s="19">
        <v>56.856000000000002</v>
      </c>
    </row>
    <row r="23" spans="1:22" ht="15.6" x14ac:dyDescent="0.3">
      <c r="A23" s="15">
        <v>1387</v>
      </c>
      <c r="B23" s="16">
        <v>45271</v>
      </c>
      <c r="C23" s="15">
        <v>11</v>
      </c>
      <c r="D23" s="15" t="s">
        <v>139</v>
      </c>
      <c r="E23" s="15" t="s">
        <v>140</v>
      </c>
      <c r="F23" s="15" t="s">
        <v>141</v>
      </c>
      <c r="G23" s="15" t="s">
        <v>142</v>
      </c>
      <c r="H23" s="15" t="s">
        <v>63</v>
      </c>
      <c r="I23" s="15" t="s">
        <v>121</v>
      </c>
      <c r="J23" s="15" t="s">
        <v>4</v>
      </c>
      <c r="K23" s="16">
        <f t="shared" si="1"/>
        <v>45277</v>
      </c>
      <c r="L23" s="15" t="s">
        <v>90</v>
      </c>
      <c r="M23" s="15" t="s">
        <v>143</v>
      </c>
      <c r="N23" s="15" t="s">
        <v>141</v>
      </c>
      <c r="O23" s="15" t="s">
        <v>142</v>
      </c>
      <c r="P23" s="15" t="s">
        <v>63</v>
      </c>
      <c r="Q23" s="15" t="s">
        <v>69</v>
      </c>
      <c r="R23" s="15" t="s">
        <v>70</v>
      </c>
      <c r="S23" s="17">
        <v>3.5</v>
      </c>
      <c r="T23" s="18">
        <v>67</v>
      </c>
      <c r="U23" s="17">
        <f t="shared" si="0"/>
        <v>234.5</v>
      </c>
      <c r="V23" s="19">
        <v>22.746500000000001</v>
      </c>
    </row>
    <row r="24" spans="1:22" ht="15.6" x14ac:dyDescent="0.3">
      <c r="A24" s="15">
        <v>1388</v>
      </c>
      <c r="B24" s="16">
        <v>45271</v>
      </c>
      <c r="C24" s="15">
        <v>11</v>
      </c>
      <c r="D24" s="15" t="s">
        <v>139</v>
      </c>
      <c r="E24" s="15" t="s">
        <v>140</v>
      </c>
      <c r="F24" s="15" t="s">
        <v>141</v>
      </c>
      <c r="G24" s="15" t="s">
        <v>142</v>
      </c>
      <c r="H24" s="15" t="s">
        <v>63</v>
      </c>
      <c r="I24" s="15" t="s">
        <v>121</v>
      </c>
      <c r="J24" s="15" t="s">
        <v>4</v>
      </c>
      <c r="K24" s="16">
        <f>B24+3</f>
        <v>45274</v>
      </c>
      <c r="L24" s="15" t="s">
        <v>90</v>
      </c>
      <c r="M24" s="15" t="s">
        <v>143</v>
      </c>
      <c r="N24" s="15" t="s">
        <v>141</v>
      </c>
      <c r="O24" s="15" t="s">
        <v>142</v>
      </c>
      <c r="P24" s="15" t="s">
        <v>63</v>
      </c>
      <c r="Q24" s="15" t="s">
        <v>129</v>
      </c>
      <c r="R24" s="15" t="s">
        <v>68</v>
      </c>
      <c r="S24" s="17">
        <v>2.99</v>
      </c>
      <c r="T24" s="18">
        <v>48</v>
      </c>
      <c r="U24" s="17">
        <f t="shared" si="0"/>
        <v>143.52000000000001</v>
      </c>
      <c r="V24" s="19">
        <v>13.634400000000001</v>
      </c>
    </row>
    <row r="25" spans="1:22" ht="15.6" x14ac:dyDescent="0.3">
      <c r="A25" s="15">
        <v>1389</v>
      </c>
      <c r="B25" s="16">
        <v>45261</v>
      </c>
      <c r="C25" s="15">
        <v>1</v>
      </c>
      <c r="D25" s="15" t="s">
        <v>144</v>
      </c>
      <c r="E25" s="15" t="s">
        <v>145</v>
      </c>
      <c r="F25" s="15" t="s">
        <v>146</v>
      </c>
      <c r="G25" s="15" t="s">
        <v>147</v>
      </c>
      <c r="H25" s="15" t="s">
        <v>63</v>
      </c>
      <c r="I25" s="15" t="s">
        <v>89</v>
      </c>
      <c r="J25" s="15" t="s">
        <v>3</v>
      </c>
      <c r="K25" s="16">
        <f t="shared" si="1"/>
        <v>45267</v>
      </c>
      <c r="L25" s="15" t="s">
        <v>90</v>
      </c>
      <c r="M25" s="15" t="s">
        <v>148</v>
      </c>
      <c r="N25" s="15" t="s">
        <v>146</v>
      </c>
      <c r="O25" s="15" t="s">
        <v>147</v>
      </c>
      <c r="P25" s="15" t="s">
        <v>63</v>
      </c>
      <c r="Q25" s="15" t="s">
        <v>83</v>
      </c>
      <c r="R25" s="15" t="s">
        <v>68</v>
      </c>
      <c r="S25" s="17">
        <v>18</v>
      </c>
      <c r="T25" s="18">
        <v>64</v>
      </c>
      <c r="U25" s="17">
        <f t="shared" si="0"/>
        <v>1152</v>
      </c>
      <c r="V25" s="19">
        <v>118.65600000000001</v>
      </c>
    </row>
    <row r="26" spans="1:22" ht="15.6" x14ac:dyDescent="0.3">
      <c r="A26" s="15">
        <v>1390</v>
      </c>
      <c r="B26" s="16">
        <v>45261</v>
      </c>
      <c r="C26" s="15">
        <v>1</v>
      </c>
      <c r="D26" s="15" t="s">
        <v>144</v>
      </c>
      <c r="E26" s="15" t="s">
        <v>145</v>
      </c>
      <c r="F26" s="15" t="s">
        <v>146</v>
      </c>
      <c r="G26" s="15" t="s">
        <v>147</v>
      </c>
      <c r="H26" s="15" t="s">
        <v>63</v>
      </c>
      <c r="I26" s="15" t="s">
        <v>89</v>
      </c>
      <c r="J26" s="15" t="s">
        <v>3</v>
      </c>
      <c r="K26" s="16">
        <f t="shared" si="1"/>
        <v>45267</v>
      </c>
      <c r="L26" s="15" t="s">
        <v>90</v>
      </c>
      <c r="M26" s="15" t="s">
        <v>148</v>
      </c>
      <c r="N26" s="15" t="s">
        <v>146</v>
      </c>
      <c r="O26" s="15" t="s">
        <v>147</v>
      </c>
      <c r="P26" s="15" t="s">
        <v>63</v>
      </c>
      <c r="Q26" s="15" t="s">
        <v>84</v>
      </c>
      <c r="R26" s="15" t="s">
        <v>68</v>
      </c>
      <c r="S26" s="17">
        <v>46</v>
      </c>
      <c r="T26" s="18">
        <v>82</v>
      </c>
      <c r="U26" s="17">
        <f t="shared" si="0"/>
        <v>3772</v>
      </c>
      <c r="V26" s="19">
        <v>392.28800000000007</v>
      </c>
    </row>
    <row r="27" spans="1:22" ht="15.6" x14ac:dyDescent="0.3">
      <c r="A27" s="15">
        <v>1391</v>
      </c>
      <c r="B27" s="16">
        <v>45261</v>
      </c>
      <c r="C27" s="15">
        <v>1</v>
      </c>
      <c r="D27" s="15" t="s">
        <v>144</v>
      </c>
      <c r="E27" s="15" t="s">
        <v>145</v>
      </c>
      <c r="F27" s="15" t="s">
        <v>146</v>
      </c>
      <c r="G27" s="15" t="s">
        <v>147</v>
      </c>
      <c r="H27" s="15" t="s">
        <v>63</v>
      </c>
      <c r="I27" s="15" t="s">
        <v>89</v>
      </c>
      <c r="J27" s="15" t="s">
        <v>3</v>
      </c>
      <c r="K27" s="16">
        <f t="shared" si="1"/>
        <v>45267</v>
      </c>
      <c r="L27" s="15" t="s">
        <v>90</v>
      </c>
      <c r="M27" s="15" t="s">
        <v>148</v>
      </c>
      <c r="N27" s="15" t="s">
        <v>146</v>
      </c>
      <c r="O27" s="15" t="s">
        <v>147</v>
      </c>
      <c r="P27" s="15" t="s">
        <v>63</v>
      </c>
      <c r="Q27" s="15" t="s">
        <v>129</v>
      </c>
      <c r="R27" s="15" t="s">
        <v>68</v>
      </c>
      <c r="S27" s="17">
        <v>2.99</v>
      </c>
      <c r="T27" s="18">
        <v>17</v>
      </c>
      <c r="U27" s="17">
        <f t="shared" si="0"/>
        <v>50.830000000000005</v>
      </c>
      <c r="V27" s="19">
        <v>5.1338300000000014</v>
      </c>
    </row>
    <row r="28" spans="1:22" ht="15.6" x14ac:dyDescent="0.3">
      <c r="A28" s="15">
        <v>1392</v>
      </c>
      <c r="B28" s="16">
        <v>45288</v>
      </c>
      <c r="C28" s="15">
        <v>28</v>
      </c>
      <c r="D28" s="15" t="s">
        <v>117</v>
      </c>
      <c r="E28" s="15" t="s">
        <v>118</v>
      </c>
      <c r="F28" s="15" t="s">
        <v>119</v>
      </c>
      <c r="G28" s="15" t="s">
        <v>120</v>
      </c>
      <c r="H28" s="15" t="s">
        <v>63</v>
      </c>
      <c r="I28" s="15" t="s">
        <v>121</v>
      </c>
      <c r="J28" s="15" t="s">
        <v>4</v>
      </c>
      <c r="K28" s="16">
        <f>B28+3</f>
        <v>45291</v>
      </c>
      <c r="L28" s="15" t="s">
        <v>90</v>
      </c>
      <c r="M28" s="15" t="s">
        <v>122</v>
      </c>
      <c r="N28" s="15" t="s">
        <v>119</v>
      </c>
      <c r="O28" s="15" t="s">
        <v>120</v>
      </c>
      <c r="P28" s="15" t="s">
        <v>63</v>
      </c>
      <c r="Q28" s="15" t="s">
        <v>107</v>
      </c>
      <c r="R28" s="15" t="s">
        <v>108</v>
      </c>
      <c r="S28" s="17">
        <v>9.65</v>
      </c>
      <c r="T28" s="18">
        <v>38</v>
      </c>
      <c r="U28" s="17">
        <f t="shared" si="0"/>
        <v>366.7</v>
      </c>
      <c r="V28" s="19">
        <v>36.67</v>
      </c>
    </row>
    <row r="29" spans="1:22" ht="15.6" x14ac:dyDescent="0.3">
      <c r="A29" s="15">
        <v>1393</v>
      </c>
      <c r="B29" s="16">
        <v>45288</v>
      </c>
      <c r="C29" s="15">
        <v>28</v>
      </c>
      <c r="D29" s="15" t="s">
        <v>117</v>
      </c>
      <c r="E29" s="15" t="s">
        <v>118</v>
      </c>
      <c r="F29" s="15" t="s">
        <v>119</v>
      </c>
      <c r="G29" s="15" t="s">
        <v>120</v>
      </c>
      <c r="H29" s="15" t="s">
        <v>63</v>
      </c>
      <c r="I29" s="15" t="s">
        <v>121</v>
      </c>
      <c r="J29" s="15" t="s">
        <v>4</v>
      </c>
      <c r="K29" s="16">
        <f>B29+3</f>
        <v>45291</v>
      </c>
      <c r="L29" s="15" t="s">
        <v>90</v>
      </c>
      <c r="M29" s="15" t="s">
        <v>122</v>
      </c>
      <c r="N29" s="15" t="s">
        <v>119</v>
      </c>
      <c r="O29" s="15" t="s">
        <v>120</v>
      </c>
      <c r="P29" s="15" t="s">
        <v>63</v>
      </c>
      <c r="Q29" s="15" t="s">
        <v>149</v>
      </c>
      <c r="R29" s="15" t="s">
        <v>150</v>
      </c>
      <c r="S29" s="17">
        <v>18.399999999999999</v>
      </c>
      <c r="T29" s="18">
        <v>25</v>
      </c>
      <c r="U29" s="17">
        <f t="shared" si="0"/>
        <v>459.99999999999994</v>
      </c>
      <c r="V29" s="19">
        <v>45.54</v>
      </c>
    </row>
    <row r="30" spans="1:22" ht="15.6" x14ac:dyDescent="0.3">
      <c r="A30" s="15">
        <v>1394</v>
      </c>
      <c r="B30" s="16">
        <v>45269</v>
      </c>
      <c r="C30" s="15">
        <v>9</v>
      </c>
      <c r="D30" s="15" t="s">
        <v>151</v>
      </c>
      <c r="E30" s="15" t="s">
        <v>152</v>
      </c>
      <c r="F30" s="15" t="s">
        <v>153</v>
      </c>
      <c r="G30" s="15" t="s">
        <v>154</v>
      </c>
      <c r="H30" s="15" t="s">
        <v>63</v>
      </c>
      <c r="I30" s="15" t="s">
        <v>155</v>
      </c>
      <c r="J30" s="15" t="s">
        <v>5</v>
      </c>
      <c r="K30" s="16">
        <f t="shared" si="1"/>
        <v>45275</v>
      </c>
      <c r="L30" s="15" t="s">
        <v>76</v>
      </c>
      <c r="M30" s="15" t="s">
        <v>156</v>
      </c>
      <c r="N30" s="15" t="s">
        <v>153</v>
      </c>
      <c r="O30" s="15" t="s">
        <v>154</v>
      </c>
      <c r="P30" s="15" t="s">
        <v>63</v>
      </c>
      <c r="Q30" s="15" t="s">
        <v>157</v>
      </c>
      <c r="R30" s="15" t="s">
        <v>158</v>
      </c>
      <c r="S30" s="17">
        <v>19.5</v>
      </c>
      <c r="T30" s="18">
        <v>85</v>
      </c>
      <c r="U30" s="17">
        <f t="shared" si="0"/>
        <v>1657.5</v>
      </c>
      <c r="V30" s="19">
        <v>165.75</v>
      </c>
    </row>
    <row r="31" spans="1:22" ht="15.6" x14ac:dyDescent="0.3">
      <c r="A31" s="15">
        <v>1395</v>
      </c>
      <c r="B31" s="16">
        <v>45269</v>
      </c>
      <c r="C31" s="15">
        <v>9</v>
      </c>
      <c r="D31" s="15" t="s">
        <v>151</v>
      </c>
      <c r="E31" s="15" t="s">
        <v>152</v>
      </c>
      <c r="F31" s="15" t="s">
        <v>153</v>
      </c>
      <c r="G31" s="15" t="s">
        <v>154</v>
      </c>
      <c r="H31" s="15" t="s">
        <v>63</v>
      </c>
      <c r="I31" s="15" t="s">
        <v>155</v>
      </c>
      <c r="J31" s="15" t="s">
        <v>5</v>
      </c>
      <c r="K31" s="16">
        <f t="shared" si="1"/>
        <v>45275</v>
      </c>
      <c r="L31" s="15" t="s">
        <v>76</v>
      </c>
      <c r="M31" s="15" t="s">
        <v>156</v>
      </c>
      <c r="N31" s="15" t="s">
        <v>153</v>
      </c>
      <c r="O31" s="15" t="s">
        <v>154</v>
      </c>
      <c r="P31" s="15" t="s">
        <v>63</v>
      </c>
      <c r="Q31" s="15" t="s">
        <v>159</v>
      </c>
      <c r="R31" s="15" t="s">
        <v>160</v>
      </c>
      <c r="S31" s="17">
        <v>34.799999999999997</v>
      </c>
      <c r="T31" s="18">
        <v>18</v>
      </c>
      <c r="U31" s="17">
        <f t="shared" si="0"/>
        <v>626.4</v>
      </c>
      <c r="V31" s="19">
        <v>61.3872</v>
      </c>
    </row>
    <row r="32" spans="1:22" ht="15.6" x14ac:dyDescent="0.3">
      <c r="A32" s="15">
        <v>1396</v>
      </c>
      <c r="B32" s="16">
        <v>45266</v>
      </c>
      <c r="C32" s="15">
        <v>6</v>
      </c>
      <c r="D32" s="15" t="s">
        <v>109</v>
      </c>
      <c r="E32" s="15" t="s">
        <v>110</v>
      </c>
      <c r="F32" s="15" t="s">
        <v>111</v>
      </c>
      <c r="G32" s="15" t="s">
        <v>112</v>
      </c>
      <c r="H32" s="15" t="s">
        <v>63</v>
      </c>
      <c r="I32" s="15" t="s">
        <v>113</v>
      </c>
      <c r="J32" s="15" t="s">
        <v>3</v>
      </c>
      <c r="K32" s="16">
        <f>B32+8</f>
        <v>45274</v>
      </c>
      <c r="L32" s="15" t="s">
        <v>65</v>
      </c>
      <c r="M32" s="15" t="s">
        <v>114</v>
      </c>
      <c r="N32" s="15" t="s">
        <v>111</v>
      </c>
      <c r="O32" s="15" t="s">
        <v>112</v>
      </c>
      <c r="P32" s="15" t="s">
        <v>63</v>
      </c>
      <c r="Q32" s="15" t="s">
        <v>67</v>
      </c>
      <c r="R32" s="15" t="s">
        <v>68</v>
      </c>
      <c r="S32" s="17">
        <v>14</v>
      </c>
      <c r="T32" s="18">
        <v>85</v>
      </c>
      <c r="U32" s="17">
        <f t="shared" si="0"/>
        <v>1190</v>
      </c>
      <c r="V32" s="19">
        <v>115.42999999999999</v>
      </c>
    </row>
    <row r="33" spans="1:22" ht="15.6" x14ac:dyDescent="0.3">
      <c r="A33" s="15">
        <v>1397</v>
      </c>
      <c r="B33" s="16">
        <v>45268</v>
      </c>
      <c r="C33" s="15">
        <v>8</v>
      </c>
      <c r="D33" s="15" t="s">
        <v>85</v>
      </c>
      <c r="E33" s="15" t="s">
        <v>86</v>
      </c>
      <c r="F33" s="15" t="s">
        <v>87</v>
      </c>
      <c r="G33" s="15" t="s">
        <v>88</v>
      </c>
      <c r="H33" s="15" t="s">
        <v>63</v>
      </c>
      <c r="I33" s="15" t="s">
        <v>89</v>
      </c>
      <c r="J33" s="15" t="s">
        <v>3</v>
      </c>
      <c r="K33" s="16">
        <f t="shared" si="1"/>
        <v>45274</v>
      </c>
      <c r="L33" s="15" t="s">
        <v>65</v>
      </c>
      <c r="M33" s="15" t="s">
        <v>91</v>
      </c>
      <c r="N33" s="15" t="s">
        <v>87</v>
      </c>
      <c r="O33" s="15" t="s">
        <v>88</v>
      </c>
      <c r="P33" s="15" t="s">
        <v>63</v>
      </c>
      <c r="Q33" s="15" t="s">
        <v>115</v>
      </c>
      <c r="R33" s="15" t="s">
        <v>116</v>
      </c>
      <c r="S33" s="17">
        <v>40</v>
      </c>
      <c r="T33" s="18">
        <v>82</v>
      </c>
      <c r="U33" s="17">
        <f t="shared" si="0"/>
        <v>3280</v>
      </c>
      <c r="V33" s="19">
        <v>318.15999999999997</v>
      </c>
    </row>
    <row r="34" spans="1:22" ht="15.6" x14ac:dyDescent="0.3">
      <c r="A34" s="15">
        <v>1398</v>
      </c>
      <c r="B34" s="16">
        <v>45268</v>
      </c>
      <c r="C34" s="15">
        <v>8</v>
      </c>
      <c r="D34" s="15" t="s">
        <v>85</v>
      </c>
      <c r="E34" s="15" t="s">
        <v>86</v>
      </c>
      <c r="F34" s="15" t="s">
        <v>87</v>
      </c>
      <c r="G34" s="15" t="s">
        <v>88</v>
      </c>
      <c r="H34" s="15" t="s">
        <v>63</v>
      </c>
      <c r="I34" s="15" t="s">
        <v>89</v>
      </c>
      <c r="J34" s="15" t="s">
        <v>3</v>
      </c>
      <c r="K34" s="16">
        <f t="shared" si="1"/>
        <v>45274</v>
      </c>
      <c r="L34" s="15" t="s">
        <v>65</v>
      </c>
      <c r="M34" s="15" t="s">
        <v>91</v>
      </c>
      <c r="N34" s="15" t="s">
        <v>87</v>
      </c>
      <c r="O34" s="15" t="s">
        <v>88</v>
      </c>
      <c r="P34" s="15" t="s">
        <v>63</v>
      </c>
      <c r="Q34" s="15" t="s">
        <v>92</v>
      </c>
      <c r="R34" s="15" t="s">
        <v>93</v>
      </c>
      <c r="S34" s="17">
        <v>9.1999999999999993</v>
      </c>
      <c r="T34" s="18">
        <v>47</v>
      </c>
      <c r="U34" s="17">
        <f t="shared" si="0"/>
        <v>432.4</v>
      </c>
      <c r="V34" s="19">
        <v>41.510399999999997</v>
      </c>
    </row>
    <row r="35" spans="1:22" ht="15.6" x14ac:dyDescent="0.3">
      <c r="A35" s="15">
        <v>1399</v>
      </c>
      <c r="B35" s="16">
        <v>45285</v>
      </c>
      <c r="C35" s="15">
        <v>25</v>
      </c>
      <c r="D35" s="15" t="s">
        <v>161</v>
      </c>
      <c r="E35" s="15" t="s">
        <v>162</v>
      </c>
      <c r="F35" s="15" t="s">
        <v>125</v>
      </c>
      <c r="G35" s="15" t="s">
        <v>126</v>
      </c>
      <c r="H35" s="15" t="s">
        <v>63</v>
      </c>
      <c r="I35" s="15" t="s">
        <v>127</v>
      </c>
      <c r="J35" s="15" t="s">
        <v>2</v>
      </c>
      <c r="K35" s="16">
        <f>B35+5</f>
        <v>45290</v>
      </c>
      <c r="L35" s="15" t="s">
        <v>76</v>
      </c>
      <c r="M35" s="15" t="s">
        <v>163</v>
      </c>
      <c r="N35" s="15" t="s">
        <v>125</v>
      </c>
      <c r="O35" s="15" t="s">
        <v>126</v>
      </c>
      <c r="P35" s="15" t="s">
        <v>63</v>
      </c>
      <c r="Q35" s="15" t="s">
        <v>164</v>
      </c>
      <c r="R35" s="15" t="s">
        <v>93</v>
      </c>
      <c r="S35" s="17">
        <v>10</v>
      </c>
      <c r="T35" s="18">
        <v>99</v>
      </c>
      <c r="U35" s="17">
        <f t="shared" si="0"/>
        <v>990</v>
      </c>
      <c r="V35" s="19">
        <v>99</v>
      </c>
    </row>
    <row r="36" spans="1:22" ht="15.6" x14ac:dyDescent="0.3">
      <c r="A36" s="15">
        <v>1400</v>
      </c>
      <c r="B36" s="16">
        <v>45286</v>
      </c>
      <c r="C36" s="15">
        <v>26</v>
      </c>
      <c r="D36" s="15" t="s">
        <v>165</v>
      </c>
      <c r="E36" s="15" t="s">
        <v>166</v>
      </c>
      <c r="F36" s="15" t="s">
        <v>141</v>
      </c>
      <c r="G36" s="15" t="s">
        <v>142</v>
      </c>
      <c r="H36" s="15" t="s">
        <v>63</v>
      </c>
      <c r="I36" s="15" t="s">
        <v>121</v>
      </c>
      <c r="J36" s="15" t="s">
        <v>4</v>
      </c>
      <c r="K36" s="16">
        <f>B36+2</f>
        <v>45288</v>
      </c>
      <c r="L36" s="15" t="s">
        <v>90</v>
      </c>
      <c r="M36" s="15" t="s">
        <v>167</v>
      </c>
      <c r="N36" s="15" t="s">
        <v>141</v>
      </c>
      <c r="O36" s="15" t="s">
        <v>142</v>
      </c>
      <c r="P36" s="15" t="s">
        <v>63</v>
      </c>
      <c r="Q36" s="15" t="s">
        <v>168</v>
      </c>
      <c r="R36" s="15" t="s">
        <v>169</v>
      </c>
      <c r="S36" s="17">
        <v>21.35</v>
      </c>
      <c r="T36" s="18">
        <v>49</v>
      </c>
      <c r="U36" s="17">
        <f t="shared" ref="U36:U67" si="2">S36*T36</f>
        <v>1046.1500000000001</v>
      </c>
      <c r="V36" s="19">
        <v>106.70730000000002</v>
      </c>
    </row>
    <row r="37" spans="1:22" ht="15.6" x14ac:dyDescent="0.3">
      <c r="A37" s="15">
        <v>1401</v>
      </c>
      <c r="B37" s="16">
        <v>45286</v>
      </c>
      <c r="C37" s="15">
        <v>26</v>
      </c>
      <c r="D37" s="15" t="s">
        <v>165</v>
      </c>
      <c r="E37" s="15" t="s">
        <v>166</v>
      </c>
      <c r="F37" s="15" t="s">
        <v>141</v>
      </c>
      <c r="G37" s="15" t="s">
        <v>142</v>
      </c>
      <c r="H37" s="15" t="s">
        <v>63</v>
      </c>
      <c r="I37" s="15" t="s">
        <v>121</v>
      </c>
      <c r="J37" s="15" t="s">
        <v>4</v>
      </c>
      <c r="K37" s="16">
        <f>B37+5</f>
        <v>45291</v>
      </c>
      <c r="L37" s="15" t="s">
        <v>90</v>
      </c>
      <c r="M37" s="15" t="s">
        <v>167</v>
      </c>
      <c r="N37" s="15" t="s">
        <v>141</v>
      </c>
      <c r="O37" s="15" t="s">
        <v>142</v>
      </c>
      <c r="P37" s="15" t="s">
        <v>63</v>
      </c>
      <c r="Q37" s="15" t="s">
        <v>107</v>
      </c>
      <c r="R37" s="15" t="s">
        <v>108</v>
      </c>
      <c r="S37" s="17">
        <v>9.65</v>
      </c>
      <c r="T37" s="18">
        <v>72</v>
      </c>
      <c r="U37" s="17">
        <f t="shared" si="2"/>
        <v>694.80000000000007</v>
      </c>
      <c r="V37" s="19">
        <v>72.954000000000008</v>
      </c>
    </row>
    <row r="38" spans="1:22" ht="15.6" x14ac:dyDescent="0.3">
      <c r="A38" s="15">
        <v>1402</v>
      </c>
      <c r="B38" s="16">
        <v>45286</v>
      </c>
      <c r="C38" s="15">
        <v>26</v>
      </c>
      <c r="D38" s="15" t="s">
        <v>165</v>
      </c>
      <c r="E38" s="15" t="s">
        <v>166</v>
      </c>
      <c r="F38" s="15" t="s">
        <v>141</v>
      </c>
      <c r="G38" s="15" t="s">
        <v>142</v>
      </c>
      <c r="H38" s="15" t="s">
        <v>63</v>
      </c>
      <c r="I38" s="15" t="s">
        <v>121</v>
      </c>
      <c r="J38" s="15" t="s">
        <v>4</v>
      </c>
      <c r="K38" s="16">
        <f>B38+2</f>
        <v>45288</v>
      </c>
      <c r="L38" s="15" t="s">
        <v>90</v>
      </c>
      <c r="M38" s="15" t="s">
        <v>167</v>
      </c>
      <c r="N38" s="15" t="s">
        <v>141</v>
      </c>
      <c r="O38" s="15" t="s">
        <v>142</v>
      </c>
      <c r="P38" s="15" t="s">
        <v>63</v>
      </c>
      <c r="Q38" s="15" t="s">
        <v>149</v>
      </c>
      <c r="R38" s="15" t="s">
        <v>150</v>
      </c>
      <c r="S38" s="17">
        <v>18.399999999999999</v>
      </c>
      <c r="T38" s="18">
        <v>99</v>
      </c>
      <c r="U38" s="17">
        <f t="shared" si="2"/>
        <v>1821.6</v>
      </c>
      <c r="V38" s="19">
        <v>191.268</v>
      </c>
    </row>
    <row r="39" spans="1:22" ht="15.6" x14ac:dyDescent="0.3">
      <c r="A39" s="15">
        <v>1403</v>
      </c>
      <c r="B39" s="16">
        <v>45289</v>
      </c>
      <c r="C39" s="15">
        <v>29</v>
      </c>
      <c r="D39" s="15" t="s">
        <v>94</v>
      </c>
      <c r="E39" s="15" t="s">
        <v>95</v>
      </c>
      <c r="F39" s="15" t="s">
        <v>96</v>
      </c>
      <c r="G39" s="15" t="s">
        <v>97</v>
      </c>
      <c r="H39" s="15" t="s">
        <v>63</v>
      </c>
      <c r="I39" s="15" t="s">
        <v>98</v>
      </c>
      <c r="J39" s="15" t="s">
        <v>5</v>
      </c>
      <c r="K39" s="16">
        <f>B39+2</f>
        <v>45291</v>
      </c>
      <c r="L39" s="15" t="s">
        <v>65</v>
      </c>
      <c r="M39" s="15" t="s">
        <v>99</v>
      </c>
      <c r="N39" s="15" t="s">
        <v>96</v>
      </c>
      <c r="O39" s="15" t="s">
        <v>97</v>
      </c>
      <c r="P39" s="15" t="s">
        <v>63</v>
      </c>
      <c r="Q39" s="15" t="s">
        <v>67</v>
      </c>
      <c r="R39" s="15" t="s">
        <v>68</v>
      </c>
      <c r="S39" s="17">
        <v>14</v>
      </c>
      <c r="T39" s="18">
        <v>10</v>
      </c>
      <c r="U39" s="17">
        <f t="shared" si="2"/>
        <v>140</v>
      </c>
      <c r="V39" s="19">
        <v>13.86</v>
      </c>
    </row>
    <row r="40" spans="1:22" ht="15.6" x14ac:dyDescent="0.3">
      <c r="A40" s="15">
        <v>1404</v>
      </c>
      <c r="B40" s="16">
        <v>45266</v>
      </c>
      <c r="C40" s="15">
        <v>6</v>
      </c>
      <c r="D40" s="15" t="s">
        <v>109</v>
      </c>
      <c r="E40" s="15" t="s">
        <v>110</v>
      </c>
      <c r="F40" s="15" t="s">
        <v>111</v>
      </c>
      <c r="G40" s="15" t="s">
        <v>112</v>
      </c>
      <c r="H40" s="15" t="s">
        <v>63</v>
      </c>
      <c r="I40" s="15" t="s">
        <v>113</v>
      </c>
      <c r="J40" s="15" t="s">
        <v>3</v>
      </c>
      <c r="K40" s="16">
        <f t="shared" ref="K40:K68" si="3">B40+6</f>
        <v>45272</v>
      </c>
      <c r="L40" s="15" t="s">
        <v>90</v>
      </c>
      <c r="M40" s="15" t="s">
        <v>114</v>
      </c>
      <c r="N40" s="15" t="s">
        <v>111</v>
      </c>
      <c r="O40" s="15" t="s">
        <v>112</v>
      </c>
      <c r="P40" s="15" t="s">
        <v>63</v>
      </c>
      <c r="Q40" s="15" t="s">
        <v>100</v>
      </c>
      <c r="R40" s="15" t="s">
        <v>101</v>
      </c>
      <c r="S40" s="17">
        <v>12.75</v>
      </c>
      <c r="T40" s="18">
        <v>100</v>
      </c>
      <c r="U40" s="17">
        <f t="shared" si="2"/>
        <v>1275</v>
      </c>
      <c r="V40" s="19">
        <v>122.39999999999999</v>
      </c>
    </row>
    <row r="41" spans="1:22" ht="15.6" x14ac:dyDescent="0.3">
      <c r="A41" s="15">
        <v>1405</v>
      </c>
      <c r="B41" s="16">
        <v>45287</v>
      </c>
      <c r="C41" s="15">
        <v>27</v>
      </c>
      <c r="D41" s="15" t="s">
        <v>59</v>
      </c>
      <c r="E41" s="15" t="s">
        <v>60</v>
      </c>
      <c r="F41" s="15" t="s">
        <v>61</v>
      </c>
      <c r="G41" s="15" t="s">
        <v>62</v>
      </c>
      <c r="H41" s="15" t="s">
        <v>63</v>
      </c>
      <c r="I41" s="15" t="s">
        <v>64</v>
      </c>
      <c r="J41" s="15" t="s">
        <v>5</v>
      </c>
      <c r="K41" s="16">
        <f>B41+1</f>
        <v>45288</v>
      </c>
      <c r="L41" s="15" t="s">
        <v>65</v>
      </c>
      <c r="M41" s="15" t="s">
        <v>66</v>
      </c>
      <c r="N41" s="15" t="s">
        <v>61</v>
      </c>
      <c r="O41" s="15" t="s">
        <v>62</v>
      </c>
      <c r="P41" s="15" t="s">
        <v>63</v>
      </c>
      <c r="Q41" s="15" t="s">
        <v>100</v>
      </c>
      <c r="R41" s="15" t="s">
        <v>101</v>
      </c>
      <c r="S41" s="17">
        <v>12.75</v>
      </c>
      <c r="T41" s="18">
        <v>100</v>
      </c>
      <c r="U41" s="17">
        <f t="shared" si="2"/>
        <v>1275</v>
      </c>
      <c r="V41" s="19">
        <v>27</v>
      </c>
    </row>
    <row r="42" spans="1:22" ht="15.6" x14ac:dyDescent="0.3">
      <c r="A42" s="15">
        <v>1406</v>
      </c>
      <c r="B42" s="16">
        <v>45264</v>
      </c>
      <c r="C42" s="15">
        <v>4</v>
      </c>
      <c r="D42" s="15" t="s">
        <v>71</v>
      </c>
      <c r="E42" s="15" t="s">
        <v>72</v>
      </c>
      <c r="F42" s="15" t="s">
        <v>73</v>
      </c>
      <c r="G42" s="15" t="s">
        <v>74</v>
      </c>
      <c r="H42" s="15" t="s">
        <v>63</v>
      </c>
      <c r="I42" s="15" t="s">
        <v>75</v>
      </c>
      <c r="J42" s="15" t="s">
        <v>2</v>
      </c>
      <c r="K42" s="16">
        <f t="shared" si="3"/>
        <v>45270</v>
      </c>
      <c r="L42" s="15" t="s">
        <v>76</v>
      </c>
      <c r="M42" s="15" t="s">
        <v>77</v>
      </c>
      <c r="N42" s="15" t="s">
        <v>73</v>
      </c>
      <c r="O42" s="15" t="s">
        <v>74</v>
      </c>
      <c r="P42" s="15" t="s">
        <v>63</v>
      </c>
      <c r="Q42" s="15" t="s">
        <v>170</v>
      </c>
      <c r="R42" s="15" t="s">
        <v>136</v>
      </c>
      <c r="S42" s="17">
        <v>81</v>
      </c>
      <c r="T42" s="18">
        <v>62</v>
      </c>
      <c r="U42" s="17">
        <f t="shared" si="2"/>
        <v>5022</v>
      </c>
      <c r="V42" s="19">
        <v>117.93600000000001</v>
      </c>
    </row>
    <row r="43" spans="1:22" ht="15.6" x14ac:dyDescent="0.3">
      <c r="A43" s="15">
        <v>1407</v>
      </c>
      <c r="B43" s="16">
        <v>45264</v>
      </c>
      <c r="C43" s="15">
        <v>4</v>
      </c>
      <c r="D43" s="15" t="s">
        <v>71</v>
      </c>
      <c r="E43" s="15" t="s">
        <v>72</v>
      </c>
      <c r="F43" s="15" t="s">
        <v>73</v>
      </c>
      <c r="G43" s="15" t="s">
        <v>74</v>
      </c>
      <c r="H43" s="15" t="s">
        <v>63</v>
      </c>
      <c r="I43" s="15" t="s">
        <v>75</v>
      </c>
      <c r="J43" s="15" t="s">
        <v>2</v>
      </c>
      <c r="K43" s="16">
        <f t="shared" si="3"/>
        <v>45270</v>
      </c>
      <c r="L43" s="15" t="s">
        <v>76</v>
      </c>
      <c r="M43" s="15" t="s">
        <v>77</v>
      </c>
      <c r="N43" s="15" t="s">
        <v>73</v>
      </c>
      <c r="O43" s="15" t="s">
        <v>74</v>
      </c>
      <c r="P43" s="15" t="s">
        <v>63</v>
      </c>
      <c r="Q43" s="15" t="s">
        <v>171</v>
      </c>
      <c r="R43" s="15" t="s">
        <v>172</v>
      </c>
      <c r="S43" s="17">
        <v>7</v>
      </c>
      <c r="T43" s="18">
        <v>91</v>
      </c>
      <c r="U43" s="17">
        <f t="shared" si="2"/>
        <v>637</v>
      </c>
      <c r="V43" s="19">
        <v>13.719999999999999</v>
      </c>
    </row>
    <row r="44" spans="1:22" ht="15.6" x14ac:dyDescent="0.3">
      <c r="A44" s="15">
        <v>1408</v>
      </c>
      <c r="B44" s="16">
        <v>45272</v>
      </c>
      <c r="C44" s="15">
        <v>12</v>
      </c>
      <c r="D44" s="15" t="s">
        <v>80</v>
      </c>
      <c r="E44" s="15" t="s">
        <v>81</v>
      </c>
      <c r="F44" s="15" t="s">
        <v>61</v>
      </c>
      <c r="G44" s="15" t="s">
        <v>62</v>
      </c>
      <c r="H44" s="15" t="s">
        <v>63</v>
      </c>
      <c r="I44" s="15" t="s">
        <v>64</v>
      </c>
      <c r="J44" s="15" t="s">
        <v>5</v>
      </c>
      <c r="K44" s="16">
        <f>B44+5</f>
        <v>45277</v>
      </c>
      <c r="L44" s="15" t="s">
        <v>65</v>
      </c>
      <c r="M44" s="15" t="s">
        <v>82</v>
      </c>
      <c r="N44" s="15" t="s">
        <v>61</v>
      </c>
      <c r="O44" s="15" t="s">
        <v>62</v>
      </c>
      <c r="P44" s="15" t="s">
        <v>63</v>
      </c>
      <c r="Q44" s="15" t="s">
        <v>171</v>
      </c>
      <c r="R44" s="15" t="s">
        <v>172</v>
      </c>
      <c r="S44" s="17">
        <v>7</v>
      </c>
      <c r="T44" s="18">
        <v>91</v>
      </c>
      <c r="U44" s="17">
        <f t="shared" si="2"/>
        <v>637</v>
      </c>
      <c r="V44" s="19">
        <v>8</v>
      </c>
    </row>
    <row r="45" spans="1:22" ht="15.6" x14ac:dyDescent="0.3">
      <c r="A45" s="15">
        <v>1409</v>
      </c>
      <c r="B45" s="16">
        <v>45268</v>
      </c>
      <c r="C45" s="15">
        <v>8</v>
      </c>
      <c r="D45" s="15" t="s">
        <v>85</v>
      </c>
      <c r="E45" s="15" t="s">
        <v>86</v>
      </c>
      <c r="F45" s="15" t="s">
        <v>87</v>
      </c>
      <c r="G45" s="15" t="s">
        <v>88</v>
      </c>
      <c r="H45" s="15" t="s">
        <v>63</v>
      </c>
      <c r="I45" s="15" t="s">
        <v>89</v>
      </c>
      <c r="J45" s="15" t="s">
        <v>3</v>
      </c>
      <c r="K45" s="16">
        <f>B45+2</f>
        <v>45270</v>
      </c>
      <c r="L45" s="15" t="s">
        <v>90</v>
      </c>
      <c r="M45" s="15" t="s">
        <v>91</v>
      </c>
      <c r="N45" s="15" t="s">
        <v>87</v>
      </c>
      <c r="O45" s="15" t="s">
        <v>88</v>
      </c>
      <c r="P45" s="15" t="s">
        <v>63</v>
      </c>
      <c r="Q45" s="15" t="s">
        <v>159</v>
      </c>
      <c r="R45" s="15" t="s">
        <v>160</v>
      </c>
      <c r="S45" s="17">
        <v>34.799999999999997</v>
      </c>
      <c r="T45" s="18">
        <v>29</v>
      </c>
      <c r="U45" s="17">
        <f t="shared" si="2"/>
        <v>1009.1999999999999</v>
      </c>
      <c r="V45" s="19">
        <v>300.846</v>
      </c>
    </row>
    <row r="46" spans="1:22" ht="15.6" x14ac:dyDescent="0.3">
      <c r="A46" s="15">
        <v>1410</v>
      </c>
      <c r="B46" s="16">
        <v>45264</v>
      </c>
      <c r="C46" s="15">
        <v>4</v>
      </c>
      <c r="D46" s="15" t="s">
        <v>71</v>
      </c>
      <c r="E46" s="15" t="s">
        <v>72</v>
      </c>
      <c r="F46" s="15" t="s">
        <v>73</v>
      </c>
      <c r="G46" s="15" t="s">
        <v>74</v>
      </c>
      <c r="H46" s="15" t="s">
        <v>63</v>
      </c>
      <c r="I46" s="15" t="s">
        <v>75</v>
      </c>
      <c r="J46" s="15" t="s">
        <v>2</v>
      </c>
      <c r="K46" s="16">
        <f>B46+10</f>
        <v>45274</v>
      </c>
      <c r="L46" s="15" t="s">
        <v>90</v>
      </c>
      <c r="M46" s="15" t="s">
        <v>77</v>
      </c>
      <c r="N46" s="15" t="s">
        <v>73</v>
      </c>
      <c r="O46" s="15" t="s">
        <v>74</v>
      </c>
      <c r="P46" s="15" t="s">
        <v>63</v>
      </c>
      <c r="Q46" s="15" t="s">
        <v>159</v>
      </c>
      <c r="R46" s="15" t="s">
        <v>160</v>
      </c>
      <c r="S46" s="17">
        <v>34.799999999999997</v>
      </c>
      <c r="T46" s="18">
        <v>29</v>
      </c>
      <c r="U46" s="17">
        <f t="shared" si="2"/>
        <v>1009.1999999999999</v>
      </c>
      <c r="V46" s="19">
        <v>9</v>
      </c>
    </row>
    <row r="47" spans="1:22" ht="15.6" x14ac:dyDescent="0.3">
      <c r="A47" s="15">
        <v>1411</v>
      </c>
      <c r="B47" s="16">
        <v>45289</v>
      </c>
      <c r="C47" s="15">
        <v>29</v>
      </c>
      <c r="D47" s="15" t="s">
        <v>94</v>
      </c>
      <c r="E47" s="15" t="s">
        <v>95</v>
      </c>
      <c r="F47" s="15" t="s">
        <v>96</v>
      </c>
      <c r="G47" s="15" t="s">
        <v>97</v>
      </c>
      <c r="H47" s="15" t="s">
        <v>63</v>
      </c>
      <c r="I47" s="15" t="s">
        <v>98</v>
      </c>
      <c r="J47" s="15" t="s">
        <v>5</v>
      </c>
      <c r="K47" s="16">
        <f>B47+2</f>
        <v>45291</v>
      </c>
      <c r="L47" s="15" t="s">
        <v>65</v>
      </c>
      <c r="M47" s="15" t="s">
        <v>99</v>
      </c>
      <c r="N47" s="15" t="s">
        <v>96</v>
      </c>
      <c r="O47" s="15" t="s">
        <v>97</v>
      </c>
      <c r="P47" s="15" t="s">
        <v>63</v>
      </c>
      <c r="Q47" s="15" t="s">
        <v>159</v>
      </c>
      <c r="R47" s="15" t="s">
        <v>160</v>
      </c>
      <c r="S47" s="17">
        <v>34.799999999999997</v>
      </c>
      <c r="T47" s="18">
        <v>29</v>
      </c>
      <c r="U47" s="17">
        <f t="shared" si="2"/>
        <v>1009.1999999999999</v>
      </c>
      <c r="V47" s="19">
        <v>23</v>
      </c>
    </row>
    <row r="48" spans="1:22" ht="15.6" x14ac:dyDescent="0.3">
      <c r="A48" s="15">
        <v>1412</v>
      </c>
      <c r="B48" s="16">
        <v>45263</v>
      </c>
      <c r="C48" s="15">
        <v>3</v>
      </c>
      <c r="D48" s="15" t="s">
        <v>102</v>
      </c>
      <c r="E48" s="15" t="s">
        <v>103</v>
      </c>
      <c r="F48" s="15" t="s">
        <v>104</v>
      </c>
      <c r="G48" s="15" t="s">
        <v>105</v>
      </c>
      <c r="H48" s="15" t="s">
        <v>63</v>
      </c>
      <c r="I48" s="15" t="s">
        <v>64</v>
      </c>
      <c r="J48" s="15" t="s">
        <v>5</v>
      </c>
      <c r="K48" s="16">
        <f>B48+2</f>
        <v>45265</v>
      </c>
      <c r="L48" s="15" t="s">
        <v>65</v>
      </c>
      <c r="M48" s="15" t="s">
        <v>106</v>
      </c>
      <c r="N48" s="15" t="s">
        <v>104</v>
      </c>
      <c r="O48" s="15" t="s">
        <v>105</v>
      </c>
      <c r="P48" s="15" t="s">
        <v>63</v>
      </c>
      <c r="Q48" s="15" t="s">
        <v>173</v>
      </c>
      <c r="R48" s="15" t="s">
        <v>138</v>
      </c>
      <c r="S48" s="17">
        <v>10</v>
      </c>
      <c r="T48" s="18">
        <v>49</v>
      </c>
      <c r="U48" s="17">
        <f t="shared" si="2"/>
        <v>490</v>
      </c>
      <c r="V48" s="19">
        <v>90.25</v>
      </c>
    </row>
    <row r="49" spans="1:22" ht="15.6" x14ac:dyDescent="0.3">
      <c r="A49" s="15">
        <v>1413</v>
      </c>
      <c r="B49" s="16">
        <v>45263</v>
      </c>
      <c r="C49" s="15">
        <v>3</v>
      </c>
      <c r="D49" s="15" t="s">
        <v>102</v>
      </c>
      <c r="E49" s="15" t="s">
        <v>103</v>
      </c>
      <c r="F49" s="15" t="s">
        <v>104</v>
      </c>
      <c r="G49" s="15" t="s">
        <v>105</v>
      </c>
      <c r="H49" s="15" t="s">
        <v>63</v>
      </c>
      <c r="I49" s="15" t="s">
        <v>64</v>
      </c>
      <c r="J49" s="15" t="s">
        <v>5</v>
      </c>
      <c r="K49" s="16">
        <f t="shared" si="3"/>
        <v>45269</v>
      </c>
      <c r="L49" s="15" t="s">
        <v>65</v>
      </c>
      <c r="M49" s="15" t="s">
        <v>106</v>
      </c>
      <c r="N49" s="15" t="s">
        <v>104</v>
      </c>
      <c r="O49" s="15" t="s">
        <v>105</v>
      </c>
      <c r="P49" s="15" t="s">
        <v>63</v>
      </c>
      <c r="Q49" s="15" t="s">
        <v>115</v>
      </c>
      <c r="R49" s="15" t="s">
        <v>116</v>
      </c>
      <c r="S49" s="17">
        <v>40</v>
      </c>
      <c r="T49" s="18">
        <v>29</v>
      </c>
      <c r="U49" s="17">
        <f t="shared" si="2"/>
        <v>1160</v>
      </c>
      <c r="V49" s="19">
        <v>239.12</v>
      </c>
    </row>
    <row r="50" spans="1:22" ht="15.6" x14ac:dyDescent="0.3">
      <c r="A50" s="15">
        <v>1414</v>
      </c>
      <c r="B50" s="16">
        <v>45266</v>
      </c>
      <c r="C50" s="15">
        <v>6</v>
      </c>
      <c r="D50" s="15" t="s">
        <v>109</v>
      </c>
      <c r="E50" s="15" t="s">
        <v>110</v>
      </c>
      <c r="F50" s="15" t="s">
        <v>111</v>
      </c>
      <c r="G50" s="15" t="s">
        <v>112</v>
      </c>
      <c r="H50" s="15" t="s">
        <v>63</v>
      </c>
      <c r="I50" s="15" t="s">
        <v>113</v>
      </c>
      <c r="J50" s="15" t="s">
        <v>3</v>
      </c>
      <c r="K50" s="16">
        <f t="shared" si="3"/>
        <v>45272</v>
      </c>
      <c r="L50" s="15" t="s">
        <v>65</v>
      </c>
      <c r="M50" s="15" t="s">
        <v>114</v>
      </c>
      <c r="N50" s="15" t="s">
        <v>111</v>
      </c>
      <c r="O50" s="15" t="s">
        <v>112</v>
      </c>
      <c r="P50" s="15" t="s">
        <v>63</v>
      </c>
      <c r="Q50" s="15" t="s">
        <v>115</v>
      </c>
      <c r="R50" s="15" t="s">
        <v>116</v>
      </c>
      <c r="S50" s="17">
        <v>40</v>
      </c>
      <c r="T50" s="18">
        <v>29</v>
      </c>
      <c r="U50" s="17">
        <f t="shared" si="2"/>
        <v>1160</v>
      </c>
      <c r="V50" s="19">
        <v>31</v>
      </c>
    </row>
    <row r="51" spans="1:22" ht="15.6" x14ac:dyDescent="0.3">
      <c r="A51" s="15">
        <v>1415</v>
      </c>
      <c r="B51" s="16">
        <v>45288</v>
      </c>
      <c r="C51" s="15">
        <v>28</v>
      </c>
      <c r="D51" s="15" t="s">
        <v>117</v>
      </c>
      <c r="E51" s="15" t="s">
        <v>118</v>
      </c>
      <c r="F51" s="15" t="s">
        <v>119</v>
      </c>
      <c r="G51" s="15" t="s">
        <v>120</v>
      </c>
      <c r="H51" s="15" t="s">
        <v>63</v>
      </c>
      <c r="I51" s="15" t="s">
        <v>121</v>
      </c>
      <c r="J51" s="15" t="s">
        <v>4</v>
      </c>
      <c r="K51" s="16">
        <f t="shared" si="3"/>
        <v>45294</v>
      </c>
      <c r="L51" s="15" t="s">
        <v>90</v>
      </c>
      <c r="M51" s="15" t="s">
        <v>122</v>
      </c>
      <c r="N51" s="15" t="s">
        <v>119</v>
      </c>
      <c r="O51" s="15" t="s">
        <v>120</v>
      </c>
      <c r="P51" s="15" t="s">
        <v>63</v>
      </c>
      <c r="Q51" s="15" t="s">
        <v>115</v>
      </c>
      <c r="R51" s="15" t="s">
        <v>116</v>
      </c>
      <c r="S51" s="17">
        <v>40</v>
      </c>
      <c r="T51" s="18">
        <v>29</v>
      </c>
      <c r="U51" s="17">
        <f t="shared" si="2"/>
        <v>1160</v>
      </c>
      <c r="V51" s="19">
        <v>20</v>
      </c>
    </row>
    <row r="52" spans="1:22" ht="15.6" x14ac:dyDescent="0.3">
      <c r="A52" s="15">
        <v>1416</v>
      </c>
      <c r="B52" s="16">
        <v>45268</v>
      </c>
      <c r="C52" s="15">
        <v>8</v>
      </c>
      <c r="D52" s="15" t="s">
        <v>85</v>
      </c>
      <c r="E52" s="15" t="s">
        <v>86</v>
      </c>
      <c r="F52" s="15" t="s">
        <v>87</v>
      </c>
      <c r="G52" s="15" t="s">
        <v>88</v>
      </c>
      <c r="H52" s="15" t="s">
        <v>63</v>
      </c>
      <c r="I52" s="15" t="s">
        <v>89</v>
      </c>
      <c r="J52" s="15" t="s">
        <v>3</v>
      </c>
      <c r="K52" s="16">
        <f t="shared" si="3"/>
        <v>45274</v>
      </c>
      <c r="L52" s="15" t="s">
        <v>90</v>
      </c>
      <c r="M52" s="15" t="s">
        <v>91</v>
      </c>
      <c r="N52" s="15" t="s">
        <v>87</v>
      </c>
      <c r="O52" s="15" t="s">
        <v>88</v>
      </c>
      <c r="P52" s="15" t="s">
        <v>63</v>
      </c>
      <c r="Q52" s="15" t="s">
        <v>115</v>
      </c>
      <c r="R52" s="15" t="s">
        <v>116</v>
      </c>
      <c r="S52" s="17">
        <v>40</v>
      </c>
      <c r="T52" s="18">
        <v>29</v>
      </c>
      <c r="U52" s="17">
        <f t="shared" si="2"/>
        <v>1160</v>
      </c>
      <c r="V52" s="19">
        <v>34</v>
      </c>
    </row>
    <row r="53" spans="1:22" ht="15.6" x14ac:dyDescent="0.3">
      <c r="A53" s="15">
        <v>1417</v>
      </c>
      <c r="B53" s="16">
        <v>45270</v>
      </c>
      <c r="C53" s="15">
        <v>10</v>
      </c>
      <c r="D53" s="15" t="s">
        <v>123</v>
      </c>
      <c r="E53" s="15" t="s">
        <v>124</v>
      </c>
      <c r="F53" s="15" t="s">
        <v>125</v>
      </c>
      <c r="G53" s="15" t="s">
        <v>126</v>
      </c>
      <c r="H53" s="15" t="s">
        <v>63</v>
      </c>
      <c r="I53" s="15" t="s">
        <v>127</v>
      </c>
      <c r="J53" s="15" t="s">
        <v>2</v>
      </c>
      <c r="K53" s="16">
        <f t="shared" si="3"/>
        <v>45276</v>
      </c>
      <c r="L53" s="15" t="s">
        <v>65</v>
      </c>
      <c r="M53" s="15" t="s">
        <v>128</v>
      </c>
      <c r="N53" s="15" t="s">
        <v>125</v>
      </c>
      <c r="O53" s="15" t="s">
        <v>126</v>
      </c>
      <c r="P53" s="15" t="s">
        <v>63</v>
      </c>
      <c r="Q53" s="15" t="s">
        <v>174</v>
      </c>
      <c r="R53" s="15" t="s">
        <v>70</v>
      </c>
      <c r="S53" s="17">
        <v>10</v>
      </c>
      <c r="T53" s="18">
        <v>81</v>
      </c>
      <c r="U53" s="17">
        <f t="shared" si="2"/>
        <v>810</v>
      </c>
      <c r="V53" s="19">
        <v>62.83</v>
      </c>
    </row>
    <row r="54" spans="1:22" ht="15.6" x14ac:dyDescent="0.3">
      <c r="A54" s="15">
        <v>1418</v>
      </c>
      <c r="B54" s="16">
        <v>45267</v>
      </c>
      <c r="C54" s="15">
        <v>7</v>
      </c>
      <c r="D54" s="15" t="s">
        <v>130</v>
      </c>
      <c r="E54" s="15" t="s">
        <v>131</v>
      </c>
      <c r="F54" s="15" t="s">
        <v>132</v>
      </c>
      <c r="G54" s="15" t="s">
        <v>133</v>
      </c>
      <c r="H54" s="15" t="s">
        <v>63</v>
      </c>
      <c r="I54" s="15" t="s">
        <v>89</v>
      </c>
      <c r="J54" s="15" t="s">
        <v>3</v>
      </c>
      <c r="K54" s="16">
        <f>B54+2</f>
        <v>45269</v>
      </c>
      <c r="L54" s="15" t="s">
        <v>65</v>
      </c>
      <c r="M54" s="15" t="s">
        <v>134</v>
      </c>
      <c r="N54" s="15" t="s">
        <v>132</v>
      </c>
      <c r="O54" s="15" t="s">
        <v>133</v>
      </c>
      <c r="P54" s="15" t="s">
        <v>63</v>
      </c>
      <c r="Q54" s="15" t="s">
        <v>174</v>
      </c>
      <c r="R54" s="15" t="s">
        <v>70</v>
      </c>
      <c r="S54" s="17">
        <v>10</v>
      </c>
      <c r="T54" s="18">
        <v>81</v>
      </c>
      <c r="U54" s="17">
        <f t="shared" si="2"/>
        <v>810</v>
      </c>
      <c r="V54" s="19">
        <v>33</v>
      </c>
    </row>
    <row r="55" spans="1:22" ht="15.6" x14ac:dyDescent="0.3">
      <c r="A55" s="15">
        <v>1419</v>
      </c>
      <c r="B55" s="16">
        <v>45270</v>
      </c>
      <c r="C55" s="15">
        <v>10</v>
      </c>
      <c r="D55" s="15" t="s">
        <v>123</v>
      </c>
      <c r="E55" s="15" t="s">
        <v>124</v>
      </c>
      <c r="F55" s="15" t="s">
        <v>125</v>
      </c>
      <c r="G55" s="15" t="s">
        <v>126</v>
      </c>
      <c r="H55" s="15" t="s">
        <v>63</v>
      </c>
      <c r="I55" s="15" t="s">
        <v>127</v>
      </c>
      <c r="J55" s="15" t="s">
        <v>2</v>
      </c>
      <c r="K55" s="16">
        <f>B55+10</f>
        <v>45280</v>
      </c>
      <c r="L55" s="15" t="s">
        <v>76</v>
      </c>
      <c r="M55" s="15" t="s">
        <v>128</v>
      </c>
      <c r="N55" s="15" t="s">
        <v>125</v>
      </c>
      <c r="O55" s="15" t="s">
        <v>126</v>
      </c>
      <c r="P55" s="15" t="s">
        <v>63</v>
      </c>
      <c r="Q55" s="15" t="s">
        <v>69</v>
      </c>
      <c r="R55" s="15" t="s">
        <v>70</v>
      </c>
      <c r="S55" s="17">
        <v>3.5</v>
      </c>
      <c r="T55" s="18">
        <v>96</v>
      </c>
      <c r="U55" s="17">
        <f t="shared" si="2"/>
        <v>336</v>
      </c>
      <c r="V55" s="19">
        <v>21.315000000000001</v>
      </c>
    </row>
    <row r="56" spans="1:22" ht="15.6" x14ac:dyDescent="0.3">
      <c r="A56" s="15">
        <v>1420</v>
      </c>
      <c r="B56" s="16">
        <v>45271</v>
      </c>
      <c r="C56" s="15">
        <v>11</v>
      </c>
      <c r="D56" s="15" t="s">
        <v>139</v>
      </c>
      <c r="E56" s="15" t="s">
        <v>140</v>
      </c>
      <c r="F56" s="15" t="s">
        <v>141</v>
      </c>
      <c r="G56" s="15" t="s">
        <v>142</v>
      </c>
      <c r="H56" s="15" t="s">
        <v>63</v>
      </c>
      <c r="I56" s="15" t="s">
        <v>121</v>
      </c>
      <c r="J56" s="15" t="s">
        <v>4</v>
      </c>
      <c r="K56" s="16">
        <f>B56+2</f>
        <v>45273</v>
      </c>
      <c r="L56" s="15" t="s">
        <v>90</v>
      </c>
      <c r="M56" s="15" t="s">
        <v>143</v>
      </c>
      <c r="N56" s="15" t="s">
        <v>141</v>
      </c>
      <c r="O56" s="15" t="s">
        <v>142</v>
      </c>
      <c r="P56" s="15" t="s">
        <v>63</v>
      </c>
      <c r="Q56" s="15" t="s">
        <v>115</v>
      </c>
      <c r="R56" s="15" t="s">
        <v>116</v>
      </c>
      <c r="S56" s="17">
        <v>40</v>
      </c>
      <c r="T56" s="18">
        <v>81</v>
      </c>
      <c r="U56" s="17">
        <f t="shared" si="2"/>
        <v>3240</v>
      </c>
      <c r="V56" s="19">
        <v>378</v>
      </c>
    </row>
    <row r="57" spans="1:22" ht="15.6" x14ac:dyDescent="0.3">
      <c r="A57" s="15">
        <v>1421</v>
      </c>
      <c r="B57" s="16">
        <v>45261</v>
      </c>
      <c r="C57" s="15">
        <v>1</v>
      </c>
      <c r="D57" s="15" t="s">
        <v>144</v>
      </c>
      <c r="E57" s="15" t="s">
        <v>145</v>
      </c>
      <c r="F57" s="15" t="s">
        <v>146</v>
      </c>
      <c r="G57" s="15" t="s">
        <v>147</v>
      </c>
      <c r="H57" s="15" t="s">
        <v>63</v>
      </c>
      <c r="I57" s="15" t="s">
        <v>89</v>
      </c>
      <c r="J57" s="15" t="s">
        <v>3</v>
      </c>
      <c r="K57" s="16">
        <f>B57+2</f>
        <v>45263</v>
      </c>
      <c r="L57" s="15" t="s">
        <v>90</v>
      </c>
      <c r="M57" s="15" t="s">
        <v>148</v>
      </c>
      <c r="N57" s="15" t="s">
        <v>146</v>
      </c>
      <c r="O57" s="15" t="s">
        <v>147</v>
      </c>
      <c r="P57" s="15" t="s">
        <v>63</v>
      </c>
      <c r="Q57" s="15" t="s">
        <v>149</v>
      </c>
      <c r="R57" s="15" t="s">
        <v>150</v>
      </c>
      <c r="S57" s="17">
        <v>18.399999999999999</v>
      </c>
      <c r="T57" s="18">
        <v>88</v>
      </c>
      <c r="U57" s="17">
        <f t="shared" si="2"/>
        <v>1619.1999999999998</v>
      </c>
      <c r="V57" s="19">
        <v>148.13839999999999</v>
      </c>
    </row>
    <row r="58" spans="1:22" ht="15.6" x14ac:dyDescent="0.3">
      <c r="A58" s="15">
        <v>1422</v>
      </c>
      <c r="B58" s="16">
        <v>45288</v>
      </c>
      <c r="C58" s="15">
        <v>28</v>
      </c>
      <c r="D58" s="15" t="s">
        <v>117</v>
      </c>
      <c r="E58" s="15" t="s">
        <v>118</v>
      </c>
      <c r="F58" s="15" t="s">
        <v>119</v>
      </c>
      <c r="G58" s="15" t="s">
        <v>120</v>
      </c>
      <c r="H58" s="15" t="s">
        <v>63</v>
      </c>
      <c r="I58" s="15" t="s">
        <v>121</v>
      </c>
      <c r="J58" s="15" t="s">
        <v>4</v>
      </c>
      <c r="K58" s="16">
        <f>B58+3</f>
        <v>45291</v>
      </c>
      <c r="L58" s="15" t="s">
        <v>90</v>
      </c>
      <c r="M58" s="15" t="s">
        <v>122</v>
      </c>
      <c r="N58" s="15" t="s">
        <v>119</v>
      </c>
      <c r="O58" s="15" t="s">
        <v>120</v>
      </c>
      <c r="P58" s="15" t="s">
        <v>63</v>
      </c>
      <c r="Q58" s="15" t="s">
        <v>84</v>
      </c>
      <c r="R58" s="15" t="s">
        <v>68</v>
      </c>
      <c r="S58" s="17">
        <v>46</v>
      </c>
      <c r="T58" s="18">
        <v>92</v>
      </c>
      <c r="U58" s="17">
        <f t="shared" si="2"/>
        <v>4232</v>
      </c>
      <c r="V58" s="19">
        <v>365.14800000000002</v>
      </c>
    </row>
    <row r="59" spans="1:22" ht="15.6" x14ac:dyDescent="0.3">
      <c r="A59" s="15">
        <v>1423</v>
      </c>
      <c r="B59" s="16">
        <v>45269</v>
      </c>
      <c r="C59" s="15">
        <v>9</v>
      </c>
      <c r="D59" s="15" t="s">
        <v>151</v>
      </c>
      <c r="E59" s="15" t="s">
        <v>152</v>
      </c>
      <c r="F59" s="15" t="s">
        <v>153</v>
      </c>
      <c r="G59" s="15" t="s">
        <v>154</v>
      </c>
      <c r="H59" s="15" t="s">
        <v>63</v>
      </c>
      <c r="I59" s="15" t="s">
        <v>155</v>
      </c>
      <c r="J59" s="15" t="s">
        <v>5</v>
      </c>
      <c r="K59" s="16">
        <f t="shared" si="3"/>
        <v>45275</v>
      </c>
      <c r="L59" s="15" t="s">
        <v>76</v>
      </c>
      <c r="M59" s="15" t="s">
        <v>156</v>
      </c>
      <c r="N59" s="15" t="s">
        <v>153</v>
      </c>
      <c r="O59" s="15" t="s">
        <v>154</v>
      </c>
      <c r="P59" s="15" t="s">
        <v>63</v>
      </c>
      <c r="Q59" s="15" t="s">
        <v>107</v>
      </c>
      <c r="R59" s="15" t="s">
        <v>108</v>
      </c>
      <c r="S59" s="17">
        <v>9.65</v>
      </c>
      <c r="T59" s="18">
        <v>34</v>
      </c>
      <c r="U59" s="17">
        <f t="shared" si="2"/>
        <v>328.1</v>
      </c>
      <c r="V59" s="19">
        <v>68.582550000000012</v>
      </c>
    </row>
    <row r="60" spans="1:22" ht="15.6" x14ac:dyDescent="0.3">
      <c r="A60" s="15">
        <v>1424</v>
      </c>
      <c r="B60" s="16">
        <v>45266</v>
      </c>
      <c r="C60" s="15">
        <v>6</v>
      </c>
      <c r="D60" s="15" t="s">
        <v>109</v>
      </c>
      <c r="E60" s="15" t="s">
        <v>110</v>
      </c>
      <c r="F60" s="15" t="s">
        <v>111</v>
      </c>
      <c r="G60" s="15" t="s">
        <v>112</v>
      </c>
      <c r="H60" s="15" t="s">
        <v>63</v>
      </c>
      <c r="I60" s="15" t="s">
        <v>113</v>
      </c>
      <c r="J60" s="15" t="s">
        <v>3</v>
      </c>
      <c r="K60" s="16">
        <f t="shared" si="3"/>
        <v>45272</v>
      </c>
      <c r="L60" s="15" t="s">
        <v>65</v>
      </c>
      <c r="M60" s="15" t="s">
        <v>114</v>
      </c>
      <c r="N60" s="15" t="s">
        <v>111</v>
      </c>
      <c r="O60" s="15" t="s">
        <v>112</v>
      </c>
      <c r="P60" s="15" t="s">
        <v>63</v>
      </c>
      <c r="Q60" s="15" t="s">
        <v>100</v>
      </c>
      <c r="R60" s="15" t="s">
        <v>101</v>
      </c>
      <c r="S60" s="17">
        <v>12.75</v>
      </c>
      <c r="T60" s="18">
        <v>41</v>
      </c>
      <c r="U60" s="17">
        <f t="shared" si="2"/>
        <v>522.75</v>
      </c>
      <c r="V60" s="19">
        <v>43.783500000000004</v>
      </c>
    </row>
    <row r="61" spans="1:22" ht="15.6" x14ac:dyDescent="0.3">
      <c r="A61" s="15">
        <v>1425</v>
      </c>
      <c r="B61" s="16">
        <v>45268</v>
      </c>
      <c r="C61" s="15">
        <v>8</v>
      </c>
      <c r="D61" s="15" t="s">
        <v>85</v>
      </c>
      <c r="E61" s="15" t="s">
        <v>86</v>
      </c>
      <c r="F61" s="15" t="s">
        <v>87</v>
      </c>
      <c r="G61" s="15" t="s">
        <v>88</v>
      </c>
      <c r="H61" s="15" t="s">
        <v>63</v>
      </c>
      <c r="I61" s="15" t="s">
        <v>89</v>
      </c>
      <c r="J61" s="15" t="s">
        <v>3</v>
      </c>
      <c r="K61" s="16">
        <f t="shared" si="3"/>
        <v>45274</v>
      </c>
      <c r="L61" s="15" t="s">
        <v>65</v>
      </c>
      <c r="M61" s="15" t="s">
        <v>91</v>
      </c>
      <c r="N61" s="15" t="s">
        <v>87</v>
      </c>
      <c r="O61" s="15" t="s">
        <v>88</v>
      </c>
      <c r="P61" s="15" t="s">
        <v>63</v>
      </c>
      <c r="Q61" s="15" t="s">
        <v>100</v>
      </c>
      <c r="R61" s="15" t="s">
        <v>101</v>
      </c>
      <c r="S61" s="17">
        <v>12.75</v>
      </c>
      <c r="T61" s="18">
        <v>67</v>
      </c>
      <c r="U61" s="17">
        <f t="shared" si="2"/>
        <v>854.25</v>
      </c>
      <c r="V61" s="19">
        <v>82.875</v>
      </c>
    </row>
    <row r="62" spans="1:22" ht="15.6" x14ac:dyDescent="0.3">
      <c r="A62" s="15">
        <v>1426</v>
      </c>
      <c r="B62" s="16">
        <v>45285</v>
      </c>
      <c r="C62" s="15">
        <v>25</v>
      </c>
      <c r="D62" s="15" t="s">
        <v>161</v>
      </c>
      <c r="E62" s="15" t="s">
        <v>162</v>
      </c>
      <c r="F62" s="15" t="s">
        <v>125</v>
      </c>
      <c r="G62" s="15" t="s">
        <v>126</v>
      </c>
      <c r="H62" s="15" t="s">
        <v>63</v>
      </c>
      <c r="I62" s="15" t="s">
        <v>127</v>
      </c>
      <c r="J62" s="15" t="s">
        <v>2</v>
      </c>
      <c r="K62" s="16">
        <f t="shared" si="3"/>
        <v>45291</v>
      </c>
      <c r="L62" s="15" t="s">
        <v>76</v>
      </c>
      <c r="M62" s="15" t="s">
        <v>163</v>
      </c>
      <c r="N62" s="15" t="s">
        <v>125</v>
      </c>
      <c r="O62" s="15" t="s">
        <v>126</v>
      </c>
      <c r="P62" s="15" t="s">
        <v>63</v>
      </c>
      <c r="Q62" s="15" t="s">
        <v>137</v>
      </c>
      <c r="R62" s="15" t="s">
        <v>138</v>
      </c>
      <c r="S62" s="17">
        <v>22</v>
      </c>
      <c r="T62" s="18">
        <v>74</v>
      </c>
      <c r="U62" s="17">
        <f t="shared" si="2"/>
        <v>1628</v>
      </c>
      <c r="V62" s="19">
        <v>84.47999999999999</v>
      </c>
    </row>
    <row r="63" spans="1:22" ht="15.6" x14ac:dyDescent="0.3">
      <c r="A63" s="15">
        <v>1427</v>
      </c>
      <c r="B63" s="16">
        <v>45286</v>
      </c>
      <c r="C63" s="15">
        <v>26</v>
      </c>
      <c r="D63" s="15" t="s">
        <v>165</v>
      </c>
      <c r="E63" s="15" t="s">
        <v>166</v>
      </c>
      <c r="F63" s="15" t="s">
        <v>141</v>
      </c>
      <c r="G63" s="15" t="s">
        <v>142</v>
      </c>
      <c r="H63" s="15" t="s">
        <v>63</v>
      </c>
      <c r="I63" s="15" t="s">
        <v>121</v>
      </c>
      <c r="J63" s="15" t="s">
        <v>4</v>
      </c>
      <c r="K63" s="16">
        <f t="shared" si="3"/>
        <v>45292</v>
      </c>
      <c r="L63" s="15" t="s">
        <v>90</v>
      </c>
      <c r="M63" s="15" t="s">
        <v>167</v>
      </c>
      <c r="N63" s="15" t="s">
        <v>141</v>
      </c>
      <c r="O63" s="15" t="s">
        <v>142</v>
      </c>
      <c r="P63" s="15" t="s">
        <v>63</v>
      </c>
      <c r="Q63" s="15" t="s">
        <v>135</v>
      </c>
      <c r="R63" s="15" t="s">
        <v>136</v>
      </c>
      <c r="S63" s="17">
        <v>25</v>
      </c>
      <c r="T63" s="18">
        <v>24</v>
      </c>
      <c r="U63" s="17">
        <f t="shared" si="2"/>
        <v>600</v>
      </c>
      <c r="V63" s="19">
        <v>164.15</v>
      </c>
    </row>
    <row r="64" spans="1:22" ht="15.6" x14ac:dyDescent="0.3">
      <c r="A64" s="15">
        <v>1428</v>
      </c>
      <c r="B64" s="16">
        <v>45289</v>
      </c>
      <c r="C64" s="15">
        <v>29</v>
      </c>
      <c r="D64" s="15" t="s">
        <v>94</v>
      </c>
      <c r="E64" s="15" t="s">
        <v>95</v>
      </c>
      <c r="F64" s="15" t="s">
        <v>96</v>
      </c>
      <c r="G64" s="15" t="s">
        <v>97</v>
      </c>
      <c r="H64" s="15" t="s">
        <v>63</v>
      </c>
      <c r="I64" s="15" t="s">
        <v>98</v>
      </c>
      <c r="J64" s="15" t="s">
        <v>5</v>
      </c>
      <c r="K64" s="16">
        <f>B64+2</f>
        <v>45291</v>
      </c>
      <c r="L64" s="15" t="s">
        <v>65</v>
      </c>
      <c r="M64" s="15" t="s">
        <v>99</v>
      </c>
      <c r="N64" s="15" t="s">
        <v>96</v>
      </c>
      <c r="O64" s="15" t="s">
        <v>97</v>
      </c>
      <c r="P64" s="15" t="s">
        <v>63</v>
      </c>
      <c r="Q64" s="15" t="s">
        <v>175</v>
      </c>
      <c r="R64" s="15" t="s">
        <v>176</v>
      </c>
      <c r="S64" s="17">
        <v>39</v>
      </c>
      <c r="T64" s="18">
        <v>41</v>
      </c>
      <c r="U64" s="17">
        <f t="shared" si="2"/>
        <v>1599</v>
      </c>
      <c r="V64" s="19">
        <v>193.01100000000002</v>
      </c>
    </row>
    <row r="65" spans="1:22" ht="15.6" x14ac:dyDescent="0.3">
      <c r="A65" s="15">
        <v>1429</v>
      </c>
      <c r="B65" s="16">
        <v>45266</v>
      </c>
      <c r="C65" s="15">
        <v>6</v>
      </c>
      <c r="D65" s="15" t="s">
        <v>109</v>
      </c>
      <c r="E65" s="15" t="s">
        <v>110</v>
      </c>
      <c r="F65" s="15" t="s">
        <v>111</v>
      </c>
      <c r="G65" s="15" t="s">
        <v>112</v>
      </c>
      <c r="H65" s="15" t="s">
        <v>63</v>
      </c>
      <c r="I65" s="15" t="s">
        <v>113</v>
      </c>
      <c r="J65" s="15" t="s">
        <v>3</v>
      </c>
      <c r="K65" s="16">
        <f>B65+10</f>
        <v>45276</v>
      </c>
      <c r="L65" s="15" t="s">
        <v>90</v>
      </c>
      <c r="M65" s="15" t="s">
        <v>114</v>
      </c>
      <c r="N65" s="15" t="s">
        <v>111</v>
      </c>
      <c r="O65" s="15" t="s">
        <v>112</v>
      </c>
      <c r="P65" s="15" t="s">
        <v>63</v>
      </c>
      <c r="Q65" s="15" t="s">
        <v>78</v>
      </c>
      <c r="R65" s="15" t="s">
        <v>70</v>
      </c>
      <c r="S65" s="17">
        <v>30</v>
      </c>
      <c r="T65" s="18">
        <v>12</v>
      </c>
      <c r="U65" s="17">
        <f t="shared" si="2"/>
        <v>360</v>
      </c>
      <c r="V65" s="19">
        <v>200.85</v>
      </c>
    </row>
    <row r="66" spans="1:22" ht="15.6" x14ac:dyDescent="0.3">
      <c r="A66" s="15">
        <v>1430</v>
      </c>
      <c r="B66" s="16">
        <v>45266</v>
      </c>
      <c r="C66" s="15">
        <v>6</v>
      </c>
      <c r="D66" s="15" t="s">
        <v>109</v>
      </c>
      <c r="E66" s="15" t="s">
        <v>110</v>
      </c>
      <c r="F66" s="15" t="s">
        <v>111</v>
      </c>
      <c r="G66" s="15" t="s">
        <v>112</v>
      </c>
      <c r="H66" s="15" t="s">
        <v>63</v>
      </c>
      <c r="I66" s="15" t="s">
        <v>113</v>
      </c>
      <c r="J66" s="15" t="s">
        <v>3</v>
      </c>
      <c r="K66" s="16">
        <f>B66+2</f>
        <v>45268</v>
      </c>
      <c r="L66" s="15" t="s">
        <v>90</v>
      </c>
      <c r="M66" s="15" t="s">
        <v>114</v>
      </c>
      <c r="N66" s="15" t="s">
        <v>111</v>
      </c>
      <c r="O66" s="15" t="s">
        <v>112</v>
      </c>
      <c r="P66" s="15" t="s">
        <v>63</v>
      </c>
      <c r="Q66" s="15" t="s">
        <v>79</v>
      </c>
      <c r="R66" s="15" t="s">
        <v>70</v>
      </c>
      <c r="S66" s="17">
        <v>53</v>
      </c>
      <c r="T66" s="18">
        <v>68</v>
      </c>
      <c r="U66" s="17">
        <f t="shared" si="2"/>
        <v>3604</v>
      </c>
      <c r="V66" s="19">
        <v>225.62100000000001</v>
      </c>
    </row>
    <row r="67" spans="1:22" ht="15.6" x14ac:dyDescent="0.3">
      <c r="A67" s="15">
        <v>1431</v>
      </c>
      <c r="B67" s="16">
        <v>45264</v>
      </c>
      <c r="C67" s="15">
        <v>4</v>
      </c>
      <c r="D67" s="15" t="s">
        <v>71</v>
      </c>
      <c r="E67" s="15" t="s">
        <v>72</v>
      </c>
      <c r="F67" s="15" t="s">
        <v>73</v>
      </c>
      <c r="G67" s="15" t="s">
        <v>74</v>
      </c>
      <c r="H67" s="15" t="s">
        <v>63</v>
      </c>
      <c r="I67" s="15" t="s">
        <v>75</v>
      </c>
      <c r="J67" s="15" t="s">
        <v>2</v>
      </c>
      <c r="K67" s="16">
        <f>B67+2</f>
        <v>45266</v>
      </c>
      <c r="L67" s="15" t="s">
        <v>90</v>
      </c>
      <c r="M67" s="15" t="s">
        <v>77</v>
      </c>
      <c r="N67" s="15" t="s">
        <v>73</v>
      </c>
      <c r="O67" s="15" t="s">
        <v>74</v>
      </c>
      <c r="P67" s="15" t="s">
        <v>63</v>
      </c>
      <c r="Q67" s="15" t="s">
        <v>177</v>
      </c>
      <c r="R67" s="15" t="s">
        <v>158</v>
      </c>
      <c r="S67" s="17">
        <v>38</v>
      </c>
      <c r="T67" s="18">
        <v>33</v>
      </c>
      <c r="U67" s="17">
        <f t="shared" si="2"/>
        <v>1254</v>
      </c>
      <c r="V67" s="19">
        <v>175.02800000000002</v>
      </c>
    </row>
    <row r="68" spans="1:22" ht="15.6" x14ac:dyDescent="0.3">
      <c r="A68" s="15">
        <v>1432</v>
      </c>
      <c r="B68" s="16">
        <v>45263</v>
      </c>
      <c r="C68" s="15">
        <v>3</v>
      </c>
      <c r="D68" s="15" t="s">
        <v>102</v>
      </c>
      <c r="E68" s="15" t="s">
        <v>103</v>
      </c>
      <c r="F68" s="15" t="s">
        <v>104</v>
      </c>
      <c r="G68" s="15" t="s">
        <v>105</v>
      </c>
      <c r="H68" s="15" t="s">
        <v>63</v>
      </c>
      <c r="I68" s="15" t="s">
        <v>64</v>
      </c>
      <c r="J68" s="15" t="s">
        <v>5</v>
      </c>
      <c r="K68" s="16">
        <f t="shared" si="3"/>
        <v>45269</v>
      </c>
      <c r="L68" s="15" t="s">
        <v>90</v>
      </c>
      <c r="M68" s="15" t="s">
        <v>106</v>
      </c>
      <c r="N68" s="15" t="s">
        <v>104</v>
      </c>
      <c r="O68" s="15" t="s">
        <v>105</v>
      </c>
      <c r="P68" s="15" t="s">
        <v>63</v>
      </c>
      <c r="Q68" s="15" t="s">
        <v>129</v>
      </c>
      <c r="R68" s="15" t="s">
        <v>68</v>
      </c>
      <c r="S68" s="17">
        <v>2.99</v>
      </c>
      <c r="T68" s="18">
        <v>12</v>
      </c>
      <c r="U68" s="17">
        <f t="shared" ref="U68" si="4">S68*T68</f>
        <v>35.880000000000003</v>
      </c>
      <c r="V68" s="19">
        <v>17.042999999999999</v>
      </c>
    </row>
  </sheetData>
  <mergeCells count="1">
    <mergeCell ref="A1:D1"/>
  </mergeCells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794d73e-028e-41f6-a2a1-c334de215620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E0B22D9EB920E4594A00A10FFE5DA6D" ma:contentTypeVersion="17" ma:contentTypeDescription="Create a new document." ma:contentTypeScope="" ma:versionID="966912cc532c69b1da1a0e6fe7cfa32b">
  <xsd:schema xmlns:xsd="http://www.w3.org/2001/XMLSchema" xmlns:xs="http://www.w3.org/2001/XMLSchema" xmlns:p="http://schemas.microsoft.com/office/2006/metadata/properties" xmlns:ns3="57e0d848-ae8d-4acc-a678-8b352902350d" xmlns:ns4="9794d73e-028e-41f6-a2a1-c334de215620" targetNamespace="http://schemas.microsoft.com/office/2006/metadata/properties" ma:root="true" ma:fieldsID="0b20074cb33272b66e8a2ff8cbb73b53" ns3:_="" ns4:_="">
    <xsd:import namespace="57e0d848-ae8d-4acc-a678-8b352902350d"/>
    <xsd:import namespace="9794d73e-028e-41f6-a2a1-c334de21562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LengthInSeconds" minOccurs="0"/>
                <xsd:element ref="ns4:MediaServiceDateTaken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Location" minOccurs="0"/>
                <xsd:element ref="ns4:MediaServiceOCR" minOccurs="0"/>
                <xsd:element ref="ns4:_activity" minOccurs="0"/>
                <xsd:element ref="ns4:MediaServiceObjectDetectorVersion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e0d848-ae8d-4acc-a678-8b352902350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94d73e-028e-41f6-a2a1-c334de21562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C72FE5B-C55C-4229-B71A-733BF9A5181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852C49F-E698-4713-96B0-4D2413E91320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57e0d848-ae8d-4acc-a678-8b352902350d"/>
    <ds:schemaRef ds:uri="9794d73e-028e-41f6-a2a1-c334de215620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C9C8FED-FCEA-4517-BDF2-0CE70CF62E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e0d848-ae8d-4acc-a678-8b352902350d"/>
    <ds:schemaRef ds:uri="9794d73e-028e-41f6-a2a1-c334de2156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Unique</vt:lpstr>
      <vt:lpstr>SORT FUNCTION</vt:lpstr>
      <vt:lpstr>FILTER FUNCTION</vt:lpstr>
      <vt:lpstr>Pivot Table Diagram</vt:lpstr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Karim Faz</dc:creator>
  <cp:keywords/>
  <dc:description/>
  <cp:lastModifiedBy>Rakhi R S</cp:lastModifiedBy>
  <cp:revision/>
  <dcterms:created xsi:type="dcterms:W3CDTF">2019-02-03T23:14:41Z</dcterms:created>
  <dcterms:modified xsi:type="dcterms:W3CDTF">2024-11-13T12:33:09Z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0x0101009E0B22D9EB920E4594A00A10FFE5DA6D</vt:lpwstr>
  </property>
</Properties>
</file>