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Monthly" sheetId="1" r:id="rId4"/>
    <sheet state="hidden" name="062024" sheetId="2" r:id="rId5"/>
    <sheet state="hidden" name="072024" sheetId="3" r:id="rId6"/>
    <sheet state="visible" name="Demo" sheetId="4" r:id="rId7"/>
    <sheet state="visible" name="082024" sheetId="5" r:id="rId8"/>
    <sheet state="visible" name="092024" sheetId="6" r:id="rId9"/>
    <sheet state="visible" name="Sheet10" sheetId="7" r:id="rId10"/>
  </sheets>
  <definedNames>
    <definedName localSheetId="5" name="tV">#REF!</definedName>
    <definedName name="tV">Demo!$G$3</definedName>
    <definedName name="MY_FUNCTION1">LAMBDA(IF('092024'!$M$14&gt;0,"Paid",if('092024'!$N$14&gt;0,"Paid",if('092024'!$O$14&gt;0,"Paid","Pending"))))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21">
      <text>
        <t xml:space="preserve">মাইনাস হয়না
	-Ismail Sumon</t>
      </text>
    </comment>
    <comment authorId="0" ref="G19">
      <text>
        <t xml:space="preserve">মাইনাস হবেনা, হবে ০০
	-Ismail Sumon</t>
      </text>
    </comment>
  </commentList>
</comments>
</file>

<file path=xl/sharedStrings.xml><?xml version="1.0" encoding="utf-8"?>
<sst xmlns="http://schemas.openxmlformats.org/spreadsheetml/2006/main" count="902" uniqueCount="413">
  <si>
    <t>মাসিক বিল</t>
  </si>
  <si>
    <t>পূর্বের বকেয়া</t>
  </si>
  <si>
    <t>বর্তমান পাওনা</t>
  </si>
  <si>
    <t>বকেয়া</t>
  </si>
  <si>
    <t xml:space="preserve">পলাশ  </t>
  </si>
  <si>
    <t>ইসমাইল সুমন</t>
  </si>
  <si>
    <t xml:space="preserve"> দ্বীপ	</t>
  </si>
  <si>
    <t>রাকিব</t>
  </si>
  <si>
    <t xml:space="preserve">ডিসকাউন্ট </t>
  </si>
  <si>
    <t>Total</t>
  </si>
  <si>
    <t>&gt;&gt;</t>
  </si>
  <si>
    <t>নাম</t>
  </si>
  <si>
    <t>মোবাইল নং</t>
  </si>
  <si>
    <t>Date</t>
  </si>
  <si>
    <t xml:space="preserve">মন্তব্য </t>
  </si>
  <si>
    <t>TOTAL</t>
  </si>
  <si>
    <t xml:space="preserve">2 NO </t>
  </si>
  <si>
    <t>3 NO</t>
  </si>
  <si>
    <t>দেলোয়ার সুমন</t>
  </si>
  <si>
    <t>01942-282094</t>
  </si>
  <si>
    <t>সাগর</t>
  </si>
  <si>
    <t>01856-006067</t>
  </si>
  <si>
    <t>আজকে দিবে</t>
  </si>
  <si>
    <t>খোকন   Tv</t>
  </si>
  <si>
    <t>01621-948520</t>
  </si>
  <si>
    <t xml:space="preserve">রাজন </t>
  </si>
  <si>
    <t>01648-342493</t>
  </si>
  <si>
    <t>মাইনুদ্দিন</t>
  </si>
  <si>
    <t>01832-369964</t>
  </si>
  <si>
    <t>ইসরাফিল</t>
  </si>
  <si>
    <t>01838-76708</t>
  </si>
  <si>
    <t>ছবির + নাসরিন</t>
  </si>
  <si>
    <t>01604-900011</t>
  </si>
  <si>
    <t>****</t>
  </si>
  <si>
    <t xml:space="preserve">লিমা </t>
  </si>
  <si>
    <t>01861-040243</t>
  </si>
  <si>
    <t>সোনিয়া H</t>
  </si>
  <si>
    <t>01818-509436</t>
  </si>
  <si>
    <t xml:space="preserve">হাবিব </t>
  </si>
  <si>
    <t>01581-828130</t>
  </si>
  <si>
    <t xml:space="preserve">রিনা </t>
  </si>
  <si>
    <t>01827-797214</t>
  </si>
  <si>
    <t xml:space="preserve">মিম </t>
  </si>
  <si>
    <t xml:space="preserve">01872-098182
</t>
  </si>
  <si>
    <t>জোসনা</t>
  </si>
  <si>
    <t>01320-619758</t>
  </si>
  <si>
    <t xml:space="preserve">হাসু(নাছিমা) </t>
  </si>
  <si>
    <t xml:space="preserve">নিলয় </t>
  </si>
  <si>
    <t xml:space="preserve">রফিক </t>
  </si>
  <si>
    <t>01886-956516</t>
  </si>
  <si>
    <t>জুয়েল</t>
  </si>
  <si>
    <t>01812-640074</t>
  </si>
  <si>
    <t xml:space="preserve"> রনি Tv</t>
  </si>
  <si>
    <t>01997-872638</t>
  </si>
  <si>
    <t xml:space="preserve">রুপন </t>
  </si>
  <si>
    <t>*****</t>
  </si>
  <si>
    <t>শিপন</t>
  </si>
  <si>
    <t xml:space="preserve">শারমিন </t>
  </si>
  <si>
    <t xml:space="preserve">শিরিন </t>
  </si>
  <si>
    <t>আগামীমাসে দিবে।</t>
  </si>
  <si>
    <t>রাখাল</t>
  </si>
  <si>
    <t>পিংকি TV</t>
  </si>
  <si>
    <t xml:space="preserve">ফাতেমা </t>
  </si>
  <si>
    <t>শহীদ</t>
  </si>
  <si>
    <t>নাসির</t>
  </si>
  <si>
    <t>শাহ আলম F</t>
  </si>
  <si>
    <t xml:space="preserve">মামুন (রিনা) </t>
  </si>
  <si>
    <t>আবু কালাম</t>
  </si>
  <si>
    <t>ঈদের পরদিব দিবে</t>
  </si>
  <si>
    <t xml:space="preserve">সুমন জামাই </t>
  </si>
  <si>
    <t>শেতু</t>
  </si>
  <si>
    <t>শাহআলম /রমজান</t>
  </si>
  <si>
    <t>রাকিব-বি</t>
  </si>
  <si>
    <t>মামুন</t>
  </si>
  <si>
    <t>শাহদাত</t>
  </si>
  <si>
    <t>ইকবাল</t>
  </si>
  <si>
    <t xml:space="preserve">শান্ত </t>
  </si>
  <si>
    <t>সুমাইউয়া TV</t>
  </si>
  <si>
    <t>01301-693716</t>
  </si>
  <si>
    <t>জুতি</t>
  </si>
  <si>
    <t xml:space="preserve">আপন  </t>
  </si>
  <si>
    <t xml:space="preserve">আগামীমাসে দিবে </t>
  </si>
  <si>
    <t>ইসলাম উদ্দিন (NA)</t>
  </si>
  <si>
    <t>নিশি</t>
  </si>
  <si>
    <t xml:space="preserve">রিফাত </t>
  </si>
  <si>
    <t>রিদয়</t>
  </si>
  <si>
    <t xml:space="preserve">ফেলু </t>
  </si>
  <si>
    <t>মোসুমি 2 no ses</t>
  </si>
  <si>
    <t>সুমি 2 ( hasu)</t>
  </si>
  <si>
    <t>কুসুম</t>
  </si>
  <si>
    <t>শরীফ</t>
  </si>
  <si>
    <t>কাশেম</t>
  </si>
  <si>
    <t>3 No road</t>
  </si>
  <si>
    <t>মারুফা TV3NR</t>
  </si>
  <si>
    <t>নাজিম উদ্দীন 3NR</t>
  </si>
  <si>
    <t>সালমান 3NR</t>
  </si>
  <si>
    <t>রাকিব @Jo3NR</t>
  </si>
  <si>
    <t>হাসান ৩নং</t>
  </si>
  <si>
    <t>মিজান মামা</t>
  </si>
  <si>
    <t>নুরজাহান আংটি</t>
  </si>
  <si>
    <t>সনজয়</t>
  </si>
  <si>
    <t xml:space="preserve">বাবুল তিন নাম্বার </t>
  </si>
  <si>
    <t xml:space="preserve"> সুমি তিন  নাম্বার </t>
  </si>
  <si>
    <t>262626569529</t>
  </si>
  <si>
    <t>জাহাঙ্গীর মামা</t>
  </si>
  <si>
    <t>সুমন TV (RA)</t>
  </si>
  <si>
    <t>রাকিব B- ভাড়াটিয়া</t>
  </si>
  <si>
    <t>01869-959562</t>
  </si>
  <si>
    <t>সুমি TV</t>
  </si>
  <si>
    <t>শাহাদাৎ  (Masud)</t>
  </si>
  <si>
    <t xml:space="preserve">ইমাম </t>
  </si>
  <si>
    <t>রাকিব CV</t>
  </si>
  <si>
    <t>সুফিয়ান</t>
  </si>
  <si>
    <t>হারুন</t>
  </si>
  <si>
    <t>তান্নু</t>
  </si>
  <si>
    <t>হাফসা</t>
  </si>
  <si>
    <t>মসজিদের লাইন</t>
  </si>
  <si>
    <t>কাউছার</t>
  </si>
  <si>
    <t>রশিদ</t>
  </si>
  <si>
    <t>মনির</t>
  </si>
  <si>
    <t>নয়ন</t>
  </si>
  <si>
    <t>জিয়া</t>
  </si>
  <si>
    <t>মনি - 2M</t>
  </si>
  <si>
    <t xml:space="preserve">রাকিবের বোন </t>
  </si>
  <si>
    <t>শাহিন</t>
  </si>
  <si>
    <t>মুন্না</t>
  </si>
  <si>
    <t>Abul Bashar 3 Nr</t>
  </si>
  <si>
    <t>Nur Islam 3 nr</t>
  </si>
  <si>
    <t>kik</t>
  </si>
  <si>
    <t>New Line      jun 2024</t>
  </si>
  <si>
    <t>ShamimTV 2nr</t>
  </si>
  <si>
    <t>Dwip</t>
  </si>
  <si>
    <t>Liton TV 2nr</t>
  </si>
  <si>
    <t>Sorif/sobir vai 2nr</t>
  </si>
  <si>
    <t>Riyaj /mohin 2nr</t>
  </si>
  <si>
    <t>মামুন ২ নাম্বার</t>
  </si>
  <si>
    <t>Abdur Subhan 3 NR</t>
  </si>
  <si>
    <t>munna 3NR</t>
  </si>
  <si>
    <t>সুজন ৩ নাম্বার</t>
  </si>
  <si>
    <t>Alamin er ammu</t>
  </si>
  <si>
    <t>Sumon 2NR</t>
  </si>
  <si>
    <t>Polash</t>
  </si>
  <si>
    <t>Abir 3NR</t>
  </si>
  <si>
    <t>জালাল 2nr</t>
  </si>
  <si>
    <t xml:space="preserve">priya 2no </t>
  </si>
  <si>
    <t>bokor 2no</t>
  </si>
  <si>
    <t>আনোয়ার ৩ নাম্বার</t>
  </si>
  <si>
    <t>Off Line</t>
  </si>
  <si>
    <t>অন্যলাইন ব্যাবহার করবে</t>
  </si>
  <si>
    <t>এলাকা ছেড়ে দিবে</t>
  </si>
  <si>
    <t>বাবুল</t>
  </si>
  <si>
    <t>এমবি ব্যবহার করে</t>
  </si>
  <si>
    <t>বাসা ছেড়ে দিবে</t>
  </si>
  <si>
    <t>ব্যবহারকারী কে জানা যায় নি</t>
  </si>
  <si>
    <t>✅</t>
  </si>
  <si>
    <t>নাজিমউদ্দীন 3nr</t>
  </si>
  <si>
    <t>অন্তরা</t>
  </si>
  <si>
    <t>মুন্নি 3NR</t>
  </si>
  <si>
    <t>Ruma 3NR</t>
  </si>
  <si>
    <t xml:space="preserve">Sobuj 3NR </t>
  </si>
  <si>
    <t>dwip</t>
  </si>
  <si>
    <t>2no</t>
  </si>
  <si>
    <t>Polas</t>
  </si>
  <si>
    <t>3no</t>
  </si>
  <si>
    <t>Rakib</t>
  </si>
  <si>
    <t>Tv</t>
  </si>
  <si>
    <t>sumon</t>
  </si>
  <si>
    <t>New Line</t>
  </si>
  <si>
    <t xml:space="preserve">নেটওয়ার্ক </t>
  </si>
  <si>
    <t>বকেয়া বিল</t>
  </si>
  <si>
    <t>চলতি বিল</t>
  </si>
  <si>
    <t>মোট বকেয়া বিল</t>
  </si>
  <si>
    <t>তারিখ</t>
  </si>
  <si>
    <t>বিল</t>
  </si>
  <si>
    <t>Status</t>
  </si>
  <si>
    <t>ফাতেমা @বাতেন</t>
  </si>
  <si>
    <t>D1</t>
  </si>
  <si>
    <t xml:space="preserve">আবু কালাম </t>
  </si>
  <si>
    <t>p2</t>
  </si>
  <si>
    <t>রিয়াজ @দ্বিপ *</t>
  </si>
  <si>
    <t>শাহআলম/রমজান @দ্বিপ *</t>
  </si>
  <si>
    <t>শাহ আলম @রফিক *</t>
  </si>
  <si>
    <t>@রফিক *</t>
  </si>
  <si>
    <t>মানিক @রফিক</t>
  </si>
  <si>
    <t>রফিক @রফিক *</t>
  </si>
  <si>
    <t>আলমগীর মিয়া @রফিক *</t>
  </si>
  <si>
    <t>রিনা @হাবির</t>
  </si>
  <si>
    <t>@কবির</t>
  </si>
  <si>
    <t>জোসনা @কবির *</t>
  </si>
  <si>
    <t>ইসরাফিল @কবির</t>
  </si>
  <si>
    <t>সোনিয়া @কবির</t>
  </si>
  <si>
    <t>সবির @কবির *</t>
  </si>
  <si>
    <t xml:space="preserve">হাবিব @কবির </t>
  </si>
  <si>
    <t>রিদয় @কবির</t>
  </si>
  <si>
    <t>মামুন @কবির</t>
  </si>
  <si>
    <t>অলি @হাবিব</t>
  </si>
  <si>
    <t>মনা @হাবিব *</t>
  </si>
  <si>
    <t>মনির @কবির *</t>
  </si>
  <si>
    <t>সাদ্দাম @সাদ্দাম *</t>
  </si>
  <si>
    <t>@সাদ্দাম</t>
  </si>
  <si>
    <t>সাগর @সাদ্দাম</t>
  </si>
  <si>
    <t>নাসিমা/হাসু @সাদ্দাম *</t>
  </si>
  <si>
    <t>রাখাল @সাদ্দাম</t>
  </si>
  <si>
    <t>হানিফ/মনি @সাদ্দাম *</t>
  </si>
  <si>
    <t>রাজন @সাদ্দাম *</t>
  </si>
  <si>
    <t>দেলোয়ার সুমন @সাদ্দাম *</t>
  </si>
  <si>
    <t>রাকিব @সাদ্দাম</t>
  </si>
  <si>
    <t>শহিদ @সুজন *</t>
  </si>
  <si>
    <t>রিয়াজ/কাজল @সুজন *</t>
  </si>
  <si>
    <t>শারমিন @ পলাশ *</t>
  </si>
  <si>
    <t>রাকিব @পলাশ *</t>
  </si>
  <si>
    <t>রুপন @পলাশ *</t>
  </si>
  <si>
    <t>রাজু @পলাশ</t>
  </si>
  <si>
    <t>খোকন @খোকন *</t>
  </si>
  <si>
    <t>নিলয় @খোকন</t>
  </si>
  <si>
    <t>শামিম @শামিম *</t>
  </si>
  <si>
    <t xml:space="preserve">প্রিয়া @শামিম </t>
  </si>
  <si>
    <t>মাসুদ স্টোর @শামিম *</t>
  </si>
  <si>
    <t>3 No Road</t>
  </si>
  <si>
    <t>মনির @মনির</t>
  </si>
  <si>
    <t>জান্নাত @জসিম</t>
  </si>
  <si>
    <t>হ্যাপি @জসিম</t>
  </si>
  <si>
    <t>সুবর্না @জসিম</t>
  </si>
  <si>
    <t>রাকিব @জসিম</t>
  </si>
  <si>
    <t>সুজন @জসিম *</t>
  </si>
  <si>
    <t>বকুল @রাকিব</t>
  </si>
  <si>
    <t>আব্দুস সুবহান @রাকিব</t>
  </si>
  <si>
    <t>রুমা @রাকিব</t>
  </si>
  <si>
    <t>বিউটি @রাকিব *</t>
  </si>
  <si>
    <t>ইমাম @ইমাম *</t>
  </si>
  <si>
    <t>ইমাম ২ @ইমাম *</t>
  </si>
  <si>
    <t>মনি @ইমাম</t>
  </si>
  <si>
    <t>জিয়া @ইমাম</t>
  </si>
  <si>
    <t>সজিব @ইমাম *</t>
  </si>
  <si>
    <t>ইয়াসমিন @ইমাম</t>
  </si>
  <si>
    <t>বাবুল @ইমাম</t>
  </si>
  <si>
    <t>জান্নাত @ইমাম</t>
  </si>
  <si>
    <t>মিজান @মিজান</t>
  </si>
  <si>
    <t>অন্তরা @হানা</t>
  </si>
  <si>
    <t>আবুল বাশার @হানা *</t>
  </si>
  <si>
    <t>সবুজ @হানা *</t>
  </si>
  <si>
    <t>আবির @রশিদ</t>
  </si>
  <si>
    <t>রশিদ @রশিদ *</t>
  </si>
  <si>
    <t>রায়হান @রায়হান</t>
  </si>
  <si>
    <t>শাহদাত @শাহাদাত</t>
  </si>
  <si>
    <t>কাউসার @কাউসার *</t>
  </si>
  <si>
    <t>সঞ্জয় @সঞ্জয়</t>
  </si>
  <si>
    <t>হাফসা @সঞ্জয়</t>
  </si>
  <si>
    <t>হারুন @সঞ্জয়</t>
  </si>
  <si>
    <t>হাসান @হাসান</t>
  </si>
  <si>
    <t>হাসান 2 @হাসান</t>
  </si>
  <si>
    <t>নয়ন @হাসান *</t>
  </si>
  <si>
    <t>কবির @</t>
  </si>
  <si>
    <t>সুফিয়ান @সুফিয়ান</t>
  </si>
  <si>
    <t>সালাউদ্দিন @সুফিয়ান</t>
  </si>
  <si>
    <t>শরিফ @সুফিয়ান</t>
  </si>
  <si>
    <t>TV</t>
  </si>
  <si>
    <t xml:space="preserve">পিব্লু </t>
  </si>
  <si>
    <t>free</t>
  </si>
  <si>
    <t>মারুফা</t>
  </si>
  <si>
    <t>সুমাইয়া</t>
  </si>
  <si>
    <t>রনি *</t>
  </si>
  <si>
    <t xml:space="preserve">জাহাঙ্গির মামা </t>
  </si>
  <si>
    <t xml:space="preserve">রাকিব </t>
  </si>
  <si>
    <t>Free</t>
  </si>
  <si>
    <t>দেলোয়ার</t>
  </si>
  <si>
    <t xml:space="preserve">সুমন </t>
  </si>
  <si>
    <t>সুমি</t>
  </si>
  <si>
    <t>জসিম*</t>
  </si>
  <si>
    <t>দ্বিপ</t>
  </si>
  <si>
    <t>শামিম *</t>
  </si>
  <si>
    <t>লিটন</t>
  </si>
  <si>
    <t>আলো</t>
  </si>
  <si>
    <t>New line 09/2024</t>
  </si>
  <si>
    <t>মন্তব্য / Total</t>
  </si>
  <si>
    <t>agami mase</t>
  </si>
  <si>
    <t>শিপন❌</t>
  </si>
  <si>
    <t>আপন  ❌</t>
  </si>
  <si>
    <t xml:space="preserve">আপন সামনের মাসে  </t>
  </si>
  <si>
    <t>রিয়াজ/কাজল</t>
  </si>
  <si>
    <t>অলি উল্লাহ</t>
  </si>
  <si>
    <t>বক্কর</t>
  </si>
  <si>
    <t>রমজান</t>
  </si>
  <si>
    <t>01999-563283</t>
  </si>
  <si>
    <t>রুমা</t>
  </si>
  <si>
    <t>01616-340471</t>
  </si>
  <si>
    <t xml:space="preserve">সালাউদ্দিন </t>
  </si>
  <si>
    <t>01615-549419</t>
  </si>
  <si>
    <t>01818-052553</t>
  </si>
  <si>
    <t>আশিক টিভি</t>
  </si>
  <si>
    <t>Raihan</t>
  </si>
  <si>
    <t xml:space="preserve">Rakib 2no </t>
  </si>
  <si>
    <t xml:space="preserve">Raju 2ng (Palash) </t>
  </si>
  <si>
    <t>babul 3ng</t>
  </si>
  <si>
    <t>Hana 3Ng</t>
  </si>
  <si>
    <t>Jannat</t>
  </si>
  <si>
    <t>ইয়াসমিন ৩নং</t>
  </si>
  <si>
    <t>মাসুদ দোকানদার ২ নং</t>
  </si>
  <si>
    <t>টাকা</t>
  </si>
  <si>
    <t>গ্রাহক</t>
  </si>
  <si>
    <t xml:space="preserve">দ্বীপ	</t>
  </si>
  <si>
    <t>সংগ্রহ</t>
  </si>
  <si>
    <t>তারিখ/মন্তব্য</t>
  </si>
  <si>
    <t>মোট</t>
  </si>
  <si>
    <t xml:space="preserve"> 2 No Road</t>
  </si>
  <si>
    <t xml:space="preserve"> 3 No Road</t>
  </si>
  <si>
    <t>@Batan</t>
  </si>
  <si>
    <t>আবুু কালাম</t>
  </si>
  <si>
    <t>ফাতেমা</t>
  </si>
  <si>
    <t>@Dwip</t>
  </si>
  <si>
    <t xml:space="preserve">শাহআলম/রমজান </t>
  </si>
  <si>
    <t>রিয়াজ</t>
  </si>
  <si>
    <t>রিফাত</t>
  </si>
  <si>
    <t>@Rofiq</t>
  </si>
  <si>
    <t>রফিিক</t>
  </si>
  <si>
    <t>@Habib</t>
  </si>
  <si>
    <t>জোসনা @Habib</t>
  </si>
  <si>
    <t xml:space="preserve">ইসরাফিল </t>
  </si>
  <si>
    <t xml:space="preserve">সোনিয়া </t>
  </si>
  <si>
    <t>15/09/2024</t>
  </si>
  <si>
    <t xml:space="preserve">সবির </t>
  </si>
  <si>
    <t>12/09/2024</t>
  </si>
  <si>
    <t xml:space="preserve">রিদয় </t>
  </si>
  <si>
    <t xml:space="preserve">মামুন </t>
  </si>
  <si>
    <t xml:space="preserve">অলি </t>
  </si>
  <si>
    <t xml:space="preserve">মনা </t>
  </si>
  <si>
    <t xml:space="preserve">মনির </t>
  </si>
  <si>
    <t>রিনা</t>
  </si>
  <si>
    <t>@Saddam</t>
  </si>
  <si>
    <t xml:space="preserve">সাগর </t>
  </si>
  <si>
    <t xml:space="preserve">নাসিমা/হাসু </t>
  </si>
  <si>
    <t xml:space="preserve">রাখাল </t>
  </si>
  <si>
    <t xml:space="preserve">হানিফ/মনি </t>
  </si>
  <si>
    <t xml:space="preserve">রাজন @সাদ্দাম </t>
  </si>
  <si>
    <t>সাদ্দাম</t>
  </si>
  <si>
    <t>@Sujon</t>
  </si>
  <si>
    <t xml:space="preserve">রিয়াজ/কাজল </t>
  </si>
  <si>
    <t>@Polash</t>
  </si>
  <si>
    <t>রুপন</t>
  </si>
  <si>
    <t xml:space="preserve">রাজু </t>
  </si>
  <si>
    <t>শারমিন</t>
  </si>
  <si>
    <t>@Khokon</t>
  </si>
  <si>
    <t>খোকন</t>
  </si>
  <si>
    <t xml:space="preserve">নিলয় </t>
  </si>
  <si>
    <t>@Shamim</t>
  </si>
  <si>
    <t>প্রিয়া</t>
  </si>
  <si>
    <t>মাসুদ স্টোর</t>
  </si>
  <si>
    <t>শামিম</t>
  </si>
  <si>
    <t>@Monir</t>
  </si>
  <si>
    <t>লাইন অফ</t>
  </si>
  <si>
    <t>মনিির</t>
  </si>
  <si>
    <t xml:space="preserve">সুবর্না </t>
  </si>
  <si>
    <t>@Josim</t>
  </si>
  <si>
    <t xml:space="preserve">হ্যাপি </t>
  </si>
  <si>
    <t>জান্নাত</t>
  </si>
  <si>
    <t xml:space="preserve">সুজন </t>
  </si>
  <si>
    <t>@Rakib</t>
  </si>
  <si>
    <t>বকুল</t>
  </si>
  <si>
    <t>Next M</t>
  </si>
  <si>
    <t xml:space="preserve">রুমা </t>
  </si>
  <si>
    <t xml:space="preserve">বিউটি </t>
  </si>
  <si>
    <t>@Imam</t>
  </si>
  <si>
    <t>ইমাম</t>
  </si>
  <si>
    <t xml:space="preserve">মনি </t>
  </si>
  <si>
    <t>১৫ তারিখ দিবে</t>
  </si>
  <si>
    <t xml:space="preserve">জিয়া </t>
  </si>
  <si>
    <t xml:space="preserve">সজিব </t>
  </si>
  <si>
    <t xml:space="preserve">ইয়াসমিন </t>
  </si>
  <si>
    <t>11/09/2024</t>
  </si>
  <si>
    <t xml:space="preserve">বাবুল </t>
  </si>
  <si>
    <t xml:space="preserve">জান্নাত </t>
  </si>
  <si>
    <t>মিজান @Mijan</t>
  </si>
  <si>
    <t xml:space="preserve"> @Hana</t>
  </si>
  <si>
    <t xml:space="preserve">আবুল বাশার </t>
  </si>
  <si>
    <t>সবুজ</t>
  </si>
  <si>
    <t>01/09/2024</t>
  </si>
  <si>
    <t>আবির @Roshid</t>
  </si>
  <si>
    <t xml:space="preserve">রশিদ </t>
  </si>
  <si>
    <t>রায়হান @Rayhan</t>
  </si>
  <si>
    <t>শাহদাত @Shadat</t>
  </si>
  <si>
    <t>কাউসার @Kawsar</t>
  </si>
  <si>
    <t>কাউসার অফ</t>
  </si>
  <si>
    <t>সঞ্জয় @Sonjoy</t>
  </si>
  <si>
    <t xml:space="preserve">হাফসা </t>
  </si>
  <si>
    <t xml:space="preserve">হারুন </t>
  </si>
  <si>
    <t>@Hasan</t>
  </si>
  <si>
    <t xml:space="preserve">হাসান </t>
  </si>
  <si>
    <t xml:space="preserve">নয়ন </t>
  </si>
  <si>
    <t>সুফিয়ান @Sufiyan</t>
  </si>
  <si>
    <t>পালাই গেছে</t>
  </si>
  <si>
    <t xml:space="preserve">শরিফ </t>
  </si>
  <si>
    <t>লাইন অফ টিভি নষ্ট</t>
  </si>
  <si>
    <t>15 তারিখ দিবে</t>
  </si>
  <si>
    <t>20 তারিখ দিবে</t>
  </si>
  <si>
    <t>পারভিন @বাতেন</t>
  </si>
  <si>
    <t>রিদয় @ইমাম</t>
  </si>
  <si>
    <t>জুতি টিভি @বাতেন</t>
  </si>
  <si>
    <t>সালমান @জসিম</t>
  </si>
  <si>
    <t>রনি @খোকন</t>
  </si>
  <si>
    <t>পলাশ @হাফসা</t>
  </si>
  <si>
    <t>শিপন @পলাশ</t>
  </si>
  <si>
    <t>সজিব @Hana</t>
  </si>
  <si>
    <t>রিফাত  ২নং</t>
  </si>
  <si>
    <t>২০ তারিখ দিবে</t>
  </si>
  <si>
    <t>নবি @Habib</t>
  </si>
  <si>
    <t>20/09/2024</t>
  </si>
  <si>
    <t>কাদের @Sonjoy</t>
  </si>
  <si>
    <t>IS</t>
  </si>
  <si>
    <t>আবু কালাম @বাতেন</t>
  </si>
  <si>
    <t>DW</t>
  </si>
  <si>
    <t>RA</t>
  </si>
  <si>
    <t>PA</t>
  </si>
  <si>
    <t>অলি ২ @হাবিব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</si>
</sst>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0000000000"/>
    <numFmt numFmtId="165" formatCode="mm/yyyy"/>
    <numFmt numFmtId="166" formatCode="d&quot;-&quot;mmm&quot;-&quot;yyyy"/>
  </numFmts>
  <fonts count="57">
    <font>
      <sz val="10.0"/>
      <color rgb="FF000000"/>
      <name val="Arial"/>
      <scheme val="minor"/>
    </font>
    <font>
      <b/>
      <sz val="15.0"/>
      <color theme="1"/>
      <name val="Arial"/>
    </font>
    <font>
      <b/>
      <sz val="15.0"/>
      <color theme="1"/>
      <name val="Pacifico"/>
    </font>
    <font>
      <b/>
      <sz val="15.0"/>
      <color rgb="FFFFFFFF"/>
      <name val="Arial"/>
    </font>
    <font>
      <sz val="15.0"/>
      <color theme="1"/>
      <name val="Arial"/>
      <scheme val="minor"/>
    </font>
    <font>
      <sz val="12.0"/>
      <color theme="1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b/>
      <sz val="12.0"/>
      <color theme="1"/>
      <name val="Arial"/>
      <scheme val="minor"/>
    </font>
    <font>
      <color theme="1"/>
      <name val="Arial"/>
    </font>
    <font>
      <b/>
      <u/>
      <sz val="14.0"/>
      <color rgb="FF0000FF"/>
      <name val="Arial"/>
    </font>
    <font>
      <b/>
      <sz val="14.0"/>
      <color theme="1"/>
      <name val="Arial"/>
    </font>
    <font>
      <b/>
      <sz val="20.0"/>
      <color theme="1"/>
      <name val="Arial"/>
    </font>
    <font>
      <b/>
      <sz val="14.0"/>
      <color theme="1"/>
      <name val="Pacifico"/>
    </font>
    <font>
      <b/>
      <sz val="14.0"/>
      <color rgb="FFFFFFFF"/>
      <name val="Arial"/>
    </font>
    <font>
      <b/>
      <sz val="17.0"/>
      <color theme="1"/>
      <name val="Arial"/>
    </font>
    <font>
      <b/>
      <sz val="16.0"/>
      <color theme="1"/>
      <name val="Arial"/>
    </font>
    <font>
      <b/>
      <sz val="18.0"/>
      <color theme="1"/>
      <name val="Arial"/>
    </font>
    <font>
      <b/>
      <sz val="13.0"/>
      <color theme="1"/>
      <name val="Arial"/>
    </font>
    <font>
      <color theme="1"/>
      <name val="Arial"/>
      <scheme val="minor"/>
    </font>
    <font>
      <sz val="9.0"/>
      <color theme="1"/>
      <name val="Arial"/>
    </font>
    <font>
      <b/>
      <color theme="1"/>
      <name val="Arial"/>
    </font>
    <font>
      <b/>
      <sz val="8.0"/>
      <color theme="1"/>
      <name val="Arial"/>
    </font>
    <font>
      <b/>
      <strike/>
      <color theme="1"/>
      <name val="Arial"/>
    </font>
    <font>
      <sz val="11.0"/>
      <color theme="1"/>
      <name val="Arial"/>
    </font>
    <font/>
    <font>
      <b/>
      <u/>
      <sz val="14.0"/>
      <color rgb="FF0000FF"/>
      <name val="Arial"/>
    </font>
    <font>
      <b/>
      <sz val="14.0"/>
      <color theme="1"/>
      <name val="Noto Serif Bengali"/>
    </font>
    <font>
      <b/>
      <sz val="14.0"/>
      <color rgb="FFFFFFFF"/>
      <name val="Comic Sans MS"/>
    </font>
    <font>
      <b/>
      <color theme="1"/>
      <name val="Arial"/>
      <scheme val="minor"/>
    </font>
    <font>
      <b/>
      <sz val="17.0"/>
      <color theme="1"/>
      <name val="Comic Sans MS"/>
    </font>
    <font>
      <b/>
      <sz val="13.0"/>
      <color theme="1"/>
      <name val="Comic Sans MS"/>
    </font>
    <font>
      <color theme="1"/>
      <name val="Georgia"/>
    </font>
    <font>
      <sz val="12.0"/>
      <color theme="1"/>
      <name val="Comic Sans MS"/>
    </font>
    <font>
      <color theme="1"/>
      <name val="Comic Sans MS"/>
    </font>
    <font>
      <b/>
      <sz val="10.0"/>
      <color theme="1"/>
      <name val="Arial"/>
    </font>
    <font>
      <sz val="11.0"/>
      <color theme="1"/>
      <name val="Arial"/>
      <scheme val="minor"/>
    </font>
    <font>
      <b/>
      <u/>
      <sz val="13.0"/>
      <color rgb="FF0000FF"/>
      <name val="Arial"/>
    </font>
    <font>
      <b/>
      <sz val="13.0"/>
      <color theme="1"/>
      <name val="Noto Serif Bengali"/>
    </font>
    <font>
      <b/>
      <sz val="13.0"/>
      <color theme="1"/>
      <name val="Arial"/>
      <scheme val="minor"/>
    </font>
    <font>
      <b/>
      <sz val="13.0"/>
      <color theme="1"/>
      <name val="Pacifico"/>
    </font>
    <font>
      <b/>
      <sz val="18.0"/>
      <color rgb="FFFF00FF"/>
      <name val="Arial"/>
    </font>
    <font>
      <sz val="18.0"/>
      <color theme="1"/>
      <name val="Arial"/>
    </font>
    <font>
      <sz val="18.0"/>
      <color theme="1"/>
      <name val="Arial"/>
      <scheme val="minor"/>
    </font>
    <font>
      <sz val="20.0"/>
      <color theme="1"/>
      <name val="Arial"/>
    </font>
    <font>
      <sz val="13.0"/>
      <color theme="1"/>
      <name val="Arial"/>
    </font>
    <font>
      <sz val="10.0"/>
      <color theme="1"/>
      <name val="Arial"/>
      <scheme val="minor"/>
    </font>
    <font>
      <b/>
      <sz val="10.0"/>
      <color theme="1"/>
      <name val="Times New Roman"/>
    </font>
    <font>
      <b/>
      <u/>
      <sz val="12.0"/>
      <color rgb="FF0000FF"/>
      <name val="Times New Roman"/>
    </font>
    <font>
      <b/>
      <sz val="12.0"/>
      <color theme="1"/>
      <name val="Times New Roman"/>
    </font>
    <font>
      <b/>
      <sz val="14.0"/>
      <color theme="1"/>
      <name val="Times New Roman"/>
    </font>
    <font>
      <sz val="14.0"/>
      <color theme="1"/>
      <name val="Times New Roman"/>
    </font>
    <font>
      <sz val="10.0"/>
      <color theme="1"/>
      <name val="Times New Roman"/>
    </font>
    <font>
      <color theme="1"/>
      <name val="Times New Roman"/>
    </font>
    <font>
      <b/>
      <sz val="10.0"/>
      <color rgb="FFFF00FF"/>
      <name val="Times New Roman"/>
    </font>
    <font>
      <b/>
      <sz val="15.0"/>
      <color theme="1"/>
      <name val="Times New Roman"/>
    </font>
    <font>
      <b/>
      <sz val="18.0"/>
      <color theme="1"/>
      <name val="Times New Roman"/>
    </font>
  </fonts>
  <fills count="22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theme="4"/>
        <bgColor theme="4"/>
      </patternFill>
    </fill>
    <fill>
      <patternFill patternType="solid">
        <fgColor rgb="FF76A5AF"/>
        <bgColor rgb="FF76A5AF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00FF"/>
        <bgColor rgb="FFFF00FF"/>
      </patternFill>
    </fill>
    <fill>
      <patternFill patternType="solid">
        <fgColor rgb="FFBF9000"/>
        <bgColor rgb="FFBF9000"/>
      </patternFill>
    </fill>
    <fill>
      <patternFill patternType="solid">
        <fgColor rgb="FFE69138"/>
        <bgColor rgb="FFE69138"/>
      </patternFill>
    </fill>
    <fill>
      <patternFill patternType="solid">
        <fgColor rgb="FFCC0000"/>
        <bgColor rgb="FFCC0000"/>
      </patternFill>
    </fill>
    <fill>
      <patternFill patternType="solid">
        <fgColor rgb="FFF6B26B"/>
        <bgColor rgb="FFF6B26B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FFD966"/>
        <bgColor rgb="FFFFD966"/>
      </patternFill>
    </fill>
    <fill>
      <patternFill patternType="solid">
        <fgColor rgb="FF3C78D8"/>
        <bgColor rgb="FF3C78D8"/>
      </patternFill>
    </fill>
  </fills>
  <borders count="25">
    <border/>
    <border>
      <right style="thin">
        <color rgb="FF000000"/>
      </right>
      <top style="thick">
        <color rgb="FF434343"/>
      </top>
      <bottom style="thin">
        <color rgb="FF000000"/>
      </bottom>
    </border>
    <border>
      <top style="thick">
        <color rgb="FF434343"/>
      </top>
      <bottom style="thin">
        <color rgb="FF000000"/>
      </bottom>
    </border>
    <border>
      <top style="thick">
        <color rgb="FF434343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ck">
        <color rgb="FF434343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434343"/>
      </left>
      <right style="medium">
        <color rgb="FF434343"/>
      </right>
      <bottom style="medium">
        <color rgb="FF434343"/>
      </bottom>
    </border>
    <border>
      <left style="medium">
        <color rgb="FF434343"/>
      </left>
      <right style="medium">
        <color rgb="FF434343"/>
      </right>
      <top style="medium">
        <color rgb="FF434343"/>
      </top>
      <bottom style="medium">
        <color rgb="FF434343"/>
      </bottom>
    </border>
    <border>
      <left style="thick">
        <color rgb="FF434343"/>
      </left>
      <right style="thin">
        <color rgb="FF000000"/>
      </right>
      <top style="thick">
        <color rgb="FF434343"/>
      </top>
    </border>
    <border>
      <right style="dotted">
        <color rgb="FF000000"/>
      </right>
      <top style="thick">
        <color rgb="FF434343"/>
      </top>
    </border>
    <border>
      <left style="thick">
        <color rgb="FF434343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ck">
        <color rgb="FF434343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434343"/>
      </left>
      <bottom style="thick">
        <color rgb="FF434343"/>
      </bottom>
    </border>
    <border>
      <bottom style="thick">
        <color rgb="FF434343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</borders>
  <cellStyleXfs count="1">
    <xf borderId="0" fillId="0" fontId="0" numFmtId="0" applyAlignment="1" applyFont="1"/>
  </cellStyleXfs>
  <cellXfs count="790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ill="1" applyFont="1">
      <alignment horizontal="center" shrinkToFit="0" vertical="center" wrapText="1"/>
    </xf>
    <xf borderId="3" fillId="3" fontId="1" numFmtId="0" xfId="0" applyAlignment="1" applyBorder="1" applyFill="1" applyFont="1">
      <alignment horizontal="center" shrinkToFit="0" vertical="center" wrapText="1"/>
    </xf>
    <xf borderId="3" fillId="4" fontId="2" numFmtId="0" xfId="0" applyAlignment="1" applyBorder="1" applyFill="1" applyFont="1">
      <alignment horizontal="center" shrinkToFit="0" vertical="center" wrapText="1"/>
    </xf>
    <xf borderId="3" fillId="5" fontId="3" numFmtId="0" xfId="0" applyAlignment="1" applyBorder="1" applyFill="1" applyFont="1">
      <alignment horizontal="center" shrinkToFit="0" vertical="center" wrapText="1"/>
    </xf>
    <xf borderId="2" fillId="6" fontId="1" numFmtId="0" xfId="0" applyAlignment="1" applyBorder="1" applyFill="1" applyFont="1">
      <alignment horizontal="center" vertical="center"/>
    </xf>
    <xf borderId="4" fillId="7" fontId="1" numFmtId="0" xfId="0" applyAlignment="1" applyBorder="1" applyFill="1" applyFont="1">
      <alignment horizontal="center" shrinkToFit="0" vertical="center" wrapText="1"/>
    </xf>
    <xf borderId="4" fillId="7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0" fillId="0" fontId="5" numFmtId="165" xfId="0" applyAlignment="1" applyFont="1" applyNumberFormat="1">
      <alignment readingOrder="0"/>
    </xf>
    <xf borderId="5" fillId="0" fontId="6" numFmtId="3" xfId="0" applyAlignment="1" applyBorder="1" applyFont="1" applyNumberFormat="1">
      <alignment horizontal="center"/>
    </xf>
    <xf borderId="0" fillId="0" fontId="7" numFmtId="3" xfId="0" applyAlignment="1" applyFont="1" applyNumberFormat="1">
      <alignment horizontal="center" vertical="bottom"/>
    </xf>
    <xf borderId="0" fillId="0" fontId="7" numFmtId="0" xfId="0" applyAlignment="1" applyFont="1">
      <alignment horizontal="center" vertical="bottom"/>
    </xf>
    <xf borderId="6" fillId="0" fontId="7" numFmtId="0" xfId="0" applyAlignment="1" applyBorder="1" applyFont="1">
      <alignment horizontal="center" vertical="bottom"/>
    </xf>
    <xf borderId="0" fillId="0" fontId="5" numFmtId="0" xfId="0" applyAlignment="1" applyFont="1">
      <alignment horizontal="center"/>
    </xf>
    <xf borderId="7" fillId="0" fontId="5" numFmtId="165" xfId="0" applyAlignment="1" applyBorder="1" applyFont="1" applyNumberFormat="1">
      <alignment readingOrder="0"/>
    </xf>
    <xf borderId="7" fillId="0" fontId="6" numFmtId="3" xfId="0" applyAlignment="1" applyBorder="1" applyFont="1" applyNumberFormat="1">
      <alignment horizontal="center"/>
    </xf>
    <xf borderId="0" fillId="0" fontId="6" numFmtId="3" xfId="0" applyAlignment="1" applyFont="1" applyNumberFormat="1">
      <alignment horizontal="center" vertical="bottom"/>
    </xf>
    <xf borderId="7" fillId="0" fontId="6" numFmtId="0" xfId="0" applyAlignment="1" applyBorder="1" applyFont="1">
      <alignment horizontal="center" vertical="bottom"/>
    </xf>
    <xf borderId="7" fillId="0" fontId="8" numFmtId="0" xfId="0" applyAlignment="1" applyBorder="1" applyFont="1">
      <alignment horizontal="center"/>
    </xf>
    <xf borderId="7" fillId="0" fontId="6" numFmtId="3" xfId="0" applyAlignment="1" applyBorder="1" applyFont="1" applyNumberFormat="1">
      <alignment horizontal="center" vertical="bottom"/>
    </xf>
    <xf borderId="8" fillId="0" fontId="6" numFmtId="3" xfId="0" applyAlignment="1" applyBorder="1" applyFont="1" applyNumberFormat="1">
      <alignment horizontal="right" vertical="bottom"/>
    </xf>
    <xf borderId="8" fillId="0" fontId="7" numFmtId="3" xfId="0" applyAlignment="1" applyBorder="1" applyFont="1" applyNumberFormat="1">
      <alignment horizontal="right" vertical="bottom"/>
    </xf>
    <xf borderId="8" fillId="0" fontId="7" numFmtId="3" xfId="0" applyAlignment="1" applyBorder="1" applyFont="1" applyNumberFormat="1">
      <alignment vertical="bottom"/>
    </xf>
    <xf borderId="8" fillId="0" fontId="7" numFmtId="3" xfId="0" applyAlignment="1" applyBorder="1" applyFont="1" applyNumberFormat="1">
      <alignment readingOrder="0" vertical="bottom"/>
    </xf>
    <xf borderId="0" fillId="0" fontId="7" numFmtId="3" xfId="0" applyAlignment="1" applyFont="1" applyNumberFormat="1">
      <alignment vertical="bottom"/>
    </xf>
    <xf borderId="8" fillId="0" fontId="7" numFmtId="0" xfId="0" applyAlignment="1" applyBorder="1" applyFont="1">
      <alignment vertical="bottom"/>
    </xf>
    <xf borderId="8" fillId="0" fontId="5" numFmtId="0" xfId="0" applyBorder="1" applyFont="1"/>
    <xf borderId="9" fillId="0" fontId="6" numFmtId="3" xfId="0" applyAlignment="1" applyBorder="1" applyFont="1" applyNumberFormat="1">
      <alignment horizontal="right" vertical="bottom"/>
    </xf>
    <xf borderId="9" fillId="0" fontId="7" numFmtId="3" xfId="0" applyAlignment="1" applyBorder="1" applyFont="1" applyNumberFormat="1">
      <alignment horizontal="right" vertical="bottom"/>
    </xf>
    <xf borderId="9" fillId="0" fontId="7" numFmtId="3" xfId="0" applyAlignment="1" applyBorder="1" applyFont="1" applyNumberFormat="1">
      <alignment vertical="bottom"/>
    </xf>
    <xf borderId="9" fillId="0" fontId="7" numFmtId="3" xfId="0" applyAlignment="1" applyBorder="1" applyFont="1" applyNumberFormat="1">
      <alignment readingOrder="0" vertical="bottom"/>
    </xf>
    <xf borderId="9" fillId="0" fontId="7" numFmtId="0" xfId="0" applyAlignment="1" applyBorder="1" applyFont="1">
      <alignment vertical="bottom"/>
    </xf>
    <xf borderId="9" fillId="0" fontId="5" numFmtId="0" xfId="0" applyBorder="1" applyFont="1"/>
    <xf borderId="9" fillId="0" fontId="6" numFmtId="164" xfId="0" applyAlignment="1" applyBorder="1" applyFont="1" applyNumberFormat="1">
      <alignment horizontal="center" shrinkToFit="0" vertical="bottom" wrapText="1"/>
    </xf>
    <xf borderId="0" fillId="0" fontId="9" numFmtId="3" xfId="0" applyAlignment="1" applyFont="1" applyNumberFormat="1">
      <alignment horizontal="center" vertical="bottom"/>
    </xf>
    <xf borderId="10" fillId="7" fontId="10" numFmtId="0" xfId="0" applyAlignment="1" applyBorder="1" applyFont="1">
      <alignment readingOrder="0" shrinkToFit="0" vertical="center" wrapText="1"/>
    </xf>
    <xf borderId="1" fillId="7" fontId="11" numFmtId="49" xfId="0" applyAlignment="1" applyBorder="1" applyFont="1" applyNumberFormat="1">
      <alignment horizontal="center" shrinkToFit="0" vertical="center" wrapText="1"/>
    </xf>
    <xf borderId="1" fillId="7" fontId="11" numFmtId="164" xfId="0" applyAlignment="1" applyBorder="1" applyFont="1" applyNumberFormat="1">
      <alignment horizontal="center" shrinkToFit="0" vertical="center" wrapText="1"/>
    </xf>
    <xf borderId="1" fillId="7" fontId="11" numFmtId="0" xfId="0" applyAlignment="1" applyBorder="1" applyFont="1">
      <alignment horizontal="center" shrinkToFit="0" vertical="center" wrapText="1"/>
    </xf>
    <xf borderId="2" fillId="7" fontId="11" numFmtId="0" xfId="0" applyAlignment="1" applyBorder="1" applyFont="1">
      <alignment horizontal="center" shrinkToFit="0" vertical="center" wrapText="1"/>
    </xf>
    <xf borderId="2" fillId="7" fontId="12" numFmtId="0" xfId="0" applyAlignment="1" applyBorder="1" applyFont="1">
      <alignment horizontal="center" readingOrder="0" vertical="center"/>
    </xf>
    <xf borderId="3" fillId="7" fontId="11" numFmtId="0" xfId="0" applyAlignment="1" applyBorder="1" applyFont="1">
      <alignment horizontal="center" shrinkToFit="0" vertical="center" wrapText="1"/>
    </xf>
    <xf borderId="3" fillId="7" fontId="13" numFmtId="0" xfId="0" applyAlignment="1" applyBorder="1" applyFont="1">
      <alignment horizontal="center" shrinkToFit="0" vertical="center" wrapText="1"/>
    </xf>
    <xf borderId="3" fillId="7" fontId="14" numFmtId="0" xfId="0" applyAlignment="1" applyBorder="1" applyFont="1">
      <alignment horizontal="center" shrinkToFit="0" vertical="center" wrapText="1"/>
    </xf>
    <xf borderId="2" fillId="7" fontId="11" numFmtId="0" xfId="0" applyAlignment="1" applyBorder="1" applyFont="1">
      <alignment horizontal="center" vertical="center"/>
    </xf>
    <xf borderId="11" fillId="7" fontId="11" numFmtId="0" xfId="0" applyAlignment="1" applyBorder="1" applyFont="1">
      <alignment horizontal="center" shrinkToFit="0" vertical="center" wrapText="1"/>
    </xf>
    <xf borderId="5" fillId="0" fontId="15" numFmtId="0" xfId="0" applyAlignment="1" applyBorder="1" applyFont="1">
      <alignment horizontal="center"/>
    </xf>
    <xf borderId="5" fillId="0" fontId="16" numFmtId="49" xfId="0" applyAlignment="1" applyBorder="1" applyFont="1" applyNumberFormat="1">
      <alignment horizontal="center" readingOrder="0" vertical="center"/>
    </xf>
    <xf borderId="5" fillId="0" fontId="9" numFmtId="0" xfId="0" applyAlignment="1" applyBorder="1" applyFont="1">
      <alignment horizontal="center"/>
    </xf>
    <xf borderId="0" fillId="0" fontId="17" numFmtId="0" xfId="0" applyAlignment="1" applyFont="1">
      <alignment horizontal="center" vertical="center"/>
    </xf>
    <xf borderId="0" fillId="0" fontId="18" numFmtId="0" xfId="0" applyAlignment="1" applyFont="1">
      <alignment horizontal="center" vertical="bottom"/>
    </xf>
    <xf borderId="0" fillId="0" fontId="18" numFmtId="49" xfId="0" applyAlignment="1" applyFont="1" applyNumberFormat="1">
      <alignment horizontal="center" readingOrder="0" shrinkToFit="0" wrapText="1"/>
    </xf>
    <xf borderId="0" fillId="0" fontId="18" numFmtId="0" xfId="0" applyAlignment="1" applyFont="1">
      <alignment horizontal="center"/>
    </xf>
    <xf borderId="7" fillId="3" fontId="18" numFmtId="0" xfId="0" applyAlignment="1" applyBorder="1" applyFont="1">
      <alignment horizontal="center" vertical="bottom"/>
    </xf>
    <xf borderId="7" fillId="3" fontId="18" numFmtId="49" xfId="0" applyAlignment="1" applyBorder="1" applyFont="1" applyNumberFormat="1">
      <alignment horizontal="center" readingOrder="0" shrinkToFit="0" wrapText="1"/>
    </xf>
    <xf borderId="7" fillId="3" fontId="19" numFmtId="0" xfId="0" applyBorder="1" applyFont="1"/>
    <xf borderId="7" fillId="3" fontId="18" numFmtId="0" xfId="0" applyAlignment="1" applyBorder="1" applyFont="1">
      <alignment horizontal="center"/>
    </xf>
    <xf borderId="7" fillId="3" fontId="17" numFmtId="0" xfId="0" applyAlignment="1" applyBorder="1" applyFont="1">
      <alignment horizontal="center" vertical="bottom"/>
    </xf>
    <xf borderId="7" fillId="8" fontId="18" numFmtId="0" xfId="0" applyAlignment="1" applyBorder="1" applyFill="1" applyFont="1">
      <alignment horizontal="center"/>
    </xf>
    <xf borderId="7" fillId="8" fontId="18" numFmtId="49" xfId="0" applyAlignment="1" applyBorder="1" applyFont="1" applyNumberFormat="1">
      <alignment horizontal="center" readingOrder="0" shrinkToFit="0" wrapText="1"/>
    </xf>
    <xf borderId="7" fillId="8" fontId="19" numFmtId="0" xfId="0" applyBorder="1" applyFont="1"/>
    <xf borderId="7" fillId="8" fontId="18" numFmtId="0" xfId="0" applyAlignment="1" applyBorder="1" applyFont="1">
      <alignment horizontal="center" vertical="bottom"/>
    </xf>
    <xf borderId="7" fillId="8" fontId="17" numFmtId="0" xfId="0" applyAlignment="1" applyBorder="1" applyFont="1">
      <alignment horizontal="center" vertical="bottom"/>
    </xf>
    <xf borderId="8" fillId="9" fontId="6" numFmtId="0" xfId="0" applyBorder="1" applyFill="1" applyFont="1"/>
    <xf borderId="8" fillId="9" fontId="6" numFmtId="49" xfId="0" applyBorder="1" applyFont="1" applyNumberFormat="1"/>
    <xf borderId="8" fillId="9" fontId="6" numFmtId="164" xfId="0" applyAlignment="1" applyBorder="1" applyFont="1" applyNumberFormat="1">
      <alignment horizontal="center" shrinkToFit="0" vertical="bottom" wrapText="1"/>
    </xf>
    <xf borderId="8" fillId="9" fontId="6" numFmtId="0" xfId="0" applyAlignment="1" applyBorder="1" applyFont="1">
      <alignment horizontal="right" vertical="bottom"/>
    </xf>
    <xf borderId="8" fillId="9" fontId="20" numFmtId="0" xfId="0" applyAlignment="1" applyBorder="1" applyFont="1">
      <alignment horizontal="right" vertical="bottom"/>
    </xf>
    <xf borderId="8" fillId="9" fontId="7" numFmtId="0" xfId="0" applyAlignment="1" applyBorder="1" applyFont="1">
      <alignment vertical="bottom"/>
    </xf>
    <xf borderId="8" fillId="2" fontId="7" numFmtId="0" xfId="0" applyAlignment="1" applyBorder="1" applyFont="1">
      <alignment vertical="bottom"/>
    </xf>
    <xf borderId="8" fillId="10" fontId="7" numFmtId="0" xfId="0" applyAlignment="1" applyBorder="1" applyFill="1" applyFont="1">
      <alignment vertical="bottom"/>
    </xf>
    <xf borderId="8" fillId="3" fontId="7" numFmtId="0" xfId="0" applyAlignment="1" applyBorder="1" applyFont="1">
      <alignment readingOrder="0" vertical="bottom"/>
    </xf>
    <xf borderId="8" fillId="4" fontId="7" numFmtId="0" xfId="0" applyAlignment="1" applyBorder="1" applyFont="1">
      <alignment vertical="bottom"/>
    </xf>
    <xf borderId="8" fillId="5" fontId="7" numFmtId="0" xfId="0" applyAlignment="1" applyBorder="1" applyFont="1">
      <alignment vertical="bottom"/>
    </xf>
    <xf borderId="8" fillId="6" fontId="7" numFmtId="0" xfId="0" applyAlignment="1" applyBorder="1" applyFont="1">
      <alignment readingOrder="0" vertical="bottom"/>
    </xf>
    <xf borderId="9" fillId="9" fontId="6" numFmtId="49" xfId="0" applyBorder="1" applyFont="1" applyNumberFormat="1"/>
    <xf borderId="9" fillId="9" fontId="6" numFmtId="164" xfId="0" applyAlignment="1" applyBorder="1" applyFont="1" applyNumberFormat="1">
      <alignment horizontal="center" shrinkToFit="0" vertical="bottom" wrapText="1"/>
    </xf>
    <xf borderId="9" fillId="9" fontId="6" numFmtId="0" xfId="0" applyAlignment="1" applyBorder="1" applyFont="1">
      <alignment horizontal="right" vertical="bottom"/>
    </xf>
    <xf borderId="9" fillId="9" fontId="7" numFmtId="0" xfId="0" applyAlignment="1" applyBorder="1" applyFont="1">
      <alignment horizontal="right" vertical="bottom"/>
    </xf>
    <xf borderId="9" fillId="9" fontId="7" numFmtId="0" xfId="0" applyAlignment="1" applyBorder="1" applyFont="1">
      <alignment vertical="bottom"/>
    </xf>
    <xf borderId="9" fillId="10" fontId="7" numFmtId="0" xfId="0" applyAlignment="1" applyBorder="1" applyFont="1">
      <alignment vertical="bottom"/>
    </xf>
    <xf borderId="9" fillId="3" fontId="7" numFmtId="0" xfId="0" applyAlignment="1" applyBorder="1" applyFont="1">
      <alignment vertical="bottom"/>
    </xf>
    <xf borderId="9" fillId="4" fontId="7" numFmtId="0" xfId="0" applyAlignment="1" applyBorder="1" applyFont="1">
      <alignment readingOrder="0" vertical="bottom"/>
    </xf>
    <xf borderId="9" fillId="5" fontId="7" numFmtId="0" xfId="0" applyAlignment="1" applyBorder="1" applyFont="1">
      <alignment vertical="bottom"/>
    </xf>
    <xf borderId="9" fillId="6" fontId="7" numFmtId="0" xfId="0" applyAlignment="1" applyBorder="1" applyFont="1">
      <alignment vertical="bottom"/>
    </xf>
    <xf borderId="9" fillId="0" fontId="7" numFmtId="0" xfId="0" applyAlignment="1" applyBorder="1" applyFont="1">
      <alignment readingOrder="0" vertical="bottom"/>
    </xf>
    <xf borderId="9" fillId="4" fontId="7" numFmtId="0" xfId="0" applyAlignment="1" applyBorder="1" applyFont="1">
      <alignment vertical="bottom"/>
    </xf>
    <xf borderId="9" fillId="5" fontId="7" numFmtId="0" xfId="0" applyAlignment="1" applyBorder="1" applyFont="1">
      <alignment readingOrder="0" vertical="bottom"/>
    </xf>
    <xf borderId="9" fillId="3" fontId="7" numFmtId="0" xfId="0" applyAlignment="1" applyBorder="1" applyFont="1">
      <alignment readingOrder="0" vertical="bottom"/>
    </xf>
    <xf borderId="9" fillId="6" fontId="7" numFmtId="0" xfId="0" applyAlignment="1" applyBorder="1" applyFont="1">
      <alignment readingOrder="0" vertical="bottom"/>
    </xf>
    <xf borderId="9" fillId="9" fontId="7" numFmtId="164" xfId="0" applyAlignment="1" applyBorder="1" applyFont="1" applyNumberFormat="1">
      <alignment vertical="bottom"/>
    </xf>
    <xf borderId="9" fillId="9" fontId="6" numFmtId="49" xfId="0" applyAlignment="1" applyBorder="1" applyFont="1" applyNumberFormat="1">
      <alignment vertical="bottom"/>
    </xf>
    <xf borderId="9" fillId="9" fontId="6" numFmtId="49" xfId="0" applyAlignment="1" applyBorder="1" applyFont="1" applyNumberFormat="1">
      <alignment readingOrder="0"/>
    </xf>
    <xf borderId="9" fillId="9" fontId="6" numFmtId="49" xfId="0" applyAlignment="1" applyBorder="1" applyFont="1" applyNumberFormat="1">
      <alignment readingOrder="0" vertical="bottom"/>
    </xf>
    <xf borderId="9" fillId="9" fontId="7" numFmtId="164" xfId="0" applyAlignment="1" applyBorder="1" applyFont="1" applyNumberFormat="1">
      <alignment horizontal="right" shrinkToFit="0" vertical="bottom" wrapText="1"/>
    </xf>
    <xf borderId="9" fillId="9" fontId="7" numFmtId="164" xfId="0" applyAlignment="1" applyBorder="1" applyFont="1" applyNumberFormat="1">
      <alignment readingOrder="0" vertical="bottom"/>
    </xf>
    <xf borderId="9" fillId="9" fontId="7" numFmtId="0" xfId="0" applyBorder="1" applyFont="1"/>
    <xf borderId="9" fillId="9" fontId="7" numFmtId="49" xfId="0" applyAlignment="1" applyBorder="1" applyFont="1" applyNumberFormat="1">
      <alignment vertical="bottom"/>
    </xf>
    <xf borderId="9" fillId="2" fontId="7" numFmtId="0" xfId="0" applyAlignment="1" applyBorder="1" applyFont="1">
      <alignment vertical="bottom"/>
    </xf>
    <xf borderId="0" fillId="9" fontId="7" numFmtId="0" xfId="0" applyFont="1"/>
    <xf borderId="0" fillId="9" fontId="7" numFmtId="49" xfId="0" applyAlignment="1" applyFont="1" applyNumberFormat="1">
      <alignment vertical="bottom"/>
    </xf>
    <xf borderId="0" fillId="9" fontId="7" numFmtId="164" xfId="0" applyAlignment="1" applyFont="1" applyNumberFormat="1">
      <alignment vertical="bottom"/>
    </xf>
    <xf borderId="0" fillId="9" fontId="7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10" fontId="7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5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11" fontId="19" numFmtId="0" xfId="0" applyFill="1" applyFont="1"/>
    <xf borderId="0" fillId="11" fontId="19" numFmtId="49" xfId="0" applyFont="1" applyNumberFormat="1"/>
    <xf borderId="12" fillId="12" fontId="9" numFmtId="0" xfId="0" applyBorder="1" applyFill="1" applyFont="1"/>
    <xf borderId="13" fillId="12" fontId="16" numFmtId="49" xfId="0" applyAlignment="1" applyBorder="1" applyFont="1" applyNumberFormat="1">
      <alignment horizontal="center"/>
    </xf>
    <xf borderId="13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0" fillId="12" fontId="9" numFmtId="0" xfId="0" applyAlignment="1" applyFont="1">
      <alignment vertical="bottom"/>
    </xf>
    <xf borderId="15" fillId="12" fontId="19" numFmtId="0" xfId="0" applyBorder="1" applyFont="1"/>
    <xf borderId="0" fillId="12" fontId="19" numFmtId="49" xfId="0" applyFont="1" applyNumberFormat="1"/>
    <xf borderId="0" fillId="12" fontId="19" numFmtId="0" xfId="0" applyFont="1"/>
    <xf borderId="12" fillId="11" fontId="21" numFmtId="0" xfId="0" applyBorder="1" applyFont="1"/>
    <xf borderId="13" fillId="11" fontId="21" numFmtId="49" xfId="0" applyBorder="1" applyFont="1" applyNumberFormat="1"/>
    <xf borderId="13" fillId="11" fontId="21" numFmtId="164" xfId="0" applyAlignment="1" applyBorder="1" applyFont="1" applyNumberFormat="1">
      <alignment horizontal="center" shrinkToFit="0" vertical="bottom" wrapText="1"/>
    </xf>
    <xf borderId="13" fillId="11" fontId="22" numFmtId="0" xfId="0" applyAlignment="1" applyBorder="1" applyFont="1">
      <alignment horizontal="right" vertical="bottom"/>
    </xf>
    <xf borderId="0" fillId="11" fontId="9" numFmtId="0" xfId="0" applyAlignment="1" applyFont="1">
      <alignment horizontal="right" vertical="bottom"/>
    </xf>
    <xf borderId="0" fillId="11" fontId="9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10" fontId="9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4" fontId="9" numFmtId="0" xfId="0" applyAlignment="1" applyFont="1">
      <alignment vertical="bottom"/>
    </xf>
    <xf borderId="0" fillId="5" fontId="9" numFmtId="0" xfId="0" applyAlignment="1" applyFont="1">
      <alignment readingOrder="0" vertical="bottom"/>
    </xf>
    <xf borderId="0" fillId="6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13" fillId="11" fontId="23" numFmtId="49" xfId="0" applyBorder="1" applyFont="1" applyNumberFormat="1"/>
    <xf borderId="13" fillId="11" fontId="9" numFmtId="164" xfId="0" applyAlignment="1" applyBorder="1" applyFont="1" applyNumberFormat="1">
      <alignment vertical="bottom"/>
    </xf>
    <xf borderId="13" fillId="11" fontId="9" numFmtId="0" xfId="0" applyAlignment="1" applyBorder="1" applyFont="1">
      <alignment vertical="bottom"/>
    </xf>
    <xf borderId="0" fillId="5" fontId="9" numFmtId="0" xfId="0" applyAlignment="1" applyFont="1">
      <alignment vertical="bottom"/>
    </xf>
    <xf borderId="0" fillId="6" fontId="9" numFmtId="0" xfId="0" applyAlignment="1" applyFont="1">
      <alignment readingOrder="0" vertical="bottom"/>
    </xf>
    <xf borderId="13" fillId="11" fontId="21" numFmtId="49" xfId="0" applyAlignment="1" applyBorder="1" applyFont="1" applyNumberFormat="1">
      <alignment readingOrder="0" vertical="bottom"/>
    </xf>
    <xf borderId="0" fillId="3" fontId="9" numFmtId="0" xfId="0" applyAlignment="1" applyFont="1">
      <alignment readingOrder="0" vertical="bottom"/>
    </xf>
    <xf borderId="13" fillId="11" fontId="21" numFmtId="49" xfId="0" applyAlignment="1" applyBorder="1" applyFont="1" applyNumberFormat="1">
      <alignment vertical="bottom"/>
    </xf>
    <xf borderId="13" fillId="11" fontId="21" numFmtId="49" xfId="0" applyAlignment="1" applyBorder="1" applyFont="1" applyNumberFormat="1">
      <alignment readingOrder="0"/>
    </xf>
    <xf borderId="13" fillId="11" fontId="21" numFmtId="164" xfId="0" applyAlignment="1" applyBorder="1" applyFont="1" applyNumberFormat="1">
      <alignment horizontal="right" shrinkToFit="0" vertical="bottom" wrapText="1"/>
    </xf>
    <xf borderId="14" fillId="11" fontId="22" numFmtId="0" xfId="0" applyAlignment="1" applyBorder="1" applyFont="1">
      <alignment horizontal="right" vertical="bottom"/>
    </xf>
    <xf borderId="13" fillId="11" fontId="22" numFmtId="0" xfId="0" applyAlignment="1" applyBorder="1" applyFont="1">
      <alignment horizontal="right" readingOrder="0" vertical="bottom"/>
    </xf>
    <xf borderId="13" fillId="11" fontId="22" numFmtId="49" xfId="0" applyBorder="1" applyFont="1" applyNumberFormat="1"/>
    <xf borderId="13" fillId="11" fontId="9" numFmtId="49" xfId="0" applyAlignment="1" applyBorder="1" applyFont="1" applyNumberFormat="1">
      <alignment readingOrder="0" vertical="bottom"/>
    </xf>
    <xf borderId="13" fillId="11" fontId="9" numFmtId="0" xfId="0" applyAlignment="1" applyBorder="1" applyFont="1">
      <alignment readingOrder="0" vertical="bottom"/>
    </xf>
    <xf borderId="13" fillId="11" fontId="22" numFmtId="49" xfId="0" applyAlignment="1" applyBorder="1" applyFont="1" applyNumberFormat="1">
      <alignment readingOrder="0"/>
    </xf>
    <xf borderId="0" fillId="4" fontId="9" numFmtId="0" xfId="0" applyAlignment="1" applyFont="1">
      <alignment readingOrder="0" vertical="bottom"/>
    </xf>
    <xf borderId="0" fillId="13" fontId="9" numFmtId="0" xfId="0" applyAlignment="1" applyFill="1" applyFont="1">
      <alignment vertical="bottom"/>
    </xf>
    <xf borderId="0" fillId="11" fontId="9" numFmtId="0" xfId="0" applyAlignment="1" applyFont="1">
      <alignment readingOrder="0" vertical="bottom"/>
    </xf>
    <xf borderId="0" fillId="11" fontId="22" numFmtId="49" xfId="0" applyFont="1" applyNumberFormat="1"/>
    <xf borderId="0" fillId="11" fontId="9" numFmtId="164" xfId="0" applyAlignment="1" applyFont="1" applyNumberFormat="1">
      <alignment vertical="bottom"/>
    </xf>
    <xf borderId="0" fillId="11" fontId="22" numFmtId="0" xfId="0" applyAlignment="1" applyFont="1">
      <alignment horizontal="right" vertical="bottom"/>
    </xf>
    <xf borderId="16" fillId="3" fontId="9" numFmtId="0" xfId="0" applyBorder="1" applyFont="1"/>
    <xf borderId="16" fillId="3" fontId="18" numFmtId="49" xfId="0" applyAlignment="1" applyBorder="1" applyFont="1" applyNumberFormat="1">
      <alignment horizontal="center" readingOrder="0" shrinkToFit="0" wrapText="1"/>
    </xf>
    <xf borderId="16" fillId="3" fontId="11" numFmtId="164" xfId="0" applyAlignment="1" applyBorder="1" applyFont="1" applyNumberFormat="1">
      <alignment horizontal="center" shrinkToFit="0" vertical="center" wrapText="1"/>
    </xf>
    <xf borderId="16" fillId="3" fontId="11" numFmtId="0" xfId="0" applyAlignment="1" applyBorder="1" applyFont="1">
      <alignment horizontal="center" shrinkToFit="0" vertical="center" wrapText="1"/>
    </xf>
    <xf borderId="16" fillId="3" fontId="16" numFmtId="0" xfId="0" applyAlignment="1" applyBorder="1" applyFont="1">
      <alignment horizontal="center" readingOrder="0"/>
    </xf>
    <xf borderId="16" fillId="3" fontId="9" numFmtId="0" xfId="0" applyAlignment="1" applyBorder="1" applyFont="1">
      <alignment vertical="bottom"/>
    </xf>
    <xf borderId="16" fillId="14" fontId="9" numFmtId="0" xfId="0" applyAlignment="1" applyBorder="1" applyFill="1" applyFont="1">
      <alignment horizontal="center" readingOrder="0" vertical="bottom"/>
    </xf>
    <xf borderId="16" fillId="14" fontId="9" numFmtId="49" xfId="0" applyAlignment="1" applyBorder="1" applyFont="1" applyNumberFormat="1">
      <alignment readingOrder="0" vertical="bottom"/>
    </xf>
    <xf borderId="16" fillId="14" fontId="9" numFmtId="0" xfId="0" applyAlignment="1" applyBorder="1" applyFont="1">
      <alignment vertical="bottom"/>
    </xf>
    <xf borderId="16" fillId="14" fontId="9" numFmtId="0" xfId="0" applyAlignment="1" applyBorder="1" applyFont="1">
      <alignment readingOrder="0" vertical="bottom"/>
    </xf>
    <xf borderId="16" fillId="14" fontId="24" numFmtId="0" xfId="0" applyAlignment="1" applyBorder="1" applyFont="1">
      <alignment vertical="bottom"/>
    </xf>
    <xf borderId="16" fillId="14" fontId="19" numFmtId="0" xfId="0" applyAlignment="1" applyBorder="1" applyFont="1">
      <alignment readingOrder="0"/>
    </xf>
    <xf borderId="16" fillId="14" fontId="19" numFmtId="0" xfId="0" applyBorder="1" applyFont="1"/>
    <xf borderId="0" fillId="14" fontId="9" numFmtId="0" xfId="0" applyAlignment="1" applyFont="1">
      <alignment horizontal="center" readingOrder="0" vertical="bottom"/>
    </xf>
    <xf borderId="0" fillId="14" fontId="9" numFmtId="49" xfId="0" applyAlignment="1" applyFont="1" applyNumberFormat="1">
      <alignment readingOrder="0" vertical="bottom"/>
    </xf>
    <xf borderId="0" fillId="14" fontId="9" numFmtId="0" xfId="0" applyAlignment="1" applyFont="1">
      <alignment vertical="bottom"/>
    </xf>
    <xf borderId="12" fillId="2" fontId="9" numFmtId="0" xfId="0" applyAlignment="1" applyBorder="1" applyFont="1">
      <alignment horizontal="center" vertical="center"/>
    </xf>
    <xf borderId="13" fillId="2" fontId="16" numFmtId="49" xfId="0" applyAlignment="1" applyBorder="1" applyFont="1" applyNumberFormat="1">
      <alignment horizontal="center" vertical="center"/>
    </xf>
    <xf borderId="13" fillId="2" fontId="11" numFmtId="164" xfId="0" applyAlignment="1" applyBorder="1" applyFont="1" applyNumberFormat="1">
      <alignment horizontal="center" shrinkToFit="0" vertical="center" wrapText="1"/>
    </xf>
    <xf borderId="13" fillId="2" fontId="11" numFmtId="0" xfId="0" applyAlignment="1" applyBorder="1" applyFont="1">
      <alignment horizontal="center" shrinkToFit="0" vertical="center" wrapText="1"/>
    </xf>
    <xf borderId="14" fillId="2" fontId="16" numFmtId="0" xfId="0" applyAlignment="1" applyBorder="1" applyFont="1">
      <alignment horizontal="center" readingOrder="0" vertical="center"/>
    </xf>
    <xf borderId="13" fillId="0" fontId="25" numFmtId="0" xfId="0" applyBorder="1" applyFont="1"/>
    <xf borderId="0" fillId="2" fontId="9" numFmtId="0" xfId="0" applyAlignment="1" applyFont="1">
      <alignment horizontal="center" vertical="center"/>
    </xf>
    <xf borderId="12" fillId="15" fontId="9" numFmtId="0" xfId="0" applyAlignment="1" applyBorder="1" applyFill="1" applyFont="1">
      <alignment readingOrder="0" vertical="bottom"/>
    </xf>
    <xf borderId="13" fillId="15" fontId="9" numFmtId="49" xfId="0" applyAlignment="1" applyBorder="1" applyFont="1" applyNumberFormat="1">
      <alignment readingOrder="0" vertical="bottom"/>
    </xf>
    <xf borderId="13" fillId="15" fontId="9" numFmtId="0" xfId="0" applyAlignment="1" applyBorder="1" applyFont="1">
      <alignment vertical="bottom"/>
    </xf>
    <xf borderId="0" fillId="15" fontId="9" numFmtId="0" xfId="0" applyAlignment="1" applyFont="1">
      <alignment horizontal="center" readingOrder="0" vertical="bottom"/>
    </xf>
    <xf borderId="0" fillId="15" fontId="9" numFmtId="0" xfId="0" applyAlignment="1" applyFont="1">
      <alignment vertical="bottom"/>
    </xf>
    <xf borderId="0" fillId="15" fontId="9" numFmtId="0" xfId="0" applyAlignment="1" applyFont="1">
      <alignment readingOrder="0" vertical="bottom"/>
    </xf>
    <xf borderId="0" fillId="15" fontId="19" numFmtId="0" xfId="0" applyFont="1"/>
    <xf borderId="0" fillId="15" fontId="19" numFmtId="0" xfId="0" applyAlignment="1" applyFont="1">
      <alignment readingOrder="0"/>
    </xf>
    <xf borderId="13" fillId="15" fontId="21" numFmtId="49" xfId="0" applyBorder="1" applyFont="1" applyNumberFormat="1"/>
    <xf borderId="9" fillId="15" fontId="6" numFmtId="49" xfId="0" applyAlignment="1" applyBorder="1" applyFont="1" applyNumberFormat="1">
      <alignment readingOrder="0"/>
    </xf>
    <xf borderId="9" fillId="15" fontId="6" numFmtId="49" xfId="0" applyBorder="1" applyFont="1" applyNumberFormat="1"/>
    <xf borderId="9" fillId="15" fontId="6" numFmtId="49" xfId="0" applyAlignment="1" applyBorder="1" applyFont="1" applyNumberFormat="1">
      <alignment vertical="bottom"/>
    </xf>
    <xf borderId="15" fillId="15" fontId="19" numFmtId="0" xfId="0" applyBorder="1" applyFont="1"/>
    <xf borderId="0" fillId="15" fontId="19" numFmtId="49" xfId="0" applyFont="1" applyNumberFormat="1"/>
    <xf borderId="17" fillId="15" fontId="19" numFmtId="0" xfId="0" applyBorder="1" applyFont="1"/>
    <xf borderId="18" fillId="15" fontId="19" numFmtId="49" xfId="0" applyBorder="1" applyFont="1" applyNumberFormat="1"/>
    <xf borderId="18" fillId="15" fontId="19" numFmtId="0" xfId="0" applyBorder="1" applyFont="1"/>
    <xf borderId="4" fillId="7" fontId="26" numFmtId="0" xfId="0" applyAlignment="1" applyBorder="1" applyFont="1">
      <alignment readingOrder="0" shrinkToFit="0" vertical="center" wrapText="1"/>
    </xf>
    <xf borderId="4" fillId="7" fontId="11" numFmtId="49" xfId="0" applyAlignment="1" applyBorder="1" applyFont="1" applyNumberFormat="1">
      <alignment horizontal="center" shrinkToFit="0" vertical="center" wrapText="1"/>
    </xf>
    <xf borderId="4" fillId="7" fontId="11" numFmtId="164" xfId="0" applyAlignment="1" applyBorder="1" applyFont="1" applyNumberFormat="1">
      <alignment horizontal="center" shrinkToFit="0" vertical="center" wrapText="1"/>
    </xf>
    <xf borderId="4" fillId="7" fontId="27" numFmtId="0" xfId="0" applyAlignment="1" applyBorder="1" applyFont="1">
      <alignment horizontal="center" shrinkToFit="0" vertical="center" wrapText="1"/>
    </xf>
    <xf borderId="4" fillId="7" fontId="11" numFmtId="0" xfId="0" applyAlignment="1" applyBorder="1" applyFont="1">
      <alignment horizontal="center" shrinkToFit="0" vertical="center" wrapText="1"/>
    </xf>
    <xf borderId="4" fillId="7" fontId="12" numFmtId="0" xfId="0" applyAlignment="1" applyBorder="1" applyFont="1">
      <alignment horizontal="center" readingOrder="0" vertical="center"/>
    </xf>
    <xf borderId="4" fillId="7" fontId="13" numFmtId="0" xfId="0" applyAlignment="1" applyBorder="1" applyFont="1">
      <alignment horizontal="center" shrinkToFit="0" vertical="center" wrapText="1"/>
    </xf>
    <xf borderId="4" fillId="7" fontId="28" numFmtId="0" xfId="0" applyAlignment="1" applyBorder="1" applyFont="1">
      <alignment horizontal="center" shrinkToFit="0" vertical="center" wrapText="1"/>
    </xf>
    <xf borderId="4" fillId="7" fontId="11" numFmtId="0" xfId="0" applyAlignment="1" applyBorder="1" applyFont="1">
      <alignment horizontal="center" vertical="center"/>
    </xf>
    <xf borderId="4" fillId="0" fontId="15" numFmtId="0" xfId="0" applyAlignment="1" applyBorder="1" applyFont="1">
      <alignment horizontal="center"/>
    </xf>
    <xf borderId="4" fillId="0" fontId="16" numFmtId="49" xfId="0" applyAlignment="1" applyBorder="1" applyFont="1" applyNumberFormat="1">
      <alignment horizontal="center" readingOrder="0" vertical="center"/>
    </xf>
    <xf borderId="4" fillId="0" fontId="16" numFmtId="49" xfId="0" applyAlignment="1" applyBorder="1" applyFont="1" applyNumberFormat="1">
      <alignment horizontal="center" readingOrder="0" vertical="center"/>
    </xf>
    <xf borderId="4" fillId="0" fontId="29" numFmtId="0" xfId="0" applyBorder="1" applyFont="1"/>
    <xf borderId="4" fillId="0" fontId="9" numFmtId="0" xfId="0" applyAlignment="1" applyBorder="1" applyFont="1">
      <alignment horizontal="center"/>
    </xf>
    <xf borderId="4" fillId="0" fontId="30" numFmtId="0" xfId="0" applyAlignment="1" applyBorder="1" applyFont="1">
      <alignment horizontal="center"/>
    </xf>
    <xf borderId="4" fillId="0" fontId="17" numFmtId="0" xfId="0" applyAlignment="1" applyBorder="1" applyFont="1">
      <alignment horizontal="center" vertical="center"/>
    </xf>
    <xf borderId="4" fillId="0" fontId="18" numFmtId="0" xfId="0" applyAlignment="1" applyBorder="1" applyFont="1">
      <alignment horizontal="center" vertical="bottom"/>
    </xf>
    <xf borderId="4" fillId="0" fontId="18" numFmtId="49" xfId="0" applyAlignment="1" applyBorder="1" applyFont="1" applyNumberFormat="1">
      <alignment horizontal="center" readingOrder="0" shrinkToFit="0" wrapText="1"/>
    </xf>
    <xf borderId="4" fillId="0" fontId="18" numFmtId="49" xfId="0" applyAlignment="1" applyBorder="1" applyFont="1" applyNumberFormat="1">
      <alignment horizontal="center" readingOrder="0" shrinkToFit="0" wrapText="1"/>
    </xf>
    <xf borderId="4" fillId="0" fontId="18" numFmtId="0" xfId="0" applyAlignment="1" applyBorder="1" applyFont="1">
      <alignment horizontal="center"/>
    </xf>
    <xf borderId="4" fillId="0" fontId="31" numFmtId="0" xfId="0" applyAlignment="1" applyBorder="1" applyFont="1">
      <alignment horizontal="center"/>
    </xf>
    <xf borderId="4" fillId="3" fontId="18" numFmtId="0" xfId="0" applyAlignment="1" applyBorder="1" applyFont="1">
      <alignment horizontal="center" vertical="bottom"/>
    </xf>
    <xf borderId="4" fillId="3" fontId="18" numFmtId="49" xfId="0" applyAlignment="1" applyBorder="1" applyFont="1" applyNumberFormat="1">
      <alignment horizontal="center" readingOrder="0" shrinkToFit="0" wrapText="1"/>
    </xf>
    <xf borderId="4" fillId="3" fontId="29" numFmtId="0" xfId="0" applyBorder="1" applyFont="1"/>
    <xf borderId="4" fillId="3" fontId="18" numFmtId="0" xfId="0" applyAlignment="1" applyBorder="1" applyFont="1">
      <alignment horizontal="center"/>
    </xf>
    <xf borderId="4" fillId="3" fontId="31" numFmtId="0" xfId="0" applyAlignment="1" applyBorder="1" applyFont="1">
      <alignment horizontal="center"/>
    </xf>
    <xf borderId="4" fillId="3" fontId="17" numFmtId="0" xfId="0" applyAlignment="1" applyBorder="1" applyFont="1">
      <alignment horizontal="center" vertical="bottom"/>
    </xf>
    <xf borderId="4" fillId="8" fontId="18" numFmtId="0" xfId="0" applyAlignment="1" applyBorder="1" applyFont="1">
      <alignment horizontal="center"/>
    </xf>
    <xf borderId="4" fillId="8" fontId="18" numFmtId="49" xfId="0" applyAlignment="1" applyBorder="1" applyFont="1" applyNumberFormat="1">
      <alignment horizontal="center" readingOrder="0" shrinkToFit="0" wrapText="1"/>
    </xf>
    <xf borderId="4" fillId="8" fontId="29" numFmtId="0" xfId="0" applyBorder="1" applyFont="1"/>
    <xf borderId="4" fillId="8" fontId="18" numFmtId="0" xfId="0" applyAlignment="1" applyBorder="1" applyFont="1">
      <alignment horizontal="center" vertical="bottom"/>
    </xf>
    <xf borderId="4" fillId="8" fontId="31" numFmtId="0" xfId="0" applyAlignment="1" applyBorder="1" applyFont="1">
      <alignment horizontal="center" vertical="bottom"/>
    </xf>
    <xf borderId="4" fillId="8" fontId="17" numFmtId="0" xfId="0" applyAlignment="1" applyBorder="1" applyFont="1">
      <alignment horizontal="center" vertical="bottom"/>
    </xf>
    <xf borderId="4" fillId="9" fontId="6" numFmtId="0" xfId="0" applyBorder="1" applyFont="1"/>
    <xf borderId="4" fillId="9" fontId="6" numFmtId="49" xfId="0" applyBorder="1" applyFont="1" applyNumberFormat="1"/>
    <xf borderId="4" fillId="9" fontId="6" numFmtId="49" xfId="0" applyBorder="1" applyFont="1" applyNumberFormat="1"/>
    <xf borderId="4" fillId="9" fontId="6" numFmtId="164" xfId="0" applyAlignment="1" applyBorder="1" applyFont="1" applyNumberFormat="1">
      <alignment horizontal="center" shrinkToFit="0" vertical="bottom" wrapText="1"/>
    </xf>
    <xf borderId="4" fillId="9" fontId="6" numFmtId="0" xfId="0" applyAlignment="1" applyBorder="1" applyFont="1">
      <alignment horizontal="right" vertical="bottom"/>
    </xf>
    <xf borderId="4" fillId="9" fontId="20" numFmtId="0" xfId="0" applyAlignment="1" applyBorder="1" applyFont="1">
      <alignment horizontal="right" vertical="bottom"/>
    </xf>
    <xf borderId="4" fillId="9" fontId="7" numFmtId="0" xfId="0" applyAlignment="1" applyBorder="1" applyFont="1">
      <alignment vertical="bottom"/>
    </xf>
    <xf borderId="4" fillId="2" fontId="7" numFmtId="0" xfId="0" applyAlignment="1" applyBorder="1" applyFont="1">
      <alignment vertical="bottom"/>
    </xf>
    <xf borderId="4" fillId="10" fontId="32" numFmtId="0" xfId="0" applyAlignment="1" applyBorder="1" applyFont="1">
      <alignment horizontal="center" readingOrder="0"/>
    </xf>
    <xf borderId="4" fillId="3" fontId="7" numFmtId="0" xfId="0" applyAlignment="1" applyBorder="1" applyFont="1">
      <alignment horizontal="center" readingOrder="0" vertical="bottom"/>
    </xf>
    <xf borderId="4" fillId="4" fontId="7" numFmtId="0" xfId="0" applyAlignment="1" applyBorder="1" applyFont="1">
      <alignment horizontal="center" vertical="bottom"/>
    </xf>
    <xf borderId="4" fillId="5" fontId="33" numFmtId="0" xfId="0" applyAlignment="1" applyBorder="1" applyFont="1">
      <alignment horizontal="center" vertical="bottom"/>
    </xf>
    <xf borderId="4" fillId="6" fontId="7" numFmtId="0" xfId="0" applyAlignment="1" applyBorder="1" applyFont="1">
      <alignment horizontal="center" readingOrder="0" vertical="bottom"/>
    </xf>
    <xf borderId="4" fillId="0" fontId="7" numFmtId="0" xfId="0" applyAlignment="1" applyBorder="1" applyFont="1">
      <alignment vertical="bottom"/>
    </xf>
    <xf borderId="4" fillId="9" fontId="7" numFmtId="0" xfId="0" applyAlignment="1" applyBorder="1" applyFont="1">
      <alignment horizontal="right" vertical="bottom"/>
    </xf>
    <xf borderId="4" fillId="10" fontId="7" numFmtId="0" xfId="0" applyAlignment="1" applyBorder="1" applyFont="1">
      <alignment vertical="bottom"/>
    </xf>
    <xf borderId="4" fillId="4" fontId="7" numFmtId="0" xfId="0" applyAlignment="1" applyBorder="1" applyFont="1">
      <alignment horizontal="center" readingOrder="0" vertical="bottom"/>
    </xf>
    <xf borderId="4" fillId="6" fontId="7" numFmtId="0" xfId="0" applyAlignment="1" applyBorder="1" applyFont="1">
      <alignment horizontal="center" vertical="bottom"/>
    </xf>
    <xf borderId="4" fillId="0" fontId="7" numFmtId="0" xfId="0" applyAlignment="1" applyBorder="1" applyFont="1">
      <alignment readingOrder="0" vertical="bottom"/>
    </xf>
    <xf borderId="4" fillId="9" fontId="6" numFmtId="49" xfId="0" applyAlignment="1" applyBorder="1" applyFont="1" applyNumberFormat="1">
      <alignment readingOrder="0"/>
    </xf>
    <xf borderId="4" fillId="3" fontId="7" numFmtId="0" xfId="0" applyAlignment="1" applyBorder="1" applyFont="1">
      <alignment horizontal="center" vertical="bottom"/>
    </xf>
    <xf borderId="4" fillId="5" fontId="33" numFmtId="0" xfId="0" applyAlignment="1" applyBorder="1" applyFont="1">
      <alignment horizontal="center" readingOrder="0" vertical="bottom"/>
    </xf>
    <xf borderId="4" fillId="10" fontId="6" numFmtId="0" xfId="0" applyAlignment="1" applyBorder="1" applyFont="1">
      <alignment vertical="bottom"/>
    </xf>
    <xf borderId="4" fillId="9" fontId="6" numFmtId="164" xfId="0" applyAlignment="1" applyBorder="1" applyFont="1" applyNumberFormat="1">
      <alignment vertical="bottom"/>
    </xf>
    <xf borderId="4" fillId="2" fontId="6" numFmtId="0" xfId="0" applyBorder="1" applyFont="1"/>
    <xf borderId="4" fillId="2" fontId="6" numFmtId="49" xfId="0" applyBorder="1" applyFont="1" applyNumberFormat="1"/>
    <xf borderId="4" fillId="2" fontId="6" numFmtId="164" xfId="0" applyAlignment="1" applyBorder="1" applyFont="1" applyNumberFormat="1">
      <alignment horizontal="center" shrinkToFit="0" vertical="bottom" wrapText="1"/>
    </xf>
    <xf borderId="4" fillId="2" fontId="6" numFmtId="0" xfId="0" applyAlignment="1" applyBorder="1" applyFont="1">
      <alignment horizontal="right" vertical="bottom"/>
    </xf>
    <xf borderId="4" fillId="2" fontId="7" numFmtId="0" xfId="0" applyAlignment="1" applyBorder="1" applyFont="1">
      <alignment horizontal="right" vertical="bottom"/>
    </xf>
    <xf borderId="4" fillId="2" fontId="7" numFmtId="0" xfId="0" applyAlignment="1" applyBorder="1" applyFont="1">
      <alignment horizontal="center" vertical="bottom"/>
    </xf>
    <xf borderId="4" fillId="2" fontId="33" numFmtId="0" xfId="0" applyAlignment="1" applyBorder="1" applyFont="1">
      <alignment horizontal="center" readingOrder="0" vertical="bottom"/>
    </xf>
    <xf borderId="4" fillId="2" fontId="7" numFmtId="0" xfId="0" applyAlignment="1" applyBorder="1" applyFont="1">
      <alignment readingOrder="0" vertical="bottom"/>
    </xf>
    <xf borderId="4" fillId="2" fontId="6" numFmtId="49" xfId="0" applyBorder="1" applyFont="1" applyNumberFormat="1"/>
    <xf borderId="4" fillId="2" fontId="6" numFmtId="164" xfId="0" applyAlignment="1" applyBorder="1" applyFont="1" applyNumberFormat="1">
      <alignment vertical="bottom"/>
    </xf>
    <xf borderId="4" fillId="3" fontId="6" numFmtId="49" xfId="0" applyBorder="1" applyFont="1" applyNumberFormat="1"/>
    <xf borderId="4" fillId="3" fontId="6" numFmtId="49" xfId="0" applyBorder="1" applyFont="1" applyNumberFormat="1"/>
    <xf borderId="4" fillId="9" fontId="7" numFmtId="0" xfId="0" applyAlignment="1" applyBorder="1" applyFont="1">
      <alignment readingOrder="0" vertical="bottom"/>
    </xf>
    <xf borderId="4" fillId="9" fontId="7" numFmtId="0" xfId="0" applyAlignment="1" applyBorder="1" applyFont="1">
      <alignment horizontal="right" readingOrder="0" vertical="bottom"/>
    </xf>
    <xf borderId="4" fillId="9" fontId="6" numFmtId="49" xfId="0" applyAlignment="1" applyBorder="1" applyFont="1" applyNumberFormat="1">
      <alignment readingOrder="0"/>
    </xf>
    <xf borderId="4" fillId="9" fontId="6" numFmtId="49" xfId="0" applyAlignment="1" applyBorder="1" applyFont="1" applyNumberFormat="1">
      <alignment readingOrder="0" vertical="bottom"/>
    </xf>
    <xf borderId="4" fillId="9" fontId="6" numFmtId="49" xfId="0" applyAlignment="1" applyBorder="1" applyFont="1" applyNumberFormat="1">
      <alignment readingOrder="0" vertical="bottom"/>
    </xf>
    <xf borderId="4" fillId="9" fontId="6" numFmtId="164" xfId="0" applyAlignment="1" applyBorder="1" applyFont="1" applyNumberFormat="1">
      <alignment horizontal="right" shrinkToFit="0" vertical="bottom" wrapText="1"/>
    </xf>
    <xf borderId="4" fillId="2" fontId="6" numFmtId="49" xfId="0" applyAlignment="1" applyBorder="1" applyFont="1" applyNumberFormat="1">
      <alignment vertical="bottom"/>
    </xf>
    <xf borderId="4" fillId="2" fontId="6" numFmtId="49" xfId="0" applyAlignment="1" applyBorder="1" applyFont="1" applyNumberFormat="1">
      <alignment vertical="bottom"/>
    </xf>
    <xf borderId="4" fillId="2" fontId="6" numFmtId="164" xfId="0" applyAlignment="1" applyBorder="1" applyFont="1" applyNumberFormat="1">
      <alignment readingOrder="0" vertical="bottom"/>
    </xf>
    <xf borderId="4" fillId="2" fontId="33" numFmtId="0" xfId="0" applyAlignment="1" applyBorder="1" applyFont="1">
      <alignment horizontal="center" vertical="bottom"/>
    </xf>
    <xf borderId="4" fillId="9" fontId="6" numFmtId="49" xfId="0" applyAlignment="1" applyBorder="1" applyFont="1" applyNumberFormat="1">
      <alignment vertical="bottom"/>
    </xf>
    <xf borderId="4" fillId="9" fontId="6" numFmtId="49" xfId="0" applyAlignment="1" applyBorder="1" applyFont="1" applyNumberFormat="1">
      <alignment vertical="bottom"/>
    </xf>
    <xf borderId="4" fillId="9" fontId="7" numFmtId="0" xfId="0" applyBorder="1" applyFont="1"/>
    <xf borderId="4" fillId="9" fontId="9" numFmtId="49" xfId="0" applyAlignment="1" applyBorder="1" applyFont="1" applyNumberFormat="1">
      <alignment readingOrder="0" vertical="bottom"/>
    </xf>
    <xf borderId="4" fillId="9" fontId="9" numFmtId="49" xfId="0" applyAlignment="1" applyBorder="1" applyFont="1" applyNumberFormat="1">
      <alignment readingOrder="0" vertical="bottom"/>
    </xf>
    <xf borderId="4" fillId="9" fontId="21" numFmtId="0" xfId="0" applyAlignment="1" applyBorder="1" applyFont="1">
      <alignment vertical="bottom"/>
    </xf>
    <xf borderId="4" fillId="9" fontId="9" numFmtId="0" xfId="0" applyAlignment="1" applyBorder="1" applyFont="1">
      <alignment readingOrder="0" vertical="bottom"/>
    </xf>
    <xf borderId="4" fillId="2" fontId="7" numFmtId="0" xfId="0" applyBorder="1" applyFont="1"/>
    <xf borderId="4" fillId="2" fontId="9" numFmtId="49" xfId="0" applyAlignment="1" applyBorder="1" applyFont="1" applyNumberFormat="1">
      <alignment readingOrder="0" vertical="bottom"/>
    </xf>
    <xf borderId="4" fillId="2" fontId="9" numFmtId="49" xfId="0" applyAlignment="1" applyBorder="1" applyFont="1" applyNumberFormat="1">
      <alignment readingOrder="0" vertical="bottom"/>
    </xf>
    <xf borderId="4" fillId="2" fontId="21" numFmtId="0" xfId="0" applyAlignment="1" applyBorder="1" applyFont="1">
      <alignment vertical="bottom"/>
    </xf>
    <xf borderId="4" fillId="2" fontId="9" numFmtId="0" xfId="0" applyAlignment="1" applyBorder="1" applyFont="1">
      <alignment readingOrder="0" vertical="bottom"/>
    </xf>
    <xf borderId="4" fillId="9" fontId="9" numFmtId="0" xfId="0" applyAlignment="1" applyBorder="1" applyFont="1">
      <alignment vertical="bottom"/>
    </xf>
    <xf borderId="4" fillId="9" fontId="19" numFmtId="0" xfId="0" applyAlignment="1" applyBorder="1" applyFont="1">
      <alignment readingOrder="0"/>
    </xf>
    <xf borderId="4" fillId="9" fontId="19" numFmtId="0" xfId="0" applyAlignment="1" applyBorder="1" applyFont="1">
      <alignment readingOrder="0"/>
    </xf>
    <xf borderId="4" fillId="9" fontId="7" numFmtId="49" xfId="0" applyAlignment="1" applyBorder="1" applyFont="1" applyNumberFormat="1">
      <alignment readingOrder="0" vertical="bottom"/>
    </xf>
    <xf borderId="4" fillId="9" fontId="7" numFmtId="49" xfId="0" applyAlignment="1" applyBorder="1" applyFont="1" applyNumberFormat="1">
      <alignment readingOrder="0" vertical="bottom"/>
    </xf>
    <xf borderId="4" fillId="9" fontId="7" numFmtId="0" xfId="0" applyAlignment="1" applyBorder="1" applyFont="1">
      <alignment readingOrder="0"/>
    </xf>
    <xf borderId="4" fillId="9" fontId="7" numFmtId="49" xfId="0" applyAlignment="1" applyBorder="1" applyFont="1" applyNumberFormat="1">
      <alignment vertical="bottom"/>
    </xf>
    <xf borderId="4" fillId="9" fontId="7" numFmtId="49" xfId="0" applyAlignment="1" applyBorder="1" applyFont="1" applyNumberFormat="1">
      <alignment vertical="bottom"/>
    </xf>
    <xf borderId="4" fillId="11" fontId="19" numFmtId="0" xfId="0" applyBorder="1" applyFont="1"/>
    <xf borderId="4" fillId="11" fontId="19" numFmtId="49" xfId="0" applyBorder="1" applyFont="1" applyNumberFormat="1"/>
    <xf borderId="4" fillId="11" fontId="19" numFmtId="49" xfId="0" applyBorder="1" applyFont="1" applyNumberFormat="1"/>
    <xf borderId="4" fillId="11" fontId="29" numFmtId="0" xfId="0" applyBorder="1" applyFont="1"/>
    <xf borderId="4" fillId="11" fontId="19" numFmtId="0" xfId="0" applyAlignment="1" applyBorder="1" applyFont="1">
      <alignment horizontal="center"/>
    </xf>
    <xf borderId="4" fillId="11" fontId="34" numFmtId="0" xfId="0" applyAlignment="1" applyBorder="1" applyFont="1">
      <alignment horizontal="center"/>
    </xf>
    <xf borderId="4" fillId="12" fontId="9" numFmtId="0" xfId="0" applyBorder="1" applyFont="1"/>
    <xf borderId="4" fillId="12" fontId="16" numFmtId="49" xfId="0" applyAlignment="1" applyBorder="1" applyFont="1" applyNumberFormat="1">
      <alignment horizontal="center"/>
    </xf>
    <xf borderId="4" fillId="12" fontId="16" numFmtId="49" xfId="0" applyAlignment="1" applyBorder="1" applyFont="1" applyNumberFormat="1">
      <alignment horizontal="center"/>
    </xf>
    <xf borderId="4" fillId="12" fontId="21" numFmtId="0" xfId="0" applyAlignment="1" applyBorder="1" applyFont="1">
      <alignment vertical="bottom"/>
    </xf>
    <xf borderId="4" fillId="12" fontId="9" numFmtId="0" xfId="0" applyAlignment="1" applyBorder="1" applyFont="1">
      <alignment vertical="bottom"/>
    </xf>
    <xf borderId="4" fillId="12" fontId="9" numFmtId="0" xfId="0" applyAlignment="1" applyBorder="1" applyFont="1">
      <alignment horizontal="center" vertical="bottom"/>
    </xf>
    <xf borderId="4" fillId="12" fontId="34" numFmtId="0" xfId="0" applyAlignment="1" applyBorder="1" applyFont="1">
      <alignment horizontal="center" vertical="bottom"/>
    </xf>
    <xf borderId="4" fillId="12" fontId="19" numFmtId="0" xfId="0" applyBorder="1" applyFont="1"/>
    <xf borderId="4" fillId="12" fontId="19" numFmtId="49" xfId="0" applyBorder="1" applyFont="1" applyNumberFormat="1"/>
    <xf borderId="4" fillId="12" fontId="19" numFmtId="49" xfId="0" applyBorder="1" applyFont="1" applyNumberFormat="1"/>
    <xf borderId="4" fillId="12" fontId="29" numFmtId="0" xfId="0" applyBorder="1" applyFont="1"/>
    <xf borderId="4" fillId="12" fontId="19" numFmtId="0" xfId="0" applyAlignment="1" applyBorder="1" applyFont="1">
      <alignment horizontal="center"/>
    </xf>
    <xf borderId="4" fillId="12" fontId="34" numFmtId="0" xfId="0" applyAlignment="1" applyBorder="1" applyFont="1">
      <alignment horizontal="center"/>
    </xf>
    <xf borderId="4" fillId="11" fontId="21" numFmtId="0" xfId="0" applyBorder="1" applyFont="1"/>
    <xf borderId="4" fillId="11" fontId="21" numFmtId="49" xfId="0" applyBorder="1" applyFont="1" applyNumberFormat="1"/>
    <xf borderId="4" fillId="11" fontId="21" numFmtId="49" xfId="0" applyAlignment="1" applyBorder="1" applyFont="1" applyNumberFormat="1">
      <alignment readingOrder="0"/>
    </xf>
    <xf borderId="4" fillId="11" fontId="21" numFmtId="164" xfId="0" applyAlignment="1" applyBorder="1" applyFont="1" applyNumberFormat="1">
      <alignment horizontal="center" shrinkToFit="0" vertical="bottom" wrapText="1"/>
    </xf>
    <xf borderId="4" fillId="11" fontId="22" numFmtId="0" xfId="0" applyAlignment="1" applyBorder="1" applyFont="1">
      <alignment horizontal="right" vertical="bottom"/>
    </xf>
    <xf borderId="4" fillId="11" fontId="9" numFmtId="0" xfId="0" applyAlignment="1" applyBorder="1" applyFont="1">
      <alignment horizontal="right" vertical="bottom"/>
    </xf>
    <xf borderId="4" fillId="11" fontId="9" numFmtId="0" xfId="0" applyAlignment="1" applyBorder="1" applyFont="1">
      <alignment vertical="bottom"/>
    </xf>
    <xf borderId="4" fillId="2" fontId="9" numFmtId="0" xfId="0" applyAlignment="1" applyBorder="1" applyFont="1">
      <alignment vertical="bottom"/>
    </xf>
    <xf borderId="4" fillId="10" fontId="9" numFmtId="0" xfId="0" applyAlignment="1" applyBorder="1" applyFont="1">
      <alignment vertical="bottom"/>
    </xf>
    <xf borderId="4" fillId="3" fontId="9" numFmtId="0" xfId="0" applyAlignment="1" applyBorder="1" applyFont="1">
      <alignment horizontal="center" vertical="bottom"/>
    </xf>
    <xf borderId="4" fillId="4" fontId="9" numFmtId="0" xfId="0" applyAlignment="1" applyBorder="1" applyFont="1">
      <alignment horizontal="center" vertical="bottom"/>
    </xf>
    <xf borderId="4" fillId="5" fontId="34" numFmtId="0" xfId="0" applyAlignment="1" applyBorder="1" applyFont="1">
      <alignment horizontal="center" readingOrder="0" vertical="bottom"/>
    </xf>
    <xf borderId="4" fillId="6" fontId="9" numFmtId="0" xfId="0" applyAlignment="1" applyBorder="1" applyFont="1">
      <alignment horizontal="center" vertical="bottom"/>
    </xf>
    <xf borderId="4" fillId="0" fontId="9" numFmtId="0" xfId="0" applyAlignment="1" applyBorder="1" applyFont="1">
      <alignment vertical="bottom"/>
    </xf>
    <xf borderId="4" fillId="11" fontId="21" numFmtId="49" xfId="0" applyAlignment="1" applyBorder="1" applyFont="1" applyNumberFormat="1">
      <alignment readingOrder="0"/>
    </xf>
    <xf borderId="4" fillId="11" fontId="21" numFmtId="164" xfId="0" applyAlignment="1" applyBorder="1" applyFont="1" applyNumberFormat="1">
      <alignment vertical="bottom"/>
    </xf>
    <xf borderId="4" fillId="5" fontId="34" numFmtId="0" xfId="0" applyAlignment="1" applyBorder="1" applyFont="1">
      <alignment horizontal="center" vertical="bottom"/>
    </xf>
    <xf borderId="4" fillId="6" fontId="9" numFmtId="0" xfId="0" applyAlignment="1" applyBorder="1" applyFont="1">
      <alignment horizontal="center" readingOrder="0" vertical="bottom"/>
    </xf>
    <xf borderId="4" fillId="11" fontId="21" numFmtId="49" xfId="0" applyBorder="1" applyFont="1" applyNumberFormat="1"/>
    <xf borderId="4" fillId="11" fontId="21" numFmtId="49" xfId="0" applyAlignment="1" applyBorder="1" applyFont="1" applyNumberFormat="1">
      <alignment readingOrder="0" vertical="bottom"/>
    </xf>
    <xf borderId="4" fillId="11" fontId="21" numFmtId="49" xfId="0" applyAlignment="1" applyBorder="1" applyFont="1" applyNumberFormat="1">
      <alignment readingOrder="0" vertical="bottom"/>
    </xf>
    <xf borderId="4" fillId="3" fontId="9" numFmtId="0" xfId="0" applyAlignment="1" applyBorder="1" applyFont="1">
      <alignment horizontal="center" readingOrder="0" vertical="bottom"/>
    </xf>
    <xf borderId="4" fillId="11" fontId="21" numFmtId="49" xfId="0" applyAlignment="1" applyBorder="1" applyFont="1" applyNumberFormat="1">
      <alignment vertical="bottom"/>
    </xf>
    <xf borderId="4" fillId="11" fontId="21" numFmtId="49" xfId="0" applyAlignment="1" applyBorder="1" applyFont="1" applyNumberFormat="1">
      <alignment vertical="bottom"/>
    </xf>
    <xf borderId="4" fillId="11" fontId="22" numFmtId="0" xfId="0" applyAlignment="1" applyBorder="1" applyFont="1">
      <alignment horizontal="right" readingOrder="0" vertical="bottom"/>
    </xf>
    <xf borderId="4" fillId="11" fontId="23" numFmtId="49" xfId="0" applyBorder="1" applyFont="1" applyNumberFormat="1"/>
    <xf borderId="4" fillId="11" fontId="23" numFmtId="49" xfId="0" applyBorder="1" applyFont="1" applyNumberFormat="1"/>
    <xf borderId="4" fillId="11" fontId="21" numFmtId="164" xfId="0" applyAlignment="1" applyBorder="1" applyFont="1" applyNumberFormat="1">
      <alignment horizontal="right" shrinkToFit="0" vertical="bottom" wrapText="1"/>
    </xf>
    <xf borderId="4" fillId="0" fontId="9" numFmtId="0" xfId="0" applyAlignment="1" applyBorder="1" applyFont="1">
      <alignment readingOrder="0" vertical="bottom"/>
    </xf>
    <xf borderId="4" fillId="11" fontId="22" numFmtId="49" xfId="0" applyBorder="1" applyFont="1" applyNumberFormat="1"/>
    <xf borderId="4" fillId="11" fontId="22" numFmtId="49" xfId="0" applyBorder="1" applyFont="1" applyNumberFormat="1"/>
    <xf borderId="4" fillId="11" fontId="9" numFmtId="49" xfId="0" applyAlignment="1" applyBorder="1" applyFont="1" applyNumberFormat="1">
      <alignment readingOrder="0" vertical="bottom"/>
    </xf>
    <xf borderId="4" fillId="11" fontId="9" numFmtId="49" xfId="0" applyAlignment="1" applyBorder="1" applyFont="1" applyNumberFormat="1">
      <alignment readingOrder="0" vertical="bottom"/>
    </xf>
    <xf borderId="4" fillId="11" fontId="21" numFmtId="0" xfId="0" applyAlignment="1" applyBorder="1" applyFont="1">
      <alignment readingOrder="0" vertical="bottom"/>
    </xf>
    <xf borderId="4" fillId="11" fontId="9" numFmtId="0" xfId="0" applyAlignment="1" applyBorder="1" applyFont="1">
      <alignment readingOrder="0" vertical="bottom"/>
    </xf>
    <xf borderId="4" fillId="11" fontId="21" numFmtId="0" xfId="0" applyAlignment="1" applyBorder="1" applyFont="1">
      <alignment vertical="bottom"/>
    </xf>
    <xf borderId="4" fillId="11" fontId="9" numFmtId="49" xfId="0" applyAlignment="1" applyBorder="1" applyFont="1" applyNumberFormat="1">
      <alignment vertical="bottom"/>
    </xf>
    <xf borderId="4" fillId="4" fontId="9" numFmtId="0" xfId="0" applyAlignment="1" applyBorder="1" applyFont="1">
      <alignment horizontal="center" readingOrder="0" vertical="bottom"/>
    </xf>
    <xf borderId="4" fillId="13" fontId="9" numFmtId="0" xfId="0" applyAlignment="1" applyBorder="1" applyFont="1">
      <alignment horizontal="center" vertical="bottom"/>
    </xf>
    <xf borderId="4" fillId="11" fontId="9" numFmtId="49" xfId="0" applyAlignment="1" applyBorder="1" applyFont="1" applyNumberFormat="1">
      <alignment vertical="bottom"/>
    </xf>
    <xf borderId="4" fillId="11" fontId="19" numFmtId="0" xfId="0" applyAlignment="1" applyBorder="1" applyFont="1">
      <alignment readingOrder="0"/>
    </xf>
    <xf borderId="4" fillId="11" fontId="35" numFmtId="0" xfId="0" applyAlignment="1" applyBorder="1" applyFont="1">
      <alignment horizontal="right" readingOrder="0" vertical="bottom"/>
    </xf>
    <xf borderId="4" fillId="11" fontId="19" numFmtId="0" xfId="0" applyAlignment="1" applyBorder="1" applyFont="1">
      <alignment readingOrder="0"/>
    </xf>
    <xf borderId="4" fillId="2" fontId="9" numFmtId="49" xfId="0" applyAlignment="1" applyBorder="1" applyFont="1" applyNumberFormat="1">
      <alignment vertical="bottom"/>
    </xf>
    <xf borderId="4" fillId="2" fontId="9" numFmtId="49" xfId="0" applyAlignment="1" applyBorder="1" applyFont="1" applyNumberFormat="1">
      <alignment vertical="bottom"/>
    </xf>
    <xf borderId="4" fillId="2" fontId="21" numFmtId="164" xfId="0" applyAlignment="1" applyBorder="1" applyFont="1" applyNumberFormat="1">
      <alignment vertical="bottom"/>
    </xf>
    <xf borderId="4" fillId="2" fontId="22" numFmtId="0" xfId="0" applyAlignment="1" applyBorder="1" applyFont="1">
      <alignment horizontal="right" readingOrder="0" vertical="bottom"/>
    </xf>
    <xf borderId="4" fillId="2" fontId="9" numFmtId="0" xfId="0" applyAlignment="1" applyBorder="1" applyFont="1">
      <alignment horizontal="center" vertical="bottom"/>
    </xf>
    <xf borderId="4" fillId="2" fontId="9" numFmtId="0" xfId="0" applyAlignment="1" applyBorder="1" applyFont="1">
      <alignment horizontal="center" readingOrder="0" vertical="bottom"/>
    </xf>
    <xf borderId="4" fillId="2" fontId="9" numFmtId="0" xfId="0" applyAlignment="1" applyBorder="1" applyFont="1">
      <alignment horizontal="center" vertical="bottom"/>
    </xf>
    <xf borderId="4" fillId="2" fontId="34" numFmtId="0" xfId="0" applyAlignment="1" applyBorder="1" applyFont="1">
      <alignment horizontal="center" vertical="bottom"/>
    </xf>
    <xf borderId="4" fillId="11" fontId="22" numFmtId="49" xfId="0" applyAlignment="1" applyBorder="1" applyFont="1" applyNumberFormat="1">
      <alignment readingOrder="0"/>
    </xf>
    <xf borderId="4" fillId="11" fontId="22" numFmtId="49" xfId="0" applyAlignment="1" applyBorder="1" applyFont="1" applyNumberFormat="1">
      <alignment readingOrder="0"/>
    </xf>
    <xf borderId="4" fillId="3" fontId="9" numFmtId="0" xfId="0" applyBorder="1" applyFont="1"/>
    <xf borderId="4" fillId="3" fontId="18" numFmtId="49" xfId="0" applyAlignment="1" applyBorder="1" applyFont="1" applyNumberFormat="1">
      <alignment horizontal="center" readingOrder="0" shrinkToFit="0" wrapText="1"/>
    </xf>
    <xf borderId="4" fillId="3" fontId="11" numFmtId="164" xfId="0" applyAlignment="1" applyBorder="1" applyFont="1" applyNumberFormat="1">
      <alignment horizontal="center" shrinkToFit="0" vertical="center" wrapText="1"/>
    </xf>
    <xf borderId="4" fillId="3" fontId="11" numFmtId="0" xfId="0" applyAlignment="1" applyBorder="1" applyFont="1">
      <alignment horizontal="center" shrinkToFit="0" vertical="center" wrapText="1"/>
    </xf>
    <xf borderId="4" fillId="3" fontId="16" numFmtId="0" xfId="0" applyAlignment="1" applyBorder="1" applyFont="1">
      <alignment horizontal="center" readingOrder="0"/>
    </xf>
    <xf borderId="4" fillId="16" fontId="9" numFmtId="0" xfId="0" applyAlignment="1" applyBorder="1" applyFill="1" applyFont="1">
      <alignment vertical="bottom"/>
    </xf>
    <xf borderId="4" fillId="3" fontId="9" numFmtId="0" xfId="0" applyAlignment="1" applyBorder="1" applyFont="1">
      <alignment vertical="bottom"/>
    </xf>
    <xf borderId="4" fillId="3" fontId="34" numFmtId="0" xfId="0" applyAlignment="1" applyBorder="1" applyFont="1">
      <alignment horizontal="center" vertical="bottom"/>
    </xf>
    <xf borderId="4" fillId="14" fontId="9" numFmtId="0" xfId="0" applyAlignment="1" applyBorder="1" applyFont="1">
      <alignment horizontal="center" readingOrder="0" vertical="bottom"/>
    </xf>
    <xf borderId="4" fillId="14" fontId="19" numFmtId="0" xfId="0" applyAlignment="1" applyBorder="1" applyFont="1">
      <alignment readingOrder="0"/>
    </xf>
    <xf borderId="4" fillId="14" fontId="19" numFmtId="0" xfId="0" applyAlignment="1" applyBorder="1" applyFont="1">
      <alignment readingOrder="0"/>
    </xf>
    <xf borderId="4" fillId="14" fontId="29" numFmtId="0" xfId="0" applyBorder="1" applyFont="1"/>
    <xf borderId="4" fillId="14" fontId="19" numFmtId="0" xfId="0" applyBorder="1" applyFont="1"/>
    <xf borderId="4" fillId="14" fontId="9" numFmtId="0" xfId="0" applyAlignment="1" applyBorder="1" applyFont="1">
      <alignment readingOrder="0" vertical="bottom"/>
    </xf>
    <xf borderId="4" fillId="14" fontId="9" numFmtId="0" xfId="0" applyAlignment="1" applyBorder="1" applyFont="1">
      <alignment vertical="bottom"/>
    </xf>
    <xf borderId="4" fillId="14" fontId="9" numFmtId="0" xfId="0" applyAlignment="1" applyBorder="1" applyFont="1">
      <alignment horizontal="center" vertical="bottom"/>
    </xf>
    <xf borderId="4" fillId="14" fontId="34" numFmtId="0" xfId="0" applyAlignment="1" applyBorder="1" applyFont="1">
      <alignment horizontal="center" readingOrder="0" vertical="bottom"/>
    </xf>
    <xf borderId="4" fillId="14" fontId="36" numFmtId="0" xfId="0" applyAlignment="1" applyBorder="1" applyFont="1">
      <alignment readingOrder="0"/>
    </xf>
    <xf borderId="4" fillId="14" fontId="36" numFmtId="0" xfId="0" applyAlignment="1" applyBorder="1" applyFont="1">
      <alignment readingOrder="0"/>
    </xf>
    <xf borderId="4" fillId="14" fontId="34" numFmtId="0" xfId="0" applyAlignment="1" applyBorder="1" applyFont="1">
      <alignment horizontal="center" vertical="bottom"/>
    </xf>
    <xf borderId="4" fillId="14" fontId="24" numFmtId="0" xfId="0" applyAlignment="1" applyBorder="1" applyFont="1">
      <alignment horizontal="center" readingOrder="0" vertical="bottom"/>
    </xf>
    <xf borderId="4" fillId="14" fontId="9" numFmtId="49" xfId="0" applyAlignment="1" applyBorder="1" applyFont="1" applyNumberFormat="1">
      <alignment readingOrder="0" vertical="bottom"/>
    </xf>
    <xf borderId="4" fillId="14" fontId="9" numFmtId="49" xfId="0" applyAlignment="1" applyBorder="1" applyFont="1" applyNumberFormat="1">
      <alignment readingOrder="0" vertical="bottom"/>
    </xf>
    <xf borderId="4" fillId="14" fontId="21" numFmtId="0" xfId="0" applyAlignment="1" applyBorder="1" applyFont="1">
      <alignment readingOrder="0" vertical="bottom"/>
    </xf>
    <xf borderId="4" fillId="14" fontId="19" numFmtId="0" xfId="0" applyBorder="1" applyFont="1"/>
    <xf borderId="4" fillId="14" fontId="21" numFmtId="0" xfId="0" applyAlignment="1" applyBorder="1" applyFont="1">
      <alignment vertical="bottom"/>
    </xf>
    <xf borderId="4" fillId="14" fontId="21" numFmtId="49" xfId="0" applyAlignment="1" applyBorder="1" applyFont="1" applyNumberFormat="1">
      <alignment readingOrder="0" vertical="bottom"/>
    </xf>
    <xf borderId="4" fillId="2" fontId="9" numFmtId="0" xfId="0" applyAlignment="1" applyBorder="1" applyFont="1">
      <alignment horizontal="center" vertical="center"/>
    </xf>
    <xf borderId="4" fillId="2" fontId="16" numFmtId="49" xfId="0" applyAlignment="1" applyBorder="1" applyFont="1" applyNumberFormat="1">
      <alignment horizontal="center" vertical="center"/>
    </xf>
    <xf borderId="4" fillId="2" fontId="16" numFmtId="49" xfId="0" applyAlignment="1" applyBorder="1" applyFont="1" applyNumberFormat="1">
      <alignment horizontal="center" vertical="center"/>
    </xf>
    <xf borderId="4" fillId="2" fontId="11" numFmtId="164" xfId="0" applyAlignment="1" applyBorder="1" applyFont="1" applyNumberFormat="1">
      <alignment horizontal="center" shrinkToFit="0" vertical="center" wrapText="1"/>
    </xf>
    <xf borderId="4" fillId="2" fontId="11" numFmtId="0" xfId="0" applyAlignment="1" applyBorder="1" applyFont="1">
      <alignment horizontal="center" shrinkToFit="0" vertical="center" wrapText="1"/>
    </xf>
    <xf borderId="19" fillId="2" fontId="16" numFmtId="0" xfId="0" applyAlignment="1" applyBorder="1" applyFont="1">
      <alignment horizontal="center" readingOrder="0" vertical="center"/>
    </xf>
    <xf borderId="20" fillId="0" fontId="25" numFmtId="0" xfId="0" applyBorder="1" applyFont="1"/>
    <xf borderId="4" fillId="2" fontId="34" numFmtId="0" xfId="0" applyAlignment="1" applyBorder="1" applyFont="1">
      <alignment horizontal="center" vertical="center"/>
    </xf>
    <xf borderId="4" fillId="0" fontId="19" numFmtId="0" xfId="0" applyBorder="1" applyFont="1"/>
    <xf borderId="4" fillId="0" fontId="19" numFmtId="0" xfId="0" applyBorder="1" applyFont="1"/>
    <xf borderId="4" fillId="0" fontId="19" numFmtId="0" xfId="0" applyAlignment="1" applyBorder="1" applyFont="1">
      <alignment horizontal="center"/>
    </xf>
    <xf borderId="4" fillId="0" fontId="34" numFmtId="0" xfId="0" applyAlignment="1" applyBorder="1" applyFont="1">
      <alignment horizontal="center"/>
    </xf>
    <xf borderId="4" fillId="15" fontId="9" numFmtId="0" xfId="0" applyAlignment="1" applyBorder="1" applyFont="1">
      <alignment readingOrder="0" vertical="bottom"/>
    </xf>
    <xf borderId="4" fillId="15" fontId="9" numFmtId="49" xfId="0" applyAlignment="1" applyBorder="1" applyFont="1" applyNumberFormat="1">
      <alignment readingOrder="0" vertical="bottom"/>
    </xf>
    <xf borderId="4" fillId="15" fontId="9" numFmtId="49" xfId="0" applyAlignment="1" applyBorder="1" applyFont="1" applyNumberFormat="1">
      <alignment readingOrder="0" vertical="bottom"/>
    </xf>
    <xf borderId="4" fillId="15" fontId="21" numFmtId="0" xfId="0" applyAlignment="1" applyBorder="1" applyFont="1">
      <alignment vertical="bottom"/>
    </xf>
    <xf borderId="4" fillId="15" fontId="9" numFmtId="0" xfId="0" applyAlignment="1" applyBorder="1" applyFont="1">
      <alignment vertical="bottom"/>
    </xf>
    <xf borderId="19" fillId="15" fontId="9" numFmtId="0" xfId="0" applyAlignment="1" applyBorder="1" applyFont="1">
      <alignment horizontal="center" readingOrder="0" vertical="bottom"/>
    </xf>
    <xf borderId="4" fillId="15" fontId="9" numFmtId="0" xfId="0" applyAlignment="1" applyBorder="1" applyFont="1">
      <alignment horizontal="center" vertical="bottom"/>
    </xf>
    <xf borderId="4" fillId="15" fontId="34" numFmtId="0" xfId="0" applyAlignment="1" applyBorder="1" applyFont="1">
      <alignment horizontal="center" vertical="bottom"/>
    </xf>
    <xf borderId="4" fillId="15" fontId="9" numFmtId="0" xfId="0" applyAlignment="1" applyBorder="1" applyFont="1">
      <alignment readingOrder="0" vertical="bottom"/>
    </xf>
    <xf borderId="4" fillId="15" fontId="19" numFmtId="0" xfId="0" applyBorder="1" applyFont="1"/>
    <xf borderId="4" fillId="15" fontId="19" numFmtId="0" xfId="0" applyBorder="1" applyFont="1"/>
    <xf borderId="4" fillId="15" fontId="21" numFmtId="49" xfId="0" applyBorder="1" applyFont="1" applyNumberFormat="1"/>
    <xf borderId="4" fillId="15" fontId="21" numFmtId="49" xfId="0" applyBorder="1" applyFont="1" applyNumberFormat="1"/>
    <xf borderId="4" fillId="15" fontId="6" numFmtId="49" xfId="0" applyAlignment="1" applyBorder="1" applyFont="1" applyNumberFormat="1">
      <alignment readingOrder="0"/>
    </xf>
    <xf borderId="4" fillId="15" fontId="6" numFmtId="49" xfId="0" applyAlignment="1" applyBorder="1" applyFont="1" applyNumberFormat="1">
      <alignment readingOrder="0"/>
    </xf>
    <xf borderId="4" fillId="15" fontId="6" numFmtId="49" xfId="0" applyBorder="1" applyFont="1" applyNumberFormat="1"/>
    <xf borderId="4" fillId="15" fontId="6" numFmtId="49" xfId="0" applyBorder="1" applyFont="1" applyNumberFormat="1"/>
    <xf borderId="4" fillId="15" fontId="6" numFmtId="49" xfId="0" applyAlignment="1" applyBorder="1" applyFont="1" applyNumberFormat="1">
      <alignment vertical="bottom"/>
    </xf>
    <xf borderId="4" fillId="15" fontId="6" numFmtId="49" xfId="0" applyAlignment="1" applyBorder="1" applyFont="1" applyNumberFormat="1">
      <alignment vertical="bottom"/>
    </xf>
    <xf borderId="4" fillId="15" fontId="29" numFmtId="0" xfId="0" applyBorder="1" applyFont="1"/>
    <xf borderId="4" fillId="15" fontId="19" numFmtId="0" xfId="0" applyAlignment="1" applyBorder="1" applyFont="1">
      <alignment horizontal="center"/>
    </xf>
    <xf borderId="4" fillId="15" fontId="34" numFmtId="0" xfId="0" applyAlignment="1" applyBorder="1" applyFont="1">
      <alignment horizontal="center"/>
    </xf>
    <xf borderId="4" fillId="15" fontId="19" numFmtId="49" xfId="0" applyBorder="1" applyFont="1" applyNumberFormat="1"/>
    <xf borderId="4" fillId="15" fontId="19" numFmtId="49" xfId="0" applyBorder="1" applyFont="1" applyNumberFormat="1"/>
    <xf borderId="0" fillId="0" fontId="35" numFmtId="0" xfId="0" applyAlignment="1" applyFont="1">
      <alignment readingOrder="0" shrinkToFit="0" vertical="center" wrapText="1"/>
    </xf>
    <xf borderId="0" fillId="0" fontId="35" numFmtId="49" xfId="0" applyAlignment="1" applyFont="1" applyNumberFormat="1">
      <alignment horizontal="center" shrinkToFit="0" vertical="center" wrapText="1"/>
    </xf>
    <xf borderId="0" fillId="0" fontId="35" numFmtId="49" xfId="0" applyAlignment="1" applyFont="1" applyNumberFormat="1">
      <alignment horizontal="center" readingOrder="0" shrinkToFit="0" vertical="center" wrapText="1"/>
    </xf>
    <xf borderId="0" fillId="0" fontId="35" numFmtId="49" xfId="0" applyAlignment="1" applyFont="1" applyNumberFormat="1">
      <alignment horizontal="center" readingOrder="0" shrinkToFit="0" vertical="center" wrapText="1"/>
    </xf>
    <xf borderId="0" fillId="0" fontId="19" numFmtId="49" xfId="0" applyFont="1" applyNumberFormat="1"/>
    <xf borderId="0" fillId="0" fontId="29" numFmtId="0" xfId="0" applyAlignment="1" applyFont="1">
      <alignment horizontal="center" readingOrder="0"/>
    </xf>
    <xf borderId="0" fillId="0" fontId="19" numFmtId="0" xfId="0" applyFont="1"/>
    <xf borderId="4" fillId="0" fontId="35" numFmtId="0" xfId="0" applyAlignment="1" applyBorder="1" applyFont="1">
      <alignment horizontal="center" readingOrder="0" vertical="center"/>
    </xf>
    <xf borderId="0" fillId="0" fontId="29" numFmtId="0" xfId="0" applyAlignment="1" applyFont="1">
      <alignment readingOrder="0"/>
    </xf>
    <xf borderId="4" fillId="11" fontId="37" numFmtId="0" xfId="0" applyAlignment="1" applyBorder="1" applyFont="1">
      <alignment readingOrder="0" shrinkToFit="0" vertical="center" wrapText="1"/>
    </xf>
    <xf borderId="4" fillId="11" fontId="18" numFmtId="49" xfId="0" applyAlignment="1" applyBorder="1" applyFont="1" applyNumberFormat="1">
      <alignment horizontal="center" shrinkToFit="0" vertical="center" wrapText="1"/>
    </xf>
    <xf borderId="4" fillId="11" fontId="18" numFmtId="49" xfId="0" applyAlignment="1" applyBorder="1" applyFont="1" applyNumberFormat="1">
      <alignment horizontal="center" readingOrder="0" shrinkToFit="0" vertical="center" wrapText="1"/>
    </xf>
    <xf borderId="4" fillId="11" fontId="18" numFmtId="164" xfId="0" applyAlignment="1" applyBorder="1" applyFont="1" applyNumberFormat="1">
      <alignment horizontal="center" shrinkToFit="0" vertical="center" wrapText="1"/>
    </xf>
    <xf borderId="4" fillId="11" fontId="38" numFmtId="0" xfId="0" applyAlignment="1" applyBorder="1" applyFont="1">
      <alignment horizontal="center" shrinkToFit="0" vertical="center" wrapText="1"/>
    </xf>
    <xf borderId="4" fillId="11" fontId="18" numFmtId="0" xfId="0" applyAlignment="1" applyBorder="1" applyFont="1">
      <alignment horizontal="center" readingOrder="0" shrinkToFit="0" vertical="center" wrapText="1"/>
    </xf>
    <xf borderId="0" fillId="0" fontId="39" numFmtId="0" xfId="0" applyFont="1"/>
    <xf borderId="4" fillId="11" fontId="18" numFmtId="0" xfId="0" applyAlignment="1" applyBorder="1" applyFont="1">
      <alignment horizontal="center" readingOrder="0" vertical="center"/>
    </xf>
    <xf borderId="4" fillId="11" fontId="40" numFmtId="0" xfId="0" applyAlignment="1" applyBorder="1" applyFont="1">
      <alignment horizontal="center" readingOrder="0" shrinkToFit="0" vertical="center" wrapText="1"/>
    </xf>
    <xf borderId="4" fillId="11" fontId="18" numFmtId="0" xfId="0" applyAlignment="1" applyBorder="1" applyFont="1">
      <alignment horizontal="center" shrinkToFit="0" vertical="center" wrapText="1"/>
    </xf>
    <xf borderId="4" fillId="9" fontId="6" numFmtId="0" xfId="0" applyAlignment="1" applyBorder="1" applyFont="1">
      <alignment readingOrder="0"/>
    </xf>
    <xf borderId="0" fillId="3" fontId="11" numFmtId="49" xfId="0" applyAlignment="1" applyFont="1" applyNumberFormat="1">
      <alignment vertical="bottom"/>
    </xf>
    <xf borderId="21" fillId="10" fontId="17" numFmtId="49" xfId="0" applyAlignment="1" applyBorder="1" applyFont="1" applyNumberFormat="1">
      <alignment readingOrder="0"/>
    </xf>
    <xf borderId="4" fillId="9" fontId="6" numFmtId="0" xfId="0" applyAlignment="1" applyBorder="1" applyFont="1">
      <alignment horizontal="right" readingOrder="0" vertical="bottom"/>
    </xf>
    <xf borderId="4" fillId="0" fontId="11" numFmtId="49" xfId="0" applyAlignment="1" applyBorder="1" applyFont="1" applyNumberFormat="1">
      <alignment readingOrder="0" vertical="bottom"/>
    </xf>
    <xf borderId="22" fillId="17" fontId="25" numFmtId="0" xfId="0" applyBorder="1" applyFill="1" applyFont="1"/>
    <xf borderId="4" fillId="3" fontId="11" numFmtId="49" xfId="0" applyAlignment="1" applyBorder="1" applyFont="1" applyNumberFormat="1">
      <alignment vertical="bottom"/>
    </xf>
    <xf borderId="4" fillId="0" fontId="11" numFmtId="49" xfId="0" applyAlignment="1" applyBorder="1" applyFont="1" applyNumberFormat="1">
      <alignment vertical="bottom"/>
    </xf>
    <xf borderId="21" fillId="10" fontId="11" numFmtId="49" xfId="0" applyAlignment="1" applyBorder="1" applyFont="1" applyNumberFormat="1">
      <alignment horizontal="left" readingOrder="0" textRotation="60"/>
    </xf>
    <xf borderId="23" fillId="17" fontId="25" numFmtId="0" xfId="0" applyBorder="1" applyFont="1"/>
    <xf borderId="23" fillId="10" fontId="25" numFmtId="0" xfId="0" applyBorder="1" applyFont="1"/>
    <xf borderId="21" fillId="10" fontId="41" numFmtId="49" xfId="0" applyAlignment="1" applyBorder="1" applyFont="1" applyNumberFormat="1">
      <alignment horizontal="center" readingOrder="0" textRotation="60" vertical="center"/>
    </xf>
    <xf borderId="22" fillId="10" fontId="25" numFmtId="0" xfId="0" applyBorder="1" applyFont="1"/>
    <xf borderId="21" fillId="17" fontId="17" numFmtId="49" xfId="0" applyAlignment="1" applyBorder="1" applyFont="1" applyNumberFormat="1">
      <alignment horizontal="center" readingOrder="0" textRotation="60" vertical="center"/>
    </xf>
    <xf borderId="4" fillId="0" fontId="11" numFmtId="49" xfId="0" applyAlignment="1" applyBorder="1" applyFont="1" applyNumberFormat="1">
      <alignment horizontal="center" vertical="center"/>
    </xf>
    <xf borderId="21" fillId="17" fontId="17" numFmtId="49" xfId="0" applyBorder="1" applyFont="1" applyNumberFormat="1"/>
    <xf borderId="0" fillId="0" fontId="11" numFmtId="49" xfId="0" applyAlignment="1" applyFont="1" applyNumberFormat="1">
      <alignment vertical="bottom"/>
    </xf>
    <xf borderId="4" fillId="10" fontId="17" numFmtId="49" xfId="0" applyBorder="1" applyFont="1" applyNumberFormat="1"/>
    <xf borderId="4" fillId="17" fontId="17" numFmtId="49" xfId="0" applyBorder="1" applyFont="1" applyNumberFormat="1"/>
    <xf borderId="4" fillId="8" fontId="6" numFmtId="0" xfId="0" applyBorder="1" applyFont="1"/>
    <xf borderId="0" fillId="8" fontId="11" numFmtId="49" xfId="0" applyAlignment="1" applyFont="1" applyNumberFormat="1">
      <alignment horizontal="center" readingOrder="0" vertical="bottom"/>
    </xf>
    <xf borderId="4" fillId="8" fontId="17" numFmtId="49" xfId="0" applyAlignment="1" applyBorder="1" applyFont="1" applyNumberFormat="1">
      <alignment readingOrder="0"/>
    </xf>
    <xf borderId="4" fillId="8" fontId="6" numFmtId="164" xfId="0" applyAlignment="1" applyBorder="1" applyFont="1" applyNumberFormat="1">
      <alignment horizontal="center" shrinkToFit="0" vertical="bottom" wrapText="1"/>
    </xf>
    <xf borderId="4" fillId="8" fontId="6" numFmtId="0" xfId="0" applyAlignment="1" applyBorder="1" applyFont="1">
      <alignment horizontal="right" readingOrder="0" vertical="bottom"/>
    </xf>
    <xf borderId="4" fillId="8" fontId="7" numFmtId="0" xfId="0" applyAlignment="1" applyBorder="1" applyFont="1">
      <alignment vertical="bottom"/>
    </xf>
    <xf borderId="4" fillId="8" fontId="7" numFmtId="0" xfId="0" applyAlignment="1" applyBorder="1" applyFont="1">
      <alignment horizontal="center" vertical="bottom"/>
    </xf>
    <xf borderId="4" fillId="18" fontId="11" numFmtId="49" xfId="0" applyAlignment="1" applyBorder="1" applyFill="1" applyFont="1" applyNumberFormat="1">
      <alignment vertical="bottom"/>
    </xf>
    <xf borderId="4" fillId="17" fontId="17" numFmtId="49" xfId="0" applyAlignment="1" applyBorder="1" applyFont="1" applyNumberFormat="1">
      <alignment readingOrder="0"/>
    </xf>
    <xf borderId="21" fillId="10" fontId="17" numFmtId="49" xfId="0" applyAlignment="1" applyBorder="1" applyFont="1" applyNumberFormat="1">
      <alignment readingOrder="0" vertical="bottom"/>
    </xf>
    <xf borderId="21" fillId="17" fontId="42" numFmtId="49" xfId="0" applyAlignment="1" applyBorder="1" applyFont="1" applyNumberFormat="1">
      <alignment readingOrder="0" vertical="bottom"/>
    </xf>
    <xf borderId="4" fillId="0" fontId="11" numFmtId="0" xfId="0" applyAlignment="1" applyBorder="1" applyFont="1">
      <alignment vertical="bottom"/>
    </xf>
    <xf borderId="21" fillId="10" fontId="42" numFmtId="49" xfId="0" applyAlignment="1" applyBorder="1" applyFont="1" applyNumberFormat="1">
      <alignment readingOrder="0" vertical="bottom"/>
    </xf>
    <xf borderId="4" fillId="10" fontId="42" numFmtId="49" xfId="0" applyAlignment="1" applyBorder="1" applyFont="1" applyNumberFormat="1">
      <alignment vertical="bottom"/>
    </xf>
    <xf borderId="21" fillId="17" fontId="42" numFmtId="49" xfId="0" applyAlignment="1" applyBorder="1" applyFont="1" applyNumberFormat="1">
      <alignment vertical="bottom"/>
    </xf>
    <xf borderId="21" fillId="10" fontId="42" numFmtId="49" xfId="0" applyAlignment="1" applyBorder="1" applyFont="1" applyNumberFormat="1">
      <alignment vertical="bottom"/>
    </xf>
    <xf borderId="4" fillId="17" fontId="42" numFmtId="49" xfId="0" applyAlignment="1" applyBorder="1" applyFont="1" applyNumberFormat="1">
      <alignment vertical="bottom"/>
    </xf>
    <xf borderId="21" fillId="12" fontId="7" numFmtId="0" xfId="0" applyBorder="1" applyFont="1"/>
    <xf borderId="21" fillId="12" fontId="11" numFmtId="49" xfId="0" applyAlignment="1" applyBorder="1" applyFont="1" applyNumberFormat="1">
      <alignment horizontal="center" readingOrder="0" vertical="bottom"/>
    </xf>
    <xf borderId="21" fillId="12" fontId="42" numFmtId="49" xfId="0" applyAlignment="1" applyBorder="1" applyFont="1" applyNumberFormat="1">
      <alignment vertical="bottom"/>
    </xf>
    <xf borderId="21" fillId="12" fontId="6" numFmtId="164" xfId="0" applyAlignment="1" applyBorder="1" applyFont="1" applyNumberFormat="1">
      <alignment vertical="bottom"/>
    </xf>
    <xf borderId="21" fillId="12" fontId="7" numFmtId="0" xfId="0" applyAlignment="1" applyBorder="1" applyFont="1">
      <alignment vertical="bottom"/>
    </xf>
    <xf borderId="21" fillId="12" fontId="7" numFmtId="0" xfId="0" applyAlignment="1" applyBorder="1" applyFont="1">
      <alignment horizontal="center" vertical="bottom"/>
    </xf>
    <xf borderId="16" fillId="9" fontId="7" numFmtId="0" xfId="0" applyAlignment="1" applyBorder="1" applyFont="1">
      <alignment readingOrder="0"/>
    </xf>
    <xf borderId="16" fillId="0" fontId="11" numFmtId="49" xfId="0" applyAlignment="1" applyBorder="1" applyFont="1" applyNumberFormat="1">
      <alignment vertical="bottom"/>
    </xf>
    <xf borderId="16" fillId="10" fontId="42" numFmtId="49" xfId="0" applyAlignment="1" applyBorder="1" applyFont="1" applyNumberFormat="1">
      <alignment readingOrder="0" vertical="bottom"/>
    </xf>
    <xf borderId="16" fillId="9" fontId="6" numFmtId="164" xfId="0" applyAlignment="1" applyBorder="1" applyFont="1" applyNumberFormat="1">
      <alignment vertical="bottom"/>
    </xf>
    <xf borderId="16" fillId="9" fontId="7" numFmtId="0" xfId="0" applyBorder="1" applyFont="1"/>
    <xf borderId="16" fillId="9" fontId="7" numFmtId="0" xfId="0" applyAlignment="1" applyBorder="1" applyFont="1">
      <alignment vertical="bottom"/>
    </xf>
    <xf borderId="16" fillId="0" fontId="19" numFmtId="0" xfId="0" applyBorder="1" applyFont="1"/>
    <xf borderId="16" fillId="10" fontId="7" numFmtId="0" xfId="0" applyAlignment="1" applyBorder="1" applyFont="1">
      <alignment vertical="bottom"/>
    </xf>
    <xf borderId="16" fillId="4" fontId="7" numFmtId="0" xfId="0" applyAlignment="1" applyBorder="1" applyFont="1">
      <alignment horizontal="center" vertical="bottom"/>
    </xf>
    <xf borderId="16" fillId="3" fontId="7" numFmtId="0" xfId="0" applyAlignment="1" applyBorder="1" applyFont="1">
      <alignment horizontal="center" vertical="bottom"/>
    </xf>
    <xf borderId="16" fillId="0" fontId="7" numFmtId="0" xfId="0" applyAlignment="1" applyBorder="1" applyFont="1">
      <alignment vertical="bottom"/>
    </xf>
    <xf borderId="16" fillId="17" fontId="42" numFmtId="49" xfId="0" applyAlignment="1" applyBorder="1" applyFont="1" applyNumberFormat="1">
      <alignment vertical="bottom"/>
    </xf>
    <xf borderId="16" fillId="9" fontId="6" numFmtId="0" xfId="0" applyAlignment="1" applyBorder="1" applyFont="1">
      <alignment readingOrder="0"/>
    </xf>
    <xf borderId="16" fillId="9" fontId="6" numFmtId="0" xfId="0" applyAlignment="1" applyBorder="1" applyFont="1">
      <alignment vertical="bottom"/>
    </xf>
    <xf borderId="16" fillId="10" fontId="42" numFmtId="49" xfId="0" applyAlignment="1" applyBorder="1" applyFont="1" applyNumberFormat="1">
      <alignment vertical="bottom"/>
    </xf>
    <xf borderId="16" fillId="17" fontId="42" numFmtId="49" xfId="0" applyAlignment="1" applyBorder="1" applyFont="1" applyNumberFormat="1">
      <alignment readingOrder="0" vertical="bottom"/>
    </xf>
    <xf borderId="16" fillId="9" fontId="6" numFmtId="0" xfId="0" applyBorder="1" applyFont="1"/>
    <xf borderId="16" fillId="9" fontId="42" numFmtId="0" xfId="0" applyAlignment="1" applyBorder="1" applyFont="1">
      <alignment horizontal="center" vertical="center"/>
    </xf>
    <xf borderId="16" fillId="0" fontId="17" numFmtId="49" xfId="0" applyAlignment="1" applyBorder="1" applyFont="1" applyNumberFormat="1">
      <alignment horizontal="center" readingOrder="0" vertical="center"/>
    </xf>
    <xf borderId="16" fillId="17" fontId="42" numFmtId="49" xfId="0" applyAlignment="1" applyBorder="1" applyFont="1" applyNumberFormat="1">
      <alignment horizontal="center" vertical="center"/>
    </xf>
    <xf borderId="16" fillId="9" fontId="17" numFmtId="164" xfId="0" applyAlignment="1" applyBorder="1" applyFont="1" applyNumberFormat="1">
      <alignment horizontal="center" vertical="center"/>
    </xf>
    <xf borderId="16" fillId="0" fontId="43" numFmtId="0" xfId="0" applyAlignment="1" applyBorder="1" applyFont="1">
      <alignment horizontal="center" vertical="center"/>
    </xf>
    <xf borderId="16" fillId="10" fontId="42" numFmtId="0" xfId="0" applyAlignment="1" applyBorder="1" applyFont="1">
      <alignment horizontal="center" vertical="center"/>
    </xf>
    <xf borderId="16" fillId="0" fontId="42" numFmtId="0" xfId="0" applyAlignment="1" applyBorder="1" applyFont="1">
      <alignment horizontal="center" vertical="center"/>
    </xf>
    <xf borderId="22" fillId="0" fontId="7" numFmtId="0" xfId="0" applyBorder="1" applyFont="1"/>
    <xf borderId="22" fillId="0" fontId="6" numFmtId="49" xfId="0" applyAlignment="1" applyBorder="1" applyFont="1" applyNumberFormat="1">
      <alignment vertical="bottom"/>
    </xf>
    <xf borderId="22" fillId="10" fontId="42" numFmtId="49" xfId="0" applyAlignment="1" applyBorder="1" applyFont="1" applyNumberFormat="1">
      <alignment vertical="bottom"/>
    </xf>
    <xf borderId="22" fillId="10" fontId="6" numFmtId="164" xfId="0" applyAlignment="1" applyBorder="1" applyFont="1" applyNumberFormat="1">
      <alignment vertical="bottom"/>
    </xf>
    <xf borderId="22" fillId="0" fontId="7" numFmtId="0" xfId="0" applyAlignment="1" applyBorder="1" applyFont="1">
      <alignment vertical="bottom"/>
    </xf>
    <xf borderId="22" fillId="0" fontId="7" numFmtId="0" xfId="0" applyAlignment="1" applyBorder="1" applyFont="1">
      <alignment horizontal="center" vertical="bottom"/>
    </xf>
    <xf borderId="4" fillId="11" fontId="7" numFmtId="0" xfId="0" applyBorder="1" applyFont="1"/>
    <xf borderId="4" fillId="11" fontId="6" numFmtId="49" xfId="0" applyAlignment="1" applyBorder="1" applyFont="1" applyNumberFormat="1">
      <alignment readingOrder="0" vertical="bottom"/>
    </xf>
    <xf borderId="4" fillId="11" fontId="42" numFmtId="49" xfId="0" applyAlignment="1" applyBorder="1" applyFont="1" applyNumberFormat="1">
      <alignment vertical="bottom"/>
    </xf>
    <xf borderId="4" fillId="11" fontId="6" numFmtId="164" xfId="0" applyAlignment="1" applyBorder="1" applyFont="1" applyNumberFormat="1">
      <alignment vertical="bottom"/>
    </xf>
    <xf borderId="4" fillId="11" fontId="7" numFmtId="0" xfId="0" applyAlignment="1" applyBorder="1" applyFont="1">
      <alignment vertical="bottom"/>
    </xf>
    <xf borderId="4" fillId="11" fontId="7" numFmtId="0" xfId="0" applyAlignment="1" applyBorder="1" applyFont="1">
      <alignment horizontal="center" vertical="bottom"/>
    </xf>
    <xf borderId="4" fillId="9" fontId="7" numFmtId="165" xfId="0" applyAlignment="1" applyBorder="1" applyFont="1" applyNumberFormat="1">
      <alignment readingOrder="0" vertical="bottom"/>
    </xf>
    <xf borderId="4" fillId="9" fontId="7" numFmtId="49" xfId="0" applyAlignment="1" applyBorder="1" applyFont="1" applyNumberFormat="1">
      <alignment horizontal="right" vertical="bottom"/>
    </xf>
    <xf borderId="4" fillId="2" fontId="7" numFmtId="49" xfId="0" applyAlignment="1" applyBorder="1" applyFont="1" applyNumberFormat="1">
      <alignment vertical="bottom"/>
    </xf>
    <xf borderId="4" fillId="7" fontId="44" numFmtId="49" xfId="0" applyAlignment="1" applyBorder="1" applyFont="1" applyNumberFormat="1">
      <alignment horizontal="center" readingOrder="0" vertical="center"/>
    </xf>
    <xf borderId="4" fillId="7" fontId="11" numFmtId="0" xfId="0" applyAlignment="1" applyBorder="1" applyFont="1">
      <alignment horizontal="center" readingOrder="0" shrinkToFit="0" vertical="center" wrapText="1"/>
    </xf>
    <xf borderId="4" fillId="0" fontId="9" numFmtId="49" xfId="0" applyAlignment="1" applyBorder="1" applyFont="1" applyNumberFormat="1">
      <alignment horizontal="center"/>
    </xf>
    <xf borderId="4" fillId="0" fontId="45" numFmtId="49" xfId="0" applyAlignment="1" applyBorder="1" applyFont="1" applyNumberFormat="1">
      <alignment horizontal="center"/>
    </xf>
    <xf borderId="4" fillId="3" fontId="45" numFmtId="49" xfId="0" applyAlignment="1" applyBorder="1" applyFont="1" applyNumberFormat="1">
      <alignment horizontal="center"/>
    </xf>
    <xf borderId="4" fillId="8" fontId="45" numFmtId="49" xfId="0" applyAlignment="1" applyBorder="1" applyFont="1" applyNumberFormat="1">
      <alignment horizontal="center" vertical="bottom"/>
    </xf>
    <xf borderId="4" fillId="10" fontId="32" numFmtId="49" xfId="0" applyAlignment="1" applyBorder="1" applyFont="1" applyNumberFormat="1">
      <alignment horizontal="center" readingOrder="0"/>
    </xf>
    <xf borderId="4" fillId="0" fontId="19" numFmtId="0" xfId="0" applyAlignment="1" applyBorder="1" applyFont="1">
      <alignment horizontal="center"/>
    </xf>
    <xf borderId="4" fillId="10" fontId="7" numFmtId="49" xfId="0" applyAlignment="1" applyBorder="1" applyFont="1" applyNumberFormat="1">
      <alignment horizontal="center" readingOrder="0" vertical="bottom"/>
    </xf>
    <xf borderId="4" fillId="10" fontId="7" numFmtId="49" xfId="0" applyAlignment="1" applyBorder="1" applyFont="1" applyNumberFormat="1">
      <alignment horizontal="center" vertical="bottom"/>
    </xf>
    <xf borderId="4" fillId="13" fontId="6" numFmtId="49" xfId="0" applyBorder="1" applyFont="1" applyNumberFormat="1"/>
    <xf borderId="4" fillId="7" fontId="6" numFmtId="49" xfId="0" applyBorder="1" applyFont="1" applyNumberFormat="1"/>
    <xf borderId="4" fillId="19" fontId="6" numFmtId="49" xfId="0" applyBorder="1" applyFill="1" applyFont="1" applyNumberFormat="1"/>
    <xf borderId="4" fillId="11" fontId="19" numFmtId="49" xfId="0" applyAlignment="1" applyBorder="1" applyFont="1" applyNumberFormat="1">
      <alignment horizontal="center"/>
    </xf>
    <xf borderId="4" fillId="12" fontId="9" numFmtId="49" xfId="0" applyAlignment="1" applyBorder="1" applyFont="1" applyNumberFormat="1">
      <alignment horizontal="center" vertical="bottom"/>
    </xf>
    <xf borderId="4" fillId="12" fontId="19" numFmtId="49" xfId="0" applyAlignment="1" applyBorder="1" applyFont="1" applyNumberFormat="1">
      <alignment horizontal="center"/>
    </xf>
    <xf borderId="4" fillId="10" fontId="9" numFmtId="49" xfId="0" applyAlignment="1" applyBorder="1" applyFont="1" applyNumberFormat="1">
      <alignment horizontal="center" vertical="bottom"/>
    </xf>
    <xf borderId="4" fillId="11" fontId="21" numFmtId="0" xfId="0" applyAlignment="1" applyBorder="1" applyFont="1">
      <alignment readingOrder="0"/>
    </xf>
    <xf borderId="4" fillId="13" fontId="9" numFmtId="0" xfId="0" applyAlignment="1" applyBorder="1" applyFont="1">
      <alignment horizontal="center" readingOrder="0" vertical="bottom"/>
    </xf>
    <xf borderId="4" fillId="11" fontId="36" numFmtId="0" xfId="0" applyAlignment="1" applyBorder="1" applyFont="1">
      <alignment readingOrder="0"/>
    </xf>
    <xf borderId="4" fillId="11" fontId="21" numFmtId="164" xfId="0" applyAlignment="1" applyBorder="1" applyFont="1" applyNumberFormat="1">
      <alignment readingOrder="0" vertical="bottom"/>
    </xf>
    <xf borderId="4" fillId="3" fontId="16" numFmtId="0" xfId="0" applyAlignment="1" applyBorder="1" applyFont="1">
      <alignment horizontal="center"/>
    </xf>
    <xf borderId="4" fillId="3" fontId="9" numFmtId="49" xfId="0" applyAlignment="1" applyBorder="1" applyFont="1" applyNumberFormat="1">
      <alignment horizontal="center" vertical="bottom"/>
    </xf>
    <xf borderId="4" fillId="14" fontId="9" numFmtId="49" xfId="0" applyAlignment="1" applyBorder="1" applyFont="1" applyNumberFormat="1">
      <alignment horizontal="center" vertical="bottom"/>
    </xf>
    <xf borderId="4" fillId="14" fontId="29" numFmtId="0" xfId="0" applyAlignment="1" applyBorder="1" applyFont="1">
      <alignment readingOrder="0"/>
    </xf>
    <xf borderId="4" fillId="2" fontId="9" numFmtId="49" xfId="0" applyAlignment="1" applyBorder="1" applyFont="1" applyNumberFormat="1">
      <alignment horizontal="center" vertical="center"/>
    </xf>
    <xf borderId="4" fillId="0" fontId="19" numFmtId="49" xfId="0" applyAlignment="1" applyBorder="1" applyFont="1" applyNumberFormat="1">
      <alignment horizontal="center"/>
    </xf>
    <xf borderId="4" fillId="15" fontId="9" numFmtId="49" xfId="0" applyAlignment="1" applyBorder="1" applyFont="1" applyNumberFormat="1">
      <alignment horizontal="center" vertical="bottom"/>
    </xf>
    <xf borderId="4" fillId="15" fontId="19" numFmtId="49" xfId="0" applyAlignment="1" applyBorder="1" applyFont="1" applyNumberFormat="1">
      <alignment horizontal="center"/>
    </xf>
    <xf borderId="0" fillId="0" fontId="19" numFmtId="49" xfId="0" applyAlignment="1" applyFont="1" applyNumberFormat="1">
      <alignment horizontal="center"/>
    </xf>
    <xf borderId="0" fillId="0" fontId="19" numFmtId="0" xfId="0" applyFont="1"/>
    <xf borderId="0" fillId="0" fontId="19" numFmtId="49" xfId="0" applyAlignment="1" applyFont="1" applyNumberFormat="1">
      <alignment horizontal="left"/>
    </xf>
    <xf borderId="0" fillId="0" fontId="19" numFmtId="164" xfId="0" applyFont="1" applyNumberFormat="1"/>
    <xf borderId="4" fillId="0" fontId="29" numFmtId="49" xfId="0" applyAlignment="1" applyBorder="1" applyFont="1" applyNumberFormat="1">
      <alignment horizontal="center"/>
    </xf>
    <xf borderId="4" fillId="0" fontId="46" numFmtId="0" xfId="0" applyAlignment="1" applyBorder="1" applyFont="1">
      <alignment horizontal="center"/>
    </xf>
    <xf borderId="4" fillId="0" fontId="46" numFmtId="49" xfId="0" applyAlignment="1" applyBorder="1" applyFont="1" applyNumberFormat="1">
      <alignment horizontal="center"/>
    </xf>
    <xf borderId="0" fillId="0" fontId="19" numFmtId="0" xfId="0" applyAlignment="1" applyFont="1">
      <alignment horizontal="center"/>
    </xf>
    <xf borderId="4" fillId="0" fontId="46" numFmtId="0" xfId="0" applyAlignment="1" applyBorder="1" applyFont="1">
      <alignment horizontal="center"/>
    </xf>
    <xf borderId="0" fillId="0" fontId="47" numFmtId="0" xfId="0" applyAlignment="1" applyFont="1">
      <alignment readingOrder="0" shrinkToFit="0" vertical="center" wrapText="1"/>
    </xf>
    <xf borderId="0" fillId="0" fontId="47" numFmtId="49" xfId="0" applyAlignment="1" applyFont="1" applyNumberFormat="1">
      <alignment horizontal="left" shrinkToFit="0" vertical="center" wrapText="1"/>
    </xf>
    <xf borderId="0" fillId="0" fontId="47" numFmtId="49" xfId="0" applyAlignment="1" applyFont="1" applyNumberFormat="1">
      <alignment horizontal="center" readingOrder="0" shrinkToFit="0" vertical="center" wrapText="1"/>
    </xf>
    <xf borderId="0" fillId="0" fontId="47" numFmtId="164" xfId="0" applyAlignment="1" applyFont="1" applyNumberFormat="1">
      <alignment horizontal="center" shrinkToFit="0" vertical="center" wrapText="1"/>
    </xf>
    <xf borderId="0" fillId="0" fontId="47" numFmtId="0" xfId="0" applyAlignment="1" applyFont="1">
      <alignment horizontal="center" shrinkToFit="0" vertical="center" wrapText="1"/>
    </xf>
    <xf borderId="0" fillId="0" fontId="47" numFmtId="0" xfId="0" applyAlignment="1" applyFont="1">
      <alignment horizontal="center" readingOrder="0" shrinkToFit="0" vertical="center" wrapText="1"/>
    </xf>
    <xf borderId="0" fillId="0" fontId="47" numFmtId="0" xfId="0" applyFont="1"/>
    <xf borderId="24" fillId="20" fontId="48" numFmtId="0" xfId="0" applyAlignment="1" applyBorder="1" applyFill="1" applyFont="1">
      <alignment readingOrder="0" shrinkToFit="0" vertical="center" wrapText="1"/>
    </xf>
    <xf borderId="24" fillId="20" fontId="49" numFmtId="49" xfId="0" applyAlignment="1" applyBorder="1" applyFont="1" applyNumberFormat="1">
      <alignment horizontal="left" shrinkToFit="0" vertical="center" wrapText="1"/>
    </xf>
    <xf borderId="24" fillId="20" fontId="49" numFmtId="49" xfId="0" applyAlignment="1" applyBorder="1" applyFont="1" applyNumberFormat="1">
      <alignment horizontal="center" readingOrder="0" shrinkToFit="0" vertical="center" wrapText="1"/>
    </xf>
    <xf borderId="24" fillId="20" fontId="49" numFmtId="164" xfId="0" applyAlignment="1" applyBorder="1" applyFont="1" applyNumberFormat="1">
      <alignment horizontal="center" shrinkToFit="0" vertical="center" wrapText="1"/>
    </xf>
    <xf borderId="24" fillId="20" fontId="49" numFmtId="0" xfId="0" applyAlignment="1" applyBorder="1" applyFont="1">
      <alignment horizontal="center" shrinkToFit="0" vertical="center" wrapText="1"/>
    </xf>
    <xf borderId="24" fillId="20" fontId="49" numFmtId="0" xfId="0" applyAlignment="1" applyBorder="1" applyFont="1">
      <alignment horizontal="center" readingOrder="0" shrinkToFit="0" vertical="center" wrapText="1"/>
    </xf>
    <xf borderId="24" fillId="0" fontId="49" numFmtId="0" xfId="0" applyBorder="1" applyFont="1"/>
    <xf borderId="24" fillId="20" fontId="47" numFmtId="49" xfId="0" applyAlignment="1" applyBorder="1" applyFont="1" applyNumberFormat="1">
      <alignment horizontal="center" readingOrder="0" shrinkToFit="0" vertical="center" wrapText="1"/>
    </xf>
    <xf borderId="24" fillId="20" fontId="49" numFmtId="0" xfId="0" applyAlignment="1" applyBorder="1" applyFont="1">
      <alignment horizontal="center" shrinkToFit="0" textRotation="0" vertical="center" wrapText="1"/>
    </xf>
    <xf borderId="24" fillId="20" fontId="49" numFmtId="0" xfId="0" applyAlignment="1" applyBorder="1" applyFont="1">
      <alignment horizontal="center" readingOrder="0" shrinkToFit="0" textRotation="0" vertical="center" wrapText="1"/>
    </xf>
    <xf borderId="24" fillId="20" fontId="49" numFmtId="0" xfId="0" applyAlignment="1" applyBorder="1" applyFont="1">
      <alignment horizontal="center" textRotation="0" vertical="center"/>
    </xf>
    <xf borderId="24" fillId="20" fontId="50" numFmtId="0" xfId="0" applyAlignment="1" applyBorder="1" applyFont="1">
      <alignment readingOrder="0"/>
    </xf>
    <xf borderId="24" fillId="20" fontId="50" numFmtId="49" xfId="0" applyAlignment="1" applyBorder="1" applyFont="1" applyNumberFormat="1">
      <alignment horizontal="left" readingOrder="0" vertical="bottom"/>
    </xf>
    <xf borderId="24" fillId="20" fontId="50" numFmtId="49" xfId="0" applyAlignment="1" applyBorder="1" applyFont="1" applyNumberFormat="1">
      <alignment horizontal="center" readingOrder="0" shrinkToFit="0" textRotation="0" vertical="center" wrapText="1"/>
    </xf>
    <xf borderId="24" fillId="20" fontId="50" numFmtId="49" xfId="0" applyAlignment="1" applyBorder="1" applyFont="1" applyNumberFormat="1">
      <alignment readingOrder="0"/>
    </xf>
    <xf borderId="24" fillId="20" fontId="50" numFmtId="164" xfId="0" applyAlignment="1" applyBorder="1" applyFont="1" applyNumberFormat="1">
      <alignment horizontal="center" shrinkToFit="0" vertical="bottom" wrapText="1"/>
    </xf>
    <xf borderId="24" fillId="20" fontId="50" numFmtId="0" xfId="0" applyAlignment="1" applyBorder="1" applyFont="1">
      <alignment horizontal="right" readingOrder="0" vertical="bottom"/>
    </xf>
    <xf borderId="24" fillId="0" fontId="51" numFmtId="0" xfId="0" applyBorder="1" applyFont="1"/>
    <xf borderId="24" fillId="20" fontId="51" numFmtId="166" xfId="0" applyAlignment="1" applyBorder="1" applyFont="1" applyNumberFormat="1">
      <alignment horizontal="center" readingOrder="0"/>
    </xf>
    <xf borderId="24" fillId="20" fontId="51" numFmtId="0" xfId="0" applyAlignment="1" applyBorder="1" applyFont="1">
      <alignment readingOrder="0"/>
    </xf>
    <xf borderId="24" fillId="20" fontId="50" numFmtId="0" xfId="0" applyAlignment="1" applyBorder="1" applyFont="1">
      <alignment horizontal="center" vertical="center"/>
    </xf>
    <xf borderId="22" fillId="11" fontId="47" numFmtId="0" xfId="0" applyAlignment="1" applyBorder="1" applyFont="1">
      <alignment readingOrder="0"/>
    </xf>
    <xf borderId="0" fillId="11" fontId="47" numFmtId="49" xfId="0" applyAlignment="1" applyFont="1" applyNumberFormat="1">
      <alignment horizontal="left" readingOrder="0" shrinkToFit="0" textRotation="0" vertical="center" wrapText="1"/>
    </xf>
    <xf borderId="0" fillId="11" fontId="47" numFmtId="49" xfId="0" applyAlignment="1" applyFont="1" applyNumberFormat="1">
      <alignment horizontal="center" readingOrder="0" shrinkToFit="0" textRotation="0" vertical="center" wrapText="1"/>
    </xf>
    <xf borderId="22" fillId="11" fontId="47" numFmtId="49" xfId="0" applyAlignment="1" applyBorder="1" applyFont="1" applyNumberFormat="1">
      <alignment readingOrder="0"/>
    </xf>
    <xf borderId="22" fillId="11" fontId="47" numFmtId="164" xfId="0" applyAlignment="1" applyBorder="1" applyFont="1" applyNumberFormat="1">
      <alignment horizontal="center" shrinkToFit="0" vertical="bottom" wrapText="1"/>
    </xf>
    <xf borderId="22" fillId="11" fontId="47" numFmtId="0" xfId="0" applyAlignment="1" applyBorder="1" applyFont="1">
      <alignment horizontal="right" readingOrder="0" vertical="bottom"/>
    </xf>
    <xf borderId="0" fillId="0" fontId="52" numFmtId="0" xfId="0" applyFont="1"/>
    <xf borderId="22" fillId="11" fontId="52" numFmtId="166" xfId="0" applyAlignment="1" applyBorder="1" applyFont="1" applyNumberFormat="1">
      <alignment horizontal="center" readingOrder="0"/>
    </xf>
    <xf borderId="0" fillId="11" fontId="53" numFmtId="0" xfId="0" applyAlignment="1" applyFont="1">
      <alignment readingOrder="0"/>
    </xf>
    <xf borderId="13" fillId="11" fontId="47" numFmtId="0" xfId="0" applyAlignment="1" applyBorder="1" applyFont="1">
      <alignment horizontal="center" vertical="center"/>
    </xf>
    <xf borderId="4" fillId="7" fontId="47" numFmtId="0" xfId="0" applyAlignment="1" applyBorder="1" applyFont="1">
      <alignment readingOrder="0"/>
    </xf>
    <xf borderId="0" fillId="7" fontId="47" numFmtId="49" xfId="0" applyAlignment="1" applyFont="1" applyNumberFormat="1">
      <alignment horizontal="left" readingOrder="0" shrinkToFit="0" textRotation="0" vertical="center" wrapText="1"/>
    </xf>
    <xf borderId="0" fillId="7" fontId="47" numFmtId="49" xfId="0" applyAlignment="1" applyFont="1" applyNumberFormat="1">
      <alignment horizontal="center" readingOrder="0" shrinkToFit="0" textRotation="0" vertical="center" wrapText="1"/>
    </xf>
    <xf borderId="4" fillId="7" fontId="47" numFmtId="49" xfId="0" applyAlignment="1" applyBorder="1" applyFont="1" applyNumberFormat="1">
      <alignment readingOrder="0"/>
    </xf>
    <xf borderId="4" fillId="7" fontId="47" numFmtId="164" xfId="0" applyAlignment="1" applyBorder="1" applyFont="1" applyNumberFormat="1">
      <alignment horizontal="center" shrinkToFit="0" vertical="bottom" wrapText="1"/>
    </xf>
    <xf borderId="4" fillId="7" fontId="47" numFmtId="0" xfId="0" applyAlignment="1" applyBorder="1" applyFont="1">
      <alignment horizontal="right" readingOrder="0" vertical="bottom"/>
    </xf>
    <xf borderId="4" fillId="7" fontId="52" numFmtId="166" xfId="0" applyAlignment="1" applyBorder="1" applyFont="1" applyNumberFormat="1">
      <alignment horizontal="center" readingOrder="0"/>
    </xf>
    <xf borderId="0" fillId="7" fontId="53" numFmtId="0" xfId="0" applyAlignment="1" applyFont="1">
      <alignment readingOrder="0"/>
    </xf>
    <xf borderId="4" fillId="12" fontId="47" numFmtId="0" xfId="0" applyAlignment="1" applyBorder="1" applyFont="1">
      <alignment readingOrder="0"/>
    </xf>
    <xf borderId="0" fillId="12" fontId="47" numFmtId="49" xfId="0" applyAlignment="1" applyFont="1" applyNumberFormat="1">
      <alignment horizontal="left" readingOrder="0" shrinkToFit="0" textRotation="0" vertical="center" wrapText="1"/>
    </xf>
    <xf borderId="0" fillId="12" fontId="47" numFmtId="49" xfId="0" applyAlignment="1" applyFont="1" applyNumberFormat="1">
      <alignment horizontal="center" readingOrder="0" shrinkToFit="0" textRotation="0" vertical="center" wrapText="1"/>
    </xf>
    <xf borderId="4" fillId="12" fontId="47" numFmtId="49" xfId="0" applyAlignment="1" applyBorder="1" applyFont="1" applyNumberFormat="1">
      <alignment readingOrder="0"/>
    </xf>
    <xf borderId="4" fillId="12" fontId="47" numFmtId="164" xfId="0" applyAlignment="1" applyBorder="1" applyFont="1" applyNumberFormat="1">
      <alignment horizontal="center" shrinkToFit="0" vertical="bottom" wrapText="1"/>
    </xf>
    <xf borderId="4" fillId="12" fontId="47" numFmtId="0" xfId="0" applyAlignment="1" applyBorder="1" applyFont="1">
      <alignment horizontal="right" readingOrder="0" vertical="bottom"/>
    </xf>
    <xf borderId="4" fillId="12" fontId="52" numFmtId="166" xfId="0" applyAlignment="1" applyBorder="1" applyFont="1" applyNumberFormat="1">
      <alignment horizontal="center" readingOrder="0"/>
    </xf>
    <xf borderId="0" fillId="12" fontId="53" numFmtId="0" xfId="0" applyAlignment="1" applyFont="1">
      <alignment readingOrder="0"/>
    </xf>
    <xf borderId="4" fillId="6" fontId="47" numFmtId="0" xfId="0" applyAlignment="1" applyBorder="1" applyFont="1">
      <alignment readingOrder="0"/>
    </xf>
    <xf borderId="0" fillId="6" fontId="47" numFmtId="49" xfId="0" applyAlignment="1" applyFont="1" applyNumberFormat="1">
      <alignment horizontal="left" readingOrder="0" shrinkToFit="0" textRotation="0" vertical="center" wrapText="1"/>
    </xf>
    <xf borderId="0" fillId="6" fontId="47" numFmtId="49" xfId="0" applyAlignment="1" applyFont="1" applyNumberFormat="1">
      <alignment horizontal="center" readingOrder="0" shrinkToFit="0" textRotation="0" vertical="center" wrapText="1"/>
    </xf>
    <xf borderId="4" fillId="6" fontId="47" numFmtId="49" xfId="0" applyAlignment="1" applyBorder="1" applyFont="1" applyNumberFormat="1">
      <alignment readingOrder="0"/>
    </xf>
    <xf borderId="4" fillId="6" fontId="47" numFmtId="164" xfId="0" applyAlignment="1" applyBorder="1" applyFont="1" applyNumberFormat="1">
      <alignment horizontal="center" shrinkToFit="0" vertical="bottom" wrapText="1"/>
    </xf>
    <xf borderId="4" fillId="6" fontId="47" numFmtId="0" xfId="0" applyAlignment="1" applyBorder="1" applyFont="1">
      <alignment horizontal="right" readingOrder="0" vertical="bottom"/>
    </xf>
    <xf borderId="0" fillId="6" fontId="52" numFmtId="0" xfId="0" applyFont="1"/>
    <xf borderId="4" fillId="6" fontId="52" numFmtId="166" xfId="0" applyAlignment="1" applyBorder="1" applyFont="1" applyNumberFormat="1">
      <alignment horizontal="center" readingOrder="0"/>
    </xf>
    <xf borderId="0" fillId="6" fontId="53" numFmtId="0" xfId="0" applyAlignment="1" applyFont="1">
      <alignment readingOrder="0"/>
    </xf>
    <xf borderId="4" fillId="9" fontId="47" numFmtId="0" xfId="0" applyAlignment="1" applyBorder="1" applyFont="1">
      <alignment readingOrder="0"/>
    </xf>
    <xf borderId="4" fillId="9" fontId="47" numFmtId="49" xfId="0" applyAlignment="1" applyBorder="1" applyFont="1" applyNumberFormat="1">
      <alignment horizontal="left" readingOrder="0" vertical="bottom"/>
    </xf>
    <xf borderId="0" fillId="9" fontId="47" numFmtId="49" xfId="0" applyAlignment="1" applyFont="1" applyNumberFormat="1">
      <alignment horizontal="center" readingOrder="0" shrinkToFit="0" textRotation="0" vertical="center" wrapText="1"/>
    </xf>
    <xf borderId="0" fillId="0" fontId="47" numFmtId="49" xfId="0" applyAlignment="1" applyFont="1" applyNumberFormat="1">
      <alignment horizontal="center" readingOrder="0" shrinkToFit="0" textRotation="0" vertical="center" wrapText="1"/>
    </xf>
    <xf borderId="4" fillId="9" fontId="47" numFmtId="49" xfId="0" applyAlignment="1" applyBorder="1" applyFont="1" applyNumberFormat="1">
      <alignment readingOrder="0"/>
    </xf>
    <xf borderId="4" fillId="9" fontId="47" numFmtId="164" xfId="0" applyAlignment="1" applyBorder="1" applyFont="1" applyNumberFormat="1">
      <alignment horizontal="center" shrinkToFit="0" vertical="bottom" wrapText="1"/>
    </xf>
    <xf borderId="4" fillId="0" fontId="47" numFmtId="0" xfId="0" applyAlignment="1" applyBorder="1" applyFont="1">
      <alignment horizontal="right" readingOrder="0" vertical="bottom"/>
    </xf>
    <xf borderId="4" fillId="0" fontId="52" numFmtId="0" xfId="0" applyAlignment="1" applyBorder="1" applyFont="1">
      <alignment horizontal="right" readingOrder="0" vertical="bottom"/>
    </xf>
    <xf borderId="4" fillId="0" fontId="52" numFmtId="0" xfId="0" applyAlignment="1" applyBorder="1" applyFont="1">
      <alignment vertical="bottom"/>
    </xf>
    <xf borderId="4" fillId="2" fontId="52" numFmtId="0" xfId="0" applyAlignment="1" applyBorder="1" applyFont="1">
      <alignment vertical="bottom"/>
    </xf>
    <xf borderId="0" fillId="3" fontId="53" numFmtId="0" xfId="0" applyAlignment="1" applyFont="1">
      <alignment readingOrder="0"/>
    </xf>
    <xf borderId="4" fillId="7" fontId="47" numFmtId="0" xfId="0" applyAlignment="1" applyBorder="1" applyFont="1">
      <alignment horizontal="center" readingOrder="0"/>
    </xf>
    <xf borderId="4" fillId="5" fontId="47" numFmtId="0" xfId="0" applyAlignment="1" applyBorder="1" applyFont="1">
      <alignment horizontal="center" readingOrder="0"/>
    </xf>
    <xf borderId="4" fillId="8" fontId="47" numFmtId="0" xfId="0" applyAlignment="1" applyBorder="1" applyFont="1">
      <alignment horizontal="center" readingOrder="0"/>
    </xf>
    <xf borderId="4" fillId="0" fontId="47" numFmtId="0" xfId="0" applyAlignment="1" applyBorder="1" applyFont="1">
      <alignment horizontal="center"/>
    </xf>
    <xf borderId="4" fillId="0" fontId="47" numFmtId="0" xfId="0" applyAlignment="1" applyBorder="1" applyFont="1">
      <alignment horizontal="center" vertical="bottom"/>
    </xf>
    <xf borderId="4" fillId="0" fontId="47" numFmtId="49" xfId="0" applyAlignment="1" applyBorder="1" applyFont="1" applyNumberFormat="1">
      <alignment horizontal="left" readingOrder="0" vertical="bottom"/>
    </xf>
    <xf borderId="4" fillId="12" fontId="52" numFmtId="49" xfId="0" applyAlignment="1" applyBorder="1" applyFont="1" applyNumberFormat="1">
      <alignment horizontal="center" vertical="bottom"/>
    </xf>
    <xf borderId="4" fillId="5" fontId="52" numFmtId="0" xfId="0" applyAlignment="1" applyBorder="1" applyFont="1">
      <alignment horizontal="center" vertical="bottom"/>
    </xf>
    <xf borderId="4" fillId="8" fontId="52" numFmtId="0" xfId="0" applyAlignment="1" applyBorder="1" applyFont="1">
      <alignment horizontal="center" vertical="bottom"/>
    </xf>
    <xf borderId="4" fillId="0" fontId="52" numFmtId="0" xfId="0" applyAlignment="1" applyBorder="1" applyFont="1">
      <alignment vertical="bottom"/>
    </xf>
    <xf borderId="4" fillId="7" fontId="47" numFmtId="49" xfId="0" applyAlignment="1" applyBorder="1" applyFont="1" applyNumberFormat="1">
      <alignment horizontal="left" readingOrder="0" vertical="bottom"/>
    </xf>
    <xf borderId="4" fillId="0" fontId="52" numFmtId="0" xfId="0" applyAlignment="1" applyBorder="1" applyFont="1">
      <alignment readingOrder="0" vertical="bottom"/>
    </xf>
    <xf borderId="4" fillId="8" fontId="47" numFmtId="0" xfId="0" applyAlignment="1" applyBorder="1" applyFont="1">
      <alignment horizontal="center" vertical="bottom"/>
    </xf>
    <xf borderId="4" fillId="5" fontId="52" numFmtId="0" xfId="0" applyAlignment="1" applyBorder="1" applyFont="1">
      <alignment horizontal="center" readingOrder="0" vertical="bottom"/>
    </xf>
    <xf borderId="4" fillId="19" fontId="47" numFmtId="0" xfId="0" applyAlignment="1" applyBorder="1" applyFont="1">
      <alignment readingOrder="0"/>
    </xf>
    <xf borderId="4" fillId="21" fontId="47" numFmtId="49" xfId="0" applyAlignment="1" applyBorder="1" applyFill="1" applyFont="1" applyNumberFormat="1">
      <alignment horizontal="left" readingOrder="0" vertical="bottom"/>
    </xf>
    <xf borderId="0" fillId="19" fontId="47" numFmtId="49" xfId="0" applyAlignment="1" applyFont="1" applyNumberFormat="1">
      <alignment horizontal="center" readingOrder="0" shrinkToFit="0" textRotation="0" vertical="center" wrapText="1"/>
    </xf>
    <xf borderId="4" fillId="9" fontId="47" numFmtId="49" xfId="0" applyAlignment="1" applyBorder="1" applyFont="1" applyNumberFormat="1">
      <alignment horizontal="left" readingOrder="0" textRotation="60"/>
    </xf>
    <xf borderId="4" fillId="19" fontId="47" numFmtId="164" xfId="0" applyAlignment="1" applyBorder="1" applyFont="1" applyNumberFormat="1">
      <alignment horizontal="center" shrinkToFit="0" vertical="bottom" wrapText="1"/>
    </xf>
    <xf borderId="4" fillId="19" fontId="47" numFmtId="0" xfId="0" applyAlignment="1" applyBorder="1" applyFont="1">
      <alignment horizontal="right" readingOrder="0" vertical="bottom"/>
    </xf>
    <xf borderId="4" fillId="19" fontId="52" numFmtId="0" xfId="0" applyAlignment="1" applyBorder="1" applyFont="1">
      <alignment horizontal="right" readingOrder="0" vertical="bottom"/>
    </xf>
    <xf borderId="4" fillId="19" fontId="52" numFmtId="0" xfId="0" applyAlignment="1" applyBorder="1" applyFont="1">
      <alignment vertical="bottom"/>
    </xf>
    <xf borderId="0" fillId="19" fontId="52" numFmtId="0" xfId="0" applyFont="1"/>
    <xf borderId="4" fillId="19" fontId="52" numFmtId="49" xfId="0" applyAlignment="1" applyBorder="1" applyFont="1" applyNumberFormat="1">
      <alignment horizontal="center" vertical="bottom"/>
    </xf>
    <xf borderId="0" fillId="19" fontId="53" numFmtId="0" xfId="0" applyAlignment="1" applyFont="1">
      <alignment readingOrder="0"/>
    </xf>
    <xf borderId="4" fillId="19" fontId="47" numFmtId="0" xfId="0" applyAlignment="1" applyBorder="1" applyFont="1">
      <alignment horizontal="center" readingOrder="0"/>
    </xf>
    <xf borderId="4" fillId="19" fontId="52" numFmtId="0" xfId="0" applyAlignment="1" applyBorder="1" applyFont="1">
      <alignment horizontal="center" readingOrder="0" vertical="bottom"/>
    </xf>
    <xf borderId="4" fillId="19" fontId="52" numFmtId="0" xfId="0" applyAlignment="1" applyBorder="1" applyFont="1">
      <alignment horizontal="center" vertical="bottom"/>
    </xf>
    <xf borderId="4" fillId="3" fontId="47" numFmtId="49" xfId="0" applyAlignment="1" applyBorder="1" applyFont="1" applyNumberFormat="1">
      <alignment horizontal="left" readingOrder="0" vertical="bottom"/>
    </xf>
    <xf borderId="21" fillId="9" fontId="54" numFmtId="49" xfId="0" applyAlignment="1" applyBorder="1" applyFont="1" applyNumberFormat="1">
      <alignment horizontal="center" readingOrder="0" textRotation="60" vertical="center"/>
    </xf>
    <xf borderId="4" fillId="12" fontId="52" numFmtId="49" xfId="0" applyAlignment="1" applyBorder="1" applyFont="1" applyNumberFormat="1">
      <alignment horizontal="center" readingOrder="0" vertical="bottom"/>
    </xf>
    <xf borderId="4" fillId="8" fontId="52" numFmtId="0" xfId="0" applyAlignment="1" applyBorder="1" applyFont="1">
      <alignment horizontal="center" readingOrder="0" vertical="bottom"/>
    </xf>
    <xf borderId="4" fillId="10" fontId="47" numFmtId="49" xfId="0" applyAlignment="1" applyBorder="1" applyFont="1" applyNumberFormat="1">
      <alignment horizontal="left" readingOrder="0" vertical="bottom"/>
    </xf>
    <xf borderId="23" fillId="0" fontId="25" numFmtId="0" xfId="0" applyBorder="1" applyFont="1"/>
    <xf borderId="4" fillId="0" fontId="52" numFmtId="0" xfId="0" applyAlignment="1" applyBorder="1" applyFont="1">
      <alignment horizontal="right" vertical="bottom"/>
    </xf>
    <xf borderId="4" fillId="9" fontId="47" numFmtId="164" xfId="0" applyAlignment="1" applyBorder="1" applyFont="1" applyNumberFormat="1">
      <alignment vertical="bottom"/>
    </xf>
    <xf borderId="4" fillId="0" fontId="47" numFmtId="0" xfId="0" applyAlignment="1" applyBorder="1" applyFont="1">
      <alignment horizontal="center" vertical="center"/>
    </xf>
    <xf borderId="22" fillId="0" fontId="25" numFmtId="0" xfId="0" applyBorder="1" applyFont="1"/>
    <xf borderId="21" fillId="9" fontId="47" numFmtId="49" xfId="0" applyAlignment="1" applyBorder="1" applyFont="1" applyNumberFormat="1">
      <alignment horizontal="center" readingOrder="0" textRotation="60" vertical="center"/>
    </xf>
    <xf borderId="4" fillId="0" fontId="47" numFmtId="49" xfId="0" applyAlignment="1" applyBorder="1" applyFont="1" applyNumberFormat="1">
      <alignment horizontal="left" readingOrder="0" vertical="center"/>
    </xf>
    <xf borderId="21" fillId="3" fontId="47" numFmtId="49" xfId="0" applyBorder="1" applyFont="1" applyNumberFormat="1"/>
    <xf borderId="21" fillId="9" fontId="47" numFmtId="49" xfId="0" applyBorder="1" applyFont="1" applyNumberFormat="1"/>
    <xf borderId="4" fillId="0" fontId="52" numFmtId="0" xfId="0" applyAlignment="1" applyBorder="1" applyFont="1">
      <alignment readingOrder="0" vertical="bottom"/>
    </xf>
    <xf borderId="0" fillId="0" fontId="47" numFmtId="49" xfId="0" applyAlignment="1" applyFont="1" applyNumberFormat="1">
      <alignment horizontal="left" readingOrder="0" vertical="bottom"/>
    </xf>
    <xf borderId="4" fillId="9" fontId="47" numFmtId="49" xfId="0" applyBorder="1" applyFont="1" applyNumberFormat="1"/>
    <xf borderId="0" fillId="0" fontId="47" numFmtId="49" xfId="0" applyAlignment="1" applyFont="1" applyNumberFormat="1">
      <alignment horizontal="left" vertical="bottom"/>
    </xf>
    <xf borderId="21" fillId="9" fontId="47" numFmtId="0" xfId="0" applyAlignment="1" applyBorder="1" applyFont="1">
      <alignment readingOrder="0"/>
    </xf>
    <xf borderId="21" fillId="9" fontId="47" numFmtId="164" xfId="0" applyAlignment="1" applyBorder="1" applyFont="1" applyNumberFormat="1">
      <alignment vertical="bottom"/>
    </xf>
    <xf borderId="21" fillId="0" fontId="47" numFmtId="0" xfId="0" applyAlignment="1" applyBorder="1" applyFont="1">
      <alignment horizontal="right" readingOrder="0" vertical="bottom"/>
    </xf>
    <xf borderId="21" fillId="0" fontId="52" numFmtId="0" xfId="0" applyAlignment="1" applyBorder="1" applyFont="1">
      <alignment vertical="bottom"/>
    </xf>
    <xf borderId="21" fillId="2" fontId="52" numFmtId="0" xfId="0" applyAlignment="1" applyBorder="1" applyFont="1">
      <alignment vertical="bottom"/>
    </xf>
    <xf borderId="21" fillId="12" fontId="52" numFmtId="49" xfId="0" applyAlignment="1" applyBorder="1" applyFont="1" applyNumberFormat="1">
      <alignment horizontal="center" vertical="bottom"/>
    </xf>
    <xf borderId="21" fillId="7" fontId="47" numFmtId="0" xfId="0" applyAlignment="1" applyBorder="1" applyFont="1">
      <alignment horizontal="center" readingOrder="0"/>
    </xf>
    <xf borderId="21" fillId="5" fontId="52" numFmtId="0" xfId="0" applyAlignment="1" applyBorder="1" applyFont="1">
      <alignment horizontal="center" vertical="bottom"/>
    </xf>
    <xf borderId="21" fillId="8" fontId="52" numFmtId="0" xfId="0" applyAlignment="1" applyBorder="1" applyFont="1">
      <alignment horizontal="center" vertical="bottom"/>
    </xf>
    <xf borderId="21" fillId="0" fontId="52" numFmtId="0" xfId="0" applyAlignment="1" applyBorder="1" applyFont="1">
      <alignment vertical="bottom"/>
    </xf>
    <xf borderId="0" fillId="7" fontId="47" numFmtId="0" xfId="0" applyFont="1"/>
    <xf borderId="0" fillId="7" fontId="55" numFmtId="49" xfId="0" applyAlignment="1" applyFont="1" applyNumberFormat="1">
      <alignment horizontal="left" readingOrder="0" vertical="bottom"/>
    </xf>
    <xf borderId="0" fillId="7" fontId="47" numFmtId="49" xfId="0" applyAlignment="1" applyFont="1" applyNumberFormat="1">
      <alignment readingOrder="0"/>
    </xf>
    <xf borderId="0" fillId="7" fontId="47" numFmtId="164" xfId="0" applyAlignment="1" applyFont="1" applyNumberFormat="1">
      <alignment horizontal="center" shrinkToFit="0" vertical="bottom" wrapText="1"/>
    </xf>
    <xf borderId="0" fillId="7" fontId="47" numFmtId="0" xfId="0" applyAlignment="1" applyFont="1">
      <alignment horizontal="right" readingOrder="0" vertical="bottom"/>
    </xf>
    <xf borderId="0" fillId="7" fontId="52" numFmtId="0" xfId="0" applyAlignment="1" applyFont="1">
      <alignment vertical="bottom"/>
    </xf>
    <xf borderId="0" fillId="7" fontId="52" numFmtId="0" xfId="0" applyFont="1"/>
    <xf borderId="0" fillId="7" fontId="52" numFmtId="49" xfId="0" applyAlignment="1" applyFont="1" applyNumberFormat="1">
      <alignment horizontal="center" vertical="bottom"/>
    </xf>
    <xf borderId="0" fillId="7" fontId="47" numFmtId="0" xfId="0" applyAlignment="1" applyFont="1">
      <alignment horizontal="center" readingOrder="0"/>
    </xf>
    <xf borderId="0" fillId="7" fontId="52" numFmtId="0" xfId="0" applyAlignment="1" applyFont="1">
      <alignment horizontal="center" readingOrder="0" vertical="bottom"/>
    </xf>
    <xf borderId="0" fillId="7" fontId="52" numFmtId="0" xfId="0" applyAlignment="1" applyFont="1">
      <alignment horizontal="center" vertical="bottom"/>
    </xf>
    <xf borderId="22" fillId="9" fontId="47" numFmtId="0" xfId="0" applyAlignment="1" applyBorder="1" applyFont="1">
      <alignment readingOrder="0"/>
    </xf>
    <xf borderId="22" fillId="18" fontId="47" numFmtId="49" xfId="0" applyAlignment="1" applyBorder="1" applyFont="1" applyNumberFormat="1">
      <alignment horizontal="left" readingOrder="0" vertical="bottom"/>
    </xf>
    <xf borderId="22" fillId="9" fontId="47" numFmtId="49" xfId="0" applyAlignment="1" applyBorder="1" applyFont="1" applyNumberFormat="1">
      <alignment readingOrder="0"/>
    </xf>
    <xf borderId="22" fillId="9" fontId="47" numFmtId="164" xfId="0" applyAlignment="1" applyBorder="1" applyFont="1" applyNumberFormat="1">
      <alignment horizontal="center" shrinkToFit="0" vertical="bottom" wrapText="1"/>
    </xf>
    <xf borderId="22" fillId="0" fontId="47" numFmtId="0" xfId="0" applyAlignment="1" applyBorder="1" applyFont="1">
      <alignment horizontal="right" readingOrder="0" vertical="bottom"/>
    </xf>
    <xf borderId="22" fillId="0" fontId="52" numFmtId="0" xfId="0" applyAlignment="1" applyBorder="1" applyFont="1">
      <alignment vertical="bottom"/>
    </xf>
    <xf borderId="22" fillId="2" fontId="52" numFmtId="0" xfId="0" applyAlignment="1" applyBorder="1" applyFont="1">
      <alignment vertical="bottom"/>
    </xf>
    <xf borderId="22" fillId="12" fontId="52" numFmtId="49" xfId="0" applyAlignment="1" applyBorder="1" applyFont="1" applyNumberFormat="1">
      <alignment horizontal="center" readingOrder="0" vertical="bottom"/>
    </xf>
    <xf borderId="22" fillId="7" fontId="47" numFmtId="0" xfId="0" applyAlignment="1" applyBorder="1" applyFont="1">
      <alignment horizontal="center" readingOrder="0"/>
    </xf>
    <xf borderId="22" fillId="5" fontId="52" numFmtId="0" xfId="0" applyAlignment="1" applyBorder="1" applyFont="1">
      <alignment horizontal="center" vertical="bottom"/>
    </xf>
    <xf borderId="22" fillId="8" fontId="52" numFmtId="0" xfId="0" applyAlignment="1" applyBorder="1" applyFont="1">
      <alignment horizontal="center" vertical="bottom"/>
    </xf>
    <xf borderId="22" fillId="0" fontId="52" numFmtId="0" xfId="0" applyAlignment="1" applyBorder="1" applyFont="1">
      <alignment vertical="bottom"/>
    </xf>
    <xf borderId="4" fillId="9" fontId="47" numFmtId="0" xfId="0" applyAlignment="1" applyBorder="1" applyFont="1">
      <alignment vertical="bottom"/>
    </xf>
    <xf borderId="4" fillId="18" fontId="47" numFmtId="49" xfId="0" applyAlignment="1" applyBorder="1" applyFont="1" applyNumberFormat="1">
      <alignment horizontal="left" readingOrder="0" vertical="bottom"/>
    </xf>
    <xf borderId="21" fillId="9" fontId="47" numFmtId="49" xfId="0" applyAlignment="1" applyBorder="1" applyFont="1" applyNumberFormat="1">
      <alignment readingOrder="0" vertical="bottom"/>
    </xf>
    <xf borderId="4" fillId="9" fontId="47" numFmtId="164" xfId="0" applyAlignment="1" applyBorder="1" applyFont="1" applyNumberFormat="1">
      <alignment horizontal="right" shrinkToFit="0" vertical="bottom" wrapText="1"/>
    </xf>
    <xf borderId="21" fillId="9" fontId="52" numFmtId="49" xfId="0" applyAlignment="1" applyBorder="1" applyFont="1" applyNumberFormat="1">
      <alignment readingOrder="0" vertical="bottom"/>
    </xf>
    <xf borderId="4" fillId="0" fontId="47" numFmtId="0" xfId="0" applyAlignment="1" applyBorder="1" applyFont="1">
      <alignment horizontal="left" readingOrder="0" vertical="bottom"/>
    </xf>
    <xf borderId="4" fillId="9" fontId="52" numFmtId="49" xfId="0" applyAlignment="1" applyBorder="1" applyFont="1" applyNumberFormat="1">
      <alignment vertical="bottom"/>
    </xf>
    <xf borderId="21" fillId="9" fontId="52" numFmtId="49" xfId="0" applyAlignment="1" applyBorder="1" applyFont="1" applyNumberFormat="1">
      <alignment vertical="bottom"/>
    </xf>
    <xf borderId="4" fillId="0" fontId="47" numFmtId="49" xfId="0" applyAlignment="1" applyBorder="1" applyFont="1" applyNumberFormat="1">
      <alignment horizontal="left" vertical="bottom"/>
    </xf>
    <xf borderId="4" fillId="11" fontId="47" numFmtId="49" xfId="0" applyAlignment="1" applyBorder="1" applyFont="1" applyNumberFormat="1">
      <alignment horizontal="left" readingOrder="0" vertical="bottom"/>
    </xf>
    <xf borderId="21" fillId="12" fontId="52" numFmtId="0" xfId="0" applyBorder="1" applyFont="1"/>
    <xf borderId="21" fillId="12" fontId="56" numFmtId="49" xfId="0" applyAlignment="1" applyBorder="1" applyFont="1" applyNumberFormat="1">
      <alignment horizontal="center" readingOrder="0" vertical="bottom"/>
    </xf>
    <xf borderId="21" fillId="12" fontId="52" numFmtId="49" xfId="0" applyAlignment="1" applyBorder="1" applyFont="1" applyNumberFormat="1">
      <alignment vertical="bottom"/>
    </xf>
    <xf borderId="21" fillId="12" fontId="47" numFmtId="164" xfId="0" applyAlignment="1" applyBorder="1" applyFont="1" applyNumberFormat="1">
      <alignment vertical="bottom"/>
    </xf>
    <xf borderId="21" fillId="12" fontId="52" numFmtId="0" xfId="0" applyAlignment="1" applyBorder="1" applyFont="1">
      <alignment vertical="bottom"/>
    </xf>
    <xf borderId="4" fillId="12" fontId="52" numFmtId="0" xfId="0" applyAlignment="1" applyBorder="1" applyFont="1">
      <alignment vertical="bottom"/>
    </xf>
    <xf borderId="0" fillId="12" fontId="52" numFmtId="0" xfId="0" applyFont="1"/>
    <xf borderId="4" fillId="12" fontId="47" numFmtId="0" xfId="0" applyAlignment="1" applyBorder="1" applyFont="1">
      <alignment horizontal="center" readingOrder="0"/>
    </xf>
    <xf borderId="4" fillId="12" fontId="52" numFmtId="0" xfId="0" applyAlignment="1" applyBorder="1" applyFont="1">
      <alignment horizontal="center" vertical="bottom"/>
    </xf>
    <xf borderId="16" fillId="9" fontId="52" numFmtId="0" xfId="0" applyAlignment="1" applyBorder="1" applyFont="1">
      <alignment readingOrder="0"/>
    </xf>
    <xf borderId="16" fillId="0" fontId="47" numFmtId="49" xfId="0" applyAlignment="1" applyBorder="1" applyFont="1" applyNumberFormat="1">
      <alignment horizontal="left" vertical="bottom"/>
    </xf>
    <xf borderId="16" fillId="9" fontId="52" numFmtId="49" xfId="0" applyAlignment="1" applyBorder="1" applyFont="1" applyNumberFormat="1">
      <alignment readingOrder="0" vertical="bottom"/>
    </xf>
    <xf borderId="16" fillId="9" fontId="47" numFmtId="164" xfId="0" applyAlignment="1" applyBorder="1" applyFont="1" applyNumberFormat="1">
      <alignment vertical="bottom"/>
    </xf>
    <xf borderId="16" fillId="0" fontId="52" numFmtId="0" xfId="0" applyBorder="1" applyFont="1"/>
    <xf borderId="16" fillId="0" fontId="52" numFmtId="0" xfId="0" applyAlignment="1" applyBorder="1" applyFont="1">
      <alignment vertical="bottom"/>
    </xf>
    <xf borderId="16" fillId="0" fontId="52" numFmtId="0" xfId="0" applyBorder="1" applyFont="1"/>
    <xf borderId="16" fillId="9" fontId="52" numFmtId="49" xfId="0" applyAlignment="1" applyBorder="1" applyFont="1" applyNumberFormat="1">
      <alignment vertical="bottom"/>
    </xf>
    <xf borderId="16" fillId="0" fontId="47" numFmtId="0" xfId="0" applyAlignment="1" applyBorder="1" applyFont="1">
      <alignment readingOrder="0"/>
    </xf>
    <xf borderId="16" fillId="0" fontId="47" numFmtId="0" xfId="0" applyAlignment="1" applyBorder="1" applyFont="1">
      <alignment vertical="bottom"/>
    </xf>
    <xf borderId="16" fillId="0" fontId="47" numFmtId="0" xfId="0" applyBorder="1" applyFont="1"/>
    <xf borderId="16" fillId="0" fontId="47" numFmtId="49" xfId="0" applyAlignment="1" applyBorder="1" applyFont="1" applyNumberFormat="1">
      <alignment horizontal="left" readingOrder="0" vertical="bottom"/>
    </xf>
    <xf borderId="16" fillId="0" fontId="47" numFmtId="49" xfId="0" applyAlignment="1" applyBorder="1" applyFont="1" applyNumberFormat="1">
      <alignment horizontal="left" readingOrder="0" vertical="center"/>
    </xf>
    <xf borderId="16" fillId="9" fontId="52" numFmtId="49" xfId="0" applyAlignment="1" applyBorder="1" applyFont="1" applyNumberFormat="1">
      <alignment horizontal="center" vertical="center"/>
    </xf>
    <xf borderId="16" fillId="9" fontId="47" numFmtId="164" xfId="0" applyAlignment="1" applyBorder="1" applyFont="1" applyNumberFormat="1">
      <alignment horizontal="center" vertical="center"/>
    </xf>
    <xf borderId="16" fillId="0" fontId="52" numFmtId="0" xfId="0" applyAlignment="1" applyBorder="1" applyFont="1">
      <alignment horizontal="center" vertical="center"/>
    </xf>
    <xf borderId="16" fillId="0" fontId="52" numFmtId="0" xfId="0" applyAlignment="1" applyBorder="1" applyFont="1">
      <alignment horizontal="center" vertical="center"/>
    </xf>
    <xf borderId="23" fillId="0" fontId="52" numFmtId="0" xfId="0" applyBorder="1" applyFont="1"/>
    <xf borderId="23" fillId="0" fontId="47" numFmtId="49" xfId="0" applyAlignment="1" applyBorder="1" applyFont="1" applyNumberFormat="1">
      <alignment horizontal="left" vertical="bottom"/>
    </xf>
    <xf borderId="23" fillId="0" fontId="52" numFmtId="49" xfId="0" applyAlignment="1" applyBorder="1" applyFont="1" applyNumberFormat="1">
      <alignment vertical="bottom"/>
    </xf>
    <xf borderId="23" fillId="0" fontId="47" numFmtId="164" xfId="0" applyAlignment="1" applyBorder="1" applyFont="1" applyNumberFormat="1">
      <alignment vertical="bottom"/>
    </xf>
    <xf borderId="23" fillId="0" fontId="52" numFmtId="0" xfId="0" applyBorder="1" applyFont="1"/>
    <xf borderId="23" fillId="0" fontId="52" numFmtId="0" xfId="0" applyAlignment="1" applyBorder="1" applyFont="1">
      <alignment vertical="bottom"/>
    </xf>
    <xf borderId="0" fillId="11" fontId="52" numFmtId="0" xfId="0" applyFont="1"/>
    <xf borderId="0" fillId="11" fontId="47" numFmtId="49" xfId="0" applyAlignment="1" applyFont="1" applyNumberFormat="1">
      <alignment horizontal="left" readingOrder="0" vertical="bottom"/>
    </xf>
    <xf borderId="0" fillId="11" fontId="52" numFmtId="49" xfId="0" applyAlignment="1" applyFont="1" applyNumberFormat="1">
      <alignment vertical="bottom"/>
    </xf>
    <xf borderId="0" fillId="11" fontId="47" numFmtId="164" xfId="0" applyAlignment="1" applyFont="1" applyNumberFormat="1">
      <alignment vertical="bottom"/>
    </xf>
    <xf borderId="0" fillId="11" fontId="52" numFmtId="0" xfId="0" applyAlignment="1" applyFont="1">
      <alignment vertical="bottom"/>
    </xf>
    <xf borderId="0" fillId="11" fontId="52" numFmtId="49" xfId="0" applyAlignment="1" applyFont="1" applyNumberFormat="1">
      <alignment horizontal="center" vertical="bottom"/>
    </xf>
    <xf borderId="0" fillId="11" fontId="47" numFmtId="0" xfId="0" applyAlignment="1" applyFont="1">
      <alignment horizontal="center" readingOrder="0"/>
    </xf>
    <xf borderId="0" fillId="11" fontId="52" numFmtId="0" xfId="0" applyAlignment="1" applyFont="1">
      <alignment horizontal="center" vertical="bottom"/>
    </xf>
    <xf borderId="22" fillId="9" fontId="52" numFmtId="0" xfId="0" applyAlignment="1" applyBorder="1" applyFont="1">
      <alignment readingOrder="0"/>
    </xf>
    <xf borderId="22" fillId="9" fontId="47" numFmtId="49" xfId="0" applyAlignment="1" applyBorder="1" applyFont="1" applyNumberFormat="1">
      <alignment horizontal="left" readingOrder="0" vertical="bottom"/>
    </xf>
    <xf borderId="22" fillId="9" fontId="52" numFmtId="49" xfId="0" applyAlignment="1" applyBorder="1" applyFont="1" applyNumberFormat="1">
      <alignment vertical="bottom"/>
    </xf>
    <xf borderId="22" fillId="9" fontId="47" numFmtId="164" xfId="0" applyAlignment="1" applyBorder="1" applyFont="1" applyNumberFormat="1">
      <alignment vertical="bottom"/>
    </xf>
    <xf borderId="22" fillId="0" fontId="52" numFmtId="0" xfId="0" applyAlignment="1" applyBorder="1" applyFont="1">
      <alignment readingOrder="0"/>
    </xf>
    <xf borderId="22" fillId="5" fontId="52" numFmtId="0" xfId="0" applyAlignment="1" applyBorder="1" applyFont="1">
      <alignment horizontal="center" readingOrder="0" vertical="bottom"/>
    </xf>
    <xf borderId="4" fillId="0" fontId="52" numFmtId="0" xfId="0" applyAlignment="1" applyBorder="1" applyFont="1">
      <alignment readingOrder="0"/>
    </xf>
    <xf borderId="4" fillId="0" fontId="52" numFmtId="165" xfId="0" applyAlignment="1" applyBorder="1" applyFont="1" applyNumberFormat="1">
      <alignment readingOrder="0" vertical="bottom"/>
    </xf>
    <xf borderId="4" fillId="0" fontId="52" numFmtId="49" xfId="0" applyAlignment="1" applyBorder="1" applyFont="1" applyNumberFormat="1">
      <alignment horizontal="right" vertical="bottom"/>
    </xf>
    <xf borderId="4" fillId="2" fontId="52" numFmtId="49" xfId="0" applyAlignment="1" applyBorder="1" applyFont="1" applyNumberFormat="1">
      <alignment horizontal="right" vertical="bottom"/>
    </xf>
    <xf borderId="4" fillId="9" fontId="47" numFmtId="49" xfId="0" applyAlignment="1" applyBorder="1" applyFont="1" applyNumberFormat="1">
      <alignment horizontal="left" vertical="bottom"/>
    </xf>
    <xf borderId="4" fillId="0" fontId="52" numFmtId="0" xfId="0" applyBorder="1" applyFont="1"/>
    <xf borderId="0" fillId="0" fontId="9" numFmtId="49" xfId="0" applyAlignment="1" applyFont="1" applyNumberFormat="1">
      <alignment vertical="bottom"/>
    </xf>
    <xf borderId="0" fillId="0" fontId="19" numFmtId="0" xfId="0" applyAlignment="1" applyFont="1">
      <alignment readingOrder="0"/>
    </xf>
    <xf borderId="0" fillId="3" fontId="9" numFmtId="49" xfId="0" applyAlignment="1" applyFont="1" applyNumberFormat="1">
      <alignment vertical="bottom"/>
    </xf>
    <xf borderId="0" fillId="0" fontId="19" numFmtId="0" xfId="0" applyFont="1"/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</dxfs>
  <tableStyles count="7">
    <tableStyle count="3" pivot="0" name="072024-style">
      <tableStyleElement dxfId="1" type="headerRow"/>
      <tableStyleElement dxfId="2" type="firstRowStripe"/>
      <tableStyleElement dxfId="3" type="secondRowStripe"/>
    </tableStyle>
    <tableStyle count="3" pivot="0" name="Demo-style">
      <tableStyleElement dxfId="5" type="headerRow"/>
      <tableStyleElement dxfId="2" type="firstRowStripe"/>
      <tableStyleElement dxfId="6" type="secondRowStripe"/>
    </tableStyle>
    <tableStyle count="3" pivot="0" name="Demo-style 2">
      <tableStyleElement dxfId="5" type="headerRow"/>
      <tableStyleElement dxfId="2" type="firstRowStripe"/>
      <tableStyleElement dxfId="6" type="secondRowStripe"/>
    </tableStyle>
    <tableStyle count="3" pivot="0" name="082024-style">
      <tableStyleElement dxfId="1" type="headerRow"/>
      <tableStyleElement dxfId="2" type="firstRowStripe"/>
      <tableStyleElement dxfId="3" type="secondRowStripe"/>
    </tableStyle>
    <tableStyle count="3" pivot="0" name="092024-style">
      <tableStyleElement dxfId="5" type="headerRow"/>
      <tableStyleElement dxfId="2" type="firstRowStripe"/>
      <tableStyleElement dxfId="6" type="secondRowStripe"/>
    </tableStyle>
    <tableStyle count="2" pivot="0" name="092024-style 2">
      <tableStyleElement dxfId="2" type="firstRowStripe"/>
      <tableStyleElement dxfId="6" type="secondRowStripe"/>
    </tableStyle>
    <tableStyle count="3" pivot="0" name="092024-style 3">
      <tableStyleElement dxfId="5" type="headerRow"/>
      <tableStyleElement dxfId="2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1:C323" displayName="Table_1" name="Table_1" id="1">
  <tableColumns count="1">
    <tableColumn name="Column1" id="1"/>
  </tableColumns>
  <tableStyleInfo name="072024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J1:L7" displayName="Table_2" name="Table_2" id="2">
  <tableColumns count="3">
    <tableColumn name="Column1" id="1"/>
    <tableColumn name="Column2" id="2"/>
    <tableColumn name="Column3" id="3"/>
  </tableColumns>
  <tableStyleInfo name="Dem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M1:T6" displayName="Table_3" name="Table_3" id="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mo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C1:C314" displayName="Table_4" name="Table_4" id="4">
  <tableColumns count="1">
    <tableColumn name="Column1" id="1"/>
  </tableColumns>
  <tableStyleInfo name="082024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ref="L1:N6" displayName="Table_5" name="Table_5" id="5">
  <tableColumns count="3">
    <tableColumn name="নাম" id="1"/>
    <tableColumn name="টাকা" id="2"/>
    <tableColumn name="গ্রাহক" id="3"/>
  </tableColumns>
  <tableStyleInfo name="092024-style" showColumnStripes="0" showFirstColumn="1" showLastColumn="1" showRowStripes="1"/>
</table>
</file>

<file path=xl/tables/table6.xml><?xml version="1.0" encoding="utf-8"?>
<table xmlns="http://schemas.openxmlformats.org/spreadsheetml/2006/main" headerRowCount="0" ref="O2:R7" displayName="Table_6" name="Table_6" id="6">
  <tableColumns count="4">
    <tableColumn name="Column1" id="1"/>
    <tableColumn name="Column2" id="2"/>
    <tableColumn name="Column3" id="3"/>
    <tableColumn name="Column4" id="4"/>
  </tableColumns>
  <tableStyleInfo name="092024-style 2" showColumnStripes="0" showFirstColumn="1" showLastColumn="1" showRowStripes="1"/>
</table>
</file>

<file path=xl/tables/table7.xml><?xml version="1.0" encoding="utf-8"?>
<table xmlns="http://schemas.openxmlformats.org/spreadsheetml/2006/main" ref="G8:I160" displayName="Table_7" name="Table_7" id="7">
  <tableColumns count="3">
    <tableColumn name="মাসিক বিল" id="1"/>
    <tableColumn name="বকেয়া বিল" id="2"/>
    <tableColumn name="চলতি বিল" id="3"/>
  </tableColumns>
  <tableStyleInfo name="092024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uNsxr0Um6DOD-3_sIVvOtiiC40tCkbIVh6JP_pdOt8o/edit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u/0/d/1uNsxr0Um6DOD-3_sIVvOtiiC40tCkbIVh6JP_pdOt8o/edit" TargetMode="External"/><Relationship Id="rId2" Type="http://schemas.openxmlformats.org/officeDocument/2006/relationships/drawing" Target="../drawings/drawing3.xml"/><Relationship Id="rId4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u/0/d/1uNsxr0Um6DOD-3_sIVvOtiiC40tCkbIVh6JP_pdOt8o/edit" TargetMode="External"/><Relationship Id="rId2" Type="http://schemas.openxmlformats.org/officeDocument/2006/relationships/drawing" Target="../drawings/drawing4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u/0/d/1uNsxr0Um6DOD-3_sIVvOtiiC40tCkbIVh6JP_pdOt8o/edit" TargetMode="External"/><Relationship Id="rId2" Type="http://schemas.openxmlformats.org/officeDocument/2006/relationships/drawing" Target="../drawings/drawing5.xml"/><Relationship Id="rId4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u/0/d/1uNsxr0Um6DOD-3_sIVvOtiiC40tCkbIVh6JP_pdOt8o/edit" TargetMode="External"/><Relationship Id="rId2" Type="http://schemas.openxmlformats.org/officeDocument/2006/relationships/drawing" Target="../drawings/drawing6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1"/>
  <cols>
    <col customWidth="1" min="1" max="1" width="15.13"/>
    <col min="2" max="5" width="12.63" outlineLevel="1"/>
    <col customWidth="1" min="10" max="11" width="17.38"/>
  </cols>
  <sheetData>
    <row r="1">
      <c r="A1" s="1"/>
      <c r="B1" s="2" t="s">
        <v>0</v>
      </c>
      <c r="C1" s="2" t="s">
        <v>1</v>
      </c>
      <c r="D1" s="2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7</v>
      </c>
      <c r="J1" s="8" t="s">
        <v>8</v>
      </c>
      <c r="K1" s="9" t="s">
        <v>9</v>
      </c>
      <c r="L1" s="10"/>
      <c r="M1" s="4" t="s">
        <v>4</v>
      </c>
      <c r="N1" s="5" t="s">
        <v>5</v>
      </c>
      <c r="O1" s="6" t="s">
        <v>6</v>
      </c>
      <c r="P1" s="7" t="s">
        <v>7</v>
      </c>
      <c r="Q1" s="11"/>
      <c r="R1" s="11"/>
      <c r="S1" s="11"/>
      <c r="T1" s="11"/>
      <c r="U1" s="11"/>
      <c r="V1" s="11"/>
      <c r="W1" s="11"/>
      <c r="X1" s="11"/>
    </row>
    <row r="2">
      <c r="A2" s="12">
        <v>45444.0</v>
      </c>
      <c r="B2" s="13">
        <f>'062024'!D2</f>
        <v>14570</v>
      </c>
      <c r="C2" s="13">
        <f>'062024'!E2</f>
        <v>14120</v>
      </c>
      <c r="D2" s="13">
        <f>'062024'!F2</f>
        <v>28490</v>
      </c>
      <c r="E2" s="13">
        <f>'062024'!G2</f>
        <v>18090</v>
      </c>
      <c r="F2" s="13">
        <f>'062024'!I2</f>
        <v>2400</v>
      </c>
      <c r="G2" s="13">
        <f>'062024'!J2</f>
        <v>1500</v>
      </c>
      <c r="H2" s="13">
        <f>'062024'!K2</f>
        <v>4200</v>
      </c>
      <c r="I2" s="13">
        <f>'062024'!L2</f>
        <v>2050</v>
      </c>
      <c r="J2" s="13">
        <f>'062024'!M2</f>
        <v>600</v>
      </c>
      <c r="K2" s="13">
        <f>'062024'!N2</f>
        <v>10150</v>
      </c>
      <c r="L2" s="14"/>
      <c r="M2" s="15"/>
      <c r="N2" s="16"/>
      <c r="O2" s="15"/>
      <c r="P2" s="17"/>
      <c r="Q2" s="17"/>
      <c r="R2" s="17"/>
      <c r="S2" s="17"/>
      <c r="T2" s="17"/>
      <c r="U2" s="17"/>
      <c r="V2" s="17"/>
      <c r="W2" s="17"/>
      <c r="X2" s="17"/>
    </row>
    <row r="3">
      <c r="A3" s="18">
        <v>45474.0</v>
      </c>
      <c r="B3" s="19">
        <f>'072024'!E2</f>
        <v>15720</v>
      </c>
      <c r="C3" s="19">
        <f>'072024'!F2</f>
        <v>18400</v>
      </c>
      <c r="D3" s="19">
        <f>'072024'!G2</f>
        <v>33970</v>
      </c>
      <c r="E3" s="19">
        <f>'072024'!H2</f>
        <v>28070</v>
      </c>
      <c r="F3" s="19">
        <f>'072024'!J2</f>
        <v>1950</v>
      </c>
      <c r="G3" s="19">
        <f>'072024'!K2</f>
        <v>770</v>
      </c>
      <c r="H3" s="19">
        <f>'072024'!L2</f>
        <v>2830</v>
      </c>
      <c r="I3" s="19">
        <f>'072024'!M2</f>
        <v>450</v>
      </c>
      <c r="J3" s="19">
        <f>'072024'!N2</f>
        <v>50</v>
      </c>
      <c r="K3" s="19">
        <f>'072024'!O2</f>
        <v>6000</v>
      </c>
      <c r="L3" s="20"/>
      <c r="M3" s="21"/>
      <c r="N3" s="21"/>
      <c r="O3" s="21"/>
      <c r="P3" s="22"/>
      <c r="Q3" s="22"/>
      <c r="R3" s="22"/>
      <c r="S3" s="22"/>
      <c r="T3" s="22"/>
      <c r="U3" s="22"/>
      <c r="V3" s="22"/>
      <c r="W3" s="22"/>
      <c r="X3" s="22"/>
    </row>
    <row r="4">
      <c r="A4" s="12">
        <v>45505.0</v>
      </c>
      <c r="B4" s="23"/>
      <c r="C4" s="23"/>
      <c r="D4" s="23"/>
      <c r="E4" s="23"/>
      <c r="F4" s="23"/>
      <c r="G4" s="23"/>
      <c r="H4" s="23"/>
      <c r="I4" s="23"/>
      <c r="J4" s="14"/>
      <c r="K4" s="14"/>
      <c r="L4" s="20"/>
      <c r="M4" s="21"/>
      <c r="N4" s="21"/>
      <c r="O4" s="21"/>
      <c r="P4" s="22"/>
      <c r="Q4" s="22"/>
      <c r="R4" s="22"/>
      <c r="S4" s="22"/>
      <c r="T4" s="22"/>
      <c r="U4" s="22"/>
      <c r="V4" s="22"/>
      <c r="W4" s="22"/>
      <c r="X4" s="22"/>
    </row>
    <row r="5">
      <c r="A5" s="18">
        <v>45536.0</v>
      </c>
      <c r="B5" s="24"/>
      <c r="C5" s="25"/>
      <c r="D5" s="26"/>
      <c r="E5" s="26"/>
      <c r="F5" s="27"/>
      <c r="G5" s="26"/>
      <c r="H5" s="26"/>
      <c r="I5" s="26"/>
      <c r="J5" s="14"/>
      <c r="K5" s="14"/>
      <c r="L5" s="28"/>
      <c r="M5" s="29"/>
      <c r="N5" s="29"/>
      <c r="O5" s="29"/>
      <c r="P5" s="30"/>
      <c r="Q5" s="30"/>
      <c r="R5" s="30"/>
      <c r="S5" s="30"/>
      <c r="T5" s="30"/>
      <c r="U5" s="30"/>
      <c r="V5" s="30"/>
      <c r="W5" s="30"/>
      <c r="X5" s="30"/>
    </row>
    <row r="6">
      <c r="A6" s="12">
        <v>45566.0</v>
      </c>
      <c r="B6" s="31"/>
      <c r="C6" s="32"/>
      <c r="D6" s="33"/>
      <c r="E6" s="33"/>
      <c r="F6" s="33"/>
      <c r="G6" s="34"/>
      <c r="H6" s="33"/>
      <c r="I6" s="33"/>
      <c r="J6" s="14"/>
      <c r="K6" s="14"/>
      <c r="L6" s="28"/>
      <c r="M6" s="35"/>
      <c r="N6" s="35"/>
      <c r="O6" s="35"/>
      <c r="P6" s="36"/>
      <c r="Q6" s="36"/>
      <c r="R6" s="36"/>
      <c r="S6" s="36"/>
      <c r="T6" s="36"/>
      <c r="U6" s="36"/>
      <c r="V6" s="36"/>
      <c r="W6" s="36"/>
      <c r="X6" s="36"/>
    </row>
    <row r="7">
      <c r="A7" s="18">
        <v>45597.0</v>
      </c>
      <c r="B7" s="31"/>
      <c r="C7" s="32"/>
      <c r="D7" s="33"/>
      <c r="E7" s="33"/>
      <c r="F7" s="33"/>
      <c r="G7" s="33"/>
      <c r="H7" s="33"/>
      <c r="I7" s="33"/>
      <c r="J7" s="14"/>
      <c r="K7" s="14"/>
      <c r="L7" s="28"/>
      <c r="M7" s="35"/>
      <c r="N7" s="35"/>
      <c r="O7" s="35"/>
      <c r="P7" s="36"/>
      <c r="Q7" s="36"/>
      <c r="R7" s="36"/>
      <c r="S7" s="36"/>
      <c r="T7" s="36"/>
      <c r="U7" s="36"/>
      <c r="V7" s="36"/>
      <c r="W7" s="36"/>
      <c r="X7" s="36"/>
    </row>
    <row r="8">
      <c r="A8" s="37"/>
      <c r="B8" s="31"/>
      <c r="C8" s="32"/>
      <c r="D8" s="33"/>
      <c r="E8" s="33"/>
      <c r="F8" s="33"/>
      <c r="G8" s="33"/>
      <c r="H8" s="33"/>
      <c r="I8" s="33"/>
      <c r="J8" s="38"/>
      <c r="K8" s="38"/>
      <c r="L8" s="28"/>
      <c r="M8" s="35"/>
      <c r="N8" s="35"/>
      <c r="O8" s="35"/>
      <c r="P8" s="36"/>
      <c r="Q8" s="36"/>
      <c r="R8" s="36"/>
      <c r="S8" s="36"/>
      <c r="T8" s="36"/>
      <c r="U8" s="36"/>
      <c r="V8" s="36"/>
      <c r="W8" s="36"/>
      <c r="X8" s="36"/>
    </row>
    <row r="9">
      <c r="A9" s="37"/>
      <c r="B9" s="31"/>
      <c r="C9" s="32"/>
      <c r="D9" s="33"/>
      <c r="E9" s="33"/>
      <c r="F9" s="33"/>
      <c r="G9" s="34"/>
      <c r="H9" s="33"/>
      <c r="I9" s="33"/>
      <c r="J9" s="38"/>
      <c r="K9" s="38"/>
      <c r="L9" s="28"/>
      <c r="M9" s="35"/>
      <c r="N9" s="35"/>
      <c r="O9" s="35"/>
      <c r="P9" s="36"/>
      <c r="Q9" s="36"/>
      <c r="R9" s="36"/>
      <c r="S9" s="36"/>
      <c r="T9" s="36"/>
      <c r="U9" s="36"/>
      <c r="V9" s="36"/>
      <c r="W9" s="36"/>
      <c r="X9" s="36"/>
    </row>
    <row r="10">
      <c r="A10" s="37"/>
      <c r="B10" s="31"/>
      <c r="C10" s="32"/>
      <c r="D10" s="33"/>
      <c r="E10" s="33"/>
      <c r="F10" s="33"/>
      <c r="G10" s="33"/>
      <c r="H10" s="33"/>
      <c r="I10" s="33"/>
      <c r="J10" s="33"/>
      <c r="K10" s="33"/>
      <c r="L10" s="33"/>
      <c r="M10" s="35"/>
      <c r="N10" s="35"/>
      <c r="O10" s="35"/>
      <c r="P10" s="36"/>
      <c r="Q10" s="36"/>
      <c r="R10" s="36"/>
      <c r="S10" s="36"/>
      <c r="T10" s="36"/>
      <c r="U10" s="36"/>
      <c r="V10" s="36"/>
      <c r="W10" s="36"/>
      <c r="X10" s="3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75" outlineLevelRow="1"/>
  <cols>
    <col customWidth="1" min="1" max="1" width="5.75"/>
    <col customWidth="1" min="2" max="2" width="17.13"/>
    <col customWidth="1" min="3" max="3" width="15.13"/>
    <col customWidth="1" min="8" max="8" width="11.63"/>
    <col customWidth="1" min="14" max="14" width="15.0"/>
  </cols>
  <sheetData>
    <row r="1">
      <c r="A1" s="39" t="s">
        <v>10</v>
      </c>
      <c r="B1" s="40" t="s">
        <v>11</v>
      </c>
      <c r="C1" s="41" t="s">
        <v>12</v>
      </c>
      <c r="D1" s="42" t="s">
        <v>0</v>
      </c>
      <c r="E1" s="42" t="s">
        <v>1</v>
      </c>
      <c r="F1" s="42" t="s">
        <v>2</v>
      </c>
      <c r="G1" s="43" t="s">
        <v>3</v>
      </c>
      <c r="H1" s="44" t="s">
        <v>13</v>
      </c>
      <c r="I1" s="45" t="s">
        <v>4</v>
      </c>
      <c r="J1" s="46" t="s">
        <v>5</v>
      </c>
      <c r="K1" s="47" t="s">
        <v>6</v>
      </c>
      <c r="L1" s="48" t="s">
        <v>7</v>
      </c>
      <c r="M1" s="45" t="s">
        <v>8</v>
      </c>
      <c r="N1" s="49" t="s">
        <v>14</v>
      </c>
    </row>
    <row r="2">
      <c r="A2" s="50">
        <f>SUM(A4,A5)</f>
        <v>84</v>
      </c>
      <c r="B2" s="51" t="s">
        <v>15</v>
      </c>
      <c r="D2" s="50">
        <f t="shared" ref="D2:G2" si="1">SUM(D4,D5)</f>
        <v>14570</v>
      </c>
      <c r="E2" s="50">
        <f t="shared" si="1"/>
        <v>14120</v>
      </c>
      <c r="F2" s="50">
        <f t="shared" si="1"/>
        <v>28490</v>
      </c>
      <c r="G2" s="50">
        <f t="shared" si="1"/>
        <v>18090</v>
      </c>
      <c r="H2" s="52"/>
      <c r="I2" s="50">
        <f t="shared" ref="I2:M2" si="2">SUM(I4,I5)</f>
        <v>2400</v>
      </c>
      <c r="J2" s="50">
        <f t="shared" si="2"/>
        <v>1500</v>
      </c>
      <c r="K2" s="50">
        <f t="shared" si="2"/>
        <v>4200</v>
      </c>
      <c r="L2" s="50">
        <f t="shared" si="2"/>
        <v>2050</v>
      </c>
      <c r="M2" s="50">
        <f t="shared" si="2"/>
        <v>600</v>
      </c>
      <c r="N2" s="53">
        <f>SUM(I2,J2, K2, L2)</f>
        <v>10150</v>
      </c>
    </row>
    <row r="3">
      <c r="A3" s="54"/>
      <c r="B3" s="55"/>
      <c r="D3" s="56"/>
      <c r="E3" s="56"/>
      <c r="F3" s="56"/>
      <c r="G3" s="56"/>
      <c r="H3" s="56"/>
      <c r="I3" s="56"/>
      <c r="J3" s="56"/>
      <c r="K3" s="56"/>
      <c r="L3" s="56"/>
      <c r="M3" s="56"/>
      <c r="N3" s="54"/>
    </row>
    <row r="4">
      <c r="A4" s="57">
        <f>count(A6:A201)</f>
        <v>53</v>
      </c>
      <c r="B4" s="58" t="s">
        <v>16</v>
      </c>
      <c r="C4" s="59"/>
      <c r="D4" s="60">
        <f t="shared" ref="D4:G4" si="3">SUM(D6:D201)</f>
        <v>8020</v>
      </c>
      <c r="E4" s="60">
        <f t="shared" si="3"/>
        <v>13520</v>
      </c>
      <c r="F4" s="60">
        <f t="shared" si="3"/>
        <v>21540</v>
      </c>
      <c r="G4" s="60">
        <f t="shared" si="3"/>
        <v>14540</v>
      </c>
      <c r="H4" s="60"/>
      <c r="I4" s="60">
        <f t="shared" ref="I4:M4" si="4">SUM(I6:I201)</f>
        <v>1350</v>
      </c>
      <c r="J4" s="60">
        <f t="shared" si="4"/>
        <v>1150</v>
      </c>
      <c r="K4" s="60">
        <f t="shared" si="4"/>
        <v>3900</v>
      </c>
      <c r="L4" s="60">
        <f t="shared" si="4"/>
        <v>0</v>
      </c>
      <c r="M4" s="60">
        <f t="shared" si="4"/>
        <v>600</v>
      </c>
      <c r="N4" s="61">
        <f t="shared" ref="N4:N5" si="7">SUM(I4:L4)</f>
        <v>6400</v>
      </c>
    </row>
    <row r="5">
      <c r="A5" s="62">
        <f>COUNT(A205:A235)</f>
        <v>31</v>
      </c>
      <c r="B5" s="63" t="s">
        <v>17</v>
      </c>
      <c r="C5" s="64"/>
      <c r="D5" s="65">
        <f t="shared" ref="D5:G5" si="5">SUM(D205:D297)</f>
        <v>6550</v>
      </c>
      <c r="E5" s="65">
        <f t="shared" si="5"/>
        <v>600</v>
      </c>
      <c r="F5" s="65">
        <f t="shared" si="5"/>
        <v>6950</v>
      </c>
      <c r="G5" s="65">
        <f t="shared" si="5"/>
        <v>3550</v>
      </c>
      <c r="H5" s="65"/>
      <c r="I5" s="65">
        <f t="shared" ref="I5:M5" si="6">SUM(I205:I297)</f>
        <v>1050</v>
      </c>
      <c r="J5" s="65">
        <f t="shared" si="6"/>
        <v>350</v>
      </c>
      <c r="K5" s="65">
        <f t="shared" si="6"/>
        <v>300</v>
      </c>
      <c r="L5" s="65">
        <f t="shared" si="6"/>
        <v>2050</v>
      </c>
      <c r="M5" s="65">
        <f t="shared" si="6"/>
        <v>0</v>
      </c>
      <c r="N5" s="66">
        <f t="shared" si="7"/>
        <v>3750</v>
      </c>
    </row>
    <row r="6">
      <c r="A6" s="67">
        <f t="shared" ref="A6:A58" si="8">row()-4</f>
        <v>2</v>
      </c>
      <c r="B6" s="68" t="s">
        <v>18</v>
      </c>
      <c r="C6" s="69" t="s">
        <v>19</v>
      </c>
      <c r="D6" s="70">
        <v>200.0</v>
      </c>
      <c r="E6" s="71">
        <v>3600.0</v>
      </c>
      <c r="F6" s="72">
        <f t="shared" ref="F6:F58" si="9">SUM(D6,E6)</f>
        <v>3800</v>
      </c>
      <c r="G6" s="73">
        <f t="shared" ref="G6:G58" si="10">F6-SUM(I6:M6)</f>
        <v>3800</v>
      </c>
      <c r="H6" s="74"/>
      <c r="I6" s="75"/>
      <c r="J6" s="76"/>
      <c r="K6" s="77"/>
      <c r="L6" s="78"/>
      <c r="M6" s="29"/>
      <c r="N6" s="29"/>
    </row>
    <row r="7">
      <c r="A7" s="67">
        <f t="shared" si="8"/>
        <v>3</v>
      </c>
      <c r="B7" s="79" t="s">
        <v>20</v>
      </c>
      <c r="C7" s="80" t="s">
        <v>21</v>
      </c>
      <c r="D7" s="81">
        <v>150.0</v>
      </c>
      <c r="E7" s="82">
        <v>0.0</v>
      </c>
      <c r="F7" s="83">
        <f t="shared" si="9"/>
        <v>150</v>
      </c>
      <c r="G7" s="73">
        <f t="shared" si="10"/>
        <v>150</v>
      </c>
      <c r="H7" s="84"/>
      <c r="I7" s="85"/>
      <c r="J7" s="86"/>
      <c r="K7" s="87"/>
      <c r="L7" s="88"/>
      <c r="M7" s="35"/>
      <c r="N7" s="89" t="s">
        <v>22</v>
      </c>
    </row>
    <row r="8">
      <c r="A8" s="67">
        <f t="shared" si="8"/>
        <v>4</v>
      </c>
      <c r="B8" s="79" t="s">
        <v>23</v>
      </c>
      <c r="C8" s="80" t="s">
        <v>24</v>
      </c>
      <c r="D8" s="81">
        <v>200.0</v>
      </c>
      <c r="E8" s="82">
        <v>600.0</v>
      </c>
      <c r="F8" s="83">
        <f t="shared" si="9"/>
        <v>800</v>
      </c>
      <c r="G8" s="73">
        <f t="shared" si="10"/>
        <v>400</v>
      </c>
      <c r="H8" s="84"/>
      <c r="I8" s="85"/>
      <c r="J8" s="90"/>
      <c r="K8" s="91">
        <v>400.0</v>
      </c>
      <c r="L8" s="88"/>
      <c r="M8" s="35"/>
      <c r="N8" s="35"/>
    </row>
    <row r="9">
      <c r="A9" s="67">
        <f t="shared" si="8"/>
        <v>5</v>
      </c>
      <c r="B9" s="79" t="s">
        <v>25</v>
      </c>
      <c r="C9" s="80" t="s">
        <v>26</v>
      </c>
      <c r="D9" s="81">
        <v>150.0</v>
      </c>
      <c r="E9" s="82">
        <v>1700.0</v>
      </c>
      <c r="F9" s="83">
        <f t="shared" si="9"/>
        <v>1850</v>
      </c>
      <c r="G9" s="73">
        <f t="shared" si="10"/>
        <v>1850</v>
      </c>
      <c r="H9" s="84"/>
      <c r="I9" s="85"/>
      <c r="J9" s="90"/>
      <c r="K9" s="87"/>
      <c r="L9" s="88"/>
      <c r="M9" s="35"/>
      <c r="N9" s="35"/>
    </row>
    <row r="10">
      <c r="A10" s="67">
        <f t="shared" si="8"/>
        <v>6</v>
      </c>
      <c r="B10" s="79" t="s">
        <v>27</v>
      </c>
      <c r="C10" s="80" t="s">
        <v>28</v>
      </c>
      <c r="D10" s="81">
        <v>150.0</v>
      </c>
      <c r="E10" s="82">
        <v>450.0</v>
      </c>
      <c r="F10" s="83">
        <f t="shared" si="9"/>
        <v>600</v>
      </c>
      <c r="G10" s="73">
        <f t="shared" si="10"/>
        <v>600</v>
      </c>
      <c r="H10" s="84"/>
      <c r="I10" s="85"/>
      <c r="J10" s="86"/>
      <c r="K10" s="87"/>
      <c r="L10" s="88"/>
      <c r="M10" s="35"/>
      <c r="N10" s="35"/>
    </row>
    <row r="11">
      <c r="A11" s="67">
        <f t="shared" si="8"/>
        <v>7</v>
      </c>
      <c r="B11" s="79" t="s">
        <v>29</v>
      </c>
      <c r="C11" s="80" t="s">
        <v>30</v>
      </c>
      <c r="D11" s="81">
        <v>150.0</v>
      </c>
      <c r="E11" s="82">
        <v>0.0</v>
      </c>
      <c r="F11" s="83">
        <f t="shared" si="9"/>
        <v>150</v>
      </c>
      <c r="G11" s="73">
        <f t="shared" si="10"/>
        <v>0</v>
      </c>
      <c r="H11" s="84"/>
      <c r="I11" s="85"/>
      <c r="J11" s="90"/>
      <c r="K11" s="91">
        <v>150.0</v>
      </c>
      <c r="L11" s="88"/>
      <c r="M11" s="35"/>
      <c r="N11" s="35"/>
    </row>
    <row r="12">
      <c r="A12" s="67">
        <f t="shared" si="8"/>
        <v>8</v>
      </c>
      <c r="B12" s="79" t="s">
        <v>31</v>
      </c>
      <c r="C12" s="80" t="s">
        <v>32</v>
      </c>
      <c r="D12" s="81">
        <v>250.0</v>
      </c>
      <c r="E12" s="82">
        <v>300.0</v>
      </c>
      <c r="F12" s="83">
        <f t="shared" si="9"/>
        <v>550</v>
      </c>
      <c r="G12" s="73">
        <f t="shared" si="10"/>
        <v>550</v>
      </c>
      <c r="H12" s="84"/>
      <c r="I12" s="85"/>
      <c r="J12" s="90"/>
      <c r="K12" s="87"/>
      <c r="L12" s="88"/>
      <c r="M12" s="35"/>
      <c r="N12" s="89" t="s">
        <v>33</v>
      </c>
    </row>
    <row r="13">
      <c r="A13" s="67">
        <f t="shared" si="8"/>
        <v>9</v>
      </c>
      <c r="B13" s="79" t="s">
        <v>34</v>
      </c>
      <c r="C13" s="80" t="s">
        <v>35</v>
      </c>
      <c r="D13" s="81">
        <v>150.0</v>
      </c>
      <c r="E13" s="82">
        <v>0.0</v>
      </c>
      <c r="F13" s="83">
        <f t="shared" si="9"/>
        <v>150</v>
      </c>
      <c r="G13" s="73">
        <f t="shared" si="10"/>
        <v>0</v>
      </c>
      <c r="H13" s="84"/>
      <c r="I13" s="92"/>
      <c r="J13" s="90"/>
      <c r="K13" s="91">
        <v>150.0</v>
      </c>
      <c r="L13" s="88"/>
      <c r="M13" s="35"/>
      <c r="N13" s="35"/>
    </row>
    <row r="14">
      <c r="A14" s="67">
        <f t="shared" si="8"/>
        <v>10</v>
      </c>
      <c r="B14" s="79" t="s">
        <v>36</v>
      </c>
      <c r="C14" s="80" t="s">
        <v>37</v>
      </c>
      <c r="D14" s="81">
        <v>150.0</v>
      </c>
      <c r="E14" s="82">
        <v>0.0</v>
      </c>
      <c r="F14" s="83">
        <f t="shared" si="9"/>
        <v>150</v>
      </c>
      <c r="G14" s="73">
        <f t="shared" si="10"/>
        <v>150</v>
      </c>
      <c r="H14" s="84"/>
      <c r="I14" s="85"/>
      <c r="J14" s="90"/>
      <c r="K14" s="87"/>
      <c r="L14" s="88"/>
      <c r="M14" s="35"/>
      <c r="N14" s="35"/>
    </row>
    <row r="15">
      <c r="A15" s="67">
        <f t="shared" si="8"/>
        <v>11</v>
      </c>
      <c r="B15" s="79" t="s">
        <v>38</v>
      </c>
      <c r="C15" s="80" t="s">
        <v>39</v>
      </c>
      <c r="D15" s="81">
        <v>150.0</v>
      </c>
      <c r="E15" s="82">
        <v>1100.0</v>
      </c>
      <c r="F15" s="83">
        <f t="shared" si="9"/>
        <v>1250</v>
      </c>
      <c r="G15" s="73">
        <f t="shared" si="10"/>
        <v>950</v>
      </c>
      <c r="H15" s="84"/>
      <c r="I15" s="85"/>
      <c r="J15" s="90"/>
      <c r="K15" s="91">
        <v>300.0</v>
      </c>
      <c r="L15" s="88"/>
      <c r="M15" s="35"/>
      <c r="N15" s="35"/>
    </row>
    <row r="16">
      <c r="A16" s="67">
        <f t="shared" si="8"/>
        <v>12</v>
      </c>
      <c r="B16" s="79" t="s">
        <v>40</v>
      </c>
      <c r="C16" s="80" t="s">
        <v>41</v>
      </c>
      <c r="D16" s="81">
        <v>150.0</v>
      </c>
      <c r="E16" s="82">
        <v>150.0</v>
      </c>
      <c r="F16" s="83">
        <f t="shared" si="9"/>
        <v>300</v>
      </c>
      <c r="G16" s="73">
        <f t="shared" si="10"/>
        <v>150</v>
      </c>
      <c r="H16" s="84"/>
      <c r="I16" s="85"/>
      <c r="J16" s="90"/>
      <c r="K16" s="91">
        <v>150.0</v>
      </c>
      <c r="L16" s="88"/>
      <c r="M16" s="35"/>
      <c r="N16" s="35"/>
    </row>
    <row r="17" ht="21.75" customHeight="1">
      <c r="A17" s="67">
        <f t="shared" si="8"/>
        <v>13</v>
      </c>
      <c r="B17" s="79" t="s">
        <v>42</v>
      </c>
      <c r="C17" s="80" t="s">
        <v>43</v>
      </c>
      <c r="D17" s="81">
        <v>150.0</v>
      </c>
      <c r="E17" s="82">
        <v>0.0</v>
      </c>
      <c r="F17" s="83">
        <f t="shared" si="9"/>
        <v>150</v>
      </c>
      <c r="G17" s="73">
        <f t="shared" si="10"/>
        <v>150</v>
      </c>
      <c r="H17" s="84"/>
      <c r="I17" s="92"/>
      <c r="J17" s="90"/>
      <c r="K17" s="87"/>
      <c r="L17" s="93"/>
      <c r="M17" s="35"/>
      <c r="N17" s="35"/>
    </row>
    <row r="18">
      <c r="A18" s="67">
        <f t="shared" si="8"/>
        <v>14</v>
      </c>
      <c r="B18" s="79" t="s">
        <v>44</v>
      </c>
      <c r="C18" s="80" t="s">
        <v>45</v>
      </c>
      <c r="D18" s="81">
        <v>150.0</v>
      </c>
      <c r="E18" s="82">
        <v>0.0</v>
      </c>
      <c r="F18" s="83">
        <f t="shared" si="9"/>
        <v>150</v>
      </c>
      <c r="G18" s="73">
        <f t="shared" si="10"/>
        <v>-50</v>
      </c>
      <c r="H18" s="84"/>
      <c r="I18" s="85"/>
      <c r="J18" s="90"/>
      <c r="K18" s="91">
        <v>200.0</v>
      </c>
      <c r="L18" s="88"/>
      <c r="M18" s="35"/>
      <c r="N18" s="35"/>
    </row>
    <row r="19">
      <c r="A19" s="67">
        <f t="shared" si="8"/>
        <v>15</v>
      </c>
      <c r="B19" s="79" t="s">
        <v>46</v>
      </c>
      <c r="C19" s="80">
        <v>1.843509405E9</v>
      </c>
      <c r="D19" s="81">
        <v>150.0</v>
      </c>
      <c r="E19" s="82">
        <v>0.0</v>
      </c>
      <c r="F19" s="83">
        <f t="shared" si="9"/>
        <v>150</v>
      </c>
      <c r="G19" s="73">
        <f t="shared" si="10"/>
        <v>0</v>
      </c>
      <c r="H19" s="84"/>
      <c r="I19" s="85"/>
      <c r="J19" s="90"/>
      <c r="K19" s="91">
        <v>150.0</v>
      </c>
      <c r="L19" s="88"/>
      <c r="M19" s="35"/>
      <c r="N19" s="35"/>
    </row>
    <row r="20">
      <c r="A20" s="67">
        <f t="shared" si="8"/>
        <v>16</v>
      </c>
      <c r="B20" s="79" t="s">
        <v>47</v>
      </c>
      <c r="C20" s="94"/>
      <c r="D20" s="81">
        <v>150.0</v>
      </c>
      <c r="E20" s="82">
        <v>0.0</v>
      </c>
      <c r="F20" s="83">
        <f t="shared" si="9"/>
        <v>150</v>
      </c>
      <c r="G20" s="73">
        <f t="shared" si="10"/>
        <v>0</v>
      </c>
      <c r="H20" s="84"/>
      <c r="I20" s="92">
        <v>150.0</v>
      </c>
      <c r="J20" s="90"/>
      <c r="K20" s="87"/>
      <c r="L20" s="88"/>
      <c r="M20" s="35"/>
      <c r="N20" s="35"/>
    </row>
    <row r="21">
      <c r="A21" s="67">
        <f t="shared" si="8"/>
        <v>17</v>
      </c>
      <c r="B21" s="79" t="s">
        <v>48</v>
      </c>
      <c r="C21" s="80" t="s">
        <v>49</v>
      </c>
      <c r="D21" s="81">
        <v>300.0</v>
      </c>
      <c r="E21" s="82">
        <v>1100.0</v>
      </c>
      <c r="F21" s="83">
        <f t="shared" si="9"/>
        <v>1400</v>
      </c>
      <c r="G21" s="73">
        <f t="shared" si="10"/>
        <v>0</v>
      </c>
      <c r="H21" s="84"/>
      <c r="I21" s="85"/>
      <c r="J21" s="86">
        <v>800.0</v>
      </c>
      <c r="K21" s="87"/>
      <c r="L21" s="93"/>
      <c r="M21" s="89">
        <v>600.0</v>
      </c>
      <c r="N21" s="35"/>
    </row>
    <row r="22">
      <c r="A22" s="67">
        <f t="shared" si="8"/>
        <v>18</v>
      </c>
      <c r="B22" s="79" t="s">
        <v>50</v>
      </c>
      <c r="C22" s="80" t="s">
        <v>51</v>
      </c>
      <c r="D22" s="81">
        <v>300.0</v>
      </c>
      <c r="E22" s="82">
        <v>300.0</v>
      </c>
      <c r="F22" s="83">
        <f t="shared" si="9"/>
        <v>600</v>
      </c>
      <c r="G22" s="73">
        <f t="shared" si="10"/>
        <v>0</v>
      </c>
      <c r="H22" s="84"/>
      <c r="I22" s="85"/>
      <c r="J22" s="90"/>
      <c r="K22" s="91">
        <v>600.0</v>
      </c>
      <c r="L22" s="88"/>
      <c r="M22" s="35"/>
      <c r="N22" s="35"/>
    </row>
    <row r="23">
      <c r="A23" s="67">
        <f t="shared" si="8"/>
        <v>19</v>
      </c>
      <c r="B23" s="79" t="s">
        <v>52</v>
      </c>
      <c r="C23" s="80" t="s">
        <v>53</v>
      </c>
      <c r="D23" s="81">
        <v>300.0</v>
      </c>
      <c r="E23" s="82">
        <v>0.0</v>
      </c>
      <c r="F23" s="83">
        <f t="shared" si="9"/>
        <v>300</v>
      </c>
      <c r="G23" s="73">
        <f t="shared" si="10"/>
        <v>300</v>
      </c>
      <c r="H23" s="84"/>
      <c r="I23" s="85"/>
      <c r="J23" s="90"/>
      <c r="K23" s="87"/>
      <c r="L23" s="88"/>
      <c r="M23" s="35"/>
      <c r="N23" s="89" t="s">
        <v>22</v>
      </c>
    </row>
    <row r="24">
      <c r="A24" s="67">
        <f t="shared" si="8"/>
        <v>20</v>
      </c>
      <c r="B24" s="79" t="s">
        <v>54</v>
      </c>
      <c r="C24" s="80">
        <v>1.678432716E9</v>
      </c>
      <c r="D24" s="81">
        <v>150.0</v>
      </c>
      <c r="E24" s="82">
        <v>0.0</v>
      </c>
      <c r="F24" s="83">
        <f t="shared" si="9"/>
        <v>150</v>
      </c>
      <c r="G24" s="73">
        <f t="shared" si="10"/>
        <v>0</v>
      </c>
      <c r="H24" s="84"/>
      <c r="I24" s="92">
        <v>150.0</v>
      </c>
      <c r="J24" s="90"/>
      <c r="K24" s="87"/>
      <c r="L24" s="88"/>
      <c r="M24" s="35"/>
      <c r="N24" s="89" t="s">
        <v>55</v>
      </c>
    </row>
    <row r="25">
      <c r="A25" s="67">
        <f t="shared" si="8"/>
        <v>21</v>
      </c>
      <c r="B25" s="79" t="s">
        <v>56</v>
      </c>
      <c r="C25" s="94"/>
      <c r="D25" s="81">
        <v>150.0</v>
      </c>
      <c r="E25" s="82">
        <v>0.0</v>
      </c>
      <c r="F25" s="83">
        <f t="shared" si="9"/>
        <v>150</v>
      </c>
      <c r="G25" s="73">
        <f t="shared" si="10"/>
        <v>150</v>
      </c>
      <c r="H25" s="84"/>
      <c r="I25" s="85"/>
      <c r="J25" s="90"/>
      <c r="K25" s="87"/>
      <c r="L25" s="88"/>
      <c r="M25" s="35"/>
      <c r="N25" s="35"/>
    </row>
    <row r="26">
      <c r="A26" s="67">
        <f t="shared" si="8"/>
        <v>22</v>
      </c>
      <c r="B26" s="79" t="s">
        <v>57</v>
      </c>
      <c r="C26" s="80">
        <v>1.605798493E9</v>
      </c>
      <c r="D26" s="81">
        <v>150.0</v>
      </c>
      <c r="E26" s="82">
        <v>0.0</v>
      </c>
      <c r="F26" s="83">
        <f t="shared" si="9"/>
        <v>150</v>
      </c>
      <c r="G26" s="73">
        <f t="shared" si="10"/>
        <v>0</v>
      </c>
      <c r="H26" s="84"/>
      <c r="I26" s="92">
        <v>150.0</v>
      </c>
      <c r="J26" s="90"/>
      <c r="K26" s="87"/>
      <c r="L26" s="88"/>
      <c r="M26" s="35"/>
      <c r="N26" s="35"/>
    </row>
    <row r="27">
      <c r="A27" s="67">
        <f t="shared" si="8"/>
        <v>23</v>
      </c>
      <c r="B27" s="79" t="s">
        <v>7</v>
      </c>
      <c r="C27" s="80">
        <v>1.630119474E9</v>
      </c>
      <c r="D27" s="81">
        <v>150.0</v>
      </c>
      <c r="E27" s="82">
        <v>0.0</v>
      </c>
      <c r="F27" s="83">
        <f t="shared" si="9"/>
        <v>150</v>
      </c>
      <c r="G27" s="73">
        <f t="shared" si="10"/>
        <v>0</v>
      </c>
      <c r="H27" s="84"/>
      <c r="I27" s="92">
        <v>150.0</v>
      </c>
      <c r="J27" s="90"/>
      <c r="K27" s="87"/>
      <c r="L27" s="88"/>
      <c r="M27" s="35"/>
      <c r="N27" s="35"/>
    </row>
    <row r="28">
      <c r="A28" s="67">
        <f t="shared" si="8"/>
        <v>24</v>
      </c>
      <c r="B28" s="79" t="s">
        <v>58</v>
      </c>
      <c r="C28" s="80">
        <v>1.6901555704E10</v>
      </c>
      <c r="D28" s="81">
        <v>150.0</v>
      </c>
      <c r="E28" s="82">
        <v>250.0</v>
      </c>
      <c r="F28" s="83">
        <f t="shared" si="9"/>
        <v>400</v>
      </c>
      <c r="G28" s="73">
        <f t="shared" si="10"/>
        <v>400</v>
      </c>
      <c r="H28" s="84"/>
      <c r="I28" s="85"/>
      <c r="J28" s="86"/>
      <c r="K28" s="87"/>
      <c r="L28" s="88"/>
      <c r="M28" s="35"/>
      <c r="N28" s="89" t="s">
        <v>59</v>
      </c>
    </row>
    <row r="29">
      <c r="A29" s="67">
        <f t="shared" si="8"/>
        <v>25</v>
      </c>
      <c r="B29" s="79" t="s">
        <v>60</v>
      </c>
      <c r="C29" s="80">
        <v>1.674223988E9</v>
      </c>
      <c r="D29" s="81">
        <v>100.0</v>
      </c>
      <c r="E29" s="82">
        <v>-100.0</v>
      </c>
      <c r="F29" s="83">
        <f t="shared" si="9"/>
        <v>0</v>
      </c>
      <c r="G29" s="73">
        <f t="shared" si="10"/>
        <v>0</v>
      </c>
      <c r="H29" s="84"/>
      <c r="I29" s="85"/>
      <c r="J29" s="86"/>
      <c r="K29" s="87"/>
      <c r="L29" s="88"/>
      <c r="M29" s="35"/>
      <c r="N29" s="35"/>
    </row>
    <row r="30">
      <c r="A30" s="67">
        <f t="shared" si="8"/>
        <v>26</v>
      </c>
      <c r="B30" s="79" t="s">
        <v>61</v>
      </c>
      <c r="C30" s="94"/>
      <c r="D30" s="81">
        <v>250.0</v>
      </c>
      <c r="E30" s="82">
        <v>0.0</v>
      </c>
      <c r="F30" s="83">
        <f t="shared" si="9"/>
        <v>250</v>
      </c>
      <c r="G30" s="73">
        <f t="shared" si="10"/>
        <v>0</v>
      </c>
      <c r="H30" s="84"/>
      <c r="I30" s="85"/>
      <c r="J30" s="90"/>
      <c r="K30" s="91">
        <v>250.0</v>
      </c>
      <c r="L30" s="88"/>
      <c r="M30" s="35"/>
      <c r="N30" s="35"/>
    </row>
    <row r="31">
      <c r="A31" s="67">
        <f t="shared" si="8"/>
        <v>27</v>
      </c>
      <c r="B31" s="79" t="s">
        <v>62</v>
      </c>
      <c r="C31" s="94"/>
      <c r="D31" s="81">
        <v>150.0</v>
      </c>
      <c r="E31" s="82">
        <v>0.0</v>
      </c>
      <c r="F31" s="83">
        <f t="shared" si="9"/>
        <v>150</v>
      </c>
      <c r="G31" s="73">
        <f t="shared" si="10"/>
        <v>0</v>
      </c>
      <c r="H31" s="84"/>
      <c r="I31" s="85"/>
      <c r="J31" s="86">
        <v>150.0</v>
      </c>
      <c r="K31" s="87"/>
      <c r="L31" s="88"/>
      <c r="M31" s="35"/>
      <c r="N31" s="35"/>
    </row>
    <row r="32">
      <c r="A32" s="67">
        <f t="shared" si="8"/>
        <v>28</v>
      </c>
      <c r="B32" s="79" t="s">
        <v>63</v>
      </c>
      <c r="C32" s="94"/>
      <c r="D32" s="81">
        <v>100.0</v>
      </c>
      <c r="E32" s="82">
        <v>100.0</v>
      </c>
      <c r="F32" s="83">
        <f t="shared" si="9"/>
        <v>200</v>
      </c>
      <c r="G32" s="73">
        <f t="shared" si="10"/>
        <v>0</v>
      </c>
      <c r="H32" s="84"/>
      <c r="I32" s="85"/>
      <c r="J32" s="86">
        <v>200.0</v>
      </c>
      <c r="K32" s="87"/>
      <c r="L32" s="88"/>
      <c r="M32" s="35"/>
      <c r="N32" s="35"/>
    </row>
    <row r="33">
      <c r="A33" s="67">
        <f t="shared" si="8"/>
        <v>29</v>
      </c>
      <c r="B33" s="79" t="s">
        <v>64</v>
      </c>
      <c r="C33" s="94"/>
      <c r="D33" s="81">
        <v>150.0</v>
      </c>
      <c r="E33" s="82">
        <v>300.0</v>
      </c>
      <c r="F33" s="83">
        <f t="shared" si="9"/>
        <v>450</v>
      </c>
      <c r="G33" s="73">
        <f t="shared" si="10"/>
        <v>450</v>
      </c>
      <c r="H33" s="84"/>
      <c r="I33" s="85"/>
      <c r="J33" s="90"/>
      <c r="K33" s="87"/>
      <c r="L33" s="88"/>
      <c r="M33" s="35"/>
      <c r="N33" s="35"/>
    </row>
    <row r="34">
      <c r="A34" s="67">
        <f t="shared" si="8"/>
        <v>30</v>
      </c>
      <c r="B34" s="79" t="s">
        <v>65</v>
      </c>
      <c r="C34" s="80">
        <v>1.62856149E9</v>
      </c>
      <c r="D34" s="81">
        <v>100.0</v>
      </c>
      <c r="E34" s="82">
        <v>200.0</v>
      </c>
      <c r="F34" s="83">
        <f t="shared" si="9"/>
        <v>300</v>
      </c>
      <c r="G34" s="73">
        <f t="shared" si="10"/>
        <v>0</v>
      </c>
      <c r="H34" s="84"/>
      <c r="I34" s="92">
        <v>300.0</v>
      </c>
      <c r="J34" s="90"/>
      <c r="K34" s="87"/>
      <c r="L34" s="88"/>
      <c r="M34" s="35"/>
      <c r="N34" s="35"/>
    </row>
    <row r="35">
      <c r="A35" s="67">
        <f t="shared" si="8"/>
        <v>31</v>
      </c>
      <c r="B35" s="79" t="s">
        <v>66</v>
      </c>
      <c r="C35" s="94"/>
      <c r="D35" s="81">
        <v>150.0</v>
      </c>
      <c r="E35" s="82">
        <v>0.0</v>
      </c>
      <c r="F35" s="83">
        <f t="shared" si="9"/>
        <v>150</v>
      </c>
      <c r="G35" s="73">
        <f t="shared" si="10"/>
        <v>0</v>
      </c>
      <c r="H35" s="84"/>
      <c r="I35" s="85"/>
      <c r="J35" s="90"/>
      <c r="K35" s="91">
        <v>150.0</v>
      </c>
      <c r="L35" s="88"/>
      <c r="M35" s="35"/>
      <c r="N35" s="35"/>
    </row>
    <row r="36">
      <c r="A36" s="67">
        <f t="shared" si="8"/>
        <v>32</v>
      </c>
      <c r="B36" s="79" t="s">
        <v>67</v>
      </c>
      <c r="C36" s="94"/>
      <c r="D36" s="81">
        <v>150.0</v>
      </c>
      <c r="E36" s="82">
        <v>100.0</v>
      </c>
      <c r="F36" s="83">
        <f t="shared" si="9"/>
        <v>250</v>
      </c>
      <c r="G36" s="73">
        <f t="shared" si="10"/>
        <v>250</v>
      </c>
      <c r="H36" s="84"/>
      <c r="I36" s="85"/>
      <c r="J36" s="90"/>
      <c r="K36" s="87"/>
      <c r="L36" s="88"/>
      <c r="M36" s="35"/>
      <c r="N36" s="89" t="s">
        <v>68</v>
      </c>
    </row>
    <row r="37">
      <c r="A37" s="67">
        <f t="shared" si="8"/>
        <v>33</v>
      </c>
      <c r="B37" s="79" t="s">
        <v>69</v>
      </c>
      <c r="C37" s="94"/>
      <c r="D37" s="81">
        <v>150.0</v>
      </c>
      <c r="E37" s="82">
        <v>1050.0</v>
      </c>
      <c r="F37" s="83">
        <f t="shared" si="9"/>
        <v>1200</v>
      </c>
      <c r="G37" s="73">
        <f t="shared" si="10"/>
        <v>1200</v>
      </c>
      <c r="H37" s="84"/>
      <c r="I37" s="92"/>
      <c r="J37" s="90"/>
      <c r="K37" s="87"/>
      <c r="L37" s="88"/>
      <c r="M37" s="35"/>
      <c r="N37" s="35"/>
    </row>
    <row r="38">
      <c r="A38" s="67">
        <f t="shared" si="8"/>
        <v>34</v>
      </c>
      <c r="B38" s="79" t="s">
        <v>70</v>
      </c>
      <c r="C38" s="80">
        <v>1.403693065E9</v>
      </c>
      <c r="D38" s="81">
        <v>150.0</v>
      </c>
      <c r="E38" s="82">
        <v>0.0</v>
      </c>
      <c r="F38" s="83">
        <f t="shared" si="9"/>
        <v>150</v>
      </c>
      <c r="G38" s="73">
        <f t="shared" si="10"/>
        <v>0</v>
      </c>
      <c r="H38" s="84"/>
      <c r="I38" s="92">
        <v>150.0</v>
      </c>
      <c r="J38" s="90"/>
      <c r="K38" s="87"/>
      <c r="L38" s="88"/>
      <c r="M38" s="35"/>
      <c r="N38" s="35"/>
    </row>
    <row r="39">
      <c r="A39" s="67">
        <f t="shared" si="8"/>
        <v>35</v>
      </c>
      <c r="B39" s="79" t="s">
        <v>71</v>
      </c>
      <c r="C39" s="94"/>
      <c r="D39" s="81">
        <v>150.0</v>
      </c>
      <c r="E39" s="82">
        <v>0.0</v>
      </c>
      <c r="F39" s="83">
        <f t="shared" si="9"/>
        <v>150</v>
      </c>
      <c r="G39" s="73">
        <f t="shared" si="10"/>
        <v>0</v>
      </c>
      <c r="H39" s="84"/>
      <c r="I39" s="85"/>
      <c r="J39" s="90"/>
      <c r="K39" s="91">
        <v>150.0</v>
      </c>
      <c r="L39" s="88"/>
      <c r="M39" s="35"/>
      <c r="N39" s="35"/>
    </row>
    <row r="40">
      <c r="A40" s="67">
        <f t="shared" si="8"/>
        <v>36</v>
      </c>
      <c r="B40" s="95" t="s">
        <v>72</v>
      </c>
      <c r="C40" s="94"/>
      <c r="D40" s="81">
        <v>150.0</v>
      </c>
      <c r="E40" s="82">
        <v>300.0</v>
      </c>
      <c r="F40" s="83">
        <f t="shared" si="9"/>
        <v>450</v>
      </c>
      <c r="G40" s="73">
        <f t="shared" si="10"/>
        <v>450</v>
      </c>
      <c r="H40" s="84"/>
      <c r="I40" s="85"/>
      <c r="J40" s="90"/>
      <c r="K40" s="87"/>
      <c r="L40" s="88"/>
      <c r="M40" s="35"/>
      <c r="N40" s="35"/>
    </row>
    <row r="41">
      <c r="A41" s="67">
        <f t="shared" si="8"/>
        <v>37</v>
      </c>
      <c r="B41" s="79" t="s">
        <v>73</v>
      </c>
      <c r="C41" s="94"/>
      <c r="D41" s="81">
        <v>150.0</v>
      </c>
      <c r="E41" s="82">
        <v>600.0</v>
      </c>
      <c r="F41" s="83">
        <f t="shared" si="9"/>
        <v>750</v>
      </c>
      <c r="G41" s="73">
        <f t="shared" si="10"/>
        <v>750</v>
      </c>
      <c r="H41" s="84"/>
      <c r="I41" s="85"/>
      <c r="J41" s="90"/>
      <c r="K41" s="87"/>
      <c r="L41" s="88"/>
      <c r="M41" s="35"/>
      <c r="N41" s="35"/>
    </row>
    <row r="42">
      <c r="A42" s="67">
        <f t="shared" si="8"/>
        <v>38</v>
      </c>
      <c r="B42" s="79" t="s">
        <v>74</v>
      </c>
      <c r="C42" s="94"/>
      <c r="D42" s="81">
        <v>200.0</v>
      </c>
      <c r="E42" s="82">
        <v>600.0</v>
      </c>
      <c r="F42" s="83">
        <f t="shared" si="9"/>
        <v>800</v>
      </c>
      <c r="G42" s="73">
        <f t="shared" si="10"/>
        <v>800</v>
      </c>
      <c r="H42" s="84"/>
      <c r="I42" s="85"/>
      <c r="J42" s="90"/>
      <c r="K42" s="87"/>
      <c r="L42" s="88"/>
      <c r="M42" s="35"/>
      <c r="N42" s="35"/>
    </row>
    <row r="43">
      <c r="A43" s="67">
        <f t="shared" si="8"/>
        <v>39</v>
      </c>
      <c r="B43" s="79" t="s">
        <v>75</v>
      </c>
      <c r="C43" s="94"/>
      <c r="D43" s="81">
        <v>150.0</v>
      </c>
      <c r="E43" s="82">
        <v>300.0</v>
      </c>
      <c r="F43" s="83">
        <f t="shared" si="9"/>
        <v>450</v>
      </c>
      <c r="G43" s="73">
        <f t="shared" si="10"/>
        <v>450</v>
      </c>
      <c r="H43" s="84"/>
      <c r="I43" s="85"/>
      <c r="J43" s="90"/>
      <c r="K43" s="87"/>
      <c r="L43" s="88"/>
      <c r="M43" s="35"/>
      <c r="N43" s="35"/>
    </row>
    <row r="44">
      <c r="A44" s="67">
        <f t="shared" si="8"/>
        <v>40</v>
      </c>
      <c r="B44" s="79" t="s">
        <v>76</v>
      </c>
      <c r="C44" s="94"/>
      <c r="D44" s="81">
        <v>100.0</v>
      </c>
      <c r="E44" s="82">
        <v>200.0</v>
      </c>
      <c r="F44" s="83">
        <f t="shared" si="9"/>
        <v>300</v>
      </c>
      <c r="G44" s="73">
        <f t="shared" si="10"/>
        <v>300</v>
      </c>
      <c r="H44" s="84"/>
      <c r="I44" s="85"/>
      <c r="J44" s="90"/>
      <c r="K44" s="87"/>
      <c r="L44" s="88"/>
      <c r="M44" s="35"/>
      <c r="N44" s="35"/>
    </row>
    <row r="45">
      <c r="A45" s="67">
        <f t="shared" si="8"/>
        <v>41</v>
      </c>
      <c r="B45" s="79" t="s">
        <v>77</v>
      </c>
      <c r="C45" s="80" t="s">
        <v>78</v>
      </c>
      <c r="D45" s="81">
        <v>300.0</v>
      </c>
      <c r="E45" s="82">
        <v>300.0</v>
      </c>
      <c r="F45" s="83">
        <f t="shared" si="9"/>
        <v>600</v>
      </c>
      <c r="G45" s="73">
        <f t="shared" si="10"/>
        <v>0</v>
      </c>
      <c r="H45" s="84"/>
      <c r="I45" s="85"/>
      <c r="J45" s="90"/>
      <c r="K45" s="91">
        <v>600.0</v>
      </c>
      <c r="L45" s="88"/>
      <c r="M45" s="35"/>
      <c r="N45" s="35"/>
    </row>
    <row r="46">
      <c r="A46" s="67">
        <f t="shared" si="8"/>
        <v>42</v>
      </c>
      <c r="B46" s="79" t="s">
        <v>79</v>
      </c>
      <c r="C46" s="80">
        <v>1.997872588E9</v>
      </c>
      <c r="D46" s="81">
        <v>150.0</v>
      </c>
      <c r="E46" s="82">
        <v>150.0</v>
      </c>
      <c r="F46" s="83">
        <f t="shared" si="9"/>
        <v>300</v>
      </c>
      <c r="G46" s="73">
        <f t="shared" si="10"/>
        <v>150</v>
      </c>
      <c r="H46" s="84"/>
      <c r="I46" s="92">
        <v>150.0</v>
      </c>
      <c r="J46" s="90"/>
      <c r="K46" s="87"/>
      <c r="L46" s="88"/>
      <c r="M46" s="35"/>
      <c r="N46" s="35"/>
    </row>
    <row r="47">
      <c r="A47" s="67">
        <f t="shared" si="8"/>
        <v>43</v>
      </c>
      <c r="B47" s="79" t="s">
        <v>80</v>
      </c>
      <c r="C47" s="80">
        <v>1.979753971E9</v>
      </c>
      <c r="D47" s="83"/>
      <c r="E47" s="82">
        <v>-130.0</v>
      </c>
      <c r="F47" s="83">
        <f t="shared" si="9"/>
        <v>-130</v>
      </c>
      <c r="G47" s="73">
        <f t="shared" si="10"/>
        <v>-230</v>
      </c>
      <c r="H47" s="84"/>
      <c r="I47" s="85"/>
      <c r="J47" s="90"/>
      <c r="K47" s="91">
        <v>100.0</v>
      </c>
      <c r="L47" s="88"/>
      <c r="M47" s="35"/>
      <c r="N47" s="89" t="s">
        <v>81</v>
      </c>
    </row>
    <row r="48">
      <c r="A48" s="67">
        <f t="shared" si="8"/>
        <v>44</v>
      </c>
      <c r="B48" s="96" t="s">
        <v>82</v>
      </c>
      <c r="C48" s="94"/>
      <c r="D48" s="83"/>
      <c r="E48" s="83"/>
      <c r="F48" s="83">
        <f t="shared" si="9"/>
        <v>0</v>
      </c>
      <c r="G48" s="73">
        <f t="shared" si="10"/>
        <v>0</v>
      </c>
      <c r="H48" s="84"/>
      <c r="I48" s="85"/>
      <c r="J48" s="90"/>
      <c r="K48" s="87"/>
      <c r="L48" s="88"/>
      <c r="M48" s="35"/>
      <c r="N48" s="35"/>
    </row>
    <row r="49">
      <c r="A49" s="67">
        <f t="shared" si="8"/>
        <v>45</v>
      </c>
      <c r="B49" s="79" t="s">
        <v>83</v>
      </c>
      <c r="C49" s="94"/>
      <c r="D49" s="81">
        <v>150.0</v>
      </c>
      <c r="E49" s="83"/>
      <c r="F49" s="83">
        <f t="shared" si="9"/>
        <v>150</v>
      </c>
      <c r="G49" s="73">
        <f t="shared" si="10"/>
        <v>0</v>
      </c>
      <c r="H49" s="84"/>
      <c r="I49" s="85"/>
      <c r="J49" s="90"/>
      <c r="K49" s="91">
        <v>150.0</v>
      </c>
      <c r="L49" s="88"/>
      <c r="M49" s="35"/>
      <c r="N49" s="35"/>
    </row>
    <row r="50">
      <c r="A50" s="67">
        <f t="shared" si="8"/>
        <v>46</v>
      </c>
      <c r="B50" s="79" t="s">
        <v>84</v>
      </c>
      <c r="C50" s="94"/>
      <c r="D50" s="81">
        <v>120.0</v>
      </c>
      <c r="E50" s="83"/>
      <c r="F50" s="83">
        <f t="shared" si="9"/>
        <v>120</v>
      </c>
      <c r="G50" s="73">
        <f t="shared" si="10"/>
        <v>120</v>
      </c>
      <c r="H50" s="84"/>
      <c r="I50" s="85"/>
      <c r="J50" s="90"/>
      <c r="K50" s="87"/>
      <c r="L50" s="88"/>
      <c r="M50" s="35"/>
      <c r="N50" s="35"/>
    </row>
    <row r="51">
      <c r="A51" s="67">
        <f t="shared" si="8"/>
        <v>47</v>
      </c>
      <c r="B51" s="79" t="s">
        <v>85</v>
      </c>
      <c r="C51" s="94"/>
      <c r="D51" s="81">
        <v>150.0</v>
      </c>
      <c r="E51" s="83"/>
      <c r="F51" s="83">
        <f t="shared" si="9"/>
        <v>150</v>
      </c>
      <c r="G51" s="73">
        <f t="shared" si="10"/>
        <v>0</v>
      </c>
      <c r="H51" s="84"/>
      <c r="I51" s="85"/>
      <c r="J51" s="90"/>
      <c r="K51" s="91">
        <v>150.0</v>
      </c>
      <c r="L51" s="88"/>
      <c r="M51" s="35"/>
      <c r="N51" s="35"/>
    </row>
    <row r="52">
      <c r="A52" s="67">
        <f t="shared" si="8"/>
        <v>48</v>
      </c>
      <c r="B52" s="79" t="s">
        <v>86</v>
      </c>
      <c r="C52" s="94"/>
      <c r="D52" s="81">
        <v>100.0</v>
      </c>
      <c r="E52" s="83"/>
      <c r="F52" s="83">
        <f t="shared" si="9"/>
        <v>100</v>
      </c>
      <c r="G52" s="73">
        <f t="shared" si="10"/>
        <v>100</v>
      </c>
      <c r="H52" s="84"/>
      <c r="I52" s="85"/>
      <c r="J52" s="90"/>
      <c r="K52" s="87"/>
      <c r="L52" s="88"/>
      <c r="M52" s="35"/>
      <c r="N52" s="35"/>
    </row>
    <row r="53">
      <c r="A53" s="67">
        <f t="shared" si="8"/>
        <v>49</v>
      </c>
      <c r="B53" s="96" t="s">
        <v>87</v>
      </c>
      <c r="C53" s="80">
        <v>1.817871474E9</v>
      </c>
      <c r="D53" s="83"/>
      <c r="E53" s="83"/>
      <c r="F53" s="83">
        <f t="shared" si="9"/>
        <v>0</v>
      </c>
      <c r="G53" s="73">
        <f t="shared" si="10"/>
        <v>0</v>
      </c>
      <c r="H53" s="84"/>
      <c r="I53" s="85"/>
      <c r="J53" s="90"/>
      <c r="K53" s="87"/>
      <c r="L53" s="88"/>
      <c r="M53" s="35"/>
      <c r="N53" s="35"/>
    </row>
    <row r="54">
      <c r="A54" s="67">
        <f t="shared" si="8"/>
        <v>50</v>
      </c>
      <c r="B54" s="97" t="s">
        <v>88</v>
      </c>
      <c r="C54" s="98">
        <v>1.878456996E9</v>
      </c>
      <c r="D54" s="83"/>
      <c r="E54" s="83"/>
      <c r="F54" s="83">
        <f t="shared" si="9"/>
        <v>0</v>
      </c>
      <c r="G54" s="73">
        <f t="shared" si="10"/>
        <v>0</v>
      </c>
      <c r="H54" s="84"/>
      <c r="I54" s="85"/>
      <c r="J54" s="90"/>
      <c r="K54" s="87"/>
      <c r="L54" s="88"/>
      <c r="M54" s="35"/>
      <c r="N54" s="35"/>
    </row>
    <row r="55">
      <c r="A55" s="67">
        <f t="shared" si="8"/>
        <v>51</v>
      </c>
      <c r="B55" s="95" t="s">
        <v>89</v>
      </c>
      <c r="C55" s="99">
        <v>1.88431553E9</v>
      </c>
      <c r="D55" s="81">
        <v>150.0</v>
      </c>
      <c r="E55" s="83"/>
      <c r="F55" s="83">
        <f t="shared" si="9"/>
        <v>150</v>
      </c>
      <c r="G55" s="73">
        <f t="shared" si="10"/>
        <v>50</v>
      </c>
      <c r="H55" s="84"/>
      <c r="I55" s="85"/>
      <c r="J55" s="90"/>
      <c r="K55" s="91">
        <v>100.0</v>
      </c>
      <c r="L55" s="88"/>
      <c r="M55" s="35"/>
      <c r="N55" s="35"/>
    </row>
    <row r="56">
      <c r="A56" s="67">
        <f t="shared" si="8"/>
        <v>52</v>
      </c>
      <c r="B56" s="95" t="s">
        <v>90</v>
      </c>
      <c r="C56" s="99">
        <v>1.600671418E9</v>
      </c>
      <c r="D56" s="81">
        <v>150.0</v>
      </c>
      <c r="E56" s="83"/>
      <c r="F56" s="83">
        <f t="shared" si="9"/>
        <v>150</v>
      </c>
      <c r="G56" s="73">
        <f t="shared" si="10"/>
        <v>150</v>
      </c>
      <c r="H56" s="84"/>
      <c r="I56" s="85"/>
      <c r="J56" s="90"/>
      <c r="K56" s="87"/>
      <c r="L56" s="88"/>
      <c r="M56" s="35"/>
      <c r="N56" s="35"/>
    </row>
    <row r="57">
      <c r="A57" s="67">
        <f t="shared" si="8"/>
        <v>53</v>
      </c>
      <c r="B57" s="95" t="s">
        <v>85</v>
      </c>
      <c r="C57" s="99">
        <v>1.892035566E9</v>
      </c>
      <c r="D57" s="81">
        <v>150.0</v>
      </c>
      <c r="E57" s="83"/>
      <c r="F57" s="83">
        <f t="shared" si="9"/>
        <v>150</v>
      </c>
      <c r="G57" s="73">
        <f t="shared" si="10"/>
        <v>0</v>
      </c>
      <c r="H57" s="84"/>
      <c r="I57" s="85"/>
      <c r="J57" s="90"/>
      <c r="K57" s="91">
        <v>150.0</v>
      </c>
      <c r="L57" s="88"/>
      <c r="M57" s="35"/>
      <c r="N57" s="35"/>
    </row>
    <row r="58" collapsed="1">
      <c r="A58" s="67">
        <f t="shared" si="8"/>
        <v>54</v>
      </c>
      <c r="B58" s="95" t="s">
        <v>91</v>
      </c>
      <c r="C58" s="94"/>
      <c r="D58" s="81">
        <v>150.0</v>
      </c>
      <c r="E58" s="83"/>
      <c r="F58" s="83">
        <f t="shared" si="9"/>
        <v>150</v>
      </c>
      <c r="G58" s="73">
        <f t="shared" si="10"/>
        <v>0</v>
      </c>
      <c r="H58" s="84"/>
      <c r="I58" s="92">
        <v>150.0</v>
      </c>
      <c r="J58" s="90"/>
      <c r="K58" s="87"/>
      <c r="L58" s="88"/>
      <c r="M58" s="35"/>
      <c r="N58" s="35"/>
    </row>
    <row r="59" hidden="1" outlineLevel="1">
      <c r="A59" s="100"/>
      <c r="B59" s="101"/>
      <c r="C59" s="94"/>
      <c r="D59" s="100"/>
      <c r="E59" s="83"/>
      <c r="F59" s="83"/>
      <c r="G59" s="102"/>
      <c r="H59" s="84"/>
      <c r="I59" s="85"/>
      <c r="J59" s="90"/>
      <c r="K59" s="87"/>
      <c r="L59" s="88"/>
      <c r="M59" s="35"/>
      <c r="N59" s="35"/>
    </row>
    <row r="60" hidden="1" outlineLevel="1">
      <c r="A60" s="103"/>
      <c r="B60" s="104"/>
      <c r="C60" s="105"/>
      <c r="D60" s="103"/>
      <c r="E60" s="106"/>
      <c r="F60" s="106"/>
      <c r="G60" s="107"/>
      <c r="H60" s="108"/>
      <c r="I60" s="109"/>
      <c r="J60" s="110"/>
      <c r="K60" s="111"/>
      <c r="L60" s="112"/>
      <c r="M60" s="113"/>
      <c r="N60" s="113"/>
    </row>
    <row r="61" hidden="1" outlineLevel="1">
      <c r="A61" s="103"/>
      <c r="B61" s="104"/>
      <c r="C61" s="105"/>
      <c r="D61" s="103"/>
      <c r="E61" s="106"/>
      <c r="F61" s="106"/>
      <c r="G61" s="107"/>
      <c r="H61" s="108"/>
      <c r="I61" s="109"/>
      <c r="J61" s="110"/>
      <c r="K61" s="111"/>
      <c r="L61" s="112"/>
      <c r="M61" s="113"/>
      <c r="N61" s="113"/>
    </row>
    <row r="62" hidden="1" outlineLevel="1">
      <c r="A62" s="103"/>
      <c r="B62" s="104"/>
      <c r="C62" s="105"/>
      <c r="D62" s="103"/>
      <c r="E62" s="106"/>
      <c r="F62" s="106"/>
      <c r="G62" s="107"/>
      <c r="H62" s="108"/>
      <c r="I62" s="109"/>
      <c r="J62" s="110"/>
      <c r="K62" s="111"/>
      <c r="L62" s="112"/>
      <c r="M62" s="113"/>
      <c r="N62" s="113"/>
    </row>
    <row r="63" hidden="1" outlineLevel="1">
      <c r="A63" s="103"/>
      <c r="B63" s="104"/>
      <c r="C63" s="105"/>
      <c r="D63" s="103"/>
      <c r="E63" s="106"/>
      <c r="F63" s="106"/>
      <c r="G63" s="107"/>
      <c r="H63" s="108"/>
      <c r="I63" s="109"/>
      <c r="J63" s="110"/>
      <c r="K63" s="111"/>
      <c r="L63" s="112"/>
      <c r="M63" s="113"/>
      <c r="N63" s="113"/>
    </row>
    <row r="64" hidden="1" outlineLevel="1">
      <c r="A64" s="103"/>
      <c r="B64" s="104"/>
      <c r="C64" s="105"/>
      <c r="D64" s="103"/>
      <c r="E64" s="106"/>
      <c r="F64" s="106"/>
      <c r="G64" s="107"/>
      <c r="H64" s="108"/>
      <c r="I64" s="109"/>
      <c r="J64" s="110"/>
      <c r="K64" s="111"/>
      <c r="L64" s="112"/>
      <c r="M64" s="113"/>
      <c r="N64" s="113"/>
    </row>
    <row r="65" hidden="1" outlineLevel="1">
      <c r="A65" s="103"/>
      <c r="B65" s="104"/>
      <c r="C65" s="105"/>
      <c r="D65" s="103"/>
      <c r="E65" s="106"/>
      <c r="F65" s="106"/>
      <c r="G65" s="107"/>
      <c r="H65" s="108"/>
      <c r="I65" s="109"/>
      <c r="J65" s="110"/>
      <c r="K65" s="111"/>
      <c r="L65" s="112"/>
      <c r="M65" s="113"/>
      <c r="N65" s="113"/>
    </row>
    <row r="66" hidden="1" outlineLevel="1">
      <c r="A66" s="103"/>
      <c r="B66" s="104"/>
      <c r="C66" s="105"/>
      <c r="D66" s="103"/>
      <c r="E66" s="106"/>
      <c r="F66" s="106"/>
      <c r="G66" s="107"/>
      <c r="H66" s="108"/>
      <c r="I66" s="109"/>
      <c r="J66" s="110"/>
      <c r="K66" s="111"/>
      <c r="L66" s="112"/>
      <c r="M66" s="113"/>
      <c r="N66" s="113"/>
    </row>
    <row r="67" hidden="1" outlineLevel="1">
      <c r="A67" s="103"/>
      <c r="B67" s="104"/>
      <c r="C67" s="105"/>
      <c r="D67" s="103"/>
      <c r="E67" s="106"/>
      <c r="F67" s="106"/>
      <c r="G67" s="107"/>
      <c r="H67" s="108"/>
      <c r="I67" s="109"/>
      <c r="J67" s="110"/>
      <c r="K67" s="111"/>
      <c r="L67" s="112"/>
      <c r="M67" s="113"/>
      <c r="N67" s="113"/>
    </row>
    <row r="68" hidden="1" outlineLevel="1">
      <c r="A68" s="103"/>
      <c r="B68" s="104"/>
      <c r="C68" s="105"/>
      <c r="D68" s="103"/>
      <c r="E68" s="106"/>
      <c r="F68" s="106"/>
      <c r="G68" s="107"/>
      <c r="H68" s="108"/>
      <c r="I68" s="109"/>
      <c r="J68" s="110"/>
      <c r="K68" s="111"/>
      <c r="L68" s="112"/>
      <c r="M68" s="113"/>
      <c r="N68" s="113"/>
    </row>
    <row r="69" hidden="1" outlineLevel="1">
      <c r="A69" s="103"/>
      <c r="B69" s="104"/>
      <c r="C69" s="105"/>
      <c r="D69" s="103"/>
      <c r="E69" s="106"/>
      <c r="F69" s="106"/>
      <c r="G69" s="107"/>
      <c r="H69" s="108"/>
      <c r="I69" s="109"/>
      <c r="J69" s="110"/>
      <c r="K69" s="111"/>
      <c r="L69" s="112"/>
      <c r="M69" s="113"/>
      <c r="N69" s="113"/>
    </row>
    <row r="70" hidden="1" outlineLevel="1">
      <c r="A70" s="103"/>
      <c r="B70" s="104"/>
      <c r="C70" s="105"/>
      <c r="D70" s="103"/>
      <c r="E70" s="106"/>
      <c r="F70" s="106"/>
      <c r="G70" s="107"/>
      <c r="H70" s="108"/>
      <c r="I70" s="109"/>
      <c r="J70" s="110"/>
      <c r="K70" s="111"/>
      <c r="L70" s="112"/>
      <c r="M70" s="113"/>
      <c r="N70" s="113"/>
    </row>
    <row r="71" hidden="1" outlineLevel="1">
      <c r="A71" s="103"/>
      <c r="B71" s="104"/>
      <c r="C71" s="105"/>
      <c r="D71" s="103"/>
      <c r="E71" s="106"/>
      <c r="F71" s="106"/>
      <c r="G71" s="107"/>
      <c r="H71" s="108"/>
      <c r="I71" s="109"/>
      <c r="J71" s="110"/>
      <c r="K71" s="111"/>
      <c r="L71" s="112"/>
      <c r="M71" s="113"/>
      <c r="N71" s="113"/>
    </row>
    <row r="72" hidden="1" outlineLevel="1">
      <c r="A72" s="103"/>
      <c r="B72" s="104"/>
      <c r="C72" s="105"/>
      <c r="D72" s="103"/>
      <c r="E72" s="106"/>
      <c r="F72" s="106"/>
      <c r="G72" s="107"/>
      <c r="H72" s="108"/>
      <c r="I72" s="109"/>
      <c r="J72" s="110"/>
      <c r="K72" s="111"/>
      <c r="L72" s="112"/>
      <c r="M72" s="113"/>
      <c r="N72" s="113"/>
    </row>
    <row r="73" hidden="1" outlineLevel="1">
      <c r="A73" s="103"/>
      <c r="B73" s="104"/>
      <c r="C73" s="105"/>
      <c r="D73" s="103"/>
      <c r="E73" s="106"/>
      <c r="F73" s="106"/>
      <c r="G73" s="107"/>
      <c r="H73" s="108"/>
      <c r="I73" s="109"/>
      <c r="J73" s="110"/>
      <c r="K73" s="111"/>
      <c r="L73" s="112"/>
      <c r="M73" s="113"/>
      <c r="N73" s="113"/>
    </row>
    <row r="74" hidden="1" outlineLevel="1">
      <c r="A74" s="103"/>
      <c r="B74" s="104"/>
      <c r="C74" s="105"/>
      <c r="D74" s="103"/>
      <c r="E74" s="106"/>
      <c r="F74" s="106"/>
      <c r="G74" s="107"/>
      <c r="H74" s="108"/>
      <c r="I74" s="109"/>
      <c r="J74" s="110"/>
      <c r="K74" s="111"/>
      <c r="L74" s="112"/>
      <c r="M74" s="113"/>
      <c r="N74" s="113"/>
    </row>
    <row r="75" hidden="1" outlineLevel="1">
      <c r="A75" s="103"/>
      <c r="B75" s="104"/>
      <c r="C75" s="105"/>
      <c r="D75" s="103"/>
      <c r="E75" s="106"/>
      <c r="F75" s="106"/>
      <c r="G75" s="107"/>
      <c r="H75" s="108"/>
      <c r="I75" s="109"/>
      <c r="J75" s="110"/>
      <c r="K75" s="111"/>
      <c r="L75" s="112"/>
      <c r="M75" s="113"/>
      <c r="N75" s="113"/>
    </row>
    <row r="76" hidden="1" outlineLevel="1">
      <c r="A76" s="103"/>
      <c r="B76" s="104"/>
      <c r="C76" s="105"/>
      <c r="D76" s="103"/>
      <c r="E76" s="106"/>
      <c r="F76" s="106"/>
      <c r="G76" s="107"/>
      <c r="H76" s="108"/>
      <c r="I76" s="109"/>
      <c r="J76" s="110"/>
      <c r="K76" s="111"/>
      <c r="L76" s="112"/>
      <c r="M76" s="113"/>
      <c r="N76" s="113"/>
    </row>
    <row r="77" hidden="1" outlineLevel="1">
      <c r="A77" s="103"/>
      <c r="B77" s="104"/>
      <c r="C77" s="105"/>
      <c r="D77" s="103"/>
      <c r="E77" s="106"/>
      <c r="F77" s="106"/>
      <c r="G77" s="107"/>
      <c r="H77" s="108"/>
      <c r="I77" s="109"/>
      <c r="J77" s="110"/>
      <c r="K77" s="111"/>
      <c r="L77" s="112"/>
      <c r="M77" s="113"/>
      <c r="N77" s="113"/>
    </row>
    <row r="78" hidden="1" outlineLevel="1">
      <c r="A78" s="103"/>
      <c r="B78" s="104"/>
      <c r="C78" s="105"/>
      <c r="D78" s="103"/>
      <c r="E78" s="106"/>
      <c r="F78" s="106"/>
      <c r="G78" s="107"/>
      <c r="H78" s="108"/>
      <c r="I78" s="109"/>
      <c r="J78" s="110"/>
      <c r="K78" s="111"/>
      <c r="L78" s="112"/>
      <c r="M78" s="113"/>
      <c r="N78" s="113"/>
    </row>
    <row r="79" hidden="1" outlineLevel="1">
      <c r="A79" s="103"/>
      <c r="B79" s="104"/>
      <c r="C79" s="105"/>
      <c r="D79" s="103"/>
      <c r="E79" s="106"/>
      <c r="F79" s="106"/>
      <c r="G79" s="107"/>
      <c r="H79" s="108"/>
      <c r="I79" s="109"/>
      <c r="J79" s="110"/>
      <c r="K79" s="111"/>
      <c r="L79" s="112"/>
      <c r="M79" s="113"/>
      <c r="N79" s="113"/>
    </row>
    <row r="80" hidden="1" outlineLevel="1">
      <c r="A80" s="103"/>
      <c r="B80" s="104"/>
      <c r="C80" s="105"/>
      <c r="D80" s="103"/>
      <c r="E80" s="106"/>
      <c r="F80" s="106"/>
      <c r="G80" s="107"/>
      <c r="H80" s="108"/>
      <c r="I80" s="109"/>
      <c r="J80" s="110"/>
      <c r="K80" s="111"/>
      <c r="L80" s="112"/>
      <c r="M80" s="113"/>
      <c r="N80" s="113"/>
    </row>
    <row r="81" hidden="1" outlineLevel="1">
      <c r="A81" s="103"/>
      <c r="B81" s="104"/>
      <c r="C81" s="105"/>
      <c r="D81" s="103"/>
      <c r="E81" s="106"/>
      <c r="F81" s="106"/>
      <c r="G81" s="107"/>
      <c r="H81" s="108"/>
      <c r="I81" s="109"/>
      <c r="J81" s="110"/>
      <c r="K81" s="111"/>
      <c r="L81" s="112"/>
      <c r="M81" s="113"/>
      <c r="N81" s="113"/>
    </row>
    <row r="82" hidden="1" outlineLevel="1">
      <c r="A82" s="103"/>
      <c r="B82" s="104"/>
      <c r="C82" s="105"/>
      <c r="D82" s="103"/>
      <c r="E82" s="106"/>
      <c r="F82" s="106"/>
      <c r="G82" s="107"/>
      <c r="H82" s="108"/>
      <c r="I82" s="109"/>
      <c r="J82" s="110"/>
      <c r="K82" s="111"/>
      <c r="L82" s="112"/>
      <c r="M82" s="113"/>
      <c r="N82" s="113"/>
    </row>
    <row r="83" hidden="1" outlineLevel="1">
      <c r="A83" s="103"/>
      <c r="B83" s="104"/>
      <c r="C83" s="105"/>
      <c r="D83" s="103"/>
      <c r="E83" s="106"/>
      <c r="F83" s="106"/>
      <c r="G83" s="107"/>
      <c r="H83" s="108"/>
      <c r="I83" s="109"/>
      <c r="J83" s="110"/>
      <c r="K83" s="111"/>
      <c r="L83" s="112"/>
      <c r="M83" s="113"/>
      <c r="N83" s="113"/>
    </row>
    <row r="84" hidden="1" outlineLevel="1">
      <c r="A84" s="103"/>
      <c r="B84" s="104"/>
      <c r="C84" s="105"/>
      <c r="D84" s="103"/>
      <c r="E84" s="106"/>
      <c r="F84" s="106"/>
      <c r="G84" s="107"/>
      <c r="H84" s="108"/>
      <c r="I84" s="109"/>
      <c r="J84" s="110"/>
      <c r="K84" s="111"/>
      <c r="L84" s="112"/>
      <c r="M84" s="113"/>
      <c r="N84" s="113"/>
    </row>
    <row r="85" hidden="1" outlineLevel="1">
      <c r="A85" s="103"/>
      <c r="B85" s="104"/>
      <c r="C85" s="105"/>
      <c r="D85" s="103"/>
      <c r="E85" s="106"/>
      <c r="F85" s="106"/>
      <c r="G85" s="107"/>
      <c r="H85" s="108"/>
      <c r="I85" s="109"/>
      <c r="J85" s="110"/>
      <c r="K85" s="111"/>
      <c r="L85" s="112"/>
      <c r="M85" s="113"/>
      <c r="N85" s="113"/>
    </row>
    <row r="86" hidden="1" outlineLevel="1">
      <c r="A86" s="103"/>
      <c r="B86" s="104"/>
      <c r="C86" s="105"/>
      <c r="D86" s="103"/>
      <c r="E86" s="106"/>
      <c r="F86" s="106"/>
      <c r="G86" s="107"/>
      <c r="H86" s="108"/>
      <c r="I86" s="109"/>
      <c r="J86" s="110"/>
      <c r="K86" s="111"/>
      <c r="L86" s="112"/>
      <c r="M86" s="113"/>
      <c r="N86" s="113"/>
    </row>
    <row r="87" hidden="1" outlineLevel="1">
      <c r="A87" s="103"/>
      <c r="B87" s="104"/>
      <c r="C87" s="105"/>
      <c r="D87" s="103"/>
      <c r="E87" s="106"/>
      <c r="F87" s="106"/>
      <c r="G87" s="107"/>
      <c r="H87" s="108"/>
      <c r="I87" s="109"/>
      <c r="J87" s="110"/>
      <c r="K87" s="111"/>
      <c r="L87" s="112"/>
      <c r="M87" s="113"/>
      <c r="N87" s="113"/>
    </row>
    <row r="88" hidden="1" outlineLevel="1">
      <c r="A88" s="103"/>
      <c r="B88" s="104"/>
      <c r="C88" s="105"/>
      <c r="D88" s="103"/>
      <c r="E88" s="106"/>
      <c r="F88" s="106"/>
      <c r="G88" s="107"/>
      <c r="H88" s="108"/>
      <c r="I88" s="109"/>
      <c r="J88" s="110"/>
      <c r="K88" s="111"/>
      <c r="L88" s="112"/>
      <c r="M88" s="113"/>
      <c r="N88" s="113"/>
    </row>
    <row r="89" hidden="1" outlineLevel="1">
      <c r="A89" s="103"/>
      <c r="B89" s="104"/>
      <c r="C89" s="105"/>
      <c r="D89" s="103"/>
      <c r="E89" s="106"/>
      <c r="F89" s="106"/>
      <c r="G89" s="107"/>
      <c r="H89" s="108"/>
      <c r="I89" s="109"/>
      <c r="J89" s="110"/>
      <c r="K89" s="111"/>
      <c r="L89" s="112"/>
      <c r="M89" s="113"/>
      <c r="N89" s="113"/>
    </row>
    <row r="90" hidden="1" outlineLevel="1">
      <c r="A90" s="103"/>
      <c r="B90" s="104"/>
      <c r="C90" s="105"/>
      <c r="D90" s="103"/>
      <c r="E90" s="106"/>
      <c r="F90" s="106"/>
      <c r="G90" s="107"/>
      <c r="H90" s="108"/>
      <c r="I90" s="109"/>
      <c r="J90" s="110"/>
      <c r="K90" s="111"/>
      <c r="L90" s="112"/>
      <c r="M90" s="113"/>
      <c r="N90" s="113"/>
    </row>
    <row r="91" hidden="1" outlineLevel="1">
      <c r="A91" s="103"/>
      <c r="B91" s="104"/>
      <c r="C91" s="105"/>
      <c r="D91" s="103"/>
      <c r="E91" s="106"/>
      <c r="F91" s="106"/>
      <c r="G91" s="107"/>
      <c r="H91" s="108"/>
      <c r="I91" s="109"/>
      <c r="J91" s="110"/>
      <c r="K91" s="111"/>
      <c r="L91" s="112"/>
      <c r="M91" s="113"/>
      <c r="N91" s="113"/>
    </row>
    <row r="92" hidden="1" outlineLevel="1">
      <c r="A92" s="103"/>
      <c r="B92" s="104"/>
      <c r="C92" s="105"/>
      <c r="D92" s="103"/>
      <c r="E92" s="106"/>
      <c r="F92" s="106"/>
      <c r="G92" s="107"/>
      <c r="H92" s="108"/>
      <c r="I92" s="109"/>
      <c r="J92" s="110"/>
      <c r="K92" s="111"/>
      <c r="L92" s="112"/>
      <c r="M92" s="113"/>
      <c r="N92" s="113"/>
    </row>
    <row r="93" hidden="1" outlineLevel="1">
      <c r="A93" s="103"/>
      <c r="B93" s="104"/>
      <c r="C93" s="105"/>
      <c r="D93" s="103"/>
      <c r="E93" s="106"/>
      <c r="F93" s="106"/>
      <c r="G93" s="107"/>
      <c r="H93" s="108"/>
      <c r="I93" s="109"/>
      <c r="J93" s="110"/>
      <c r="K93" s="111"/>
      <c r="L93" s="112"/>
      <c r="M93" s="113"/>
      <c r="N93" s="113"/>
    </row>
    <row r="94" hidden="1" outlineLevel="1">
      <c r="A94" s="103"/>
      <c r="B94" s="104"/>
      <c r="C94" s="105"/>
      <c r="D94" s="103"/>
      <c r="E94" s="106"/>
      <c r="F94" s="106"/>
      <c r="G94" s="107"/>
      <c r="H94" s="108"/>
      <c r="I94" s="109"/>
      <c r="J94" s="110"/>
      <c r="K94" s="111"/>
      <c r="L94" s="112"/>
      <c r="M94" s="113"/>
      <c r="N94" s="113"/>
    </row>
    <row r="95" hidden="1" outlineLevel="1">
      <c r="A95" s="103"/>
      <c r="B95" s="104"/>
      <c r="C95" s="105"/>
      <c r="D95" s="103"/>
      <c r="E95" s="106"/>
      <c r="F95" s="106"/>
      <c r="G95" s="107"/>
      <c r="H95" s="108"/>
      <c r="I95" s="109"/>
      <c r="J95" s="110"/>
      <c r="K95" s="111"/>
      <c r="L95" s="112"/>
      <c r="M95" s="113"/>
      <c r="N95" s="113"/>
    </row>
    <row r="96" hidden="1" outlineLevel="1">
      <c r="A96" s="103"/>
      <c r="B96" s="104"/>
      <c r="C96" s="105"/>
      <c r="D96" s="103"/>
      <c r="E96" s="106"/>
      <c r="F96" s="106"/>
      <c r="G96" s="107"/>
      <c r="H96" s="108"/>
      <c r="I96" s="109"/>
      <c r="J96" s="110"/>
      <c r="K96" s="111"/>
      <c r="L96" s="112"/>
      <c r="M96" s="113"/>
      <c r="N96" s="113"/>
    </row>
    <row r="97" hidden="1" outlineLevel="1">
      <c r="A97" s="103"/>
      <c r="B97" s="104"/>
      <c r="C97" s="105"/>
      <c r="D97" s="103"/>
      <c r="E97" s="106"/>
      <c r="F97" s="106"/>
      <c r="G97" s="107"/>
      <c r="H97" s="108"/>
      <c r="I97" s="109"/>
      <c r="J97" s="110"/>
      <c r="K97" s="111"/>
      <c r="L97" s="112"/>
      <c r="M97" s="113"/>
      <c r="N97" s="113"/>
    </row>
    <row r="98" hidden="1" outlineLevel="1">
      <c r="A98" s="103"/>
      <c r="B98" s="104"/>
      <c r="C98" s="105"/>
      <c r="D98" s="103"/>
      <c r="E98" s="106"/>
      <c r="F98" s="106"/>
      <c r="G98" s="107"/>
      <c r="H98" s="108"/>
      <c r="I98" s="109"/>
      <c r="J98" s="110"/>
      <c r="K98" s="111"/>
      <c r="L98" s="112"/>
      <c r="M98" s="113"/>
      <c r="N98" s="113"/>
    </row>
    <row r="99" hidden="1" outlineLevel="1">
      <c r="A99" s="103"/>
      <c r="B99" s="104"/>
      <c r="C99" s="105"/>
      <c r="D99" s="103"/>
      <c r="E99" s="106"/>
      <c r="F99" s="106"/>
      <c r="G99" s="107"/>
      <c r="H99" s="108"/>
      <c r="I99" s="109"/>
      <c r="J99" s="110"/>
      <c r="K99" s="111"/>
      <c r="L99" s="112"/>
      <c r="M99" s="113"/>
      <c r="N99" s="113"/>
    </row>
    <row r="100" hidden="1" outlineLevel="1">
      <c r="A100" s="103"/>
      <c r="B100" s="104"/>
      <c r="C100" s="105"/>
      <c r="D100" s="103"/>
      <c r="E100" s="106"/>
      <c r="F100" s="106"/>
      <c r="G100" s="107"/>
      <c r="H100" s="108"/>
      <c r="I100" s="109"/>
      <c r="J100" s="110"/>
      <c r="K100" s="111"/>
      <c r="L100" s="112"/>
      <c r="M100" s="113"/>
      <c r="N100" s="113"/>
    </row>
    <row r="101" hidden="1" outlineLevel="1">
      <c r="A101" s="103"/>
      <c r="B101" s="104"/>
      <c r="C101" s="105"/>
      <c r="D101" s="103"/>
      <c r="E101" s="106"/>
      <c r="F101" s="106"/>
      <c r="G101" s="107"/>
      <c r="H101" s="108"/>
      <c r="I101" s="109"/>
      <c r="J101" s="110"/>
      <c r="K101" s="111"/>
      <c r="L101" s="112"/>
      <c r="M101" s="113"/>
      <c r="N101" s="113"/>
    </row>
    <row r="102" hidden="1" outlineLevel="1">
      <c r="A102" s="103"/>
      <c r="B102" s="104"/>
      <c r="C102" s="105"/>
      <c r="D102" s="103"/>
      <c r="E102" s="106"/>
      <c r="F102" s="106"/>
      <c r="G102" s="107"/>
      <c r="H102" s="108"/>
      <c r="I102" s="109"/>
      <c r="J102" s="110"/>
      <c r="K102" s="111"/>
      <c r="L102" s="112"/>
      <c r="M102" s="113"/>
      <c r="N102" s="113"/>
    </row>
    <row r="103" hidden="1" outlineLevel="1">
      <c r="A103" s="103"/>
      <c r="B103" s="104"/>
      <c r="C103" s="105"/>
      <c r="D103" s="103"/>
      <c r="E103" s="106"/>
      <c r="F103" s="106"/>
      <c r="G103" s="107"/>
      <c r="H103" s="108"/>
      <c r="I103" s="109"/>
      <c r="J103" s="110"/>
      <c r="K103" s="111"/>
      <c r="L103" s="112"/>
      <c r="M103" s="113"/>
      <c r="N103" s="113"/>
    </row>
    <row r="104" hidden="1" outlineLevel="1">
      <c r="A104" s="103"/>
      <c r="B104" s="104"/>
      <c r="C104" s="105"/>
      <c r="D104" s="103"/>
      <c r="E104" s="106"/>
      <c r="F104" s="106"/>
      <c r="G104" s="107"/>
      <c r="H104" s="108"/>
      <c r="I104" s="109"/>
      <c r="J104" s="110"/>
      <c r="K104" s="111"/>
      <c r="L104" s="112"/>
      <c r="M104" s="113"/>
      <c r="N104" s="113"/>
    </row>
    <row r="105" hidden="1" outlineLevel="1">
      <c r="A105" s="103"/>
      <c r="B105" s="104"/>
      <c r="C105" s="105"/>
      <c r="D105" s="103"/>
      <c r="E105" s="106"/>
      <c r="F105" s="106"/>
      <c r="G105" s="107"/>
      <c r="H105" s="108"/>
      <c r="I105" s="109"/>
      <c r="J105" s="110"/>
      <c r="K105" s="111"/>
      <c r="L105" s="112"/>
      <c r="M105" s="113"/>
      <c r="N105" s="113"/>
    </row>
    <row r="106" hidden="1" outlineLevel="1">
      <c r="A106" s="103"/>
      <c r="B106" s="104"/>
      <c r="C106" s="105"/>
      <c r="D106" s="103"/>
      <c r="E106" s="106"/>
      <c r="F106" s="106"/>
      <c r="G106" s="107"/>
      <c r="H106" s="108"/>
      <c r="I106" s="109"/>
      <c r="J106" s="110"/>
      <c r="K106" s="111"/>
      <c r="L106" s="112"/>
      <c r="M106" s="113"/>
      <c r="N106" s="113"/>
    </row>
    <row r="107" hidden="1" outlineLevel="1">
      <c r="A107" s="103"/>
      <c r="B107" s="104"/>
      <c r="C107" s="105"/>
      <c r="D107" s="103"/>
      <c r="E107" s="106"/>
      <c r="F107" s="106"/>
      <c r="G107" s="107"/>
      <c r="H107" s="108"/>
      <c r="I107" s="109"/>
      <c r="J107" s="110"/>
      <c r="K107" s="111"/>
      <c r="L107" s="112"/>
      <c r="M107" s="113"/>
      <c r="N107" s="113"/>
    </row>
    <row r="108" hidden="1" outlineLevel="1">
      <c r="A108" s="103"/>
      <c r="B108" s="104"/>
      <c r="C108" s="105"/>
      <c r="D108" s="103"/>
      <c r="E108" s="106"/>
      <c r="F108" s="106"/>
      <c r="G108" s="107"/>
      <c r="H108" s="108"/>
      <c r="I108" s="109"/>
      <c r="J108" s="110"/>
      <c r="K108" s="111"/>
      <c r="L108" s="112"/>
      <c r="M108" s="113"/>
      <c r="N108" s="113"/>
    </row>
    <row r="109" hidden="1" outlineLevel="1">
      <c r="A109" s="103"/>
      <c r="B109" s="104"/>
      <c r="C109" s="105"/>
      <c r="D109" s="103"/>
      <c r="E109" s="106"/>
      <c r="F109" s="106"/>
      <c r="G109" s="107"/>
      <c r="H109" s="108"/>
      <c r="I109" s="109"/>
      <c r="J109" s="110"/>
      <c r="K109" s="111"/>
      <c r="L109" s="112"/>
      <c r="M109" s="113"/>
      <c r="N109" s="113"/>
    </row>
    <row r="110" hidden="1" outlineLevel="1">
      <c r="A110" s="103"/>
      <c r="B110" s="104"/>
      <c r="C110" s="105"/>
      <c r="D110" s="103"/>
      <c r="E110" s="106"/>
      <c r="F110" s="106"/>
      <c r="G110" s="107"/>
      <c r="H110" s="108"/>
      <c r="I110" s="109"/>
      <c r="J110" s="110"/>
      <c r="K110" s="111"/>
      <c r="L110" s="112"/>
      <c r="M110" s="113"/>
      <c r="N110" s="113"/>
    </row>
    <row r="111" hidden="1" outlineLevel="1">
      <c r="A111" s="103"/>
      <c r="B111" s="104"/>
      <c r="C111" s="105"/>
      <c r="D111" s="103"/>
      <c r="E111" s="106"/>
      <c r="F111" s="106"/>
      <c r="G111" s="107"/>
      <c r="H111" s="108"/>
      <c r="I111" s="109"/>
      <c r="J111" s="110"/>
      <c r="K111" s="111"/>
      <c r="L111" s="112"/>
      <c r="M111" s="113"/>
      <c r="N111" s="113"/>
    </row>
    <row r="112" hidden="1" outlineLevel="1">
      <c r="A112" s="103"/>
      <c r="B112" s="104"/>
      <c r="C112" s="105"/>
      <c r="D112" s="103"/>
      <c r="E112" s="106"/>
      <c r="F112" s="106"/>
      <c r="G112" s="107"/>
      <c r="H112" s="108"/>
      <c r="I112" s="109"/>
      <c r="J112" s="110"/>
      <c r="K112" s="111"/>
      <c r="L112" s="112"/>
      <c r="M112" s="113"/>
      <c r="N112" s="113"/>
    </row>
    <row r="113" hidden="1" outlineLevel="1">
      <c r="A113" s="103"/>
      <c r="B113" s="104"/>
      <c r="C113" s="105"/>
      <c r="D113" s="103"/>
      <c r="E113" s="106"/>
      <c r="F113" s="106"/>
      <c r="G113" s="107"/>
      <c r="H113" s="108"/>
      <c r="I113" s="109"/>
      <c r="J113" s="110"/>
      <c r="K113" s="111"/>
      <c r="L113" s="112"/>
      <c r="M113" s="113"/>
      <c r="N113" s="113"/>
    </row>
    <row r="114" hidden="1" outlineLevel="1">
      <c r="A114" s="103"/>
      <c r="B114" s="104"/>
      <c r="C114" s="105"/>
      <c r="D114" s="103"/>
      <c r="E114" s="106"/>
      <c r="F114" s="106"/>
      <c r="G114" s="107"/>
      <c r="H114" s="108"/>
      <c r="I114" s="109"/>
      <c r="J114" s="110"/>
      <c r="K114" s="111"/>
      <c r="L114" s="112"/>
      <c r="M114" s="113"/>
      <c r="N114" s="113"/>
    </row>
    <row r="115" hidden="1" outlineLevel="1">
      <c r="A115" s="103"/>
      <c r="B115" s="104"/>
      <c r="C115" s="105"/>
      <c r="D115" s="103"/>
      <c r="E115" s="106"/>
      <c r="F115" s="106"/>
      <c r="G115" s="107"/>
      <c r="H115" s="108"/>
      <c r="I115" s="109"/>
      <c r="J115" s="110"/>
      <c r="K115" s="111"/>
      <c r="L115" s="112"/>
      <c r="M115" s="113"/>
      <c r="N115" s="113"/>
    </row>
    <row r="116" hidden="1" outlineLevel="1">
      <c r="A116" s="103"/>
      <c r="B116" s="104"/>
      <c r="C116" s="105"/>
      <c r="D116" s="103"/>
      <c r="E116" s="106"/>
      <c r="F116" s="106"/>
      <c r="G116" s="107"/>
      <c r="H116" s="108"/>
      <c r="I116" s="109"/>
      <c r="J116" s="110"/>
      <c r="K116" s="111"/>
      <c r="L116" s="112"/>
      <c r="M116" s="113"/>
      <c r="N116" s="113"/>
    </row>
    <row r="117" hidden="1" outlineLevel="1">
      <c r="A117" s="103"/>
      <c r="B117" s="104"/>
      <c r="C117" s="105"/>
      <c r="D117" s="103"/>
      <c r="E117" s="106"/>
      <c r="F117" s="106"/>
      <c r="G117" s="107"/>
      <c r="H117" s="108"/>
      <c r="I117" s="109"/>
      <c r="J117" s="110"/>
      <c r="K117" s="111"/>
      <c r="L117" s="112"/>
      <c r="M117" s="113"/>
      <c r="N117" s="113"/>
    </row>
    <row r="118" hidden="1" outlineLevel="1">
      <c r="A118" s="103"/>
      <c r="B118" s="104"/>
      <c r="C118" s="105"/>
      <c r="D118" s="103"/>
      <c r="E118" s="106"/>
      <c r="F118" s="106"/>
      <c r="G118" s="107"/>
      <c r="H118" s="108"/>
      <c r="I118" s="109"/>
      <c r="J118" s="110"/>
      <c r="K118" s="111"/>
      <c r="L118" s="112"/>
      <c r="M118" s="113"/>
      <c r="N118" s="113"/>
    </row>
    <row r="119" hidden="1" outlineLevel="1">
      <c r="A119" s="103"/>
      <c r="B119" s="104"/>
      <c r="C119" s="105"/>
      <c r="D119" s="103"/>
      <c r="E119" s="106"/>
      <c r="F119" s="106"/>
      <c r="G119" s="107"/>
      <c r="H119" s="108"/>
      <c r="I119" s="109"/>
      <c r="J119" s="110"/>
      <c r="K119" s="111"/>
      <c r="L119" s="112"/>
      <c r="M119" s="113"/>
      <c r="N119" s="113"/>
    </row>
    <row r="120" hidden="1" outlineLevel="1">
      <c r="A120" s="103"/>
      <c r="B120" s="104"/>
      <c r="C120" s="105"/>
      <c r="D120" s="103"/>
      <c r="E120" s="106"/>
      <c r="F120" s="106"/>
      <c r="G120" s="107"/>
      <c r="H120" s="108"/>
      <c r="I120" s="109"/>
      <c r="J120" s="110"/>
      <c r="K120" s="111"/>
      <c r="L120" s="112"/>
      <c r="M120" s="113"/>
      <c r="N120" s="113"/>
    </row>
    <row r="121" hidden="1" outlineLevel="1">
      <c r="A121" s="103"/>
      <c r="B121" s="104"/>
      <c r="C121" s="105"/>
      <c r="D121" s="103"/>
      <c r="E121" s="106"/>
      <c r="F121" s="106"/>
      <c r="G121" s="107"/>
      <c r="H121" s="108"/>
      <c r="I121" s="109"/>
      <c r="J121" s="110"/>
      <c r="K121" s="111"/>
      <c r="L121" s="112"/>
      <c r="M121" s="113"/>
      <c r="N121" s="113"/>
    </row>
    <row r="122" hidden="1" outlineLevel="1">
      <c r="A122" s="103"/>
      <c r="B122" s="104"/>
      <c r="C122" s="105"/>
      <c r="D122" s="103"/>
      <c r="E122" s="106"/>
      <c r="F122" s="106"/>
      <c r="G122" s="107"/>
      <c r="H122" s="108"/>
      <c r="I122" s="109"/>
      <c r="J122" s="110"/>
      <c r="K122" s="111"/>
      <c r="L122" s="112"/>
      <c r="M122" s="113"/>
      <c r="N122" s="113"/>
    </row>
    <row r="123" hidden="1" outlineLevel="1">
      <c r="A123" s="103"/>
      <c r="B123" s="104"/>
      <c r="C123" s="105"/>
      <c r="D123" s="103"/>
      <c r="E123" s="106"/>
      <c r="F123" s="106"/>
      <c r="G123" s="107"/>
      <c r="H123" s="108"/>
      <c r="I123" s="109"/>
      <c r="J123" s="110"/>
      <c r="K123" s="111"/>
      <c r="L123" s="112"/>
      <c r="M123" s="113"/>
      <c r="N123" s="113"/>
    </row>
    <row r="124" hidden="1" outlineLevel="1">
      <c r="A124" s="103"/>
      <c r="B124" s="104"/>
      <c r="C124" s="105"/>
      <c r="D124" s="103"/>
      <c r="E124" s="106"/>
      <c r="F124" s="106"/>
      <c r="G124" s="107"/>
      <c r="H124" s="108"/>
      <c r="I124" s="109"/>
      <c r="J124" s="110"/>
      <c r="K124" s="111"/>
      <c r="L124" s="112"/>
      <c r="M124" s="113"/>
      <c r="N124" s="113"/>
    </row>
    <row r="125" hidden="1" outlineLevel="1">
      <c r="A125" s="103"/>
      <c r="B125" s="104"/>
      <c r="C125" s="105"/>
      <c r="D125" s="103"/>
      <c r="E125" s="106"/>
      <c r="F125" s="106"/>
      <c r="G125" s="107"/>
      <c r="H125" s="108"/>
      <c r="I125" s="109"/>
      <c r="J125" s="110"/>
      <c r="K125" s="111"/>
      <c r="L125" s="112"/>
      <c r="M125" s="113"/>
      <c r="N125" s="113"/>
    </row>
    <row r="126" hidden="1" outlineLevel="1">
      <c r="A126" s="103"/>
      <c r="B126" s="104"/>
      <c r="C126" s="105"/>
      <c r="D126" s="103"/>
      <c r="E126" s="106"/>
      <c r="F126" s="106"/>
      <c r="G126" s="107"/>
      <c r="H126" s="108"/>
      <c r="I126" s="109"/>
      <c r="J126" s="110"/>
      <c r="K126" s="111"/>
      <c r="L126" s="112"/>
      <c r="M126" s="113"/>
      <c r="N126" s="113"/>
    </row>
    <row r="127" hidden="1" outlineLevel="1">
      <c r="A127" s="103"/>
      <c r="B127" s="104"/>
      <c r="C127" s="105"/>
      <c r="D127" s="103"/>
      <c r="E127" s="106"/>
      <c r="F127" s="106"/>
      <c r="G127" s="107"/>
      <c r="H127" s="108"/>
      <c r="I127" s="109"/>
      <c r="J127" s="110"/>
      <c r="K127" s="111"/>
      <c r="L127" s="112"/>
      <c r="M127" s="113"/>
      <c r="N127" s="113"/>
    </row>
    <row r="128" hidden="1" outlineLevel="1">
      <c r="A128" s="103"/>
      <c r="B128" s="104"/>
      <c r="C128" s="105"/>
      <c r="D128" s="103"/>
      <c r="E128" s="106"/>
      <c r="F128" s="106"/>
      <c r="G128" s="107"/>
      <c r="H128" s="108"/>
      <c r="I128" s="109"/>
      <c r="J128" s="110"/>
      <c r="K128" s="111"/>
      <c r="L128" s="112"/>
      <c r="M128" s="113"/>
      <c r="N128" s="113"/>
    </row>
    <row r="129" hidden="1" outlineLevel="1">
      <c r="A129" s="103"/>
      <c r="B129" s="104"/>
      <c r="C129" s="105"/>
      <c r="D129" s="103"/>
      <c r="E129" s="106"/>
      <c r="F129" s="106"/>
      <c r="G129" s="107"/>
      <c r="H129" s="108"/>
      <c r="I129" s="109"/>
      <c r="J129" s="110"/>
      <c r="K129" s="111"/>
      <c r="L129" s="112"/>
      <c r="M129" s="113"/>
      <c r="N129" s="113"/>
    </row>
    <row r="130" hidden="1" outlineLevel="1">
      <c r="A130" s="103"/>
      <c r="B130" s="104"/>
      <c r="C130" s="105"/>
      <c r="D130" s="103"/>
      <c r="E130" s="106"/>
      <c r="F130" s="106"/>
      <c r="G130" s="107"/>
      <c r="H130" s="108"/>
      <c r="I130" s="109"/>
      <c r="J130" s="110"/>
      <c r="K130" s="111"/>
      <c r="L130" s="112"/>
      <c r="M130" s="113"/>
      <c r="N130" s="113"/>
    </row>
    <row r="131" hidden="1" outlineLevel="1">
      <c r="A131" s="103"/>
      <c r="B131" s="104"/>
      <c r="C131" s="105"/>
      <c r="D131" s="103"/>
      <c r="E131" s="106"/>
      <c r="F131" s="106"/>
      <c r="G131" s="107"/>
      <c r="H131" s="108"/>
      <c r="I131" s="109"/>
      <c r="J131" s="110"/>
      <c r="K131" s="111"/>
      <c r="L131" s="112"/>
      <c r="M131" s="113"/>
      <c r="N131" s="113"/>
    </row>
    <row r="132" hidden="1" outlineLevel="1">
      <c r="A132" s="103"/>
      <c r="B132" s="104"/>
      <c r="C132" s="105"/>
      <c r="D132" s="103"/>
      <c r="E132" s="106"/>
      <c r="F132" s="106"/>
      <c r="G132" s="107"/>
      <c r="H132" s="108"/>
      <c r="I132" s="109"/>
      <c r="J132" s="110"/>
      <c r="K132" s="111"/>
      <c r="L132" s="112"/>
      <c r="M132" s="113"/>
      <c r="N132" s="113"/>
    </row>
    <row r="133" hidden="1" outlineLevel="1">
      <c r="A133" s="103"/>
      <c r="B133" s="104"/>
      <c r="C133" s="105"/>
      <c r="D133" s="103"/>
      <c r="E133" s="106"/>
      <c r="F133" s="106"/>
      <c r="G133" s="107"/>
      <c r="H133" s="108"/>
      <c r="I133" s="109"/>
      <c r="J133" s="110"/>
      <c r="K133" s="111"/>
      <c r="L133" s="112"/>
      <c r="M133" s="113"/>
      <c r="N133" s="113"/>
    </row>
    <row r="134" hidden="1" outlineLevel="1">
      <c r="A134" s="103"/>
      <c r="B134" s="104"/>
      <c r="C134" s="105"/>
      <c r="D134" s="103"/>
      <c r="E134" s="106"/>
      <c r="F134" s="106"/>
      <c r="G134" s="107"/>
      <c r="H134" s="108"/>
      <c r="I134" s="109"/>
      <c r="J134" s="110"/>
      <c r="K134" s="111"/>
      <c r="L134" s="112"/>
      <c r="M134" s="113"/>
      <c r="N134" s="113"/>
    </row>
    <row r="135" hidden="1" outlineLevel="1">
      <c r="A135" s="103"/>
      <c r="B135" s="104"/>
      <c r="C135" s="105"/>
      <c r="D135" s="103"/>
      <c r="E135" s="106"/>
      <c r="F135" s="106"/>
      <c r="G135" s="107"/>
      <c r="H135" s="108"/>
      <c r="I135" s="109"/>
      <c r="J135" s="110"/>
      <c r="K135" s="111"/>
      <c r="L135" s="112"/>
      <c r="M135" s="113"/>
      <c r="N135" s="113"/>
    </row>
    <row r="136" hidden="1" outlineLevel="1">
      <c r="A136" s="103"/>
      <c r="B136" s="104"/>
      <c r="C136" s="105"/>
      <c r="D136" s="103"/>
      <c r="E136" s="106"/>
      <c r="F136" s="106"/>
      <c r="G136" s="107"/>
      <c r="H136" s="108"/>
      <c r="I136" s="109"/>
      <c r="J136" s="110"/>
      <c r="K136" s="111"/>
      <c r="L136" s="112"/>
      <c r="M136" s="113"/>
      <c r="N136" s="113"/>
    </row>
    <row r="137" hidden="1" outlineLevel="1">
      <c r="A137" s="103"/>
      <c r="B137" s="104"/>
      <c r="C137" s="105"/>
      <c r="D137" s="103"/>
      <c r="E137" s="106"/>
      <c r="F137" s="106"/>
      <c r="G137" s="107"/>
      <c r="H137" s="108"/>
      <c r="I137" s="109"/>
      <c r="J137" s="110"/>
      <c r="K137" s="111"/>
      <c r="L137" s="112"/>
      <c r="M137" s="113"/>
      <c r="N137" s="113"/>
    </row>
    <row r="138" hidden="1" outlineLevel="1">
      <c r="A138" s="103"/>
      <c r="B138" s="104"/>
      <c r="C138" s="105"/>
      <c r="D138" s="103"/>
      <c r="E138" s="106"/>
      <c r="F138" s="106"/>
      <c r="G138" s="107"/>
      <c r="H138" s="108"/>
      <c r="I138" s="109"/>
      <c r="J138" s="110"/>
      <c r="K138" s="111"/>
      <c r="L138" s="112"/>
      <c r="M138" s="113"/>
      <c r="N138" s="113"/>
    </row>
    <row r="139" hidden="1" outlineLevel="1">
      <c r="A139" s="103"/>
      <c r="B139" s="104"/>
      <c r="C139" s="105"/>
      <c r="D139" s="103"/>
      <c r="E139" s="106"/>
      <c r="F139" s="106"/>
      <c r="G139" s="107"/>
      <c r="H139" s="108"/>
      <c r="I139" s="109"/>
      <c r="J139" s="110"/>
      <c r="K139" s="111"/>
      <c r="L139" s="112"/>
      <c r="M139" s="113"/>
      <c r="N139" s="113"/>
    </row>
    <row r="140" hidden="1" outlineLevel="1">
      <c r="A140" s="103"/>
      <c r="B140" s="104"/>
      <c r="C140" s="105"/>
      <c r="D140" s="103"/>
      <c r="E140" s="106"/>
      <c r="F140" s="106"/>
      <c r="G140" s="107"/>
      <c r="H140" s="108"/>
      <c r="I140" s="109"/>
      <c r="J140" s="110"/>
      <c r="K140" s="111"/>
      <c r="L140" s="112"/>
      <c r="M140" s="113"/>
      <c r="N140" s="113"/>
    </row>
    <row r="141" hidden="1" outlineLevel="1">
      <c r="A141" s="103"/>
      <c r="B141" s="104"/>
      <c r="C141" s="105"/>
      <c r="D141" s="103"/>
      <c r="E141" s="106"/>
      <c r="F141" s="106"/>
      <c r="G141" s="107"/>
      <c r="H141" s="108"/>
      <c r="I141" s="109"/>
      <c r="J141" s="110"/>
      <c r="K141" s="111"/>
      <c r="L141" s="112"/>
      <c r="M141" s="113"/>
      <c r="N141" s="113"/>
    </row>
    <row r="142" hidden="1" outlineLevel="1">
      <c r="A142" s="103"/>
      <c r="B142" s="104"/>
      <c r="C142" s="105"/>
      <c r="D142" s="103"/>
      <c r="E142" s="106"/>
      <c r="F142" s="106"/>
      <c r="G142" s="107"/>
      <c r="H142" s="108"/>
      <c r="I142" s="109"/>
      <c r="J142" s="110"/>
      <c r="K142" s="111"/>
      <c r="L142" s="112"/>
      <c r="M142" s="113"/>
      <c r="N142" s="113"/>
    </row>
    <row r="143" hidden="1" outlineLevel="1">
      <c r="A143" s="103"/>
      <c r="B143" s="104"/>
      <c r="C143" s="105"/>
      <c r="D143" s="103"/>
      <c r="E143" s="106"/>
      <c r="F143" s="106"/>
      <c r="G143" s="107"/>
      <c r="H143" s="108"/>
      <c r="I143" s="109"/>
      <c r="J143" s="110"/>
      <c r="K143" s="111"/>
      <c r="L143" s="112"/>
      <c r="M143" s="113"/>
      <c r="N143" s="113"/>
    </row>
    <row r="144" hidden="1" outlineLevel="1">
      <c r="A144" s="103"/>
      <c r="B144" s="104"/>
      <c r="C144" s="105"/>
      <c r="D144" s="103"/>
      <c r="E144" s="106"/>
      <c r="F144" s="106"/>
      <c r="G144" s="107"/>
      <c r="H144" s="108"/>
      <c r="I144" s="109"/>
      <c r="J144" s="110"/>
      <c r="K144" s="111"/>
      <c r="L144" s="112"/>
      <c r="M144" s="113"/>
      <c r="N144" s="113"/>
    </row>
    <row r="145" hidden="1" outlineLevel="1">
      <c r="A145" s="103"/>
      <c r="B145" s="104"/>
      <c r="C145" s="105"/>
      <c r="D145" s="103"/>
      <c r="E145" s="106"/>
      <c r="F145" s="106"/>
      <c r="G145" s="107"/>
      <c r="H145" s="108"/>
      <c r="I145" s="109"/>
      <c r="J145" s="110"/>
      <c r="K145" s="111"/>
      <c r="L145" s="112"/>
      <c r="M145" s="113"/>
      <c r="N145" s="113"/>
    </row>
    <row r="146" hidden="1" outlineLevel="1">
      <c r="A146" s="103"/>
      <c r="B146" s="104"/>
      <c r="C146" s="105"/>
      <c r="D146" s="103"/>
      <c r="E146" s="106"/>
      <c r="F146" s="106"/>
      <c r="G146" s="107"/>
      <c r="H146" s="108"/>
      <c r="I146" s="109"/>
      <c r="J146" s="110"/>
      <c r="K146" s="111"/>
      <c r="L146" s="112"/>
      <c r="M146" s="113"/>
      <c r="N146" s="113"/>
    </row>
    <row r="147" hidden="1" outlineLevel="1">
      <c r="A147" s="103"/>
      <c r="B147" s="104"/>
      <c r="C147" s="105"/>
      <c r="D147" s="103"/>
      <c r="E147" s="106"/>
      <c r="F147" s="106"/>
      <c r="G147" s="107"/>
      <c r="H147" s="108"/>
      <c r="I147" s="109"/>
      <c r="J147" s="110"/>
      <c r="K147" s="111"/>
      <c r="L147" s="112"/>
      <c r="M147" s="113"/>
      <c r="N147" s="113"/>
    </row>
    <row r="148" hidden="1" outlineLevel="1">
      <c r="A148" s="103"/>
      <c r="B148" s="104"/>
      <c r="C148" s="105"/>
      <c r="D148" s="103"/>
      <c r="E148" s="106"/>
      <c r="F148" s="106"/>
      <c r="G148" s="107"/>
      <c r="H148" s="108"/>
      <c r="I148" s="109"/>
      <c r="J148" s="110"/>
      <c r="K148" s="111"/>
      <c r="L148" s="112"/>
      <c r="M148" s="113"/>
      <c r="N148" s="113"/>
    </row>
    <row r="149" hidden="1" outlineLevel="1">
      <c r="A149" s="103"/>
      <c r="B149" s="104"/>
      <c r="C149" s="105"/>
      <c r="D149" s="103"/>
      <c r="E149" s="106"/>
      <c r="F149" s="106"/>
      <c r="G149" s="107"/>
      <c r="H149" s="108"/>
      <c r="I149" s="109"/>
      <c r="J149" s="110"/>
      <c r="K149" s="111"/>
      <c r="L149" s="112"/>
      <c r="M149" s="113"/>
      <c r="N149" s="113"/>
    </row>
    <row r="150" hidden="1" outlineLevel="1">
      <c r="A150" s="103"/>
      <c r="B150" s="104"/>
      <c r="C150" s="105"/>
      <c r="D150" s="103"/>
      <c r="E150" s="106"/>
      <c r="F150" s="106"/>
      <c r="G150" s="107"/>
      <c r="H150" s="108"/>
      <c r="I150" s="109"/>
      <c r="J150" s="110"/>
      <c r="K150" s="111"/>
      <c r="L150" s="112"/>
      <c r="M150" s="113"/>
      <c r="N150" s="113"/>
    </row>
    <row r="151" hidden="1" outlineLevel="1">
      <c r="A151" s="103"/>
      <c r="B151" s="104"/>
      <c r="C151" s="105"/>
      <c r="D151" s="103"/>
      <c r="E151" s="106"/>
      <c r="F151" s="106"/>
      <c r="G151" s="107"/>
      <c r="H151" s="108"/>
      <c r="I151" s="109"/>
      <c r="J151" s="110"/>
      <c r="K151" s="111"/>
      <c r="L151" s="112"/>
      <c r="M151" s="113"/>
      <c r="N151" s="113"/>
    </row>
    <row r="152" hidden="1" outlineLevel="1">
      <c r="A152" s="103"/>
      <c r="B152" s="104"/>
      <c r="C152" s="105"/>
      <c r="D152" s="103"/>
      <c r="E152" s="106"/>
      <c r="F152" s="106"/>
      <c r="G152" s="107"/>
      <c r="H152" s="108"/>
      <c r="I152" s="109"/>
      <c r="J152" s="110"/>
      <c r="K152" s="111"/>
      <c r="L152" s="112"/>
      <c r="M152" s="113"/>
      <c r="N152" s="113"/>
    </row>
    <row r="153" hidden="1" outlineLevel="1">
      <c r="A153" s="103"/>
      <c r="B153" s="104"/>
      <c r="C153" s="105"/>
      <c r="D153" s="103"/>
      <c r="E153" s="106"/>
      <c r="F153" s="106"/>
      <c r="G153" s="107"/>
      <c r="H153" s="108"/>
      <c r="I153" s="109"/>
      <c r="J153" s="110"/>
      <c r="K153" s="111"/>
      <c r="L153" s="112"/>
      <c r="M153" s="113"/>
      <c r="N153" s="113"/>
    </row>
    <row r="154" hidden="1" outlineLevel="1">
      <c r="A154" s="103"/>
      <c r="B154" s="104"/>
      <c r="C154" s="105"/>
      <c r="D154" s="103"/>
      <c r="E154" s="106"/>
      <c r="F154" s="106"/>
      <c r="G154" s="107"/>
      <c r="H154" s="108"/>
      <c r="I154" s="109"/>
      <c r="J154" s="110"/>
      <c r="K154" s="111"/>
      <c r="L154" s="112"/>
      <c r="M154" s="113"/>
      <c r="N154" s="113"/>
    </row>
    <row r="155" hidden="1" outlineLevel="1">
      <c r="A155" s="103"/>
      <c r="B155" s="104"/>
      <c r="C155" s="105"/>
      <c r="D155" s="103"/>
      <c r="E155" s="106"/>
      <c r="F155" s="106"/>
      <c r="G155" s="107"/>
      <c r="H155" s="108"/>
      <c r="I155" s="109"/>
      <c r="J155" s="110"/>
      <c r="K155" s="111"/>
      <c r="L155" s="112"/>
      <c r="M155" s="113"/>
      <c r="N155" s="113"/>
    </row>
    <row r="156" hidden="1" outlineLevel="1">
      <c r="A156" s="103"/>
      <c r="B156" s="104"/>
      <c r="C156" s="105"/>
      <c r="D156" s="103"/>
      <c r="E156" s="106"/>
      <c r="F156" s="106"/>
      <c r="G156" s="107"/>
      <c r="H156" s="108"/>
      <c r="I156" s="109"/>
      <c r="J156" s="110"/>
      <c r="K156" s="111"/>
      <c r="L156" s="112"/>
      <c r="M156" s="113"/>
      <c r="N156" s="113"/>
    </row>
    <row r="157" hidden="1" outlineLevel="1">
      <c r="A157" s="103"/>
      <c r="B157" s="104"/>
      <c r="C157" s="105"/>
      <c r="D157" s="103"/>
      <c r="E157" s="106"/>
      <c r="F157" s="106"/>
      <c r="G157" s="107"/>
      <c r="H157" s="108"/>
      <c r="I157" s="109"/>
      <c r="J157" s="110"/>
      <c r="K157" s="111"/>
      <c r="L157" s="112"/>
      <c r="M157" s="113"/>
      <c r="N157" s="113"/>
    </row>
    <row r="158" hidden="1" outlineLevel="1">
      <c r="A158" s="103"/>
      <c r="B158" s="104"/>
      <c r="C158" s="105"/>
      <c r="D158" s="103"/>
      <c r="E158" s="106"/>
      <c r="F158" s="106"/>
      <c r="G158" s="107"/>
      <c r="H158" s="108"/>
      <c r="I158" s="109"/>
      <c r="J158" s="110"/>
      <c r="K158" s="111"/>
      <c r="L158" s="112"/>
      <c r="M158" s="113"/>
      <c r="N158" s="113"/>
    </row>
    <row r="159" hidden="1" outlineLevel="1">
      <c r="A159" s="103"/>
      <c r="B159" s="104"/>
      <c r="C159" s="105"/>
      <c r="D159" s="103"/>
      <c r="E159" s="106"/>
      <c r="F159" s="106"/>
      <c r="G159" s="107"/>
      <c r="H159" s="108"/>
      <c r="I159" s="109"/>
      <c r="J159" s="110"/>
      <c r="K159" s="111"/>
      <c r="L159" s="112"/>
      <c r="M159" s="113"/>
      <c r="N159" s="113"/>
    </row>
    <row r="160" hidden="1" outlineLevel="1">
      <c r="A160" s="103"/>
      <c r="B160" s="104"/>
      <c r="C160" s="105"/>
      <c r="D160" s="103"/>
      <c r="E160" s="106"/>
      <c r="F160" s="106"/>
      <c r="G160" s="107"/>
      <c r="H160" s="108"/>
      <c r="I160" s="109"/>
      <c r="J160" s="110"/>
      <c r="K160" s="111"/>
      <c r="L160" s="112"/>
      <c r="M160" s="113"/>
      <c r="N160" s="113"/>
    </row>
    <row r="161" hidden="1" outlineLevel="1">
      <c r="A161" s="103"/>
      <c r="B161" s="104"/>
      <c r="C161" s="105"/>
      <c r="D161" s="103"/>
      <c r="E161" s="106"/>
      <c r="F161" s="106"/>
      <c r="G161" s="107"/>
      <c r="H161" s="108"/>
      <c r="I161" s="109"/>
      <c r="J161" s="110"/>
      <c r="K161" s="111"/>
      <c r="L161" s="112"/>
      <c r="M161" s="113"/>
      <c r="N161" s="113"/>
    </row>
    <row r="162" hidden="1" outlineLevel="1">
      <c r="A162" s="103"/>
      <c r="B162" s="104"/>
      <c r="C162" s="105"/>
      <c r="D162" s="103"/>
      <c r="E162" s="106"/>
      <c r="F162" s="106"/>
      <c r="G162" s="107"/>
      <c r="H162" s="108"/>
      <c r="I162" s="109"/>
      <c r="J162" s="110"/>
      <c r="K162" s="111"/>
      <c r="L162" s="112"/>
      <c r="M162" s="113"/>
      <c r="N162" s="113"/>
    </row>
    <row r="163" hidden="1" outlineLevel="1">
      <c r="A163" s="103"/>
      <c r="B163" s="104"/>
      <c r="C163" s="105"/>
      <c r="D163" s="103"/>
      <c r="E163" s="106"/>
      <c r="F163" s="106"/>
      <c r="G163" s="107"/>
      <c r="H163" s="108"/>
      <c r="I163" s="109"/>
      <c r="J163" s="110"/>
      <c r="K163" s="111"/>
      <c r="L163" s="112"/>
      <c r="M163" s="113"/>
      <c r="N163" s="113"/>
    </row>
    <row r="164" hidden="1" outlineLevel="1">
      <c r="A164" s="103"/>
      <c r="B164" s="104"/>
      <c r="C164" s="105"/>
      <c r="D164" s="103"/>
      <c r="E164" s="106"/>
      <c r="F164" s="106"/>
      <c r="G164" s="107"/>
      <c r="H164" s="108"/>
      <c r="I164" s="109"/>
      <c r="J164" s="110"/>
      <c r="K164" s="111"/>
      <c r="L164" s="112"/>
      <c r="M164" s="113"/>
      <c r="N164" s="113"/>
    </row>
    <row r="165" hidden="1" outlineLevel="1">
      <c r="A165" s="103"/>
      <c r="B165" s="104"/>
      <c r="C165" s="105"/>
      <c r="D165" s="103"/>
      <c r="E165" s="106"/>
      <c r="F165" s="106"/>
      <c r="G165" s="107"/>
      <c r="H165" s="108"/>
      <c r="I165" s="109"/>
      <c r="J165" s="110"/>
      <c r="K165" s="111"/>
      <c r="L165" s="112"/>
      <c r="M165" s="113"/>
      <c r="N165" s="113"/>
    </row>
    <row r="166" hidden="1" outlineLevel="1">
      <c r="A166" s="103"/>
      <c r="B166" s="104"/>
      <c r="C166" s="105"/>
      <c r="D166" s="103"/>
      <c r="E166" s="106"/>
      <c r="F166" s="106"/>
      <c r="G166" s="107"/>
      <c r="H166" s="108"/>
      <c r="I166" s="109"/>
      <c r="J166" s="110"/>
      <c r="K166" s="111"/>
      <c r="L166" s="112"/>
      <c r="M166" s="113"/>
      <c r="N166" s="113"/>
    </row>
    <row r="167" hidden="1" outlineLevel="1">
      <c r="A167" s="103"/>
      <c r="B167" s="104"/>
      <c r="C167" s="105"/>
      <c r="D167" s="103"/>
      <c r="E167" s="106"/>
      <c r="F167" s="106"/>
      <c r="G167" s="107"/>
      <c r="H167" s="108"/>
      <c r="I167" s="109"/>
      <c r="J167" s="110"/>
      <c r="K167" s="111"/>
      <c r="L167" s="112"/>
      <c r="M167" s="113"/>
      <c r="N167" s="113"/>
    </row>
    <row r="168" hidden="1" outlineLevel="1">
      <c r="A168" s="103"/>
      <c r="B168" s="104"/>
      <c r="C168" s="105"/>
      <c r="D168" s="103"/>
      <c r="E168" s="106"/>
      <c r="F168" s="106"/>
      <c r="G168" s="107"/>
      <c r="H168" s="108"/>
      <c r="I168" s="109"/>
      <c r="J168" s="110"/>
      <c r="K168" s="111"/>
      <c r="L168" s="112"/>
      <c r="M168" s="113"/>
      <c r="N168" s="113"/>
    </row>
    <row r="169" hidden="1" outlineLevel="1">
      <c r="A169" s="103"/>
      <c r="B169" s="104"/>
      <c r="C169" s="105"/>
      <c r="D169" s="103"/>
      <c r="E169" s="106"/>
      <c r="F169" s="106"/>
      <c r="G169" s="107"/>
      <c r="H169" s="108"/>
      <c r="I169" s="109"/>
      <c r="J169" s="110"/>
      <c r="K169" s="111"/>
      <c r="L169" s="112"/>
      <c r="M169" s="113"/>
      <c r="N169" s="113"/>
    </row>
    <row r="170" hidden="1" outlineLevel="1">
      <c r="A170" s="103"/>
      <c r="B170" s="104"/>
      <c r="C170" s="105"/>
      <c r="D170" s="103"/>
      <c r="E170" s="106"/>
      <c r="F170" s="106"/>
      <c r="G170" s="107"/>
      <c r="H170" s="108"/>
      <c r="I170" s="109"/>
      <c r="J170" s="110"/>
      <c r="K170" s="111"/>
      <c r="L170" s="112"/>
      <c r="M170" s="113"/>
      <c r="N170" s="113"/>
    </row>
    <row r="171" hidden="1" outlineLevel="1">
      <c r="A171" s="103"/>
      <c r="B171" s="104"/>
      <c r="C171" s="105"/>
      <c r="D171" s="103"/>
      <c r="E171" s="106"/>
      <c r="F171" s="106"/>
      <c r="G171" s="107"/>
      <c r="H171" s="108"/>
      <c r="I171" s="109"/>
      <c r="J171" s="110"/>
      <c r="K171" s="111"/>
      <c r="L171" s="112"/>
      <c r="M171" s="113"/>
      <c r="N171" s="113"/>
    </row>
    <row r="172" hidden="1" outlineLevel="1">
      <c r="A172" s="103"/>
      <c r="B172" s="104"/>
      <c r="C172" s="105"/>
      <c r="D172" s="103"/>
      <c r="E172" s="106"/>
      <c r="F172" s="106"/>
      <c r="G172" s="107"/>
      <c r="H172" s="108"/>
      <c r="I172" s="109"/>
      <c r="J172" s="110"/>
      <c r="K172" s="111"/>
      <c r="L172" s="112"/>
      <c r="M172" s="113"/>
      <c r="N172" s="113"/>
    </row>
    <row r="173" hidden="1" outlineLevel="1">
      <c r="A173" s="103"/>
      <c r="B173" s="104"/>
      <c r="C173" s="105"/>
      <c r="D173" s="103"/>
      <c r="E173" s="106"/>
      <c r="F173" s="106"/>
      <c r="G173" s="107"/>
      <c r="H173" s="108"/>
      <c r="I173" s="109"/>
      <c r="J173" s="110"/>
      <c r="K173" s="111"/>
      <c r="L173" s="112"/>
      <c r="M173" s="113"/>
      <c r="N173" s="113"/>
    </row>
    <row r="174" hidden="1" outlineLevel="1">
      <c r="A174" s="103"/>
      <c r="B174" s="104"/>
      <c r="C174" s="105"/>
      <c r="D174" s="103"/>
      <c r="E174" s="106"/>
      <c r="F174" s="106"/>
      <c r="G174" s="107"/>
      <c r="H174" s="108"/>
      <c r="I174" s="109"/>
      <c r="J174" s="110"/>
      <c r="K174" s="111"/>
      <c r="L174" s="112"/>
      <c r="M174" s="113"/>
      <c r="N174" s="113"/>
    </row>
    <row r="175" hidden="1" outlineLevel="1">
      <c r="A175" s="103"/>
      <c r="B175" s="104"/>
      <c r="C175" s="105"/>
      <c r="D175" s="103"/>
      <c r="E175" s="106"/>
      <c r="F175" s="106"/>
      <c r="G175" s="107"/>
      <c r="H175" s="108"/>
      <c r="I175" s="109"/>
      <c r="J175" s="110"/>
      <c r="K175" s="111"/>
      <c r="L175" s="112"/>
      <c r="M175" s="113"/>
      <c r="N175" s="113"/>
    </row>
    <row r="176" hidden="1" outlineLevel="1">
      <c r="A176" s="103"/>
      <c r="B176" s="104"/>
      <c r="C176" s="105"/>
      <c r="D176" s="103"/>
      <c r="E176" s="106"/>
      <c r="F176" s="106"/>
      <c r="G176" s="107"/>
      <c r="H176" s="108"/>
      <c r="I176" s="109"/>
      <c r="J176" s="110"/>
      <c r="K176" s="111"/>
      <c r="L176" s="112"/>
      <c r="M176" s="113"/>
      <c r="N176" s="113"/>
    </row>
    <row r="177" hidden="1" outlineLevel="1">
      <c r="A177" s="103"/>
      <c r="B177" s="104"/>
      <c r="C177" s="105"/>
      <c r="D177" s="103"/>
      <c r="E177" s="106"/>
      <c r="F177" s="106"/>
      <c r="G177" s="107"/>
      <c r="H177" s="108"/>
      <c r="I177" s="109"/>
      <c r="J177" s="110"/>
      <c r="K177" s="111"/>
      <c r="L177" s="112"/>
      <c r="M177" s="113"/>
      <c r="N177" s="113"/>
    </row>
    <row r="178" hidden="1" outlineLevel="1">
      <c r="A178" s="103"/>
      <c r="B178" s="104"/>
      <c r="C178" s="105"/>
      <c r="D178" s="103"/>
      <c r="E178" s="106"/>
      <c r="F178" s="106"/>
      <c r="G178" s="107"/>
      <c r="H178" s="108"/>
      <c r="I178" s="109"/>
      <c r="J178" s="110"/>
      <c r="K178" s="111"/>
      <c r="L178" s="112"/>
      <c r="M178" s="113"/>
      <c r="N178" s="113"/>
    </row>
    <row r="179" hidden="1" outlineLevel="1">
      <c r="A179" s="103"/>
      <c r="B179" s="104"/>
      <c r="C179" s="105"/>
      <c r="D179" s="103"/>
      <c r="E179" s="106"/>
      <c r="F179" s="106"/>
      <c r="G179" s="107"/>
      <c r="H179" s="108"/>
      <c r="I179" s="109"/>
      <c r="J179" s="110"/>
      <c r="K179" s="111"/>
      <c r="L179" s="112"/>
      <c r="M179" s="113"/>
      <c r="N179" s="113"/>
    </row>
    <row r="180" hidden="1" outlineLevel="1">
      <c r="A180" s="103"/>
      <c r="B180" s="104"/>
      <c r="C180" s="105"/>
      <c r="D180" s="103"/>
      <c r="E180" s="106"/>
      <c r="F180" s="106"/>
      <c r="G180" s="107"/>
      <c r="H180" s="108"/>
      <c r="I180" s="109"/>
      <c r="J180" s="110"/>
      <c r="K180" s="111"/>
      <c r="L180" s="112"/>
      <c r="M180" s="113"/>
      <c r="N180" s="113"/>
    </row>
    <row r="181" hidden="1" outlineLevel="1">
      <c r="A181" s="103"/>
      <c r="B181" s="104"/>
      <c r="C181" s="105"/>
      <c r="D181" s="103"/>
      <c r="E181" s="106"/>
      <c r="F181" s="106"/>
      <c r="G181" s="107"/>
      <c r="H181" s="108"/>
      <c r="I181" s="109"/>
      <c r="J181" s="110"/>
      <c r="K181" s="111"/>
      <c r="L181" s="112"/>
      <c r="M181" s="113"/>
      <c r="N181" s="113"/>
    </row>
    <row r="182" hidden="1" outlineLevel="1">
      <c r="A182" s="103"/>
      <c r="B182" s="104"/>
      <c r="C182" s="105"/>
      <c r="D182" s="103"/>
      <c r="E182" s="106"/>
      <c r="F182" s="106"/>
      <c r="G182" s="107"/>
      <c r="H182" s="108"/>
      <c r="I182" s="109"/>
      <c r="J182" s="110"/>
      <c r="K182" s="111"/>
      <c r="L182" s="112"/>
      <c r="M182" s="113"/>
      <c r="N182" s="113"/>
    </row>
    <row r="183" hidden="1" outlineLevel="1">
      <c r="A183" s="103"/>
      <c r="B183" s="104"/>
      <c r="C183" s="105"/>
      <c r="D183" s="103"/>
      <c r="E183" s="106"/>
      <c r="F183" s="106"/>
      <c r="G183" s="107"/>
      <c r="H183" s="108"/>
      <c r="I183" s="109"/>
      <c r="J183" s="110"/>
      <c r="K183" s="111"/>
      <c r="L183" s="112"/>
      <c r="M183" s="113"/>
      <c r="N183" s="113"/>
    </row>
    <row r="184" hidden="1" outlineLevel="1">
      <c r="A184" s="103"/>
      <c r="B184" s="104"/>
      <c r="C184" s="105"/>
      <c r="D184" s="103"/>
      <c r="E184" s="106"/>
      <c r="F184" s="106"/>
      <c r="G184" s="107"/>
      <c r="H184" s="108"/>
      <c r="I184" s="109"/>
      <c r="J184" s="110"/>
      <c r="K184" s="111"/>
      <c r="L184" s="112"/>
      <c r="M184" s="113"/>
      <c r="N184" s="113"/>
    </row>
    <row r="185" hidden="1" outlineLevel="1">
      <c r="A185" s="103"/>
      <c r="B185" s="104"/>
      <c r="C185" s="105"/>
      <c r="D185" s="103"/>
      <c r="E185" s="106"/>
      <c r="F185" s="106"/>
      <c r="G185" s="107"/>
      <c r="H185" s="108"/>
      <c r="I185" s="109"/>
      <c r="J185" s="110"/>
      <c r="K185" s="111"/>
      <c r="L185" s="112"/>
      <c r="M185" s="113"/>
      <c r="N185" s="113"/>
    </row>
    <row r="186" hidden="1" outlineLevel="1">
      <c r="A186" s="103"/>
      <c r="B186" s="104"/>
      <c r="C186" s="105"/>
      <c r="D186" s="103"/>
      <c r="E186" s="106"/>
      <c r="F186" s="106"/>
      <c r="G186" s="107"/>
      <c r="H186" s="108"/>
      <c r="I186" s="109"/>
      <c r="J186" s="110"/>
      <c r="K186" s="111"/>
      <c r="L186" s="112"/>
      <c r="M186" s="113"/>
      <c r="N186" s="113"/>
    </row>
    <row r="187" hidden="1" outlineLevel="1">
      <c r="A187" s="103"/>
      <c r="B187" s="104"/>
      <c r="C187" s="105"/>
      <c r="D187" s="103"/>
      <c r="E187" s="106"/>
      <c r="F187" s="106"/>
      <c r="G187" s="107"/>
      <c r="H187" s="108"/>
      <c r="I187" s="109"/>
      <c r="J187" s="110"/>
      <c r="K187" s="111"/>
      <c r="L187" s="112"/>
      <c r="M187" s="113"/>
      <c r="N187" s="113"/>
    </row>
    <row r="188" hidden="1" outlineLevel="1">
      <c r="A188" s="103"/>
      <c r="B188" s="104"/>
      <c r="C188" s="105"/>
      <c r="D188" s="103"/>
      <c r="E188" s="106"/>
      <c r="F188" s="106"/>
      <c r="G188" s="107"/>
      <c r="H188" s="108"/>
      <c r="I188" s="109"/>
      <c r="J188" s="110"/>
      <c r="K188" s="111"/>
      <c r="L188" s="112"/>
      <c r="M188" s="113"/>
      <c r="N188" s="113"/>
    </row>
    <row r="189" hidden="1" outlineLevel="1">
      <c r="A189" s="103"/>
      <c r="B189" s="104"/>
      <c r="C189" s="105"/>
      <c r="D189" s="103"/>
      <c r="E189" s="106"/>
      <c r="F189" s="106"/>
      <c r="G189" s="107"/>
      <c r="H189" s="108"/>
      <c r="I189" s="109"/>
      <c r="J189" s="110"/>
      <c r="K189" s="111"/>
      <c r="L189" s="112"/>
      <c r="M189" s="113"/>
      <c r="N189" s="113"/>
    </row>
    <row r="190" hidden="1" outlineLevel="1">
      <c r="A190" s="103"/>
      <c r="B190" s="104"/>
      <c r="C190" s="105"/>
      <c r="D190" s="103"/>
      <c r="E190" s="106"/>
      <c r="F190" s="106"/>
      <c r="G190" s="107"/>
      <c r="H190" s="108"/>
      <c r="I190" s="109"/>
      <c r="J190" s="110"/>
      <c r="K190" s="111"/>
      <c r="L190" s="112"/>
      <c r="M190" s="113"/>
      <c r="N190" s="113"/>
    </row>
    <row r="191" hidden="1" outlineLevel="1">
      <c r="A191" s="103"/>
      <c r="B191" s="104"/>
      <c r="C191" s="105"/>
      <c r="D191" s="103"/>
      <c r="E191" s="106"/>
      <c r="F191" s="106"/>
      <c r="G191" s="107"/>
      <c r="H191" s="108"/>
      <c r="I191" s="109"/>
      <c r="J191" s="110"/>
      <c r="K191" s="111"/>
      <c r="L191" s="112"/>
      <c r="M191" s="113"/>
      <c r="N191" s="113"/>
    </row>
    <row r="192" hidden="1" outlineLevel="1">
      <c r="A192" s="103"/>
      <c r="B192" s="104"/>
      <c r="C192" s="105"/>
      <c r="D192" s="103"/>
      <c r="E192" s="106"/>
      <c r="F192" s="106"/>
      <c r="G192" s="107"/>
      <c r="H192" s="108"/>
      <c r="I192" s="109"/>
      <c r="J192" s="110"/>
      <c r="K192" s="111"/>
      <c r="L192" s="112"/>
      <c r="M192" s="113"/>
      <c r="N192" s="113"/>
    </row>
    <row r="193" hidden="1" outlineLevel="1">
      <c r="A193" s="103"/>
      <c r="B193" s="104"/>
      <c r="C193" s="105"/>
      <c r="D193" s="103"/>
      <c r="E193" s="106"/>
      <c r="F193" s="106"/>
      <c r="G193" s="107"/>
      <c r="H193" s="108"/>
      <c r="I193" s="109"/>
      <c r="J193" s="110"/>
      <c r="K193" s="111"/>
      <c r="L193" s="112"/>
      <c r="M193" s="113"/>
      <c r="N193" s="113"/>
    </row>
    <row r="194" hidden="1" outlineLevel="1">
      <c r="A194" s="103"/>
      <c r="B194" s="104"/>
      <c r="C194" s="105"/>
      <c r="D194" s="103"/>
      <c r="E194" s="106"/>
      <c r="F194" s="106"/>
      <c r="G194" s="107"/>
      <c r="H194" s="108"/>
      <c r="I194" s="109"/>
      <c r="J194" s="110"/>
      <c r="K194" s="111"/>
      <c r="L194" s="112"/>
      <c r="M194" s="113"/>
      <c r="N194" s="113"/>
    </row>
    <row r="195" hidden="1" outlineLevel="1">
      <c r="A195" s="103"/>
      <c r="B195" s="104"/>
      <c r="C195" s="105"/>
      <c r="D195" s="103"/>
      <c r="E195" s="106"/>
      <c r="F195" s="106"/>
      <c r="G195" s="107"/>
      <c r="H195" s="108"/>
      <c r="I195" s="109"/>
      <c r="J195" s="110"/>
      <c r="K195" s="111"/>
      <c r="L195" s="112"/>
      <c r="M195" s="113"/>
      <c r="N195" s="113"/>
    </row>
    <row r="196" hidden="1" outlineLevel="1">
      <c r="A196" s="103"/>
      <c r="B196" s="104"/>
      <c r="C196" s="105"/>
      <c r="D196" s="103"/>
      <c r="E196" s="106"/>
      <c r="F196" s="106"/>
      <c r="G196" s="107"/>
      <c r="H196" s="108"/>
      <c r="I196" s="109"/>
      <c r="J196" s="110"/>
      <c r="K196" s="111"/>
      <c r="L196" s="112"/>
      <c r="M196" s="113"/>
      <c r="N196" s="113"/>
    </row>
    <row r="197" hidden="1" outlineLevel="1">
      <c r="A197" s="103"/>
      <c r="B197" s="104"/>
      <c r="C197" s="105"/>
      <c r="D197" s="103"/>
      <c r="E197" s="106"/>
      <c r="F197" s="106"/>
      <c r="G197" s="107"/>
      <c r="H197" s="108"/>
      <c r="I197" s="109"/>
      <c r="J197" s="110"/>
      <c r="K197" s="111"/>
      <c r="L197" s="112"/>
      <c r="M197" s="113"/>
      <c r="N197" s="113"/>
    </row>
    <row r="198" hidden="1" outlineLevel="1">
      <c r="A198" s="103"/>
      <c r="B198" s="104"/>
      <c r="C198" s="105"/>
      <c r="D198" s="103"/>
      <c r="E198" s="106"/>
      <c r="F198" s="106"/>
      <c r="G198" s="107"/>
      <c r="H198" s="108"/>
      <c r="I198" s="109"/>
      <c r="J198" s="110"/>
      <c r="K198" s="111"/>
      <c r="L198" s="112"/>
      <c r="M198" s="113"/>
      <c r="N198" s="113"/>
    </row>
    <row r="199" hidden="1" outlineLevel="1">
      <c r="A199" s="103"/>
      <c r="B199" s="104"/>
      <c r="C199" s="105"/>
      <c r="D199" s="103"/>
      <c r="E199" s="106"/>
      <c r="F199" s="106"/>
      <c r="G199" s="107"/>
      <c r="H199" s="108"/>
      <c r="I199" s="109"/>
      <c r="J199" s="110"/>
      <c r="K199" s="111"/>
      <c r="L199" s="112"/>
      <c r="M199" s="113"/>
      <c r="N199" s="113"/>
    </row>
    <row r="200" hidden="1" outlineLevel="1">
      <c r="A200" s="103"/>
      <c r="B200" s="104"/>
      <c r="C200" s="105"/>
      <c r="D200" s="103"/>
      <c r="E200" s="106"/>
      <c r="F200" s="106"/>
      <c r="G200" s="107"/>
      <c r="H200" s="108"/>
      <c r="I200" s="109"/>
      <c r="J200" s="110"/>
      <c r="K200" s="111"/>
      <c r="L200" s="112"/>
      <c r="M200" s="113"/>
      <c r="N200" s="113"/>
    </row>
    <row r="201" hidden="1" outlineLevel="1">
      <c r="A201" s="103"/>
      <c r="B201" s="104"/>
      <c r="C201" s="105"/>
      <c r="D201" s="103"/>
      <c r="E201" s="106"/>
      <c r="F201" s="106"/>
      <c r="G201" s="107"/>
      <c r="H201" s="108"/>
      <c r="I201" s="109"/>
      <c r="J201" s="110"/>
      <c r="K201" s="111"/>
      <c r="L201" s="112"/>
      <c r="M201" s="113"/>
      <c r="N201" s="113"/>
    </row>
    <row r="202">
      <c r="A202" s="114"/>
      <c r="B202" s="115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</row>
    <row r="203">
      <c r="A203" s="116"/>
      <c r="B203" s="117" t="s">
        <v>92</v>
      </c>
      <c r="C203" s="118"/>
      <c r="D203" s="119"/>
      <c r="E203" s="119"/>
      <c r="F203" s="119"/>
      <c r="G203" s="119"/>
      <c r="H203" s="120"/>
      <c r="I203" s="119"/>
      <c r="J203" s="119"/>
      <c r="K203" s="119"/>
      <c r="L203" s="119"/>
      <c r="M203" s="119"/>
      <c r="N203" s="120"/>
    </row>
    <row r="204">
      <c r="A204" s="121"/>
      <c r="B204" s="122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</row>
    <row r="205">
      <c r="A205" s="124">
        <f t="shared" ref="A205:A297" si="11">row()-203</f>
        <v>2</v>
      </c>
      <c r="B205" s="125" t="s">
        <v>93</v>
      </c>
      <c r="C205" s="126">
        <v>1.995088134E9</v>
      </c>
      <c r="D205" s="127">
        <v>300.0</v>
      </c>
      <c r="E205" s="128">
        <v>200.0</v>
      </c>
      <c r="F205" s="129">
        <f t="shared" ref="F205:F238" si="12">SUM(D205,E205)</f>
        <v>500</v>
      </c>
      <c r="G205" s="130">
        <f t="shared" ref="G205:G238" si="13">F205-SUM(I205:M205)</f>
        <v>200</v>
      </c>
      <c r="H205" s="131"/>
      <c r="I205" s="132"/>
      <c r="J205" s="133"/>
      <c r="K205" s="134">
        <v>300.0</v>
      </c>
      <c r="L205" s="135"/>
      <c r="M205" s="136"/>
      <c r="N205" s="136"/>
    </row>
    <row r="206">
      <c r="A206" s="124">
        <f t="shared" si="11"/>
        <v>3</v>
      </c>
      <c r="B206" s="137" t="s">
        <v>94</v>
      </c>
      <c r="C206" s="138"/>
      <c r="D206" s="139"/>
      <c r="E206" s="128">
        <v>150.0</v>
      </c>
      <c r="F206" s="129">
        <f t="shared" si="12"/>
        <v>150</v>
      </c>
      <c r="G206" s="130">
        <f t="shared" si="13"/>
        <v>150</v>
      </c>
      <c r="H206" s="131"/>
      <c r="I206" s="132"/>
      <c r="J206" s="133"/>
      <c r="K206" s="140"/>
      <c r="L206" s="141"/>
      <c r="M206" s="136"/>
      <c r="N206" s="136"/>
    </row>
    <row r="207">
      <c r="A207" s="124">
        <f t="shared" si="11"/>
        <v>4</v>
      </c>
      <c r="B207" s="125" t="s">
        <v>95</v>
      </c>
      <c r="C207" s="138"/>
      <c r="D207" s="127">
        <v>150.0</v>
      </c>
      <c r="E207" s="128">
        <v>450.0</v>
      </c>
      <c r="F207" s="129">
        <f t="shared" si="12"/>
        <v>600</v>
      </c>
      <c r="G207" s="130">
        <f t="shared" si="13"/>
        <v>600</v>
      </c>
      <c r="H207" s="131"/>
      <c r="I207" s="132"/>
      <c r="J207" s="133"/>
      <c r="K207" s="140"/>
      <c r="L207" s="135"/>
      <c r="M207" s="136"/>
      <c r="N207" s="136"/>
    </row>
    <row r="208">
      <c r="A208" s="124">
        <f t="shared" si="11"/>
        <v>5</v>
      </c>
      <c r="B208" s="125" t="s">
        <v>96</v>
      </c>
      <c r="C208" s="138"/>
      <c r="D208" s="127">
        <v>150.0</v>
      </c>
      <c r="E208" s="128">
        <v>450.0</v>
      </c>
      <c r="F208" s="129">
        <f t="shared" si="12"/>
        <v>600</v>
      </c>
      <c r="G208" s="130">
        <f t="shared" si="13"/>
        <v>600</v>
      </c>
      <c r="H208" s="131"/>
      <c r="I208" s="132"/>
      <c r="J208" s="133"/>
      <c r="K208" s="140"/>
      <c r="L208" s="135"/>
      <c r="M208" s="136"/>
      <c r="N208" s="136"/>
    </row>
    <row r="209">
      <c r="A209" s="124">
        <f t="shared" si="11"/>
        <v>6</v>
      </c>
      <c r="B209" s="142" t="s">
        <v>97</v>
      </c>
      <c r="C209" s="138"/>
      <c r="D209" s="127">
        <v>250.0</v>
      </c>
      <c r="E209" s="128">
        <v>250.0</v>
      </c>
      <c r="F209" s="129">
        <f t="shared" si="12"/>
        <v>500</v>
      </c>
      <c r="G209" s="130">
        <f t="shared" si="13"/>
        <v>250</v>
      </c>
      <c r="H209" s="131"/>
      <c r="I209" s="143">
        <v>250.0</v>
      </c>
      <c r="J209" s="133"/>
      <c r="K209" s="140"/>
      <c r="L209" s="135"/>
      <c r="M209" s="136"/>
      <c r="N209" s="136"/>
    </row>
    <row r="210">
      <c r="A210" s="124">
        <f t="shared" si="11"/>
        <v>7</v>
      </c>
      <c r="B210" s="144" t="s">
        <v>98</v>
      </c>
      <c r="C210" s="138"/>
      <c r="D210" s="127">
        <v>500.0</v>
      </c>
      <c r="E210" s="128">
        <v>-400.0</v>
      </c>
      <c r="F210" s="129">
        <f t="shared" si="12"/>
        <v>100</v>
      </c>
      <c r="G210" s="130">
        <f t="shared" si="13"/>
        <v>100</v>
      </c>
      <c r="H210" s="131"/>
      <c r="I210" s="132"/>
      <c r="J210" s="133"/>
      <c r="K210" s="140"/>
      <c r="L210" s="135"/>
      <c r="M210" s="136"/>
      <c r="N210" s="136"/>
    </row>
    <row r="211">
      <c r="A211" s="124">
        <f t="shared" si="11"/>
        <v>8</v>
      </c>
      <c r="B211" s="145" t="s">
        <v>99</v>
      </c>
      <c r="C211" s="138"/>
      <c r="D211" s="127">
        <v>150.0</v>
      </c>
      <c r="E211" s="129"/>
      <c r="F211" s="129">
        <f t="shared" si="12"/>
        <v>150</v>
      </c>
      <c r="G211" s="130">
        <f t="shared" si="13"/>
        <v>150</v>
      </c>
      <c r="H211" s="131"/>
      <c r="I211" s="132"/>
      <c r="J211" s="133"/>
      <c r="K211" s="140"/>
      <c r="L211" s="135"/>
      <c r="M211" s="136"/>
      <c r="N211" s="136"/>
    </row>
    <row r="212">
      <c r="A212" s="124">
        <f t="shared" si="11"/>
        <v>9</v>
      </c>
      <c r="B212" s="145" t="s">
        <v>100</v>
      </c>
      <c r="C212" s="138"/>
      <c r="D212" s="127">
        <v>150.0</v>
      </c>
      <c r="E212" s="129"/>
      <c r="F212" s="129">
        <f t="shared" si="12"/>
        <v>150</v>
      </c>
      <c r="G212" s="130">
        <f t="shared" si="13"/>
        <v>150</v>
      </c>
      <c r="H212" s="131"/>
      <c r="I212" s="132"/>
      <c r="J212" s="133"/>
      <c r="K212" s="140"/>
      <c r="L212" s="135"/>
      <c r="M212" s="136"/>
      <c r="N212" s="136"/>
    </row>
    <row r="213">
      <c r="A213" s="124">
        <f t="shared" si="11"/>
        <v>10</v>
      </c>
      <c r="B213" s="137" t="s">
        <v>101</v>
      </c>
      <c r="C213" s="138"/>
      <c r="D213" s="139"/>
      <c r="E213" s="128">
        <v>0.0</v>
      </c>
      <c r="F213" s="129">
        <f t="shared" si="12"/>
        <v>0</v>
      </c>
      <c r="G213" s="130">
        <f t="shared" si="13"/>
        <v>0</v>
      </c>
      <c r="H213" s="131"/>
      <c r="I213" s="132"/>
      <c r="J213" s="133"/>
      <c r="K213" s="140"/>
      <c r="L213" s="135"/>
      <c r="M213" s="136"/>
      <c r="N213" s="136"/>
    </row>
    <row r="214">
      <c r="A214" s="124">
        <f t="shared" si="11"/>
        <v>11</v>
      </c>
      <c r="B214" s="125" t="s">
        <v>102</v>
      </c>
      <c r="C214" s="138"/>
      <c r="D214" s="127">
        <v>100.0</v>
      </c>
      <c r="E214" s="128">
        <v>100.0</v>
      </c>
      <c r="F214" s="129">
        <f t="shared" si="12"/>
        <v>200</v>
      </c>
      <c r="G214" s="130">
        <f t="shared" si="13"/>
        <v>200</v>
      </c>
      <c r="H214" s="131"/>
      <c r="I214" s="132"/>
      <c r="J214" s="133"/>
      <c r="K214" s="140"/>
      <c r="L214" s="141"/>
      <c r="M214" s="136"/>
      <c r="N214" s="136"/>
    </row>
    <row r="215">
      <c r="A215" s="124">
        <f t="shared" si="11"/>
        <v>12</v>
      </c>
      <c r="B215" s="125" t="s">
        <v>103</v>
      </c>
      <c r="C215" s="138"/>
      <c r="D215" s="127">
        <v>100.0</v>
      </c>
      <c r="E215" s="128">
        <v>100.0</v>
      </c>
      <c r="F215" s="129">
        <f t="shared" si="12"/>
        <v>200</v>
      </c>
      <c r="G215" s="130">
        <f t="shared" si="13"/>
        <v>200</v>
      </c>
      <c r="H215" s="131"/>
      <c r="I215" s="132"/>
      <c r="J215" s="133"/>
      <c r="K215" s="140"/>
      <c r="L215" s="135"/>
      <c r="M215" s="136"/>
      <c r="N215" s="136"/>
    </row>
    <row r="216">
      <c r="A216" s="124">
        <f t="shared" si="11"/>
        <v>13</v>
      </c>
      <c r="B216" s="142" t="s">
        <v>104</v>
      </c>
      <c r="C216" s="146">
        <v>8801843045678</v>
      </c>
      <c r="D216" s="147">
        <v>300.0</v>
      </c>
      <c r="E216" s="129"/>
      <c r="F216" s="129">
        <f t="shared" si="12"/>
        <v>300</v>
      </c>
      <c r="G216" s="130">
        <f t="shared" si="13"/>
        <v>-100</v>
      </c>
      <c r="H216" s="131"/>
      <c r="I216" s="143">
        <v>400.0</v>
      </c>
      <c r="J216" s="133"/>
      <c r="K216" s="140"/>
      <c r="L216" s="135"/>
      <c r="M216" s="136"/>
      <c r="N216" s="136"/>
    </row>
    <row r="217">
      <c r="A217" s="124">
        <f t="shared" si="11"/>
        <v>14</v>
      </c>
      <c r="B217" s="145" t="s">
        <v>105</v>
      </c>
      <c r="C217" s="138"/>
      <c r="D217" s="127">
        <v>200.0</v>
      </c>
      <c r="E217" s="128">
        <v>-200.0</v>
      </c>
      <c r="F217" s="129">
        <f t="shared" si="12"/>
        <v>0</v>
      </c>
      <c r="G217" s="130">
        <f t="shared" si="13"/>
        <v>-200</v>
      </c>
      <c r="H217" s="131"/>
      <c r="I217" s="132"/>
      <c r="J217" s="133"/>
      <c r="K217" s="140"/>
      <c r="L217" s="141">
        <v>200.0</v>
      </c>
      <c r="M217" s="136"/>
      <c r="N217" s="136"/>
    </row>
    <row r="218">
      <c r="A218" s="124">
        <f t="shared" si="11"/>
        <v>15</v>
      </c>
      <c r="B218" s="145" t="s">
        <v>106</v>
      </c>
      <c r="C218" s="126" t="s">
        <v>107</v>
      </c>
      <c r="D218" s="148">
        <v>150.0</v>
      </c>
      <c r="E218" s="128">
        <v>-400.0</v>
      </c>
      <c r="F218" s="129">
        <f t="shared" si="12"/>
        <v>-250</v>
      </c>
      <c r="G218" s="130">
        <f t="shared" si="13"/>
        <v>-250</v>
      </c>
      <c r="H218" s="131"/>
      <c r="I218" s="132"/>
      <c r="J218" s="133"/>
      <c r="K218" s="140"/>
      <c r="L218" s="135"/>
      <c r="M218" s="136"/>
      <c r="N218" s="136"/>
    </row>
    <row r="219">
      <c r="A219" s="124">
        <f t="shared" si="11"/>
        <v>16</v>
      </c>
      <c r="B219" s="142" t="s">
        <v>108</v>
      </c>
      <c r="C219" s="138"/>
      <c r="D219" s="148">
        <v>300.0</v>
      </c>
      <c r="E219" s="128">
        <v>-50.0</v>
      </c>
      <c r="F219" s="129">
        <f t="shared" si="12"/>
        <v>250</v>
      </c>
      <c r="G219" s="130">
        <f t="shared" si="13"/>
        <v>-50</v>
      </c>
      <c r="H219" s="131"/>
      <c r="I219" s="132"/>
      <c r="J219" s="133"/>
      <c r="K219" s="140"/>
      <c r="L219" s="141">
        <v>300.0</v>
      </c>
      <c r="M219" s="136"/>
      <c r="N219" s="136"/>
    </row>
    <row r="220">
      <c r="A220" s="124">
        <f t="shared" si="11"/>
        <v>17</v>
      </c>
      <c r="B220" s="145" t="s">
        <v>109</v>
      </c>
      <c r="C220" s="126">
        <v>8801856939452</v>
      </c>
      <c r="D220" s="148">
        <v>200.0</v>
      </c>
      <c r="E220" s="128">
        <v>0.0</v>
      </c>
      <c r="F220" s="129">
        <f t="shared" si="12"/>
        <v>200</v>
      </c>
      <c r="G220" s="130">
        <f t="shared" si="13"/>
        <v>0</v>
      </c>
      <c r="H220" s="131"/>
      <c r="I220" s="132"/>
      <c r="J220" s="133"/>
      <c r="K220" s="140"/>
      <c r="L220" s="141">
        <v>200.0</v>
      </c>
      <c r="M220" s="136"/>
      <c r="N220" s="136"/>
    </row>
    <row r="221">
      <c r="A221" s="124">
        <f t="shared" si="11"/>
        <v>18</v>
      </c>
      <c r="B221" s="145" t="s">
        <v>110</v>
      </c>
      <c r="C221" s="126">
        <v>8801872733850</v>
      </c>
      <c r="D221" s="127">
        <v>150.0</v>
      </c>
      <c r="E221" s="128">
        <v>-50.0</v>
      </c>
      <c r="F221" s="129">
        <f t="shared" si="12"/>
        <v>100</v>
      </c>
      <c r="G221" s="130">
        <f t="shared" si="13"/>
        <v>-50</v>
      </c>
      <c r="H221" s="131"/>
      <c r="I221" s="143">
        <v>150.0</v>
      </c>
      <c r="J221" s="133"/>
      <c r="K221" s="140"/>
      <c r="L221" s="135"/>
      <c r="M221" s="136"/>
      <c r="N221" s="136"/>
    </row>
    <row r="222">
      <c r="A222" s="124">
        <f t="shared" si="11"/>
        <v>19</v>
      </c>
      <c r="B222" s="145" t="s">
        <v>111</v>
      </c>
      <c r="C222" s="138"/>
      <c r="D222" s="127">
        <v>150.0</v>
      </c>
      <c r="E222" s="129"/>
      <c r="F222" s="129">
        <f t="shared" si="12"/>
        <v>150</v>
      </c>
      <c r="G222" s="130">
        <f t="shared" si="13"/>
        <v>150</v>
      </c>
      <c r="H222" s="131"/>
      <c r="I222" s="132"/>
      <c r="J222" s="133"/>
      <c r="K222" s="140"/>
      <c r="L222" s="135"/>
      <c r="M222" s="136"/>
      <c r="N222" s="136"/>
    </row>
    <row r="223">
      <c r="A223" s="124">
        <f t="shared" si="11"/>
        <v>20</v>
      </c>
      <c r="B223" s="145" t="s">
        <v>112</v>
      </c>
      <c r="C223" s="126">
        <v>8801923751251</v>
      </c>
      <c r="D223" s="127">
        <v>150.0</v>
      </c>
      <c r="E223" s="129"/>
      <c r="F223" s="129">
        <f t="shared" si="12"/>
        <v>150</v>
      </c>
      <c r="G223" s="130">
        <f t="shared" si="13"/>
        <v>-50</v>
      </c>
      <c r="H223" s="131"/>
      <c r="I223" s="132"/>
      <c r="J223" s="133"/>
      <c r="K223" s="140"/>
      <c r="L223" s="141">
        <v>200.0</v>
      </c>
      <c r="M223" s="136"/>
      <c r="N223" s="136"/>
    </row>
    <row r="224">
      <c r="A224" s="124">
        <f t="shared" si="11"/>
        <v>21</v>
      </c>
      <c r="B224" s="145" t="s">
        <v>113</v>
      </c>
      <c r="C224" s="138"/>
      <c r="D224" s="127">
        <v>150.0</v>
      </c>
      <c r="E224" s="129"/>
      <c r="F224" s="129">
        <f t="shared" si="12"/>
        <v>150</v>
      </c>
      <c r="G224" s="130">
        <f t="shared" si="13"/>
        <v>50</v>
      </c>
      <c r="H224" s="131"/>
      <c r="I224" s="143">
        <v>100.0</v>
      </c>
      <c r="J224" s="133"/>
      <c r="K224" s="140"/>
      <c r="L224" s="135"/>
      <c r="M224" s="136"/>
      <c r="N224" s="136"/>
    </row>
    <row r="225">
      <c r="A225" s="124">
        <f t="shared" si="11"/>
        <v>22</v>
      </c>
      <c r="B225" s="145" t="s">
        <v>114</v>
      </c>
      <c r="C225" s="126">
        <v>8801861119358</v>
      </c>
      <c r="D225" s="127">
        <v>300.0</v>
      </c>
      <c r="E225" s="129"/>
      <c r="F225" s="129">
        <f t="shared" si="12"/>
        <v>300</v>
      </c>
      <c r="G225" s="130">
        <f t="shared" si="13"/>
        <v>300</v>
      </c>
      <c r="H225" s="131"/>
      <c r="I225" s="132"/>
      <c r="J225" s="133"/>
      <c r="K225" s="140"/>
      <c r="L225" s="135"/>
      <c r="M225" s="136"/>
      <c r="N225" s="136"/>
    </row>
    <row r="226">
      <c r="A226" s="124">
        <f t="shared" si="11"/>
        <v>23</v>
      </c>
      <c r="B226" s="145" t="s">
        <v>115</v>
      </c>
      <c r="C226" s="126">
        <v>8801606738010</v>
      </c>
      <c r="D226" s="127">
        <v>150.0</v>
      </c>
      <c r="E226" s="129"/>
      <c r="F226" s="129">
        <f t="shared" si="12"/>
        <v>150</v>
      </c>
      <c r="G226" s="130">
        <f t="shared" si="13"/>
        <v>50</v>
      </c>
      <c r="H226" s="131"/>
      <c r="I226" s="132"/>
      <c r="J226" s="133"/>
      <c r="K226" s="140"/>
      <c r="L226" s="141">
        <v>100.0</v>
      </c>
      <c r="M226" s="136"/>
      <c r="N226" s="136"/>
    </row>
    <row r="227">
      <c r="A227" s="124">
        <f t="shared" si="11"/>
        <v>24</v>
      </c>
      <c r="B227" s="145" t="s">
        <v>116</v>
      </c>
      <c r="C227" s="138"/>
      <c r="D227" s="127">
        <v>300.0</v>
      </c>
      <c r="E227" s="129"/>
      <c r="F227" s="129">
        <f t="shared" si="12"/>
        <v>300</v>
      </c>
      <c r="G227" s="130">
        <f t="shared" si="13"/>
        <v>300</v>
      </c>
      <c r="H227" s="131"/>
      <c r="I227" s="132"/>
      <c r="J227" s="133"/>
      <c r="K227" s="140"/>
      <c r="L227" s="135"/>
      <c r="M227" s="136"/>
      <c r="N227" s="136"/>
    </row>
    <row r="228">
      <c r="A228" s="124">
        <f t="shared" si="11"/>
        <v>25</v>
      </c>
      <c r="B228" s="145" t="s">
        <v>117</v>
      </c>
      <c r="C228" s="126">
        <v>1.325984465E9</v>
      </c>
      <c r="D228" s="127">
        <v>150.0</v>
      </c>
      <c r="E228" s="129"/>
      <c r="F228" s="129">
        <f t="shared" si="12"/>
        <v>150</v>
      </c>
      <c r="G228" s="130">
        <f t="shared" si="13"/>
        <v>150</v>
      </c>
      <c r="H228" s="131"/>
      <c r="I228" s="132"/>
      <c r="J228" s="133"/>
      <c r="K228" s="140"/>
      <c r="L228" s="135"/>
      <c r="M228" s="136"/>
      <c r="N228" s="136"/>
    </row>
    <row r="229">
      <c r="A229" s="124">
        <f t="shared" si="11"/>
        <v>26</v>
      </c>
      <c r="B229" s="145" t="s">
        <v>118</v>
      </c>
      <c r="C229" s="138"/>
      <c r="D229" s="127">
        <v>150.0</v>
      </c>
      <c r="E229" s="129"/>
      <c r="F229" s="129">
        <f t="shared" si="12"/>
        <v>150</v>
      </c>
      <c r="G229" s="130">
        <f t="shared" si="13"/>
        <v>0</v>
      </c>
      <c r="H229" s="131"/>
      <c r="I229" s="132"/>
      <c r="J229" s="133"/>
      <c r="K229" s="140"/>
      <c r="L229" s="141">
        <v>150.0</v>
      </c>
      <c r="M229" s="136"/>
      <c r="N229" s="136"/>
    </row>
    <row r="230">
      <c r="A230" s="124">
        <f t="shared" si="11"/>
        <v>27</v>
      </c>
      <c r="B230" s="145" t="s">
        <v>119</v>
      </c>
      <c r="C230" s="138"/>
      <c r="D230" s="148">
        <v>300.0</v>
      </c>
      <c r="E230" s="129"/>
      <c r="F230" s="129">
        <f t="shared" si="12"/>
        <v>300</v>
      </c>
      <c r="G230" s="130">
        <f t="shared" si="13"/>
        <v>0</v>
      </c>
      <c r="H230" s="131"/>
      <c r="I230" s="132"/>
      <c r="J230" s="133"/>
      <c r="K230" s="140"/>
      <c r="L230" s="141">
        <v>300.0</v>
      </c>
      <c r="M230" s="136"/>
      <c r="N230" s="136"/>
    </row>
    <row r="231">
      <c r="A231" s="124">
        <f t="shared" si="11"/>
        <v>28</v>
      </c>
      <c r="B231" s="145" t="s">
        <v>120</v>
      </c>
      <c r="C231" s="138"/>
      <c r="D231" s="127">
        <v>250.0</v>
      </c>
      <c r="E231" s="129"/>
      <c r="F231" s="129">
        <f t="shared" si="12"/>
        <v>250</v>
      </c>
      <c r="G231" s="130">
        <f t="shared" si="13"/>
        <v>250</v>
      </c>
      <c r="H231" s="131"/>
      <c r="I231" s="132"/>
      <c r="J231" s="133"/>
      <c r="K231" s="140"/>
      <c r="L231" s="135"/>
      <c r="M231" s="136"/>
      <c r="N231" s="136"/>
    </row>
    <row r="232">
      <c r="A232" s="124">
        <f t="shared" si="11"/>
        <v>29</v>
      </c>
      <c r="B232" s="145" t="s">
        <v>121</v>
      </c>
      <c r="C232" s="138"/>
      <c r="D232" s="127">
        <v>150.0</v>
      </c>
      <c r="E232" s="129"/>
      <c r="F232" s="129">
        <f t="shared" si="12"/>
        <v>150</v>
      </c>
      <c r="G232" s="130">
        <f t="shared" si="13"/>
        <v>150</v>
      </c>
      <c r="H232" s="131"/>
      <c r="I232" s="132"/>
      <c r="J232" s="133"/>
      <c r="K232" s="140"/>
      <c r="L232" s="135"/>
      <c r="M232" s="136"/>
      <c r="N232" s="136"/>
    </row>
    <row r="233">
      <c r="A233" s="124">
        <f t="shared" si="11"/>
        <v>30</v>
      </c>
      <c r="B233" s="145" t="s">
        <v>122</v>
      </c>
      <c r="C233" s="138"/>
      <c r="D233" s="127">
        <v>150.0</v>
      </c>
      <c r="E233" s="129"/>
      <c r="F233" s="129">
        <f t="shared" si="12"/>
        <v>150</v>
      </c>
      <c r="G233" s="130">
        <f t="shared" si="13"/>
        <v>0</v>
      </c>
      <c r="H233" s="131"/>
      <c r="I233" s="132"/>
      <c r="J233" s="133"/>
      <c r="K233" s="140"/>
      <c r="L233" s="141">
        <v>150.0</v>
      </c>
      <c r="M233" s="136"/>
      <c r="N233" s="136"/>
    </row>
    <row r="234">
      <c r="A234" s="124">
        <f t="shared" si="11"/>
        <v>31</v>
      </c>
      <c r="B234" s="125" t="s">
        <v>123</v>
      </c>
      <c r="C234" s="138"/>
      <c r="D234" s="127">
        <v>100.0</v>
      </c>
      <c r="E234" s="129"/>
      <c r="F234" s="129">
        <f t="shared" si="12"/>
        <v>100</v>
      </c>
      <c r="G234" s="130">
        <f t="shared" si="13"/>
        <v>100</v>
      </c>
      <c r="H234" s="131"/>
      <c r="I234" s="132"/>
      <c r="J234" s="133"/>
      <c r="K234" s="140"/>
      <c r="L234" s="135"/>
      <c r="M234" s="136"/>
      <c r="N234" s="136"/>
    </row>
    <row r="235">
      <c r="A235" s="124">
        <f t="shared" si="11"/>
        <v>32</v>
      </c>
      <c r="B235" s="125" t="s">
        <v>124</v>
      </c>
      <c r="C235" s="138"/>
      <c r="D235" s="127">
        <v>150.0</v>
      </c>
      <c r="E235" s="129"/>
      <c r="F235" s="129">
        <f t="shared" si="12"/>
        <v>150</v>
      </c>
      <c r="G235" s="130">
        <f t="shared" si="13"/>
        <v>0</v>
      </c>
      <c r="H235" s="131"/>
      <c r="I235" s="143">
        <v>150.0</v>
      </c>
      <c r="J235" s="133"/>
      <c r="K235" s="140"/>
      <c r="L235" s="135"/>
      <c r="M235" s="136"/>
      <c r="N235" s="136"/>
    </row>
    <row r="236">
      <c r="A236" s="124">
        <f t="shared" si="11"/>
        <v>33</v>
      </c>
      <c r="B236" s="149" t="s">
        <v>125</v>
      </c>
      <c r="C236" s="138"/>
      <c r="D236" s="127">
        <v>150.0</v>
      </c>
      <c r="E236" s="129"/>
      <c r="F236" s="129">
        <f t="shared" si="12"/>
        <v>150</v>
      </c>
      <c r="G236" s="130">
        <f t="shared" si="13"/>
        <v>0</v>
      </c>
      <c r="H236" s="131"/>
      <c r="I236" s="132"/>
      <c r="J236" s="133"/>
      <c r="K236" s="140"/>
      <c r="L236" s="141">
        <v>150.0</v>
      </c>
      <c r="M236" s="136"/>
      <c r="N236" s="136"/>
    </row>
    <row r="237">
      <c r="A237" s="124">
        <f t="shared" si="11"/>
        <v>34</v>
      </c>
      <c r="B237" s="150" t="s">
        <v>126</v>
      </c>
      <c r="C237" s="151">
        <v>1.953706616E9</v>
      </c>
      <c r="D237" s="151">
        <v>150.0</v>
      </c>
      <c r="E237" s="129"/>
      <c r="F237" s="129">
        <f t="shared" si="12"/>
        <v>150</v>
      </c>
      <c r="G237" s="130">
        <f t="shared" si="13"/>
        <v>150</v>
      </c>
      <c r="H237" s="131"/>
      <c r="I237" s="132"/>
      <c r="J237" s="133"/>
      <c r="K237" s="140"/>
      <c r="L237" s="135"/>
      <c r="M237" s="136"/>
      <c r="N237" s="136"/>
    </row>
    <row r="238" ht="16.5" customHeight="1" collapsed="1">
      <c r="A238" s="124">
        <f t="shared" si="11"/>
        <v>35</v>
      </c>
      <c r="B238" s="150" t="s">
        <v>127</v>
      </c>
      <c r="C238" s="139"/>
      <c r="D238" s="151">
        <v>300.0</v>
      </c>
      <c r="E238" s="129"/>
      <c r="F238" s="129">
        <f t="shared" si="12"/>
        <v>300</v>
      </c>
      <c r="G238" s="130">
        <f t="shared" si="13"/>
        <v>0</v>
      </c>
      <c r="H238" s="131"/>
      <c r="I238" s="132"/>
      <c r="J238" s="133"/>
      <c r="K238" s="140"/>
      <c r="L238" s="141">
        <v>300.0</v>
      </c>
      <c r="M238" s="136"/>
      <c r="N238" s="136"/>
    </row>
    <row r="239" hidden="1" outlineLevel="1">
      <c r="A239" s="124">
        <f t="shared" si="11"/>
        <v>36</v>
      </c>
      <c r="B239" s="152"/>
      <c r="C239" s="138"/>
      <c r="D239" s="148">
        <v>200.0</v>
      </c>
      <c r="E239" s="129"/>
      <c r="F239" s="129"/>
      <c r="G239" s="130"/>
      <c r="H239" s="131"/>
      <c r="I239" s="132"/>
      <c r="J239" s="153">
        <v>200.0</v>
      </c>
      <c r="K239" s="140"/>
      <c r="L239" s="154"/>
      <c r="M239" s="136"/>
      <c r="N239" s="136"/>
    </row>
    <row r="240" hidden="1" outlineLevel="1">
      <c r="A240" s="124">
        <f t="shared" si="11"/>
        <v>37</v>
      </c>
      <c r="B240" s="149"/>
      <c r="C240" s="138"/>
      <c r="D240" s="127"/>
      <c r="E240" s="129"/>
      <c r="F240" s="129"/>
      <c r="G240" s="130"/>
      <c r="H240" s="131"/>
      <c r="I240" s="132"/>
      <c r="J240" s="133"/>
      <c r="K240" s="140"/>
      <c r="L240" s="154"/>
      <c r="M240" s="136"/>
      <c r="N240" s="136"/>
    </row>
    <row r="241" hidden="1" outlineLevel="1">
      <c r="A241" s="124">
        <f t="shared" si="11"/>
        <v>38</v>
      </c>
      <c r="B241" s="149"/>
      <c r="C241" s="138"/>
      <c r="D241" s="127"/>
      <c r="E241" s="129"/>
      <c r="F241" s="155" t="s">
        <v>128</v>
      </c>
      <c r="G241" s="130"/>
      <c r="H241" s="131"/>
      <c r="I241" s="132"/>
      <c r="J241" s="153">
        <v>150.0</v>
      </c>
      <c r="K241" s="140"/>
      <c r="L241" s="154"/>
      <c r="M241" s="136"/>
      <c r="N241" s="136"/>
    </row>
    <row r="242" hidden="1" outlineLevel="1">
      <c r="A242" s="124">
        <f t="shared" si="11"/>
        <v>39</v>
      </c>
      <c r="B242" s="149"/>
      <c r="C242" s="138"/>
      <c r="D242" s="127"/>
      <c r="E242" s="129"/>
      <c r="F242" s="129"/>
      <c r="G242" s="130"/>
      <c r="H242" s="131"/>
      <c r="I242" s="132"/>
      <c r="J242" s="133"/>
      <c r="K242" s="140"/>
      <c r="L242" s="154"/>
      <c r="M242" s="136"/>
      <c r="N242" s="136"/>
    </row>
    <row r="243" hidden="1" outlineLevel="1">
      <c r="A243" s="124">
        <f t="shared" si="11"/>
        <v>40</v>
      </c>
      <c r="B243" s="149"/>
      <c r="C243" s="138"/>
      <c r="D243" s="127"/>
      <c r="E243" s="129"/>
      <c r="F243" s="129"/>
      <c r="G243" s="130"/>
      <c r="H243" s="131"/>
      <c r="I243" s="132"/>
      <c r="J243" s="133"/>
      <c r="K243" s="140"/>
      <c r="L243" s="154"/>
      <c r="M243" s="136"/>
      <c r="N243" s="136"/>
    </row>
    <row r="244" hidden="1" outlineLevel="1">
      <c r="A244" s="124">
        <f t="shared" si="11"/>
        <v>41</v>
      </c>
      <c r="B244" s="149"/>
      <c r="C244" s="138"/>
      <c r="D244" s="127"/>
      <c r="E244" s="129"/>
      <c r="F244" s="129"/>
      <c r="G244" s="130"/>
      <c r="H244" s="131"/>
      <c r="I244" s="132"/>
      <c r="J244" s="133"/>
      <c r="K244" s="140"/>
      <c r="L244" s="154"/>
      <c r="M244" s="136"/>
      <c r="N244" s="136"/>
    </row>
    <row r="245" hidden="1" outlineLevel="1">
      <c r="A245" s="124">
        <f t="shared" si="11"/>
        <v>42</v>
      </c>
      <c r="B245" s="149"/>
      <c r="C245" s="138"/>
      <c r="D245" s="127"/>
      <c r="E245" s="129"/>
      <c r="F245" s="129"/>
      <c r="G245" s="130"/>
      <c r="H245" s="131"/>
      <c r="I245" s="132"/>
      <c r="J245" s="133"/>
      <c r="K245" s="140"/>
      <c r="L245" s="154"/>
      <c r="M245" s="136"/>
      <c r="N245" s="136"/>
    </row>
    <row r="246" hidden="1" outlineLevel="1">
      <c r="A246" s="124">
        <f t="shared" si="11"/>
        <v>43</v>
      </c>
      <c r="B246" s="149"/>
      <c r="C246" s="138"/>
      <c r="D246" s="127"/>
      <c r="E246" s="129"/>
      <c r="F246" s="129"/>
      <c r="G246" s="130"/>
      <c r="H246" s="131"/>
      <c r="I246" s="132"/>
      <c r="J246" s="133"/>
      <c r="K246" s="140"/>
      <c r="L246" s="154"/>
      <c r="M246" s="136"/>
      <c r="N246" s="136"/>
    </row>
    <row r="247" hidden="1" outlineLevel="1">
      <c r="A247" s="124">
        <f t="shared" si="11"/>
        <v>44</v>
      </c>
      <c r="B247" s="149"/>
      <c r="C247" s="138"/>
      <c r="D247" s="127"/>
      <c r="E247" s="129"/>
      <c r="F247" s="129"/>
      <c r="G247" s="130"/>
      <c r="H247" s="131"/>
      <c r="I247" s="132"/>
      <c r="J247" s="133"/>
      <c r="K247" s="140"/>
      <c r="L247" s="154"/>
      <c r="M247" s="136"/>
      <c r="N247" s="136"/>
    </row>
    <row r="248" hidden="1" outlineLevel="1">
      <c r="A248" s="124">
        <f t="shared" si="11"/>
        <v>45</v>
      </c>
      <c r="B248" s="149"/>
      <c r="C248" s="138"/>
      <c r="D248" s="127"/>
      <c r="E248" s="129"/>
      <c r="F248" s="129"/>
      <c r="G248" s="130"/>
      <c r="H248" s="131"/>
      <c r="I248" s="132"/>
      <c r="J248" s="133"/>
      <c r="K248" s="140"/>
      <c r="L248" s="154"/>
      <c r="M248" s="136"/>
      <c r="N248" s="136"/>
    </row>
    <row r="249" hidden="1" outlineLevel="1">
      <c r="A249" s="124">
        <f t="shared" si="11"/>
        <v>46</v>
      </c>
      <c r="B249" s="149"/>
      <c r="C249" s="138"/>
      <c r="D249" s="127"/>
      <c r="E249" s="129"/>
      <c r="F249" s="129"/>
      <c r="G249" s="130"/>
      <c r="H249" s="131"/>
      <c r="I249" s="132"/>
      <c r="J249" s="133"/>
      <c r="K249" s="140"/>
      <c r="L249" s="154"/>
      <c r="M249" s="136"/>
      <c r="N249" s="136"/>
    </row>
    <row r="250" hidden="1" outlineLevel="1">
      <c r="A250" s="124">
        <f t="shared" si="11"/>
        <v>47</v>
      </c>
      <c r="B250" s="149"/>
      <c r="C250" s="138"/>
      <c r="D250" s="127"/>
      <c r="E250" s="129"/>
      <c r="F250" s="129"/>
      <c r="G250" s="130"/>
      <c r="H250" s="131"/>
      <c r="I250" s="132"/>
      <c r="J250" s="133"/>
      <c r="K250" s="140"/>
      <c r="L250" s="154"/>
      <c r="M250" s="136"/>
      <c r="N250" s="136"/>
    </row>
    <row r="251" hidden="1" outlineLevel="1">
      <c r="A251" s="124">
        <f t="shared" si="11"/>
        <v>48</v>
      </c>
      <c r="B251" s="149"/>
      <c r="C251" s="138"/>
      <c r="D251" s="127"/>
      <c r="E251" s="129"/>
      <c r="F251" s="129"/>
      <c r="G251" s="130"/>
      <c r="H251" s="131"/>
      <c r="I251" s="132"/>
      <c r="J251" s="133"/>
      <c r="K251" s="140"/>
      <c r="L251" s="154"/>
      <c r="M251" s="136"/>
      <c r="N251" s="136"/>
    </row>
    <row r="252" hidden="1" outlineLevel="1">
      <c r="A252" s="124">
        <f t="shared" si="11"/>
        <v>49</v>
      </c>
      <c r="B252" s="149"/>
      <c r="C252" s="138"/>
      <c r="D252" s="127"/>
      <c r="E252" s="129"/>
      <c r="F252" s="129"/>
      <c r="G252" s="130"/>
      <c r="H252" s="131"/>
      <c r="I252" s="132"/>
      <c r="J252" s="133"/>
      <c r="K252" s="140"/>
      <c r="L252" s="154"/>
      <c r="M252" s="136"/>
      <c r="N252" s="136"/>
    </row>
    <row r="253" hidden="1" outlineLevel="1">
      <c r="A253" s="124">
        <f t="shared" si="11"/>
        <v>50</v>
      </c>
      <c r="B253" s="149"/>
      <c r="C253" s="138"/>
      <c r="D253" s="127"/>
      <c r="E253" s="129"/>
      <c r="F253" s="129"/>
      <c r="G253" s="130"/>
      <c r="H253" s="131"/>
      <c r="I253" s="132"/>
      <c r="J253" s="133"/>
      <c r="K253" s="140"/>
      <c r="L253" s="154"/>
      <c r="M253" s="136"/>
      <c r="N253" s="136"/>
    </row>
    <row r="254" hidden="1" outlineLevel="1">
      <c r="A254" s="124">
        <f t="shared" si="11"/>
        <v>51</v>
      </c>
      <c r="B254" s="149"/>
      <c r="C254" s="138"/>
      <c r="D254" s="127"/>
      <c r="E254" s="129"/>
      <c r="F254" s="129"/>
      <c r="G254" s="130"/>
      <c r="H254" s="131"/>
      <c r="I254" s="132"/>
      <c r="J254" s="133"/>
      <c r="K254" s="140"/>
      <c r="L254" s="154"/>
      <c r="M254" s="136"/>
      <c r="N254" s="136"/>
    </row>
    <row r="255" hidden="1" outlineLevel="1">
      <c r="A255" s="124">
        <f t="shared" si="11"/>
        <v>52</v>
      </c>
      <c r="B255" s="149"/>
      <c r="C255" s="138"/>
      <c r="D255" s="127"/>
      <c r="E255" s="129"/>
      <c r="F255" s="129"/>
      <c r="G255" s="130"/>
      <c r="H255" s="131"/>
      <c r="I255" s="132"/>
      <c r="J255" s="133"/>
      <c r="K255" s="140"/>
      <c r="L255" s="154"/>
      <c r="M255" s="136"/>
      <c r="N255" s="136"/>
    </row>
    <row r="256" hidden="1" outlineLevel="1">
      <c r="A256" s="124">
        <f t="shared" si="11"/>
        <v>53</v>
      </c>
      <c r="B256" s="149"/>
      <c r="C256" s="138"/>
      <c r="D256" s="127"/>
      <c r="E256" s="129"/>
      <c r="F256" s="129"/>
      <c r="G256" s="130"/>
      <c r="H256" s="131"/>
      <c r="I256" s="132"/>
      <c r="J256" s="133"/>
      <c r="K256" s="140"/>
      <c r="L256" s="154"/>
      <c r="M256" s="136"/>
      <c r="N256" s="136"/>
    </row>
    <row r="257" hidden="1" outlineLevel="1">
      <c r="A257" s="124">
        <f t="shared" si="11"/>
        <v>54</v>
      </c>
      <c r="B257" s="156"/>
      <c r="C257" s="157"/>
      <c r="D257" s="158"/>
      <c r="E257" s="129"/>
      <c r="F257" s="129"/>
      <c r="G257" s="130"/>
      <c r="H257" s="131"/>
      <c r="I257" s="132"/>
      <c r="J257" s="133"/>
      <c r="K257" s="140"/>
      <c r="L257" s="154"/>
      <c r="M257" s="136"/>
      <c r="N257" s="136"/>
    </row>
    <row r="258" hidden="1" outlineLevel="1">
      <c r="A258" s="124">
        <f t="shared" si="11"/>
        <v>55</v>
      </c>
      <c r="B258" s="156"/>
      <c r="C258" s="157"/>
      <c r="D258" s="158"/>
      <c r="E258" s="129"/>
      <c r="F258" s="129"/>
      <c r="G258" s="130"/>
      <c r="H258" s="131"/>
      <c r="I258" s="132"/>
      <c r="J258" s="133"/>
      <c r="K258" s="140"/>
      <c r="L258" s="154"/>
      <c r="M258" s="136"/>
      <c r="N258" s="136"/>
    </row>
    <row r="259" hidden="1" outlineLevel="1">
      <c r="A259" s="124">
        <f t="shared" si="11"/>
        <v>56</v>
      </c>
      <c r="B259" s="156"/>
      <c r="C259" s="157"/>
      <c r="D259" s="158"/>
      <c r="E259" s="129"/>
      <c r="F259" s="129"/>
      <c r="G259" s="130"/>
      <c r="H259" s="131"/>
      <c r="I259" s="132"/>
      <c r="J259" s="133"/>
      <c r="K259" s="140"/>
      <c r="L259" s="154"/>
      <c r="M259" s="136"/>
      <c r="N259" s="136"/>
    </row>
    <row r="260" hidden="1" outlineLevel="1">
      <c r="A260" s="124">
        <f t="shared" si="11"/>
        <v>57</v>
      </c>
      <c r="B260" s="156"/>
      <c r="C260" s="157"/>
      <c r="D260" s="158"/>
      <c r="E260" s="129"/>
      <c r="F260" s="129"/>
      <c r="G260" s="130"/>
      <c r="H260" s="131"/>
      <c r="I260" s="132"/>
      <c r="J260" s="133"/>
      <c r="K260" s="140"/>
      <c r="L260" s="154"/>
      <c r="M260" s="136"/>
      <c r="N260" s="136"/>
    </row>
    <row r="261" hidden="1" outlineLevel="1">
      <c r="A261" s="124">
        <f t="shared" si="11"/>
        <v>58</v>
      </c>
      <c r="B261" s="156"/>
      <c r="C261" s="157"/>
      <c r="D261" s="158"/>
      <c r="E261" s="129"/>
      <c r="F261" s="129"/>
      <c r="G261" s="130"/>
      <c r="H261" s="131"/>
      <c r="I261" s="132"/>
      <c r="J261" s="133"/>
      <c r="K261" s="140"/>
      <c r="L261" s="154"/>
      <c r="M261" s="136"/>
      <c r="N261" s="136"/>
    </row>
    <row r="262" hidden="1" outlineLevel="1">
      <c r="A262" s="124">
        <f t="shared" si="11"/>
        <v>59</v>
      </c>
      <c r="B262" s="156"/>
      <c r="C262" s="157"/>
      <c r="D262" s="158"/>
      <c r="E262" s="129"/>
      <c r="F262" s="129"/>
      <c r="G262" s="130"/>
      <c r="H262" s="131"/>
      <c r="I262" s="132"/>
      <c r="J262" s="133"/>
      <c r="K262" s="140"/>
      <c r="L262" s="154"/>
      <c r="M262" s="136"/>
      <c r="N262" s="136"/>
    </row>
    <row r="263" hidden="1" outlineLevel="1">
      <c r="A263" s="124">
        <f t="shared" si="11"/>
        <v>60</v>
      </c>
      <c r="B263" s="156"/>
      <c r="C263" s="157"/>
      <c r="D263" s="158"/>
      <c r="E263" s="129"/>
      <c r="F263" s="129"/>
      <c r="G263" s="130"/>
      <c r="H263" s="131"/>
      <c r="I263" s="132"/>
      <c r="J263" s="133"/>
      <c r="K263" s="140"/>
      <c r="L263" s="154"/>
      <c r="M263" s="136"/>
      <c r="N263" s="136"/>
    </row>
    <row r="264" hidden="1" outlineLevel="1">
      <c r="A264" s="124">
        <f t="shared" si="11"/>
        <v>61</v>
      </c>
      <c r="B264" s="156"/>
      <c r="C264" s="157"/>
      <c r="D264" s="158"/>
      <c r="E264" s="129"/>
      <c r="F264" s="129"/>
      <c r="G264" s="130"/>
      <c r="H264" s="131"/>
      <c r="I264" s="132"/>
      <c r="J264" s="133"/>
      <c r="K264" s="140"/>
      <c r="L264" s="154"/>
      <c r="M264" s="136"/>
      <c r="N264" s="136"/>
    </row>
    <row r="265" hidden="1" outlineLevel="1">
      <c r="A265" s="124">
        <f t="shared" si="11"/>
        <v>62</v>
      </c>
      <c r="B265" s="156"/>
      <c r="C265" s="157"/>
      <c r="D265" s="158"/>
      <c r="E265" s="129"/>
      <c r="F265" s="129"/>
      <c r="G265" s="130"/>
      <c r="H265" s="131"/>
      <c r="I265" s="132"/>
      <c r="J265" s="133"/>
      <c r="K265" s="140"/>
      <c r="L265" s="154"/>
      <c r="M265" s="136"/>
      <c r="N265" s="136"/>
    </row>
    <row r="266" hidden="1" outlineLevel="1">
      <c r="A266" s="124">
        <f t="shared" si="11"/>
        <v>63</v>
      </c>
      <c r="B266" s="156"/>
      <c r="C266" s="157"/>
      <c r="D266" s="158"/>
      <c r="E266" s="129"/>
      <c r="F266" s="129"/>
      <c r="G266" s="130"/>
      <c r="H266" s="131"/>
      <c r="I266" s="132"/>
      <c r="J266" s="133"/>
      <c r="K266" s="140"/>
      <c r="L266" s="154"/>
      <c r="M266" s="136"/>
      <c r="N266" s="136"/>
    </row>
    <row r="267" hidden="1" outlineLevel="1">
      <c r="A267" s="124">
        <f t="shared" si="11"/>
        <v>64</v>
      </c>
      <c r="B267" s="156"/>
      <c r="C267" s="157"/>
      <c r="D267" s="158"/>
      <c r="E267" s="129"/>
      <c r="F267" s="129"/>
      <c r="G267" s="130"/>
      <c r="H267" s="131"/>
      <c r="I267" s="132"/>
      <c r="J267" s="133"/>
      <c r="K267" s="140"/>
      <c r="L267" s="154"/>
      <c r="M267" s="136"/>
      <c r="N267" s="136"/>
    </row>
    <row r="268" hidden="1" outlineLevel="1">
      <c r="A268" s="124">
        <f t="shared" si="11"/>
        <v>65</v>
      </c>
      <c r="B268" s="156"/>
      <c r="C268" s="157"/>
      <c r="D268" s="158"/>
      <c r="E268" s="129"/>
      <c r="F268" s="129"/>
      <c r="G268" s="130"/>
      <c r="H268" s="131"/>
      <c r="I268" s="132"/>
      <c r="J268" s="133"/>
      <c r="K268" s="140"/>
      <c r="L268" s="154"/>
      <c r="M268" s="136"/>
      <c r="N268" s="136"/>
    </row>
    <row r="269" hidden="1" outlineLevel="1">
      <c r="A269" s="124">
        <f t="shared" si="11"/>
        <v>66</v>
      </c>
      <c r="B269" s="156"/>
      <c r="C269" s="157"/>
      <c r="D269" s="158"/>
      <c r="E269" s="129"/>
      <c r="F269" s="129"/>
      <c r="G269" s="130"/>
      <c r="H269" s="131"/>
      <c r="I269" s="132"/>
      <c r="J269" s="133"/>
      <c r="K269" s="140"/>
      <c r="L269" s="154"/>
      <c r="M269" s="136"/>
      <c r="N269" s="136"/>
    </row>
    <row r="270" hidden="1" outlineLevel="1">
      <c r="A270" s="124">
        <f t="shared" si="11"/>
        <v>67</v>
      </c>
      <c r="B270" s="156"/>
      <c r="C270" s="157"/>
      <c r="D270" s="158"/>
      <c r="E270" s="129"/>
      <c r="F270" s="129"/>
      <c r="G270" s="130"/>
      <c r="H270" s="131"/>
      <c r="I270" s="132"/>
      <c r="J270" s="133"/>
      <c r="K270" s="140"/>
      <c r="L270" s="154"/>
      <c r="M270" s="136"/>
      <c r="N270" s="136"/>
    </row>
    <row r="271" hidden="1" outlineLevel="1">
      <c r="A271" s="124">
        <f t="shared" si="11"/>
        <v>68</v>
      </c>
      <c r="B271" s="156"/>
      <c r="C271" s="157"/>
      <c r="D271" s="158"/>
      <c r="E271" s="129"/>
      <c r="F271" s="129"/>
      <c r="G271" s="130"/>
      <c r="H271" s="131"/>
      <c r="I271" s="132"/>
      <c r="J271" s="133"/>
      <c r="K271" s="140"/>
      <c r="L271" s="154"/>
      <c r="M271" s="136"/>
      <c r="N271" s="136"/>
    </row>
    <row r="272" hidden="1" outlineLevel="1">
      <c r="A272" s="124">
        <f t="shared" si="11"/>
        <v>69</v>
      </c>
      <c r="B272" s="156"/>
      <c r="C272" s="157"/>
      <c r="D272" s="158"/>
      <c r="E272" s="129"/>
      <c r="F272" s="129"/>
      <c r="G272" s="130"/>
      <c r="H272" s="131"/>
      <c r="I272" s="132"/>
      <c r="J272" s="133"/>
      <c r="K272" s="140"/>
      <c r="L272" s="154"/>
      <c r="M272" s="136"/>
      <c r="N272" s="136"/>
    </row>
    <row r="273" hidden="1" outlineLevel="1">
      <c r="A273" s="124">
        <f t="shared" si="11"/>
        <v>70</v>
      </c>
      <c r="B273" s="156"/>
      <c r="C273" s="157"/>
      <c r="D273" s="158"/>
      <c r="E273" s="129"/>
      <c r="F273" s="129"/>
      <c r="G273" s="130"/>
      <c r="H273" s="131"/>
      <c r="I273" s="132"/>
      <c r="J273" s="133"/>
      <c r="K273" s="140"/>
      <c r="L273" s="154"/>
      <c r="M273" s="136"/>
      <c r="N273" s="136"/>
    </row>
    <row r="274" hidden="1" outlineLevel="1">
      <c r="A274" s="124">
        <f t="shared" si="11"/>
        <v>71</v>
      </c>
      <c r="B274" s="156"/>
      <c r="C274" s="157"/>
      <c r="D274" s="158"/>
      <c r="E274" s="129"/>
      <c r="F274" s="129"/>
      <c r="G274" s="130"/>
      <c r="H274" s="131"/>
      <c r="I274" s="132"/>
      <c r="J274" s="133"/>
      <c r="K274" s="140"/>
      <c r="L274" s="154"/>
      <c r="M274" s="136"/>
      <c r="N274" s="136"/>
    </row>
    <row r="275" hidden="1" outlineLevel="1">
      <c r="A275" s="124">
        <f t="shared" si="11"/>
        <v>72</v>
      </c>
      <c r="B275" s="156"/>
      <c r="C275" s="157"/>
      <c r="D275" s="158"/>
      <c r="E275" s="129"/>
      <c r="F275" s="129"/>
      <c r="G275" s="130"/>
      <c r="H275" s="131"/>
      <c r="I275" s="132"/>
      <c r="J275" s="133"/>
      <c r="K275" s="140"/>
      <c r="L275" s="154"/>
      <c r="M275" s="136"/>
      <c r="N275" s="136"/>
    </row>
    <row r="276" hidden="1" outlineLevel="1">
      <c r="A276" s="124">
        <f t="shared" si="11"/>
        <v>73</v>
      </c>
      <c r="B276" s="156"/>
      <c r="C276" s="157"/>
      <c r="D276" s="158"/>
      <c r="E276" s="129"/>
      <c r="F276" s="129"/>
      <c r="G276" s="130"/>
      <c r="H276" s="131"/>
      <c r="I276" s="132"/>
      <c r="J276" s="133"/>
      <c r="K276" s="140"/>
      <c r="L276" s="154"/>
      <c r="M276" s="136"/>
      <c r="N276" s="136"/>
    </row>
    <row r="277" hidden="1" outlineLevel="1">
      <c r="A277" s="124">
        <f t="shared" si="11"/>
        <v>74</v>
      </c>
      <c r="B277" s="156"/>
      <c r="C277" s="157"/>
      <c r="D277" s="158"/>
      <c r="E277" s="129"/>
      <c r="F277" s="129"/>
      <c r="G277" s="130"/>
      <c r="H277" s="131"/>
      <c r="I277" s="132"/>
      <c r="J277" s="133"/>
      <c r="K277" s="140"/>
      <c r="L277" s="154"/>
      <c r="M277" s="136"/>
      <c r="N277" s="136"/>
    </row>
    <row r="278" hidden="1" outlineLevel="1">
      <c r="A278" s="124">
        <f t="shared" si="11"/>
        <v>75</v>
      </c>
      <c r="B278" s="156"/>
      <c r="C278" s="157"/>
      <c r="D278" s="158"/>
      <c r="E278" s="129"/>
      <c r="F278" s="129"/>
      <c r="G278" s="130"/>
      <c r="H278" s="131"/>
      <c r="I278" s="132"/>
      <c r="J278" s="133"/>
      <c r="K278" s="140"/>
      <c r="L278" s="154"/>
      <c r="M278" s="136"/>
      <c r="N278" s="136"/>
    </row>
    <row r="279" hidden="1" outlineLevel="1">
      <c r="A279" s="124">
        <f t="shared" si="11"/>
        <v>76</v>
      </c>
      <c r="B279" s="156"/>
      <c r="C279" s="157"/>
      <c r="D279" s="158"/>
      <c r="E279" s="129"/>
      <c r="F279" s="129"/>
      <c r="G279" s="130"/>
      <c r="H279" s="131"/>
      <c r="I279" s="132"/>
      <c r="J279" s="133"/>
      <c r="K279" s="140"/>
      <c r="L279" s="154"/>
      <c r="M279" s="136"/>
      <c r="N279" s="136"/>
    </row>
    <row r="280" hidden="1" outlineLevel="1">
      <c r="A280" s="124">
        <f t="shared" si="11"/>
        <v>77</v>
      </c>
      <c r="B280" s="156"/>
      <c r="C280" s="157"/>
      <c r="D280" s="158"/>
      <c r="E280" s="129"/>
      <c r="F280" s="129"/>
      <c r="G280" s="130"/>
      <c r="H280" s="131"/>
      <c r="I280" s="132"/>
      <c r="J280" s="133"/>
      <c r="K280" s="140"/>
      <c r="L280" s="154"/>
      <c r="M280" s="136"/>
      <c r="N280" s="136"/>
    </row>
    <row r="281" hidden="1" outlineLevel="1">
      <c r="A281" s="124">
        <f t="shared" si="11"/>
        <v>78</v>
      </c>
      <c r="B281" s="156"/>
      <c r="C281" s="157"/>
      <c r="D281" s="158"/>
      <c r="E281" s="129"/>
      <c r="F281" s="129"/>
      <c r="G281" s="130"/>
      <c r="H281" s="131"/>
      <c r="I281" s="132"/>
      <c r="J281" s="133"/>
      <c r="K281" s="140"/>
      <c r="L281" s="154"/>
      <c r="M281" s="136"/>
      <c r="N281" s="136"/>
    </row>
    <row r="282" hidden="1" outlineLevel="1">
      <c r="A282" s="124">
        <f t="shared" si="11"/>
        <v>79</v>
      </c>
      <c r="B282" s="156"/>
      <c r="C282" s="157"/>
      <c r="D282" s="158"/>
      <c r="E282" s="129"/>
      <c r="F282" s="129"/>
      <c r="G282" s="130"/>
      <c r="H282" s="131"/>
      <c r="I282" s="132"/>
      <c r="J282" s="133"/>
      <c r="K282" s="140"/>
      <c r="L282" s="154"/>
      <c r="M282" s="136"/>
      <c r="N282" s="136"/>
    </row>
    <row r="283" hidden="1" outlineLevel="1">
      <c r="A283" s="124">
        <f t="shared" si="11"/>
        <v>80</v>
      </c>
      <c r="B283" s="156"/>
      <c r="C283" s="157"/>
      <c r="D283" s="158"/>
      <c r="E283" s="129"/>
      <c r="F283" s="129"/>
      <c r="G283" s="130"/>
      <c r="H283" s="131"/>
      <c r="I283" s="132"/>
      <c r="J283" s="133"/>
      <c r="K283" s="140"/>
      <c r="L283" s="154"/>
      <c r="M283" s="136"/>
      <c r="N283" s="136"/>
    </row>
    <row r="284" hidden="1" outlineLevel="1">
      <c r="A284" s="124">
        <f t="shared" si="11"/>
        <v>81</v>
      </c>
      <c r="B284" s="156"/>
      <c r="C284" s="157"/>
      <c r="D284" s="158"/>
      <c r="E284" s="129"/>
      <c r="F284" s="129"/>
      <c r="G284" s="130"/>
      <c r="H284" s="131"/>
      <c r="I284" s="132"/>
      <c r="J284" s="133"/>
      <c r="K284" s="140"/>
      <c r="L284" s="154"/>
      <c r="M284" s="136"/>
      <c r="N284" s="136"/>
    </row>
    <row r="285" hidden="1" outlineLevel="1">
      <c r="A285" s="124">
        <f t="shared" si="11"/>
        <v>82</v>
      </c>
      <c r="B285" s="156"/>
      <c r="C285" s="157"/>
      <c r="D285" s="158"/>
      <c r="E285" s="129"/>
      <c r="F285" s="129"/>
      <c r="G285" s="130"/>
      <c r="H285" s="131"/>
      <c r="I285" s="132"/>
      <c r="J285" s="133"/>
      <c r="K285" s="140"/>
      <c r="L285" s="154"/>
      <c r="M285" s="136"/>
      <c r="N285" s="136"/>
    </row>
    <row r="286" hidden="1" outlineLevel="1">
      <c r="A286" s="124">
        <f t="shared" si="11"/>
        <v>83</v>
      </c>
      <c r="B286" s="156"/>
      <c r="C286" s="157"/>
      <c r="D286" s="158"/>
      <c r="E286" s="129"/>
      <c r="F286" s="129"/>
      <c r="G286" s="130"/>
      <c r="H286" s="131"/>
      <c r="I286" s="132"/>
      <c r="J286" s="133"/>
      <c r="K286" s="140"/>
      <c r="L286" s="154"/>
      <c r="M286" s="136"/>
      <c r="N286" s="136"/>
    </row>
    <row r="287" hidden="1" outlineLevel="1">
      <c r="A287" s="124">
        <f t="shared" si="11"/>
        <v>84</v>
      </c>
      <c r="B287" s="156"/>
      <c r="C287" s="157"/>
      <c r="D287" s="158"/>
      <c r="E287" s="129"/>
      <c r="F287" s="129"/>
      <c r="G287" s="130"/>
      <c r="H287" s="131"/>
      <c r="I287" s="132"/>
      <c r="J287" s="133"/>
      <c r="K287" s="140"/>
      <c r="L287" s="154"/>
      <c r="M287" s="136"/>
      <c r="N287" s="136"/>
    </row>
    <row r="288" hidden="1" outlineLevel="1">
      <c r="A288" s="124">
        <f t="shared" si="11"/>
        <v>85</v>
      </c>
      <c r="B288" s="156"/>
      <c r="C288" s="157"/>
      <c r="D288" s="158"/>
      <c r="E288" s="129"/>
      <c r="F288" s="129"/>
      <c r="G288" s="130"/>
      <c r="H288" s="131"/>
      <c r="I288" s="132"/>
      <c r="J288" s="133"/>
      <c r="K288" s="140"/>
      <c r="L288" s="154"/>
      <c r="M288" s="136"/>
      <c r="N288" s="136"/>
    </row>
    <row r="289" hidden="1" outlineLevel="1">
      <c r="A289" s="124">
        <f t="shared" si="11"/>
        <v>86</v>
      </c>
      <c r="B289" s="156"/>
      <c r="C289" s="157"/>
      <c r="D289" s="158"/>
      <c r="E289" s="129"/>
      <c r="F289" s="129"/>
      <c r="G289" s="130"/>
      <c r="H289" s="131"/>
      <c r="I289" s="132"/>
      <c r="J289" s="133"/>
      <c r="K289" s="140"/>
      <c r="L289" s="154"/>
      <c r="M289" s="136"/>
      <c r="N289" s="136"/>
    </row>
    <row r="290" hidden="1" outlineLevel="1">
      <c r="A290" s="124">
        <f t="shared" si="11"/>
        <v>87</v>
      </c>
      <c r="B290" s="156"/>
      <c r="C290" s="157"/>
      <c r="D290" s="158"/>
      <c r="E290" s="129"/>
      <c r="F290" s="129"/>
      <c r="G290" s="130"/>
      <c r="H290" s="131"/>
      <c r="I290" s="132"/>
      <c r="J290" s="133"/>
      <c r="K290" s="140"/>
      <c r="L290" s="154"/>
      <c r="M290" s="136"/>
      <c r="N290" s="136"/>
    </row>
    <row r="291" hidden="1" outlineLevel="1">
      <c r="A291" s="124">
        <f t="shared" si="11"/>
        <v>88</v>
      </c>
      <c r="B291" s="156"/>
      <c r="C291" s="157"/>
      <c r="D291" s="158"/>
      <c r="E291" s="129"/>
      <c r="F291" s="129"/>
      <c r="G291" s="130"/>
      <c r="H291" s="131"/>
      <c r="I291" s="132"/>
      <c r="J291" s="133"/>
      <c r="K291" s="140"/>
      <c r="L291" s="154"/>
      <c r="M291" s="136"/>
      <c r="N291" s="136"/>
    </row>
    <row r="292" hidden="1" outlineLevel="1">
      <c r="A292" s="124">
        <f t="shared" si="11"/>
        <v>89</v>
      </c>
      <c r="B292" s="156"/>
      <c r="C292" s="157"/>
      <c r="D292" s="158"/>
      <c r="E292" s="129"/>
      <c r="F292" s="129"/>
      <c r="G292" s="130"/>
      <c r="H292" s="131"/>
      <c r="I292" s="132"/>
      <c r="J292" s="133"/>
      <c r="K292" s="140"/>
      <c r="L292" s="154"/>
      <c r="M292" s="136"/>
      <c r="N292" s="136"/>
    </row>
    <row r="293" hidden="1" outlineLevel="1">
      <c r="A293" s="124">
        <f t="shared" si="11"/>
        <v>90</v>
      </c>
      <c r="B293" s="156"/>
      <c r="C293" s="157"/>
      <c r="D293" s="158"/>
      <c r="E293" s="129"/>
      <c r="F293" s="129"/>
      <c r="G293" s="130"/>
      <c r="H293" s="131"/>
      <c r="I293" s="132"/>
      <c r="J293" s="133"/>
      <c r="K293" s="140"/>
      <c r="L293" s="154"/>
      <c r="M293" s="136"/>
      <c r="N293" s="136"/>
    </row>
    <row r="294" hidden="1" outlineLevel="1">
      <c r="A294" s="124">
        <f t="shared" si="11"/>
        <v>91</v>
      </c>
      <c r="B294" s="156"/>
      <c r="C294" s="157"/>
      <c r="D294" s="158"/>
      <c r="E294" s="129"/>
      <c r="F294" s="129"/>
      <c r="G294" s="130"/>
      <c r="H294" s="131"/>
      <c r="I294" s="132"/>
      <c r="J294" s="133"/>
      <c r="K294" s="140"/>
      <c r="L294" s="154"/>
      <c r="M294" s="136"/>
      <c r="N294" s="136"/>
    </row>
    <row r="295" hidden="1" outlineLevel="1">
      <c r="A295" s="124">
        <f t="shared" si="11"/>
        <v>92</v>
      </c>
      <c r="B295" s="156"/>
      <c r="C295" s="157"/>
      <c r="D295" s="158"/>
      <c r="E295" s="129"/>
      <c r="F295" s="129"/>
      <c r="G295" s="130"/>
      <c r="H295" s="131"/>
      <c r="I295" s="132"/>
      <c r="J295" s="133"/>
      <c r="K295" s="140"/>
      <c r="L295" s="154"/>
      <c r="M295" s="136"/>
      <c r="N295" s="136"/>
    </row>
    <row r="296" hidden="1" outlineLevel="1">
      <c r="A296" s="124">
        <f t="shared" si="11"/>
        <v>93</v>
      </c>
      <c r="B296" s="156"/>
      <c r="C296" s="157"/>
      <c r="D296" s="158"/>
      <c r="E296" s="129"/>
      <c r="F296" s="129"/>
      <c r="G296" s="130"/>
      <c r="H296" s="131"/>
      <c r="I296" s="132"/>
      <c r="J296" s="133"/>
      <c r="K296" s="140"/>
      <c r="L296" s="154"/>
      <c r="M296" s="136"/>
      <c r="N296" s="136"/>
    </row>
    <row r="297" hidden="1" outlineLevel="1">
      <c r="A297" s="124">
        <f t="shared" si="11"/>
        <v>94</v>
      </c>
      <c r="B297" s="156"/>
      <c r="C297" s="157"/>
      <c r="D297" s="158"/>
      <c r="E297" s="129"/>
      <c r="F297" s="129"/>
      <c r="G297" s="130"/>
      <c r="H297" s="131"/>
      <c r="I297" s="132"/>
      <c r="J297" s="133"/>
      <c r="K297" s="140"/>
      <c r="L297" s="154"/>
      <c r="M297" s="136"/>
      <c r="N297" s="136"/>
    </row>
    <row r="298">
      <c r="A298" s="114"/>
      <c r="B298" s="115"/>
      <c r="C298" s="114"/>
      <c r="D298" s="114"/>
      <c r="E298" s="114"/>
      <c r="F298" s="114"/>
      <c r="G298" s="114"/>
      <c r="H298" s="114"/>
      <c r="I298" s="114"/>
      <c r="J298" s="114"/>
      <c r="K298" s="114"/>
      <c r="L298" s="114"/>
      <c r="M298" s="114"/>
      <c r="N298" s="114"/>
    </row>
    <row r="299" ht="34.5" customHeight="1">
      <c r="A299" s="159"/>
      <c r="B299" s="160" t="s">
        <v>129</v>
      </c>
      <c r="C299" s="161"/>
      <c r="D299" s="162"/>
      <c r="E299" s="163"/>
      <c r="F299" s="164"/>
      <c r="G299" s="164"/>
      <c r="H299" s="164"/>
      <c r="I299" s="164"/>
      <c r="J299" s="164"/>
      <c r="K299" s="164"/>
      <c r="L299" s="164"/>
      <c r="M299" s="164"/>
      <c r="N299" s="164"/>
    </row>
    <row r="300">
      <c r="A300" s="165">
        <v>1.0</v>
      </c>
      <c r="B300" s="166" t="s">
        <v>130</v>
      </c>
      <c r="C300" s="167"/>
      <c r="D300" s="168">
        <v>300.0</v>
      </c>
      <c r="E300" s="168">
        <v>250.0</v>
      </c>
      <c r="F300" s="168" t="s">
        <v>131</v>
      </c>
      <c r="G300" s="167"/>
      <c r="H300" s="167"/>
      <c r="I300" s="167"/>
      <c r="J300" s="167"/>
      <c r="K300" s="168">
        <v>150.0</v>
      </c>
      <c r="L300" s="167"/>
      <c r="M300" s="167"/>
      <c r="N300" s="167"/>
    </row>
    <row r="301">
      <c r="A301" s="165">
        <v>2.0</v>
      </c>
      <c r="B301" s="166" t="s">
        <v>132</v>
      </c>
      <c r="C301" s="167"/>
      <c r="D301" s="168">
        <v>250.0</v>
      </c>
      <c r="E301" s="168">
        <v>250.0</v>
      </c>
      <c r="F301" s="168" t="s">
        <v>131</v>
      </c>
      <c r="G301" s="167"/>
      <c r="H301" s="167"/>
      <c r="I301" s="167"/>
      <c r="J301" s="167"/>
      <c r="K301" s="167"/>
      <c r="L301" s="167"/>
      <c r="M301" s="167"/>
      <c r="N301" s="167"/>
    </row>
    <row r="302">
      <c r="A302" s="165">
        <v>3.0</v>
      </c>
      <c r="B302" s="166" t="s">
        <v>133</v>
      </c>
      <c r="C302" s="167"/>
      <c r="D302" s="168">
        <v>150.0</v>
      </c>
      <c r="E302" s="167"/>
      <c r="F302" s="167"/>
      <c r="G302" s="167"/>
      <c r="H302" s="167"/>
      <c r="I302" s="167"/>
      <c r="J302" s="167"/>
      <c r="K302" s="167"/>
      <c r="L302" s="167"/>
      <c r="M302" s="167"/>
      <c r="N302" s="167"/>
    </row>
    <row r="303">
      <c r="A303" s="165">
        <v>4.0</v>
      </c>
      <c r="B303" s="166" t="s">
        <v>134</v>
      </c>
      <c r="C303" s="167"/>
      <c r="D303" s="168">
        <v>120.0</v>
      </c>
      <c r="E303" s="167"/>
      <c r="F303" s="167"/>
      <c r="G303" s="169"/>
      <c r="H303" s="167"/>
      <c r="I303" s="167"/>
      <c r="J303" s="167"/>
      <c r="K303" s="167"/>
      <c r="L303" s="167"/>
      <c r="M303" s="167"/>
      <c r="N303" s="167"/>
    </row>
    <row r="304">
      <c r="A304" s="165">
        <v>5.0</v>
      </c>
      <c r="B304" s="166" t="s">
        <v>135</v>
      </c>
      <c r="C304" s="167"/>
      <c r="D304" s="167"/>
      <c r="E304" s="167"/>
      <c r="F304" s="167"/>
      <c r="G304" s="167"/>
      <c r="H304" s="167"/>
      <c r="I304" s="167"/>
      <c r="J304" s="167"/>
      <c r="K304" s="167"/>
      <c r="L304" s="167"/>
      <c r="M304" s="167"/>
      <c r="N304" s="167"/>
    </row>
    <row r="305">
      <c r="A305" s="165">
        <v>6.0</v>
      </c>
      <c r="B305" s="166" t="s">
        <v>136</v>
      </c>
      <c r="C305" s="168">
        <v>1.925909553E9</v>
      </c>
      <c r="D305" s="168">
        <v>250.0</v>
      </c>
      <c r="E305" s="167"/>
      <c r="F305" s="167"/>
      <c r="G305" s="167"/>
      <c r="H305" s="167"/>
      <c r="I305" s="167"/>
      <c r="J305" s="167"/>
      <c r="K305" s="167"/>
      <c r="L305" s="167"/>
      <c r="M305" s="167"/>
      <c r="N305" s="167"/>
    </row>
    <row r="306">
      <c r="A306" s="165">
        <v>7.0</v>
      </c>
      <c r="B306" s="166" t="s">
        <v>137</v>
      </c>
      <c r="C306" s="168">
        <v>1.617816639E9</v>
      </c>
      <c r="D306" s="168">
        <v>150.0</v>
      </c>
      <c r="E306" s="167"/>
      <c r="F306" s="167"/>
      <c r="G306" s="167"/>
      <c r="H306" s="167"/>
      <c r="I306" s="167"/>
      <c r="J306" s="167"/>
      <c r="K306" s="167"/>
      <c r="L306" s="167"/>
      <c r="M306" s="167"/>
      <c r="N306" s="167"/>
    </row>
    <row r="307">
      <c r="A307" s="165">
        <v>8.0</v>
      </c>
      <c r="B307" s="170" t="s">
        <v>138</v>
      </c>
      <c r="C307" s="171"/>
      <c r="D307" s="170">
        <v>150.0</v>
      </c>
      <c r="E307" s="167"/>
      <c r="F307" s="167"/>
      <c r="G307" s="167"/>
      <c r="H307" s="167"/>
      <c r="I307" s="167"/>
      <c r="J307" s="167"/>
      <c r="K307" s="167"/>
      <c r="L307" s="167"/>
      <c r="M307" s="167"/>
      <c r="N307" s="167"/>
    </row>
    <row r="308">
      <c r="A308" s="165">
        <v>9.0</v>
      </c>
      <c r="B308" s="170" t="s">
        <v>139</v>
      </c>
      <c r="C308" s="171"/>
      <c r="D308" s="170"/>
      <c r="E308" s="167"/>
      <c r="F308" s="168"/>
      <c r="G308" s="167"/>
      <c r="H308" s="167"/>
      <c r="I308" s="167"/>
      <c r="J308" s="167"/>
      <c r="K308" s="167"/>
      <c r="L308" s="167"/>
      <c r="M308" s="167"/>
      <c r="N308" s="167"/>
    </row>
    <row r="309">
      <c r="A309" s="165">
        <v>10.0</v>
      </c>
      <c r="B309" s="170" t="s">
        <v>140</v>
      </c>
      <c r="C309" s="171"/>
      <c r="D309" s="170">
        <v>150.0</v>
      </c>
      <c r="E309" s="168">
        <v>130.0</v>
      </c>
      <c r="F309" s="168" t="s">
        <v>141</v>
      </c>
      <c r="G309" s="167"/>
      <c r="H309" s="167"/>
      <c r="I309" s="167"/>
      <c r="J309" s="167"/>
      <c r="K309" s="167"/>
      <c r="L309" s="167"/>
      <c r="M309" s="167"/>
      <c r="N309" s="167"/>
    </row>
    <row r="310">
      <c r="A310" s="165">
        <v>11.0</v>
      </c>
      <c r="B310" s="170" t="s">
        <v>142</v>
      </c>
      <c r="C310" s="171"/>
      <c r="D310" s="171"/>
      <c r="E310" s="167"/>
      <c r="F310" s="167"/>
      <c r="G310" s="167"/>
      <c r="H310" s="167"/>
      <c r="I310" s="167"/>
      <c r="J310" s="167"/>
      <c r="K310" s="167"/>
      <c r="L310" s="167"/>
      <c r="M310" s="167"/>
      <c r="N310" s="167"/>
    </row>
    <row r="311">
      <c r="A311" s="165">
        <v>12.0</v>
      </c>
      <c r="B311" s="170" t="s">
        <v>143</v>
      </c>
      <c r="C311" s="171"/>
      <c r="D311" s="170">
        <v>100.0</v>
      </c>
      <c r="E311" s="167"/>
      <c r="F311" s="167"/>
      <c r="G311" s="167"/>
      <c r="H311" s="167"/>
      <c r="I311" s="168">
        <v>130.0</v>
      </c>
      <c r="J311" s="167"/>
      <c r="K311" s="167"/>
      <c r="L311" s="167"/>
      <c r="M311" s="167"/>
      <c r="N311" s="167"/>
    </row>
    <row r="312">
      <c r="A312" s="165">
        <v>13.0</v>
      </c>
      <c r="B312" s="170" t="s">
        <v>144</v>
      </c>
      <c r="C312" s="171"/>
      <c r="D312" s="170">
        <v>150.0</v>
      </c>
      <c r="E312" s="167"/>
      <c r="F312" s="167"/>
      <c r="G312" s="167"/>
      <c r="H312" s="167"/>
      <c r="I312" s="167"/>
      <c r="J312" s="167"/>
      <c r="K312" s="168">
        <v>100.0</v>
      </c>
      <c r="L312" s="167"/>
      <c r="M312" s="167"/>
      <c r="N312" s="167"/>
    </row>
    <row r="313">
      <c r="A313" s="165">
        <v>15.0</v>
      </c>
      <c r="B313" s="170" t="s">
        <v>145</v>
      </c>
      <c r="C313" s="171"/>
      <c r="D313" s="170">
        <v>150.0</v>
      </c>
      <c r="E313" s="167"/>
      <c r="F313" s="167"/>
      <c r="G313" s="167"/>
      <c r="H313" s="167"/>
      <c r="I313" s="167"/>
      <c r="J313" s="167"/>
      <c r="K313" s="168">
        <v>100.0</v>
      </c>
      <c r="L313" s="167"/>
      <c r="M313" s="167"/>
      <c r="N313" s="167"/>
    </row>
    <row r="314">
      <c r="A314" s="165">
        <v>16.0</v>
      </c>
      <c r="B314" s="166" t="s">
        <v>146</v>
      </c>
      <c r="C314" s="167"/>
      <c r="D314" s="168">
        <v>150.0</v>
      </c>
      <c r="E314" s="167"/>
      <c r="F314" s="167"/>
      <c r="G314" s="167"/>
      <c r="H314" s="167"/>
      <c r="I314" s="167"/>
      <c r="J314" s="167"/>
      <c r="K314" s="167"/>
      <c r="L314" s="167"/>
      <c r="M314" s="167"/>
      <c r="N314" s="167"/>
    </row>
    <row r="315">
      <c r="A315" s="172"/>
      <c r="B315" s="173"/>
      <c r="C315" s="174"/>
      <c r="D315" s="174"/>
      <c r="E315" s="174"/>
      <c r="F315" s="174"/>
      <c r="G315" s="174"/>
      <c r="H315" s="174"/>
      <c r="I315" s="174"/>
      <c r="J315" s="174"/>
      <c r="K315" s="174"/>
      <c r="L315" s="174"/>
      <c r="M315" s="174"/>
      <c r="N315" s="174"/>
    </row>
    <row r="316">
      <c r="A316" s="172"/>
      <c r="B316" s="173"/>
      <c r="C316" s="174"/>
      <c r="D316" s="174"/>
      <c r="E316" s="174"/>
      <c r="F316" s="174"/>
      <c r="G316" s="174"/>
      <c r="H316" s="174"/>
      <c r="I316" s="174"/>
      <c r="J316" s="174"/>
      <c r="K316" s="174"/>
      <c r="L316" s="174"/>
      <c r="M316" s="174"/>
      <c r="N316" s="174"/>
    </row>
    <row r="317">
      <c r="A317" s="172"/>
      <c r="B317" s="173"/>
      <c r="C317" s="173"/>
      <c r="D317" s="174"/>
      <c r="E317" s="174"/>
      <c r="F317" s="174"/>
      <c r="G317" s="174"/>
      <c r="H317" s="174"/>
      <c r="I317" s="174"/>
      <c r="J317" s="174"/>
      <c r="K317" s="174"/>
      <c r="L317" s="174"/>
      <c r="M317" s="174"/>
      <c r="N317" s="174"/>
    </row>
    <row r="318" ht="42.0" customHeight="1">
      <c r="A318" s="175"/>
      <c r="B318" s="176" t="s">
        <v>147</v>
      </c>
      <c r="C318" s="177" t="s">
        <v>12</v>
      </c>
      <c r="D318" s="178" t="s">
        <v>0</v>
      </c>
      <c r="E318" s="179" t="s">
        <v>14</v>
      </c>
      <c r="F318" s="180"/>
      <c r="G318" s="181"/>
      <c r="H318" s="181"/>
      <c r="I318" s="181"/>
      <c r="J318" s="181"/>
      <c r="K318" s="181"/>
      <c r="L318" s="181"/>
      <c r="M318" s="181"/>
      <c r="N318" s="181"/>
    </row>
    <row r="319">
      <c r="A319" s="182">
        <v>1.0</v>
      </c>
      <c r="B319" s="183" t="s">
        <v>106</v>
      </c>
      <c r="C319" s="184"/>
      <c r="D319" s="184"/>
      <c r="E319" s="185" t="s">
        <v>148</v>
      </c>
      <c r="G319" s="186"/>
      <c r="H319" s="186"/>
      <c r="I319" s="186"/>
      <c r="J319" s="186"/>
      <c r="K319" s="186"/>
      <c r="L319" s="186"/>
      <c r="M319" s="186"/>
      <c r="N319" s="186"/>
    </row>
    <row r="320">
      <c r="A320" s="182">
        <v>2.0</v>
      </c>
      <c r="B320" s="183" t="s">
        <v>95</v>
      </c>
      <c r="C320" s="184"/>
      <c r="D320" s="184"/>
      <c r="E320" s="185" t="s">
        <v>149</v>
      </c>
      <c r="G320" s="186"/>
      <c r="H320" s="186"/>
      <c r="I320" s="186"/>
      <c r="J320" s="186"/>
      <c r="K320" s="186"/>
      <c r="L320" s="186"/>
      <c r="M320" s="186"/>
      <c r="N320" s="186"/>
    </row>
    <row r="321">
      <c r="A321" s="182">
        <v>3.0</v>
      </c>
      <c r="B321" s="187" t="s">
        <v>150</v>
      </c>
      <c r="C321" s="184"/>
      <c r="D321" s="184"/>
      <c r="E321" s="185" t="s">
        <v>151</v>
      </c>
      <c r="G321" s="188"/>
      <c r="H321" s="186"/>
      <c r="I321" s="186"/>
      <c r="J321" s="186"/>
      <c r="K321" s="186"/>
      <c r="L321" s="186"/>
      <c r="M321" s="186"/>
      <c r="N321" s="186"/>
    </row>
    <row r="322">
      <c r="A322" s="182">
        <v>4.0</v>
      </c>
      <c r="B322" s="189" t="s">
        <v>126</v>
      </c>
      <c r="C322" s="184"/>
      <c r="D322" s="184"/>
      <c r="E322" s="185" t="s">
        <v>152</v>
      </c>
      <c r="G322" s="186"/>
      <c r="H322" s="186"/>
      <c r="I322" s="186"/>
      <c r="J322" s="186"/>
      <c r="K322" s="186"/>
      <c r="L322" s="186"/>
      <c r="M322" s="186"/>
      <c r="N322" s="186"/>
    </row>
    <row r="323">
      <c r="A323" s="182">
        <v>5.0</v>
      </c>
      <c r="B323" s="190" t="s">
        <v>103</v>
      </c>
      <c r="C323" s="184"/>
      <c r="D323" s="184"/>
      <c r="E323" s="185" t="s">
        <v>153</v>
      </c>
      <c r="G323" s="186"/>
      <c r="H323" s="186"/>
      <c r="I323" s="186"/>
      <c r="J323" s="186"/>
      <c r="K323" s="186"/>
      <c r="L323" s="186"/>
      <c r="M323" s="186"/>
      <c r="N323" s="186"/>
    </row>
    <row r="324">
      <c r="A324" s="182">
        <v>6.0</v>
      </c>
      <c r="B324" s="191" t="s">
        <v>82</v>
      </c>
      <c r="C324" s="184"/>
      <c r="D324" s="184"/>
      <c r="E324" s="186"/>
      <c r="F324" s="186"/>
      <c r="G324" s="186"/>
      <c r="H324" s="186"/>
      <c r="I324" s="186"/>
      <c r="J324" s="186"/>
      <c r="K324" s="186"/>
      <c r="L324" s="186"/>
      <c r="M324" s="186"/>
      <c r="N324" s="186"/>
    </row>
    <row r="325">
      <c r="A325" s="182">
        <v>7.0</v>
      </c>
      <c r="B325" s="191" t="s">
        <v>87</v>
      </c>
      <c r="C325" s="184"/>
      <c r="D325" s="184"/>
      <c r="E325" s="186"/>
      <c r="F325" s="186"/>
      <c r="G325" s="186"/>
      <c r="H325" s="186"/>
      <c r="I325" s="186"/>
      <c r="J325" s="186"/>
      <c r="K325" s="186"/>
      <c r="L325" s="186"/>
      <c r="M325" s="186"/>
      <c r="N325" s="186"/>
    </row>
    <row r="326">
      <c r="A326" s="182">
        <v>8.0</v>
      </c>
      <c r="B326" s="192" t="s">
        <v>56</v>
      </c>
      <c r="C326" s="184"/>
      <c r="D326" s="184"/>
      <c r="E326" s="186"/>
      <c r="F326" s="186"/>
      <c r="G326" s="186"/>
      <c r="H326" s="186"/>
      <c r="I326" s="186"/>
      <c r="J326" s="186"/>
      <c r="K326" s="186"/>
      <c r="L326" s="186"/>
      <c r="M326" s="186"/>
      <c r="N326" s="186"/>
    </row>
    <row r="327">
      <c r="A327" s="182">
        <v>9.0</v>
      </c>
      <c r="B327" s="192" t="s">
        <v>76</v>
      </c>
      <c r="C327" s="184"/>
      <c r="D327" s="184"/>
      <c r="E327" s="186"/>
      <c r="F327" s="186"/>
      <c r="G327" s="186"/>
      <c r="H327" s="186"/>
      <c r="I327" s="186"/>
      <c r="J327" s="186"/>
      <c r="K327" s="186"/>
      <c r="L327" s="186"/>
      <c r="M327" s="186"/>
      <c r="N327" s="186"/>
    </row>
    <row r="328">
      <c r="A328" s="182">
        <v>10.0</v>
      </c>
      <c r="B328" s="192" t="s">
        <v>71</v>
      </c>
      <c r="C328" s="184"/>
      <c r="D328" s="184"/>
      <c r="E328" s="186"/>
      <c r="F328" s="186"/>
      <c r="G328" s="186"/>
      <c r="H328" s="186"/>
      <c r="I328" s="186"/>
      <c r="J328" s="186"/>
      <c r="K328" s="186"/>
      <c r="L328" s="186"/>
      <c r="M328" s="186"/>
      <c r="N328" s="186"/>
    </row>
    <row r="329">
      <c r="A329" s="182"/>
      <c r="B329" s="193" t="s">
        <v>72</v>
      </c>
      <c r="C329" s="184"/>
      <c r="D329" s="184"/>
      <c r="E329" s="186"/>
      <c r="F329" s="186"/>
      <c r="G329" s="186"/>
      <c r="H329" s="186"/>
      <c r="I329" s="186"/>
      <c r="J329" s="186"/>
      <c r="K329" s="186"/>
      <c r="L329" s="186"/>
      <c r="M329" s="186"/>
      <c r="N329" s="186"/>
    </row>
    <row r="330">
      <c r="A330" s="182"/>
      <c r="B330" s="192" t="s">
        <v>73</v>
      </c>
      <c r="C330" s="184"/>
      <c r="D330" s="184"/>
      <c r="E330" s="186"/>
      <c r="F330" s="186"/>
      <c r="G330" s="186"/>
      <c r="H330" s="186"/>
      <c r="I330" s="186"/>
      <c r="J330" s="186"/>
      <c r="K330" s="186"/>
      <c r="L330" s="186"/>
      <c r="M330" s="186"/>
      <c r="N330" s="186"/>
    </row>
    <row r="331">
      <c r="A331" s="194"/>
      <c r="B331" s="192" t="s">
        <v>74</v>
      </c>
      <c r="C331" s="188"/>
      <c r="D331" s="188"/>
      <c r="E331" s="188"/>
      <c r="F331" s="188"/>
      <c r="G331" s="188"/>
      <c r="H331" s="188"/>
      <c r="I331" s="188"/>
      <c r="J331" s="188"/>
      <c r="K331" s="188"/>
      <c r="L331" s="188"/>
      <c r="M331" s="188"/>
      <c r="N331" s="188"/>
    </row>
    <row r="332">
      <c r="A332" s="194"/>
      <c r="B332" s="192" t="s">
        <v>75</v>
      </c>
      <c r="C332" s="188"/>
      <c r="D332" s="188"/>
      <c r="E332" s="188"/>
      <c r="F332" s="188"/>
      <c r="G332" s="188"/>
      <c r="H332" s="188"/>
      <c r="I332" s="188"/>
      <c r="J332" s="188"/>
      <c r="K332" s="188"/>
      <c r="L332" s="188"/>
      <c r="M332" s="188"/>
      <c r="N332" s="188"/>
    </row>
    <row r="333">
      <c r="A333" s="194"/>
      <c r="B333" s="195"/>
      <c r="C333" s="188"/>
      <c r="D333" s="188"/>
      <c r="E333" s="188"/>
      <c r="F333" s="188"/>
      <c r="G333" s="188"/>
      <c r="H333" s="188"/>
      <c r="I333" s="188"/>
      <c r="J333" s="188"/>
      <c r="K333" s="188"/>
      <c r="L333" s="188"/>
      <c r="M333" s="188"/>
      <c r="N333" s="188"/>
    </row>
    <row r="334">
      <c r="A334" s="194"/>
      <c r="B334" s="195"/>
      <c r="C334" s="188"/>
      <c r="D334" s="188"/>
      <c r="E334" s="188"/>
      <c r="F334" s="188"/>
      <c r="G334" s="188"/>
      <c r="H334" s="188"/>
      <c r="I334" s="188"/>
      <c r="J334" s="188"/>
      <c r="K334" s="188"/>
      <c r="L334" s="188"/>
      <c r="M334" s="188"/>
      <c r="N334" s="188"/>
    </row>
    <row r="335">
      <c r="A335" s="196"/>
      <c r="B335" s="197"/>
      <c r="C335" s="198"/>
      <c r="D335" s="198"/>
      <c r="E335" s="198"/>
      <c r="F335" s="198"/>
      <c r="G335" s="198"/>
      <c r="H335" s="198"/>
      <c r="I335" s="198"/>
      <c r="J335" s="198"/>
      <c r="K335" s="198"/>
      <c r="L335" s="198"/>
      <c r="M335" s="198"/>
      <c r="N335" s="198"/>
    </row>
  </sheetData>
  <mergeCells count="6">
    <mergeCell ref="E318:F318"/>
    <mergeCell ref="E319:F319"/>
    <mergeCell ref="E320:F320"/>
    <mergeCell ref="E321:F321"/>
    <mergeCell ref="E322:F322"/>
    <mergeCell ref="E323:F323"/>
  </mergeCells>
  <hyperlinks>
    <hyperlink r:id="rId2" ref="A1"/>
  </hyperlink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2.63" defaultRowHeight="15.75" outlineLevelRow="1"/>
  <cols>
    <col customWidth="1" min="1" max="1" width="5.75"/>
    <col customWidth="1" min="2" max="2" width="17.13"/>
    <col customWidth="1" min="3" max="3" width="6.25"/>
    <col customWidth="1" min="4" max="4" width="15.13"/>
    <col customWidth="1" min="5" max="5" width="10.63"/>
    <col customWidth="1" min="6" max="6" width="10.5"/>
    <col customWidth="1" min="7" max="7" width="9.88"/>
    <col customWidth="1" min="8" max="8" width="10.63"/>
    <col customWidth="1" min="9" max="9" width="11.63"/>
    <col customWidth="1" min="10" max="10" width="9.63"/>
    <col customWidth="1" min="11" max="11" width="9.88"/>
    <col customWidth="1" min="12" max="12" width="9.13"/>
    <col customWidth="1" min="13" max="13" width="9.38"/>
    <col customWidth="1" min="14" max="14" width="13.63"/>
    <col customWidth="1" min="15" max="15" width="21.38"/>
  </cols>
  <sheetData>
    <row r="1">
      <c r="A1" s="199" t="s">
        <v>10</v>
      </c>
      <c r="B1" s="200" t="s">
        <v>11</v>
      </c>
      <c r="C1" s="200"/>
      <c r="D1" s="201" t="s">
        <v>12</v>
      </c>
      <c r="E1" s="202" t="s">
        <v>0</v>
      </c>
      <c r="F1" s="203" t="s">
        <v>1</v>
      </c>
      <c r="G1" s="203" t="s">
        <v>2</v>
      </c>
      <c r="H1" s="203" t="s">
        <v>3</v>
      </c>
      <c r="I1" s="204" t="s">
        <v>13</v>
      </c>
      <c r="J1" s="203" t="s">
        <v>4</v>
      </c>
      <c r="K1" s="205" t="s">
        <v>5</v>
      </c>
      <c r="L1" s="206" t="s">
        <v>6</v>
      </c>
      <c r="M1" s="207" t="s">
        <v>7</v>
      </c>
      <c r="N1" s="203" t="s">
        <v>8</v>
      </c>
      <c r="O1" s="203" t="s">
        <v>14</v>
      </c>
    </row>
    <row r="2">
      <c r="A2" s="208">
        <f>SUM(A4,A5)</f>
        <v>78</v>
      </c>
      <c r="B2" s="209" t="s">
        <v>15</v>
      </c>
      <c r="C2" s="210"/>
      <c r="D2" s="211"/>
      <c r="E2" s="208">
        <f t="shared" ref="E2:H2" si="1">SUM(E4,E5)</f>
        <v>15720</v>
      </c>
      <c r="F2" s="208">
        <f t="shared" si="1"/>
        <v>18400</v>
      </c>
      <c r="G2" s="208">
        <f t="shared" si="1"/>
        <v>33970</v>
      </c>
      <c r="H2" s="208">
        <f t="shared" si="1"/>
        <v>28070</v>
      </c>
      <c r="I2" s="212"/>
      <c r="J2" s="208">
        <f t="shared" ref="J2:N2" si="2">SUM(J4,J5)</f>
        <v>1950</v>
      </c>
      <c r="K2" s="208">
        <f t="shared" si="2"/>
        <v>770</v>
      </c>
      <c r="L2" s="213">
        <f t="shared" si="2"/>
        <v>2830</v>
      </c>
      <c r="M2" s="208">
        <f t="shared" si="2"/>
        <v>450</v>
      </c>
      <c r="N2" s="208">
        <f t="shared" si="2"/>
        <v>50</v>
      </c>
      <c r="O2" s="214">
        <f>SUM(J2,K2, L2, M2)</f>
        <v>6000</v>
      </c>
    </row>
    <row r="3">
      <c r="A3" s="215"/>
      <c r="B3" s="216"/>
      <c r="C3" s="217"/>
      <c r="D3" s="211"/>
      <c r="E3" s="218"/>
      <c r="F3" s="218"/>
      <c r="G3" s="218"/>
      <c r="H3" s="218"/>
      <c r="I3" s="218"/>
      <c r="J3" s="218"/>
      <c r="K3" s="218"/>
      <c r="L3" s="219"/>
      <c r="M3" s="218"/>
      <c r="N3" s="218"/>
      <c r="O3" s="215"/>
    </row>
    <row r="4">
      <c r="A4" s="220">
        <f>count(A6:A193)</f>
        <v>47</v>
      </c>
      <c r="B4" s="221" t="s">
        <v>16</v>
      </c>
      <c r="C4" s="221"/>
      <c r="D4" s="222"/>
      <c r="E4" s="223">
        <f t="shared" ref="E4:H4" si="3">SUM(E6:E193)</f>
        <v>8670</v>
      </c>
      <c r="F4" s="223">
        <f t="shared" si="3"/>
        <v>14400</v>
      </c>
      <c r="G4" s="223">
        <f t="shared" si="3"/>
        <v>23070</v>
      </c>
      <c r="H4" s="223">
        <f t="shared" si="3"/>
        <v>19270</v>
      </c>
      <c r="I4" s="223"/>
      <c r="J4" s="223">
        <f t="shared" ref="J4:N4" si="4">SUM(J6:J193)</f>
        <v>1450</v>
      </c>
      <c r="K4" s="223">
        <f t="shared" si="4"/>
        <v>770</v>
      </c>
      <c r="L4" s="224">
        <f t="shared" si="4"/>
        <v>1580</v>
      </c>
      <c r="M4" s="223">
        <f t="shared" si="4"/>
        <v>0</v>
      </c>
      <c r="N4" s="223">
        <f t="shared" si="4"/>
        <v>0</v>
      </c>
      <c r="O4" s="225">
        <f t="shared" ref="O4:O5" si="8">SUM(J4:M4)</f>
        <v>3800</v>
      </c>
    </row>
    <row r="5">
      <c r="A5" s="226">
        <f>COUNT(A197:A227)</f>
        <v>31</v>
      </c>
      <c r="B5" s="227" t="s">
        <v>17</v>
      </c>
      <c r="C5" s="227"/>
      <c r="D5" s="228"/>
      <c r="E5" s="229">
        <f t="shared" ref="E5:H5" si="5">SUM(E197:E287)</f>
        <v>7050</v>
      </c>
      <c r="F5" s="229">
        <f t="shared" si="5"/>
        <v>4000</v>
      </c>
      <c r="G5" s="229">
        <f t="shared" si="5"/>
        <v>10900</v>
      </c>
      <c r="H5" s="229">
        <f t="shared" si="5"/>
        <v>8800</v>
      </c>
      <c r="I5" s="229"/>
      <c r="J5" s="229">
        <f t="shared" ref="J5:K5" si="6">SUM(J197:J287)</f>
        <v>500</v>
      </c>
      <c r="K5" s="229">
        <f t="shared" si="6"/>
        <v>0</v>
      </c>
      <c r="L5" s="230">
        <f>SUM(L197:L302)</f>
        <v>1250</v>
      </c>
      <c r="M5" s="229">
        <f t="shared" ref="M5:N5" si="7">SUM(M197:M287)</f>
        <v>450</v>
      </c>
      <c r="N5" s="229">
        <f t="shared" si="7"/>
        <v>50</v>
      </c>
      <c r="O5" s="231">
        <f t="shared" si="8"/>
        <v>2200</v>
      </c>
    </row>
    <row r="6">
      <c r="A6" s="232">
        <f t="shared" ref="A6:A52" si="9">row()-4</f>
        <v>2</v>
      </c>
      <c r="B6" s="233" t="s">
        <v>18</v>
      </c>
      <c r="C6" s="234"/>
      <c r="D6" s="235" t="s">
        <v>19</v>
      </c>
      <c r="E6" s="236">
        <v>200.0</v>
      </c>
      <c r="F6" s="237">
        <v>3800.0</v>
      </c>
      <c r="G6" s="238">
        <f t="shared" ref="G6:G60" si="10">SUM(E6,F6)</f>
        <v>4000</v>
      </c>
      <c r="H6" s="239">
        <f t="shared" ref="H6:H60" si="11">G6-SUM(J6:N6)</f>
        <v>4000</v>
      </c>
      <c r="I6" s="240"/>
      <c r="J6" s="241"/>
      <c r="K6" s="242"/>
      <c r="L6" s="243"/>
      <c r="M6" s="244"/>
      <c r="N6" s="245"/>
      <c r="O6" s="245"/>
    </row>
    <row r="7">
      <c r="A7" s="232">
        <f t="shared" si="9"/>
        <v>3</v>
      </c>
      <c r="B7" s="233" t="s">
        <v>20</v>
      </c>
      <c r="C7" s="234"/>
      <c r="D7" s="235" t="s">
        <v>21</v>
      </c>
      <c r="E7" s="236">
        <v>150.0</v>
      </c>
      <c r="F7" s="246">
        <v>150.0</v>
      </c>
      <c r="G7" s="238">
        <f t="shared" si="10"/>
        <v>300</v>
      </c>
      <c r="H7" s="239">
        <f t="shared" si="11"/>
        <v>50</v>
      </c>
      <c r="I7" s="247"/>
      <c r="J7" s="241">
        <v>250.0</v>
      </c>
      <c r="K7" s="248"/>
      <c r="L7" s="243"/>
      <c r="M7" s="249"/>
      <c r="N7" s="245"/>
      <c r="O7" s="250"/>
    </row>
    <row r="8">
      <c r="A8" s="232">
        <f t="shared" si="9"/>
        <v>4</v>
      </c>
      <c r="B8" s="233" t="s">
        <v>23</v>
      </c>
      <c r="C8" s="251" t="s">
        <v>154</v>
      </c>
      <c r="D8" s="235" t="s">
        <v>24</v>
      </c>
      <c r="E8" s="236">
        <v>200.0</v>
      </c>
      <c r="F8" s="246">
        <v>400.0</v>
      </c>
      <c r="G8" s="238">
        <f t="shared" si="10"/>
        <v>600</v>
      </c>
      <c r="H8" s="239">
        <f t="shared" si="11"/>
        <v>400</v>
      </c>
      <c r="I8" s="247"/>
      <c r="J8" s="252"/>
      <c r="K8" s="242"/>
      <c r="L8" s="253">
        <v>200.0</v>
      </c>
      <c r="M8" s="249"/>
      <c r="N8" s="245"/>
      <c r="O8" s="245"/>
    </row>
    <row r="9">
      <c r="A9" s="232">
        <f t="shared" si="9"/>
        <v>5</v>
      </c>
      <c r="B9" s="233" t="s">
        <v>25</v>
      </c>
      <c r="C9" s="234"/>
      <c r="D9" s="235" t="s">
        <v>26</v>
      </c>
      <c r="E9" s="236">
        <v>150.0</v>
      </c>
      <c r="F9" s="246">
        <v>1850.0</v>
      </c>
      <c r="G9" s="238">
        <f t="shared" si="10"/>
        <v>2000</v>
      </c>
      <c r="H9" s="239">
        <f t="shared" si="11"/>
        <v>2000</v>
      </c>
      <c r="I9" s="247"/>
      <c r="J9" s="252"/>
      <c r="K9" s="242"/>
      <c r="L9" s="243"/>
      <c r="M9" s="249"/>
      <c r="N9" s="245"/>
      <c r="O9" s="245"/>
    </row>
    <row r="10">
      <c r="A10" s="232">
        <f t="shared" si="9"/>
        <v>6</v>
      </c>
      <c r="B10" s="233" t="s">
        <v>27</v>
      </c>
      <c r="C10" s="234"/>
      <c r="D10" s="235" t="s">
        <v>28</v>
      </c>
      <c r="E10" s="236">
        <v>150.0</v>
      </c>
      <c r="F10" s="246">
        <v>600.0</v>
      </c>
      <c r="G10" s="238">
        <f t="shared" si="10"/>
        <v>750</v>
      </c>
      <c r="H10" s="239">
        <f t="shared" si="11"/>
        <v>750</v>
      </c>
      <c r="I10" s="254"/>
      <c r="J10" s="252"/>
      <c r="K10" s="248"/>
      <c r="L10" s="243"/>
      <c r="M10" s="249"/>
      <c r="N10" s="245"/>
      <c r="O10" s="245"/>
    </row>
    <row r="11">
      <c r="A11" s="232">
        <f t="shared" si="9"/>
        <v>7</v>
      </c>
      <c r="B11" s="233" t="s">
        <v>29</v>
      </c>
      <c r="C11" s="234"/>
      <c r="D11" s="235" t="s">
        <v>30</v>
      </c>
      <c r="E11" s="236">
        <v>150.0</v>
      </c>
      <c r="F11" s="246">
        <v>0.0</v>
      </c>
      <c r="G11" s="238">
        <f t="shared" si="10"/>
        <v>150</v>
      </c>
      <c r="H11" s="239">
        <f t="shared" si="11"/>
        <v>150</v>
      </c>
      <c r="I11" s="247"/>
      <c r="J11" s="252"/>
      <c r="K11" s="242"/>
      <c r="L11" s="253"/>
      <c r="M11" s="249"/>
      <c r="N11" s="245"/>
      <c r="O11" s="245"/>
    </row>
    <row r="12">
      <c r="A12" s="232">
        <f t="shared" si="9"/>
        <v>8</v>
      </c>
      <c r="B12" s="233" t="s">
        <v>31</v>
      </c>
      <c r="C12" s="251" t="s">
        <v>154</v>
      </c>
      <c r="D12" s="235" t="s">
        <v>32</v>
      </c>
      <c r="E12" s="236">
        <v>250.0</v>
      </c>
      <c r="F12" s="246">
        <v>550.0</v>
      </c>
      <c r="G12" s="238">
        <f t="shared" si="10"/>
        <v>800</v>
      </c>
      <c r="H12" s="239">
        <f t="shared" si="11"/>
        <v>300</v>
      </c>
      <c r="I12" s="247"/>
      <c r="J12" s="252"/>
      <c r="K12" s="248">
        <v>500.0</v>
      </c>
      <c r="L12" s="243"/>
      <c r="M12" s="249"/>
      <c r="N12" s="245"/>
      <c r="O12" s="250"/>
    </row>
    <row r="13">
      <c r="A13" s="232">
        <f t="shared" si="9"/>
        <v>9</v>
      </c>
      <c r="B13" s="233" t="s">
        <v>34</v>
      </c>
      <c r="C13" s="251" t="s">
        <v>154</v>
      </c>
      <c r="D13" s="235" t="s">
        <v>35</v>
      </c>
      <c r="E13" s="236">
        <v>150.0</v>
      </c>
      <c r="F13" s="246">
        <v>0.0</v>
      </c>
      <c r="G13" s="238">
        <f t="shared" si="10"/>
        <v>150</v>
      </c>
      <c r="H13" s="239">
        <f t="shared" si="11"/>
        <v>0</v>
      </c>
      <c r="I13" s="247"/>
      <c r="J13" s="241"/>
      <c r="K13" s="242"/>
      <c r="L13" s="253">
        <v>150.0</v>
      </c>
      <c r="M13" s="249"/>
      <c r="N13" s="245"/>
      <c r="O13" s="245"/>
    </row>
    <row r="14">
      <c r="A14" s="232">
        <f t="shared" si="9"/>
        <v>10</v>
      </c>
      <c r="B14" s="233" t="s">
        <v>36</v>
      </c>
      <c r="C14" s="234"/>
      <c r="D14" s="235" t="s">
        <v>37</v>
      </c>
      <c r="E14" s="236">
        <v>150.0</v>
      </c>
      <c r="F14" s="246">
        <v>150.0</v>
      </c>
      <c r="G14" s="238">
        <f t="shared" si="10"/>
        <v>300</v>
      </c>
      <c r="H14" s="239">
        <f t="shared" si="11"/>
        <v>300</v>
      </c>
      <c r="I14" s="247"/>
      <c r="J14" s="252"/>
      <c r="K14" s="242"/>
      <c r="L14" s="243"/>
      <c r="M14" s="249"/>
      <c r="N14" s="245"/>
      <c r="O14" s="245"/>
    </row>
    <row r="15">
      <c r="A15" s="232">
        <f t="shared" si="9"/>
        <v>11</v>
      </c>
      <c r="B15" s="233" t="s">
        <v>38</v>
      </c>
      <c r="C15" s="234"/>
      <c r="D15" s="235" t="s">
        <v>39</v>
      </c>
      <c r="E15" s="236">
        <v>150.0</v>
      </c>
      <c r="F15" s="246">
        <v>950.0</v>
      </c>
      <c r="G15" s="238">
        <f t="shared" si="10"/>
        <v>1100</v>
      </c>
      <c r="H15" s="239">
        <f t="shared" si="11"/>
        <v>1100</v>
      </c>
      <c r="I15" s="247"/>
      <c r="J15" s="252"/>
      <c r="K15" s="242"/>
      <c r="L15" s="253"/>
      <c r="M15" s="249"/>
      <c r="N15" s="245"/>
      <c r="O15" s="245"/>
    </row>
    <row r="16">
      <c r="A16" s="232">
        <f t="shared" si="9"/>
        <v>12</v>
      </c>
      <c r="B16" s="233" t="s">
        <v>40</v>
      </c>
      <c r="C16" s="251" t="s">
        <v>154</v>
      </c>
      <c r="D16" s="235" t="s">
        <v>41</v>
      </c>
      <c r="E16" s="236">
        <v>150.0</v>
      </c>
      <c r="F16" s="246">
        <v>150.0</v>
      </c>
      <c r="G16" s="238">
        <f t="shared" si="10"/>
        <v>300</v>
      </c>
      <c r="H16" s="239">
        <f t="shared" si="11"/>
        <v>150</v>
      </c>
      <c r="I16" s="247"/>
      <c r="J16" s="252"/>
      <c r="K16" s="242"/>
      <c r="L16" s="253">
        <v>150.0</v>
      </c>
      <c r="M16" s="249"/>
      <c r="N16" s="245"/>
      <c r="O16" s="245"/>
    </row>
    <row r="17" ht="21.75" customHeight="1">
      <c r="A17" s="232">
        <f t="shared" si="9"/>
        <v>13</v>
      </c>
      <c r="B17" s="233" t="s">
        <v>42</v>
      </c>
      <c r="C17" s="234"/>
      <c r="D17" s="235" t="s">
        <v>43</v>
      </c>
      <c r="E17" s="236">
        <v>150.0</v>
      </c>
      <c r="F17" s="246"/>
      <c r="G17" s="238">
        <f t="shared" si="10"/>
        <v>150</v>
      </c>
      <c r="H17" s="239">
        <f t="shared" si="11"/>
        <v>150</v>
      </c>
      <c r="I17" s="247"/>
      <c r="J17" s="241"/>
      <c r="K17" s="242"/>
      <c r="L17" s="243"/>
      <c r="M17" s="244"/>
      <c r="N17" s="245"/>
      <c r="O17" s="245"/>
    </row>
    <row r="18">
      <c r="A18" s="232">
        <f t="shared" si="9"/>
        <v>14</v>
      </c>
      <c r="B18" s="233" t="s">
        <v>44</v>
      </c>
      <c r="C18" s="251" t="s">
        <v>154</v>
      </c>
      <c r="D18" s="235" t="s">
        <v>45</v>
      </c>
      <c r="E18" s="236">
        <v>150.0</v>
      </c>
      <c r="F18" s="246">
        <v>-50.0</v>
      </c>
      <c r="G18" s="238">
        <f t="shared" si="10"/>
        <v>100</v>
      </c>
      <c r="H18" s="239">
        <f t="shared" si="11"/>
        <v>0</v>
      </c>
      <c r="I18" s="247"/>
      <c r="J18" s="252"/>
      <c r="K18" s="242"/>
      <c r="L18" s="253">
        <v>100.0</v>
      </c>
      <c r="M18" s="249"/>
      <c r="N18" s="245"/>
      <c r="O18" s="245"/>
    </row>
    <row r="19">
      <c r="A19" s="232">
        <f t="shared" si="9"/>
        <v>15</v>
      </c>
      <c r="B19" s="233" t="s">
        <v>46</v>
      </c>
      <c r="C19" s="251" t="s">
        <v>154</v>
      </c>
      <c r="D19" s="235">
        <v>1.843509405E9</v>
      </c>
      <c r="E19" s="236">
        <v>150.0</v>
      </c>
      <c r="F19" s="246">
        <v>0.0</v>
      </c>
      <c r="G19" s="238">
        <f t="shared" si="10"/>
        <v>150</v>
      </c>
      <c r="H19" s="239">
        <f t="shared" si="11"/>
        <v>0</v>
      </c>
      <c r="I19" s="247"/>
      <c r="J19" s="252"/>
      <c r="K19" s="242"/>
      <c r="L19" s="253">
        <v>150.0</v>
      </c>
      <c r="M19" s="249"/>
      <c r="N19" s="245"/>
      <c r="O19" s="245"/>
    </row>
    <row r="20">
      <c r="A20" s="232">
        <f t="shared" si="9"/>
        <v>16</v>
      </c>
      <c r="B20" s="233" t="s">
        <v>47</v>
      </c>
      <c r="C20" s="251" t="s">
        <v>154</v>
      </c>
      <c r="D20" s="255"/>
      <c r="E20" s="236">
        <v>150.0</v>
      </c>
      <c r="F20" s="246">
        <v>0.0</v>
      </c>
      <c r="G20" s="238">
        <f t="shared" si="10"/>
        <v>150</v>
      </c>
      <c r="H20" s="239">
        <f t="shared" si="11"/>
        <v>0</v>
      </c>
      <c r="I20" s="247"/>
      <c r="J20" s="241">
        <v>150.0</v>
      </c>
      <c r="K20" s="242"/>
      <c r="L20" s="243"/>
      <c r="M20" s="249"/>
      <c r="N20" s="245"/>
      <c r="O20" s="245"/>
    </row>
    <row r="21">
      <c r="A21" s="232">
        <f t="shared" si="9"/>
        <v>17</v>
      </c>
      <c r="B21" s="233" t="s">
        <v>48</v>
      </c>
      <c r="C21" s="234"/>
      <c r="D21" s="235" t="s">
        <v>49</v>
      </c>
      <c r="E21" s="236">
        <v>300.0</v>
      </c>
      <c r="F21" s="246">
        <v>0.0</v>
      </c>
      <c r="G21" s="238">
        <f t="shared" si="10"/>
        <v>300</v>
      </c>
      <c r="H21" s="239">
        <f t="shared" si="11"/>
        <v>300</v>
      </c>
      <c r="I21" s="247"/>
      <c r="J21" s="252"/>
      <c r="K21" s="248"/>
      <c r="L21" s="243"/>
      <c r="M21" s="244"/>
      <c r="N21" s="250"/>
      <c r="O21" s="245"/>
    </row>
    <row r="22">
      <c r="A22" s="256">
        <f t="shared" si="9"/>
        <v>18</v>
      </c>
      <c r="B22" s="257" t="s">
        <v>50</v>
      </c>
      <c r="C22" s="257"/>
      <c r="D22" s="258" t="s">
        <v>51</v>
      </c>
      <c r="E22" s="259">
        <v>300.0</v>
      </c>
      <c r="F22" s="260">
        <v>0.0</v>
      </c>
      <c r="G22" s="239">
        <f t="shared" si="10"/>
        <v>300</v>
      </c>
      <c r="H22" s="239">
        <f t="shared" si="11"/>
        <v>300</v>
      </c>
      <c r="I22" s="239"/>
      <c r="J22" s="261"/>
      <c r="K22" s="261"/>
      <c r="L22" s="262"/>
      <c r="M22" s="261"/>
      <c r="N22" s="239"/>
      <c r="O22" s="263"/>
    </row>
    <row r="23">
      <c r="A23" s="232">
        <f t="shared" si="9"/>
        <v>19</v>
      </c>
      <c r="B23" s="233" t="s">
        <v>52</v>
      </c>
      <c r="C23" s="234"/>
      <c r="D23" s="235" t="s">
        <v>53</v>
      </c>
      <c r="E23" s="236">
        <v>300.0</v>
      </c>
      <c r="F23" s="246">
        <v>300.0</v>
      </c>
      <c r="G23" s="238">
        <f t="shared" si="10"/>
        <v>600</v>
      </c>
      <c r="H23" s="239">
        <f t="shared" si="11"/>
        <v>0</v>
      </c>
      <c r="I23" s="247"/>
      <c r="J23" s="241">
        <v>600.0</v>
      </c>
      <c r="K23" s="242"/>
      <c r="L23" s="243"/>
      <c r="M23" s="249"/>
      <c r="N23" s="245"/>
      <c r="O23" s="250"/>
    </row>
    <row r="24">
      <c r="A24" s="232">
        <f t="shared" si="9"/>
        <v>20</v>
      </c>
      <c r="B24" s="233" t="s">
        <v>54</v>
      </c>
      <c r="C24" s="251" t="s">
        <v>154</v>
      </c>
      <c r="D24" s="235">
        <v>1.678432716E9</v>
      </c>
      <c r="E24" s="236">
        <v>150.0</v>
      </c>
      <c r="F24" s="246">
        <v>0.0</v>
      </c>
      <c r="G24" s="238">
        <f t="shared" si="10"/>
        <v>150</v>
      </c>
      <c r="H24" s="239">
        <f t="shared" si="11"/>
        <v>0</v>
      </c>
      <c r="I24" s="247"/>
      <c r="J24" s="241">
        <v>150.0</v>
      </c>
      <c r="K24" s="242"/>
      <c r="L24" s="243"/>
      <c r="M24" s="249"/>
      <c r="N24" s="245"/>
      <c r="O24" s="250"/>
    </row>
    <row r="25">
      <c r="A25" s="232">
        <f t="shared" si="9"/>
        <v>21</v>
      </c>
      <c r="B25" s="233" t="s">
        <v>56</v>
      </c>
      <c r="C25" s="234"/>
      <c r="D25" s="255"/>
      <c r="E25" s="236">
        <v>150.0</v>
      </c>
      <c r="F25" s="246">
        <v>150.0</v>
      </c>
      <c r="G25" s="238">
        <f t="shared" si="10"/>
        <v>300</v>
      </c>
      <c r="H25" s="239">
        <f t="shared" si="11"/>
        <v>300</v>
      </c>
      <c r="I25" s="247"/>
      <c r="J25" s="252"/>
      <c r="K25" s="242"/>
      <c r="L25" s="243"/>
      <c r="M25" s="249"/>
      <c r="N25" s="245"/>
      <c r="O25" s="245"/>
    </row>
    <row r="26">
      <c r="A26" s="232">
        <f t="shared" si="9"/>
        <v>22</v>
      </c>
      <c r="B26" s="233" t="s">
        <v>57</v>
      </c>
      <c r="C26" s="251" t="s">
        <v>154</v>
      </c>
      <c r="D26" s="235">
        <v>1.605798493E9</v>
      </c>
      <c r="E26" s="236">
        <v>150.0</v>
      </c>
      <c r="F26" s="246">
        <v>0.0</v>
      </c>
      <c r="G26" s="238">
        <f t="shared" si="10"/>
        <v>150</v>
      </c>
      <c r="H26" s="239">
        <f t="shared" si="11"/>
        <v>0</v>
      </c>
      <c r="I26" s="247"/>
      <c r="J26" s="241">
        <v>150.0</v>
      </c>
      <c r="K26" s="242"/>
      <c r="L26" s="243"/>
      <c r="M26" s="249"/>
      <c r="N26" s="245"/>
      <c r="O26" s="245"/>
    </row>
    <row r="27">
      <c r="A27" s="232">
        <f t="shared" si="9"/>
        <v>23</v>
      </c>
      <c r="B27" s="233" t="s">
        <v>7</v>
      </c>
      <c r="C27" s="251" t="s">
        <v>154</v>
      </c>
      <c r="D27" s="235">
        <v>1.630119474E9</v>
      </c>
      <c r="E27" s="236">
        <v>150.0</v>
      </c>
      <c r="F27" s="246">
        <v>0.0</v>
      </c>
      <c r="G27" s="238">
        <f t="shared" si="10"/>
        <v>150</v>
      </c>
      <c r="H27" s="239">
        <f t="shared" si="11"/>
        <v>0</v>
      </c>
      <c r="I27" s="247"/>
      <c r="J27" s="241">
        <v>150.0</v>
      </c>
      <c r="K27" s="242"/>
      <c r="L27" s="243"/>
      <c r="M27" s="249"/>
      <c r="N27" s="245"/>
      <c r="O27" s="245"/>
    </row>
    <row r="28">
      <c r="A28" s="232">
        <f t="shared" si="9"/>
        <v>24</v>
      </c>
      <c r="B28" s="233" t="s">
        <v>58</v>
      </c>
      <c r="C28" s="234"/>
      <c r="D28" s="235">
        <v>1.6901555704E10</v>
      </c>
      <c r="E28" s="236">
        <v>150.0</v>
      </c>
      <c r="F28" s="246">
        <v>400.0</v>
      </c>
      <c r="G28" s="238">
        <f t="shared" si="10"/>
        <v>550</v>
      </c>
      <c r="H28" s="239">
        <f t="shared" si="11"/>
        <v>550</v>
      </c>
      <c r="I28" s="247"/>
      <c r="J28" s="252"/>
      <c r="K28" s="248"/>
      <c r="L28" s="243"/>
      <c r="M28" s="249"/>
      <c r="N28" s="245"/>
      <c r="O28" s="250"/>
    </row>
    <row r="29">
      <c r="A29" s="232">
        <f t="shared" si="9"/>
        <v>25</v>
      </c>
      <c r="B29" s="233" t="s">
        <v>60</v>
      </c>
      <c r="C29" s="234"/>
      <c r="D29" s="235">
        <v>1.674223988E9</v>
      </c>
      <c r="E29" s="236">
        <v>100.0</v>
      </c>
      <c r="F29" s="246">
        <v>0.0</v>
      </c>
      <c r="G29" s="238">
        <f t="shared" si="10"/>
        <v>100</v>
      </c>
      <c r="H29" s="239">
        <f t="shared" si="11"/>
        <v>100</v>
      </c>
      <c r="I29" s="247"/>
      <c r="J29" s="252"/>
      <c r="K29" s="248"/>
      <c r="L29" s="243"/>
      <c r="M29" s="249"/>
      <c r="N29" s="245"/>
      <c r="O29" s="245"/>
    </row>
    <row r="30">
      <c r="A30" s="256">
        <f t="shared" si="9"/>
        <v>26</v>
      </c>
      <c r="B30" s="257" t="s">
        <v>61</v>
      </c>
      <c r="C30" s="264"/>
      <c r="D30" s="265"/>
      <c r="E30" s="259">
        <v>250.0</v>
      </c>
      <c r="F30" s="260">
        <v>0.0</v>
      </c>
      <c r="G30" s="239">
        <f t="shared" si="10"/>
        <v>250</v>
      </c>
      <c r="H30" s="239">
        <f t="shared" si="11"/>
        <v>250</v>
      </c>
      <c r="I30" s="239"/>
      <c r="J30" s="261"/>
      <c r="K30" s="261"/>
      <c r="L30" s="262"/>
      <c r="M30" s="261"/>
      <c r="N30" s="239"/>
      <c r="O30" s="239"/>
    </row>
    <row r="31">
      <c r="A31" s="232">
        <f t="shared" si="9"/>
        <v>27</v>
      </c>
      <c r="B31" s="233" t="s">
        <v>62</v>
      </c>
      <c r="C31" s="251" t="s">
        <v>154</v>
      </c>
      <c r="D31" s="255"/>
      <c r="E31" s="236">
        <v>150.0</v>
      </c>
      <c r="F31" s="246">
        <v>0.0</v>
      </c>
      <c r="G31" s="238">
        <f t="shared" si="10"/>
        <v>150</v>
      </c>
      <c r="H31" s="239">
        <f t="shared" si="11"/>
        <v>0</v>
      </c>
      <c r="I31" s="247"/>
      <c r="J31" s="252"/>
      <c r="K31" s="248">
        <v>150.0</v>
      </c>
      <c r="L31" s="243"/>
      <c r="M31" s="249"/>
      <c r="N31" s="245"/>
      <c r="O31" s="245"/>
    </row>
    <row r="32">
      <c r="A32" s="232">
        <f t="shared" si="9"/>
        <v>28</v>
      </c>
      <c r="B32" s="233" t="s">
        <v>63</v>
      </c>
      <c r="C32" s="234"/>
      <c r="D32" s="255"/>
      <c r="E32" s="236">
        <v>100.0</v>
      </c>
      <c r="F32" s="246">
        <v>0.0</v>
      </c>
      <c r="G32" s="238">
        <f t="shared" si="10"/>
        <v>100</v>
      </c>
      <c r="H32" s="239">
        <f t="shared" si="11"/>
        <v>100</v>
      </c>
      <c r="I32" s="247"/>
      <c r="J32" s="252"/>
      <c r="K32" s="248"/>
      <c r="L32" s="243"/>
      <c r="M32" s="249"/>
      <c r="N32" s="245"/>
      <c r="O32" s="245"/>
    </row>
    <row r="33">
      <c r="A33" s="232">
        <f t="shared" si="9"/>
        <v>29</v>
      </c>
      <c r="B33" s="233" t="s">
        <v>64</v>
      </c>
      <c r="C33" s="234"/>
      <c r="D33" s="255"/>
      <c r="E33" s="236">
        <v>150.0</v>
      </c>
      <c r="F33" s="246">
        <v>450.0</v>
      </c>
      <c r="G33" s="238">
        <f t="shared" si="10"/>
        <v>600</v>
      </c>
      <c r="H33" s="239">
        <f t="shared" si="11"/>
        <v>600</v>
      </c>
      <c r="I33" s="247"/>
      <c r="J33" s="252"/>
      <c r="K33" s="242"/>
      <c r="L33" s="243"/>
      <c r="M33" s="249"/>
      <c r="N33" s="245"/>
      <c r="O33" s="245"/>
    </row>
    <row r="34">
      <c r="A34" s="232">
        <f t="shared" si="9"/>
        <v>30</v>
      </c>
      <c r="B34" s="233" t="s">
        <v>65</v>
      </c>
      <c r="C34" s="234"/>
      <c r="D34" s="235">
        <v>1.62856149E9</v>
      </c>
      <c r="E34" s="236">
        <v>100.0</v>
      </c>
      <c r="F34" s="246">
        <v>0.0</v>
      </c>
      <c r="G34" s="238">
        <f t="shared" si="10"/>
        <v>100</v>
      </c>
      <c r="H34" s="239">
        <f t="shared" si="11"/>
        <v>100</v>
      </c>
      <c r="I34" s="247"/>
      <c r="J34" s="241"/>
      <c r="K34" s="242"/>
      <c r="L34" s="243"/>
      <c r="M34" s="249"/>
      <c r="N34" s="245"/>
      <c r="O34" s="245"/>
    </row>
    <row r="35">
      <c r="A35" s="232">
        <f t="shared" si="9"/>
        <v>31</v>
      </c>
      <c r="B35" s="233" t="s">
        <v>66</v>
      </c>
      <c r="C35" s="251" t="s">
        <v>154</v>
      </c>
      <c r="D35" s="255"/>
      <c r="E35" s="236">
        <v>150.0</v>
      </c>
      <c r="F35" s="246">
        <v>0.0</v>
      </c>
      <c r="G35" s="238">
        <f t="shared" si="10"/>
        <v>150</v>
      </c>
      <c r="H35" s="239">
        <f t="shared" si="11"/>
        <v>0</v>
      </c>
      <c r="I35" s="247"/>
      <c r="J35" s="252"/>
      <c r="K35" s="242"/>
      <c r="L35" s="253">
        <v>150.0</v>
      </c>
      <c r="M35" s="249"/>
      <c r="N35" s="245"/>
      <c r="O35" s="245"/>
    </row>
    <row r="36">
      <c r="A36" s="232">
        <f t="shared" si="9"/>
        <v>32</v>
      </c>
      <c r="B36" s="233" t="s">
        <v>67</v>
      </c>
      <c r="C36" s="234"/>
      <c r="D36" s="255"/>
      <c r="E36" s="236">
        <v>150.0</v>
      </c>
      <c r="F36" s="246">
        <v>250.0</v>
      </c>
      <c r="G36" s="238">
        <f t="shared" si="10"/>
        <v>400</v>
      </c>
      <c r="H36" s="239">
        <f t="shared" si="11"/>
        <v>400</v>
      </c>
      <c r="I36" s="247"/>
      <c r="J36" s="252"/>
      <c r="K36" s="242"/>
      <c r="L36" s="243"/>
      <c r="M36" s="249"/>
      <c r="N36" s="245"/>
      <c r="O36" s="250"/>
    </row>
    <row r="37">
      <c r="A37" s="232">
        <f t="shared" si="9"/>
        <v>33</v>
      </c>
      <c r="B37" s="266" t="s">
        <v>69</v>
      </c>
      <c r="C37" s="267"/>
      <c r="D37" s="255"/>
      <c r="E37" s="236">
        <v>150.0</v>
      </c>
      <c r="F37" s="246">
        <v>1200.0</v>
      </c>
      <c r="G37" s="238">
        <f t="shared" si="10"/>
        <v>1350</v>
      </c>
      <c r="H37" s="239">
        <f t="shared" si="11"/>
        <v>1350</v>
      </c>
      <c r="I37" s="247"/>
      <c r="J37" s="241"/>
      <c r="K37" s="242"/>
      <c r="L37" s="243"/>
      <c r="M37" s="249"/>
      <c r="N37" s="245"/>
      <c r="O37" s="245"/>
    </row>
    <row r="38">
      <c r="A38" s="232">
        <f t="shared" si="9"/>
        <v>34</v>
      </c>
      <c r="B38" s="233" t="s">
        <v>70</v>
      </c>
      <c r="C38" s="234"/>
      <c r="D38" s="235">
        <v>1.403693065E9</v>
      </c>
      <c r="E38" s="236">
        <v>150.0</v>
      </c>
      <c r="F38" s="246">
        <v>0.0</v>
      </c>
      <c r="G38" s="238">
        <f t="shared" si="10"/>
        <v>150</v>
      </c>
      <c r="H38" s="239">
        <f t="shared" si="11"/>
        <v>150</v>
      </c>
      <c r="I38" s="247"/>
      <c r="J38" s="241"/>
      <c r="K38" s="242"/>
      <c r="L38" s="243"/>
      <c r="M38" s="249"/>
      <c r="N38" s="245"/>
      <c r="O38" s="245"/>
    </row>
    <row r="39">
      <c r="A39" s="232">
        <f t="shared" si="9"/>
        <v>35</v>
      </c>
      <c r="B39" s="233" t="s">
        <v>71</v>
      </c>
      <c r="C39" s="234"/>
      <c r="D39" s="255"/>
      <c r="E39" s="236">
        <v>150.0</v>
      </c>
      <c r="F39" s="246">
        <v>0.0</v>
      </c>
      <c r="G39" s="238">
        <f t="shared" si="10"/>
        <v>150</v>
      </c>
      <c r="H39" s="239">
        <f t="shared" si="11"/>
        <v>150</v>
      </c>
      <c r="I39" s="247"/>
      <c r="J39" s="252"/>
      <c r="K39" s="242"/>
      <c r="L39" s="253"/>
      <c r="M39" s="249"/>
      <c r="N39" s="245"/>
      <c r="O39" s="245"/>
    </row>
    <row r="40">
      <c r="A40" s="232">
        <f t="shared" si="9"/>
        <v>36</v>
      </c>
      <c r="B40" s="233" t="s">
        <v>73</v>
      </c>
      <c r="C40" s="234"/>
      <c r="D40" s="255"/>
      <c r="E40" s="236">
        <v>150.0</v>
      </c>
      <c r="F40" s="246">
        <v>750.0</v>
      </c>
      <c r="G40" s="238">
        <f t="shared" si="10"/>
        <v>900</v>
      </c>
      <c r="H40" s="239">
        <f t="shared" si="11"/>
        <v>900</v>
      </c>
      <c r="I40" s="247"/>
      <c r="J40" s="252"/>
      <c r="K40" s="242"/>
      <c r="L40" s="243"/>
      <c r="M40" s="249"/>
      <c r="N40" s="245"/>
      <c r="O40" s="245"/>
    </row>
    <row r="41">
      <c r="A41" s="232">
        <f t="shared" si="9"/>
        <v>37</v>
      </c>
      <c r="B41" s="233" t="s">
        <v>75</v>
      </c>
      <c r="C41" s="234"/>
      <c r="D41" s="255"/>
      <c r="E41" s="236">
        <v>150.0</v>
      </c>
      <c r="F41" s="246">
        <v>450.0</v>
      </c>
      <c r="G41" s="238">
        <f t="shared" si="10"/>
        <v>600</v>
      </c>
      <c r="H41" s="239">
        <f t="shared" si="11"/>
        <v>600</v>
      </c>
      <c r="I41" s="247"/>
      <c r="J41" s="252"/>
      <c r="K41" s="242"/>
      <c r="L41" s="243"/>
      <c r="M41" s="249"/>
      <c r="N41" s="245"/>
      <c r="O41" s="245"/>
    </row>
    <row r="42">
      <c r="A42" s="232">
        <f t="shared" si="9"/>
        <v>38</v>
      </c>
      <c r="B42" s="233" t="s">
        <v>77</v>
      </c>
      <c r="C42" s="251" t="s">
        <v>154</v>
      </c>
      <c r="D42" s="235" t="s">
        <v>78</v>
      </c>
      <c r="E42" s="236">
        <v>300.0</v>
      </c>
      <c r="F42" s="246">
        <v>0.0</v>
      </c>
      <c r="G42" s="238">
        <f t="shared" si="10"/>
        <v>300</v>
      </c>
      <c r="H42" s="239">
        <f t="shared" si="11"/>
        <v>0</v>
      </c>
      <c r="I42" s="247"/>
      <c r="J42" s="252"/>
      <c r="K42" s="242"/>
      <c r="L42" s="253">
        <v>300.0</v>
      </c>
      <c r="M42" s="249"/>
      <c r="N42" s="245"/>
      <c r="O42" s="245"/>
    </row>
    <row r="43">
      <c r="A43" s="232">
        <f t="shared" si="9"/>
        <v>39</v>
      </c>
      <c r="B43" s="233" t="s">
        <v>79</v>
      </c>
      <c r="C43" s="234"/>
      <c r="D43" s="235">
        <v>1.997872588E9</v>
      </c>
      <c r="E43" s="236">
        <v>150.0</v>
      </c>
      <c r="F43" s="246">
        <v>150.0</v>
      </c>
      <c r="G43" s="238">
        <f t="shared" si="10"/>
        <v>300</v>
      </c>
      <c r="H43" s="239">
        <f t="shared" si="11"/>
        <v>300</v>
      </c>
      <c r="I43" s="247"/>
      <c r="J43" s="241"/>
      <c r="K43" s="242"/>
      <c r="L43" s="243"/>
      <c r="M43" s="249"/>
      <c r="N43" s="245"/>
      <c r="O43" s="245"/>
    </row>
    <row r="44">
      <c r="A44" s="232">
        <f t="shared" si="9"/>
        <v>40</v>
      </c>
      <c r="B44" s="233" t="s">
        <v>80</v>
      </c>
      <c r="C44" s="234"/>
      <c r="D44" s="235">
        <v>1.979753971E9</v>
      </c>
      <c r="E44" s="268">
        <v>150.0</v>
      </c>
      <c r="F44" s="269">
        <v>80.0</v>
      </c>
      <c r="G44" s="238">
        <f t="shared" si="10"/>
        <v>230</v>
      </c>
      <c r="H44" s="239">
        <f t="shared" si="11"/>
        <v>230</v>
      </c>
      <c r="I44" s="247"/>
      <c r="J44" s="252"/>
      <c r="K44" s="242"/>
      <c r="L44" s="253"/>
      <c r="M44" s="249"/>
      <c r="N44" s="245"/>
      <c r="O44" s="250"/>
    </row>
    <row r="45">
      <c r="A45" s="232">
        <f t="shared" si="9"/>
        <v>41</v>
      </c>
      <c r="B45" s="233" t="s">
        <v>83</v>
      </c>
      <c r="C45" s="234"/>
      <c r="D45" s="255"/>
      <c r="E45" s="236">
        <v>150.0</v>
      </c>
      <c r="F45" s="238">
        <v>0.0</v>
      </c>
      <c r="G45" s="238">
        <f t="shared" si="10"/>
        <v>150</v>
      </c>
      <c r="H45" s="239">
        <f t="shared" si="11"/>
        <v>150</v>
      </c>
      <c r="I45" s="247"/>
      <c r="J45" s="252"/>
      <c r="K45" s="242"/>
      <c r="L45" s="253"/>
      <c r="M45" s="249"/>
      <c r="N45" s="245"/>
      <c r="O45" s="245"/>
    </row>
    <row r="46">
      <c r="A46" s="232">
        <f t="shared" si="9"/>
        <v>42</v>
      </c>
      <c r="B46" s="233" t="s">
        <v>85</v>
      </c>
      <c r="C46" s="234"/>
      <c r="D46" s="255"/>
      <c r="E46" s="236">
        <v>150.0</v>
      </c>
      <c r="F46" s="238">
        <v>150.0</v>
      </c>
      <c r="G46" s="238">
        <f t="shared" si="10"/>
        <v>300</v>
      </c>
      <c r="H46" s="239">
        <f t="shared" si="11"/>
        <v>300</v>
      </c>
      <c r="I46" s="247"/>
      <c r="J46" s="252"/>
      <c r="K46" s="242"/>
      <c r="L46" s="243"/>
      <c r="M46" s="249"/>
      <c r="N46" s="245"/>
      <c r="O46" s="245"/>
    </row>
    <row r="47">
      <c r="A47" s="232">
        <f t="shared" si="9"/>
        <v>43</v>
      </c>
      <c r="B47" s="233" t="s">
        <v>86</v>
      </c>
      <c r="C47" s="234"/>
      <c r="D47" s="255"/>
      <c r="E47" s="236">
        <v>100.0</v>
      </c>
      <c r="F47" s="238">
        <v>100.0</v>
      </c>
      <c r="G47" s="238">
        <f t="shared" si="10"/>
        <v>200</v>
      </c>
      <c r="H47" s="239">
        <f t="shared" si="11"/>
        <v>200</v>
      </c>
      <c r="I47" s="247"/>
      <c r="J47" s="252"/>
      <c r="K47" s="242"/>
      <c r="L47" s="243"/>
      <c r="M47" s="249"/>
      <c r="N47" s="245"/>
      <c r="O47" s="245"/>
    </row>
    <row r="48">
      <c r="A48" s="232">
        <f t="shared" si="9"/>
        <v>44</v>
      </c>
      <c r="B48" s="270" t="s">
        <v>87</v>
      </c>
      <c r="C48" s="251"/>
      <c r="D48" s="235">
        <v>1.817871474E9</v>
      </c>
      <c r="E48" s="238"/>
      <c r="F48" s="238">
        <v>0.0</v>
      </c>
      <c r="G48" s="238">
        <f t="shared" si="10"/>
        <v>0</v>
      </c>
      <c r="H48" s="239">
        <f t="shared" si="11"/>
        <v>0</v>
      </c>
      <c r="I48" s="247"/>
      <c r="J48" s="252"/>
      <c r="K48" s="242"/>
      <c r="L48" s="243"/>
      <c r="M48" s="249"/>
      <c r="N48" s="245"/>
      <c r="O48" s="245"/>
    </row>
    <row r="49">
      <c r="A49" s="232">
        <f t="shared" si="9"/>
        <v>45</v>
      </c>
      <c r="B49" s="271" t="s">
        <v>88</v>
      </c>
      <c r="C49" s="272"/>
      <c r="D49" s="273">
        <v>1.878456996E9</v>
      </c>
      <c r="E49" s="238"/>
      <c r="F49" s="238">
        <v>0.0</v>
      </c>
      <c r="G49" s="238">
        <f t="shared" si="10"/>
        <v>0</v>
      </c>
      <c r="H49" s="239">
        <f t="shared" si="11"/>
        <v>0</v>
      </c>
      <c r="I49" s="247"/>
      <c r="J49" s="252"/>
      <c r="K49" s="242"/>
      <c r="L49" s="253"/>
      <c r="M49" s="249"/>
      <c r="N49" s="245"/>
      <c r="O49" s="250"/>
    </row>
    <row r="50">
      <c r="A50" s="256">
        <f t="shared" si="9"/>
        <v>46</v>
      </c>
      <c r="B50" s="274" t="s">
        <v>89</v>
      </c>
      <c r="C50" s="275"/>
      <c r="D50" s="276">
        <v>1.88431553E9</v>
      </c>
      <c r="E50" s="259">
        <v>150.0</v>
      </c>
      <c r="F50" s="239">
        <v>50.0</v>
      </c>
      <c r="G50" s="239">
        <f t="shared" si="10"/>
        <v>200</v>
      </c>
      <c r="H50" s="239">
        <f t="shared" si="11"/>
        <v>200</v>
      </c>
      <c r="I50" s="239"/>
      <c r="J50" s="261"/>
      <c r="K50" s="261"/>
      <c r="L50" s="262"/>
      <c r="M50" s="261"/>
      <c r="N50" s="239"/>
      <c r="O50" s="239"/>
    </row>
    <row r="51">
      <c r="A51" s="256">
        <f t="shared" si="9"/>
        <v>47</v>
      </c>
      <c r="B51" s="274" t="s">
        <v>90</v>
      </c>
      <c r="C51" s="275"/>
      <c r="D51" s="276">
        <v>1.600671418E9</v>
      </c>
      <c r="E51" s="259">
        <v>150.0</v>
      </c>
      <c r="F51" s="239">
        <v>150.0</v>
      </c>
      <c r="G51" s="239">
        <f t="shared" si="10"/>
        <v>300</v>
      </c>
      <c r="H51" s="239">
        <f t="shared" si="11"/>
        <v>300</v>
      </c>
      <c r="I51" s="239"/>
      <c r="J51" s="261"/>
      <c r="K51" s="261"/>
      <c r="L51" s="277"/>
      <c r="M51" s="261"/>
      <c r="N51" s="239"/>
      <c r="O51" s="239"/>
    </row>
    <row r="52">
      <c r="A52" s="232">
        <f t="shared" si="9"/>
        <v>48</v>
      </c>
      <c r="B52" s="278" t="s">
        <v>91</v>
      </c>
      <c r="C52" s="279"/>
      <c r="D52" s="255"/>
      <c r="E52" s="236">
        <v>150.0</v>
      </c>
      <c r="F52" s="238">
        <v>0.0</v>
      </c>
      <c r="G52" s="238">
        <f t="shared" si="10"/>
        <v>150</v>
      </c>
      <c r="H52" s="239">
        <f t="shared" si="11"/>
        <v>150</v>
      </c>
      <c r="I52" s="247"/>
      <c r="J52" s="241"/>
      <c r="K52" s="242"/>
      <c r="L52" s="243"/>
      <c r="M52" s="249"/>
      <c r="N52" s="245"/>
      <c r="O52" s="245"/>
    </row>
    <row r="53">
      <c r="A53" s="280"/>
      <c r="B53" s="281" t="s">
        <v>130</v>
      </c>
      <c r="C53" s="282"/>
      <c r="D53" s="283"/>
      <c r="E53" s="284">
        <v>300.0</v>
      </c>
      <c r="F53" s="238">
        <v>300.0</v>
      </c>
      <c r="G53" s="238">
        <f t="shared" si="10"/>
        <v>600</v>
      </c>
      <c r="H53" s="239">
        <f t="shared" si="11"/>
        <v>600</v>
      </c>
      <c r="I53" s="247"/>
      <c r="J53" s="252"/>
      <c r="K53" s="242"/>
      <c r="L53" s="243"/>
      <c r="M53" s="249"/>
      <c r="N53" s="245"/>
      <c r="O53" s="245"/>
    </row>
    <row r="54">
      <c r="A54" s="280"/>
      <c r="B54" s="281" t="s">
        <v>132</v>
      </c>
      <c r="C54" s="282" t="s">
        <v>154</v>
      </c>
      <c r="D54" s="283"/>
      <c r="E54" s="284">
        <v>250.0</v>
      </c>
      <c r="F54" s="238">
        <v>250.0</v>
      </c>
      <c r="G54" s="238">
        <f t="shared" si="10"/>
        <v>500</v>
      </c>
      <c r="H54" s="239">
        <f t="shared" si="11"/>
        <v>250</v>
      </c>
      <c r="I54" s="247"/>
      <c r="J54" s="241"/>
      <c r="K54" s="242"/>
      <c r="L54" s="253">
        <v>250.0</v>
      </c>
      <c r="M54" s="249"/>
      <c r="N54" s="245"/>
      <c r="O54" s="245"/>
    </row>
    <row r="55">
      <c r="A55" s="285"/>
      <c r="B55" s="286" t="s">
        <v>133</v>
      </c>
      <c r="C55" s="287"/>
      <c r="D55" s="288"/>
      <c r="E55" s="289">
        <v>150.0</v>
      </c>
      <c r="F55" s="239">
        <v>150.0</v>
      </c>
      <c r="G55" s="239">
        <f t="shared" si="10"/>
        <v>300</v>
      </c>
      <c r="H55" s="239">
        <f t="shared" si="11"/>
        <v>300</v>
      </c>
      <c r="I55" s="239"/>
      <c r="J55" s="261"/>
      <c r="K55" s="261"/>
      <c r="L55" s="262"/>
      <c r="M55" s="261"/>
      <c r="N55" s="239"/>
      <c r="O55" s="239"/>
    </row>
    <row r="56">
      <c r="A56" s="280"/>
      <c r="B56" s="281" t="s">
        <v>134</v>
      </c>
      <c r="C56" s="282" t="s">
        <v>154</v>
      </c>
      <c r="D56" s="283"/>
      <c r="E56" s="284">
        <v>120.0</v>
      </c>
      <c r="F56" s="238">
        <v>120.0</v>
      </c>
      <c r="G56" s="238">
        <f t="shared" si="10"/>
        <v>240</v>
      </c>
      <c r="H56" s="239">
        <f t="shared" si="11"/>
        <v>120</v>
      </c>
      <c r="I56" s="247"/>
      <c r="J56" s="252"/>
      <c r="K56" s="248">
        <v>120.0</v>
      </c>
      <c r="L56" s="243"/>
      <c r="M56" s="249"/>
      <c r="N56" s="245"/>
      <c r="O56" s="245"/>
    </row>
    <row r="57">
      <c r="A57" s="280"/>
      <c r="B57" s="281" t="s">
        <v>135</v>
      </c>
      <c r="C57" s="282"/>
      <c r="D57" s="283"/>
      <c r="E57" s="290"/>
      <c r="F57" s="238">
        <v>0.0</v>
      </c>
      <c r="G57" s="238">
        <f t="shared" si="10"/>
        <v>0</v>
      </c>
      <c r="H57" s="239">
        <f t="shared" si="11"/>
        <v>0</v>
      </c>
      <c r="I57" s="247"/>
      <c r="J57" s="252"/>
      <c r="K57" s="248"/>
      <c r="L57" s="243"/>
      <c r="M57" s="249"/>
      <c r="N57" s="245"/>
      <c r="O57" s="245"/>
    </row>
    <row r="58">
      <c r="A58" s="280"/>
      <c r="B58" s="291" t="s">
        <v>143</v>
      </c>
      <c r="C58" s="292"/>
      <c r="D58" s="255"/>
      <c r="E58" s="291">
        <v>100.0</v>
      </c>
      <c r="F58" s="238">
        <v>100.0</v>
      </c>
      <c r="G58" s="238">
        <f t="shared" si="10"/>
        <v>200</v>
      </c>
      <c r="H58" s="239">
        <f t="shared" si="11"/>
        <v>200</v>
      </c>
      <c r="I58" s="247"/>
      <c r="J58" s="252"/>
      <c r="K58" s="242"/>
      <c r="L58" s="243"/>
      <c r="M58" s="249"/>
      <c r="N58" s="245"/>
      <c r="O58" s="245"/>
    </row>
    <row r="59">
      <c r="A59" s="280"/>
      <c r="B59" s="291" t="s">
        <v>144</v>
      </c>
      <c r="C59" s="292" t="s">
        <v>154</v>
      </c>
      <c r="D59" s="255"/>
      <c r="E59" s="291">
        <v>150.0</v>
      </c>
      <c r="F59" s="238">
        <v>150.0</v>
      </c>
      <c r="G59" s="238">
        <f t="shared" si="10"/>
        <v>300</v>
      </c>
      <c r="H59" s="239">
        <f t="shared" si="11"/>
        <v>170</v>
      </c>
      <c r="I59" s="247"/>
      <c r="J59" s="252"/>
      <c r="K59" s="242"/>
      <c r="L59" s="253">
        <v>130.0</v>
      </c>
      <c r="M59" s="249"/>
      <c r="N59" s="245"/>
      <c r="O59" s="245"/>
    </row>
    <row r="60">
      <c r="A60" s="280"/>
      <c r="B60" s="291" t="s">
        <v>140</v>
      </c>
      <c r="C60" s="292"/>
      <c r="D60" s="255"/>
      <c r="E60" s="291">
        <v>150.0</v>
      </c>
      <c r="F60" s="238">
        <v>150.0</v>
      </c>
      <c r="G60" s="238">
        <f t="shared" si="10"/>
        <v>300</v>
      </c>
      <c r="H60" s="239">
        <f t="shared" si="11"/>
        <v>300</v>
      </c>
      <c r="I60" s="247"/>
      <c r="J60" s="252"/>
      <c r="K60" s="242"/>
      <c r="L60" s="243"/>
      <c r="M60" s="249"/>
      <c r="N60" s="245"/>
      <c r="O60" s="245"/>
    </row>
    <row r="61">
      <c r="A61" s="280"/>
      <c r="B61" s="293"/>
      <c r="C61" s="294"/>
      <c r="D61" s="255"/>
      <c r="E61" s="295"/>
      <c r="F61" s="238"/>
      <c r="G61" s="238"/>
      <c r="H61" s="239"/>
      <c r="I61" s="247"/>
      <c r="J61" s="252"/>
      <c r="K61" s="242"/>
      <c r="L61" s="243"/>
      <c r="M61" s="249"/>
      <c r="N61" s="245"/>
      <c r="O61" s="245"/>
    </row>
    <row r="62" collapsed="1">
      <c r="A62" s="280"/>
      <c r="B62" s="293"/>
      <c r="C62" s="294"/>
      <c r="D62" s="255"/>
      <c r="E62" s="295"/>
      <c r="F62" s="268"/>
      <c r="G62" s="238"/>
      <c r="H62" s="239"/>
      <c r="I62" s="247"/>
      <c r="J62" s="252"/>
      <c r="K62" s="242"/>
      <c r="L62" s="253"/>
      <c r="M62" s="249"/>
      <c r="N62" s="245"/>
      <c r="O62" s="245"/>
    </row>
    <row r="63" hidden="1" outlineLevel="1">
      <c r="A63" s="280"/>
      <c r="B63" s="296"/>
      <c r="C63" s="297"/>
      <c r="D63" s="255"/>
      <c r="E63" s="280"/>
      <c r="F63" s="238">
        <v>0.0</v>
      </c>
      <c r="G63" s="238">
        <f t="shared" ref="G63:G192" si="12">SUM(E63,F63)</f>
        <v>0</v>
      </c>
      <c r="H63" s="239">
        <f t="shared" ref="H63:H192" si="13">G63-SUM(J63:N63)</f>
        <v>0</v>
      </c>
      <c r="I63" s="247"/>
      <c r="J63" s="252"/>
      <c r="K63" s="242"/>
      <c r="L63" s="243"/>
      <c r="M63" s="249"/>
      <c r="N63" s="245"/>
      <c r="O63" s="245"/>
    </row>
    <row r="64" hidden="1" outlineLevel="1">
      <c r="A64" s="280"/>
      <c r="B64" s="296"/>
      <c r="C64" s="297"/>
      <c r="D64" s="255"/>
      <c r="E64" s="280"/>
      <c r="F64" s="238">
        <v>0.0</v>
      </c>
      <c r="G64" s="238">
        <f t="shared" si="12"/>
        <v>0</v>
      </c>
      <c r="H64" s="239">
        <f t="shared" si="13"/>
        <v>0</v>
      </c>
      <c r="I64" s="247"/>
      <c r="J64" s="252"/>
      <c r="K64" s="242"/>
      <c r="L64" s="243"/>
      <c r="M64" s="249"/>
      <c r="N64" s="245"/>
      <c r="O64" s="245"/>
    </row>
    <row r="65" hidden="1" outlineLevel="1">
      <c r="A65" s="280"/>
      <c r="B65" s="296"/>
      <c r="C65" s="297"/>
      <c r="D65" s="255"/>
      <c r="E65" s="280"/>
      <c r="F65" s="238">
        <v>0.0</v>
      </c>
      <c r="G65" s="238">
        <f t="shared" si="12"/>
        <v>0</v>
      </c>
      <c r="H65" s="239">
        <f t="shared" si="13"/>
        <v>0</v>
      </c>
      <c r="I65" s="247"/>
      <c r="J65" s="252"/>
      <c r="K65" s="242"/>
      <c r="L65" s="243"/>
      <c r="M65" s="249"/>
      <c r="N65" s="245"/>
      <c r="O65" s="245"/>
    </row>
    <row r="66" hidden="1" outlineLevel="1">
      <c r="A66" s="280"/>
      <c r="B66" s="296"/>
      <c r="C66" s="297"/>
      <c r="D66" s="255"/>
      <c r="E66" s="280"/>
      <c r="F66" s="238">
        <v>0.0</v>
      </c>
      <c r="G66" s="238">
        <f t="shared" si="12"/>
        <v>0</v>
      </c>
      <c r="H66" s="239">
        <f t="shared" si="13"/>
        <v>0</v>
      </c>
      <c r="I66" s="247"/>
      <c r="J66" s="252"/>
      <c r="K66" s="242"/>
      <c r="L66" s="243"/>
      <c r="M66" s="249"/>
      <c r="N66" s="245"/>
      <c r="O66" s="245"/>
    </row>
    <row r="67" hidden="1" outlineLevel="1">
      <c r="A67" s="280"/>
      <c r="B67" s="296"/>
      <c r="C67" s="297"/>
      <c r="D67" s="255"/>
      <c r="E67" s="280"/>
      <c r="F67" s="238">
        <v>0.0</v>
      </c>
      <c r="G67" s="238">
        <f t="shared" si="12"/>
        <v>0</v>
      </c>
      <c r="H67" s="239">
        <f t="shared" si="13"/>
        <v>0</v>
      </c>
      <c r="I67" s="247"/>
      <c r="J67" s="252"/>
      <c r="K67" s="242"/>
      <c r="L67" s="243"/>
      <c r="M67" s="249"/>
      <c r="N67" s="245"/>
      <c r="O67" s="245"/>
    </row>
    <row r="68" hidden="1" outlineLevel="1">
      <c r="A68" s="280"/>
      <c r="B68" s="296"/>
      <c r="C68" s="297"/>
      <c r="D68" s="255"/>
      <c r="E68" s="280"/>
      <c r="F68" s="238">
        <v>0.0</v>
      </c>
      <c r="G68" s="238">
        <f t="shared" si="12"/>
        <v>0</v>
      </c>
      <c r="H68" s="239">
        <f t="shared" si="13"/>
        <v>0</v>
      </c>
      <c r="I68" s="247"/>
      <c r="J68" s="252"/>
      <c r="K68" s="242"/>
      <c r="L68" s="243"/>
      <c r="M68" s="249"/>
      <c r="N68" s="245"/>
      <c r="O68" s="245"/>
    </row>
    <row r="69" hidden="1" outlineLevel="1">
      <c r="A69" s="280"/>
      <c r="B69" s="296"/>
      <c r="C69" s="297"/>
      <c r="D69" s="255"/>
      <c r="E69" s="280"/>
      <c r="F69" s="238">
        <v>0.0</v>
      </c>
      <c r="G69" s="238">
        <f t="shared" si="12"/>
        <v>0</v>
      </c>
      <c r="H69" s="239">
        <f t="shared" si="13"/>
        <v>0</v>
      </c>
      <c r="I69" s="247"/>
      <c r="J69" s="252"/>
      <c r="K69" s="242"/>
      <c r="L69" s="243"/>
      <c r="M69" s="249"/>
      <c r="N69" s="245"/>
      <c r="O69" s="245"/>
    </row>
    <row r="70" hidden="1" outlineLevel="1">
      <c r="A70" s="280"/>
      <c r="B70" s="296"/>
      <c r="C70" s="297"/>
      <c r="D70" s="255"/>
      <c r="E70" s="280"/>
      <c r="F70" s="238">
        <v>0.0</v>
      </c>
      <c r="G70" s="238">
        <f t="shared" si="12"/>
        <v>0</v>
      </c>
      <c r="H70" s="239">
        <f t="shared" si="13"/>
        <v>0</v>
      </c>
      <c r="I70" s="247"/>
      <c r="J70" s="252"/>
      <c r="K70" s="242"/>
      <c r="L70" s="243"/>
      <c r="M70" s="249"/>
      <c r="N70" s="245"/>
      <c r="O70" s="245"/>
    </row>
    <row r="71" hidden="1" outlineLevel="1">
      <c r="A71" s="280"/>
      <c r="B71" s="296"/>
      <c r="C71" s="297"/>
      <c r="D71" s="255"/>
      <c r="E71" s="280"/>
      <c r="F71" s="238">
        <v>0.0</v>
      </c>
      <c r="G71" s="238">
        <f t="shared" si="12"/>
        <v>0</v>
      </c>
      <c r="H71" s="239">
        <f t="shared" si="13"/>
        <v>0</v>
      </c>
      <c r="I71" s="247"/>
      <c r="J71" s="252"/>
      <c r="K71" s="242"/>
      <c r="L71" s="243"/>
      <c r="M71" s="249"/>
      <c r="N71" s="245"/>
      <c r="O71" s="245"/>
    </row>
    <row r="72" hidden="1" outlineLevel="1">
      <c r="A72" s="280"/>
      <c r="B72" s="296"/>
      <c r="C72" s="297"/>
      <c r="D72" s="255"/>
      <c r="E72" s="280"/>
      <c r="F72" s="238">
        <v>0.0</v>
      </c>
      <c r="G72" s="238">
        <f t="shared" si="12"/>
        <v>0</v>
      </c>
      <c r="H72" s="239">
        <f t="shared" si="13"/>
        <v>0</v>
      </c>
      <c r="I72" s="247"/>
      <c r="J72" s="252"/>
      <c r="K72" s="242"/>
      <c r="L72" s="243"/>
      <c r="M72" s="249"/>
      <c r="N72" s="245"/>
      <c r="O72" s="245"/>
    </row>
    <row r="73" hidden="1" outlineLevel="1">
      <c r="A73" s="280"/>
      <c r="B73" s="296"/>
      <c r="C73" s="297"/>
      <c r="D73" s="255"/>
      <c r="E73" s="280"/>
      <c r="F73" s="238">
        <v>0.0</v>
      </c>
      <c r="G73" s="238">
        <f t="shared" si="12"/>
        <v>0</v>
      </c>
      <c r="H73" s="239">
        <f t="shared" si="13"/>
        <v>0</v>
      </c>
      <c r="I73" s="247"/>
      <c r="J73" s="252"/>
      <c r="K73" s="242"/>
      <c r="L73" s="243"/>
      <c r="M73" s="249"/>
      <c r="N73" s="245"/>
      <c r="O73" s="245"/>
    </row>
    <row r="74" hidden="1" outlineLevel="1">
      <c r="A74" s="280"/>
      <c r="B74" s="296"/>
      <c r="C74" s="297"/>
      <c r="D74" s="255"/>
      <c r="E74" s="280"/>
      <c r="F74" s="238">
        <v>0.0</v>
      </c>
      <c r="G74" s="238">
        <f t="shared" si="12"/>
        <v>0</v>
      </c>
      <c r="H74" s="239">
        <f t="shared" si="13"/>
        <v>0</v>
      </c>
      <c r="I74" s="247"/>
      <c r="J74" s="252"/>
      <c r="K74" s="242"/>
      <c r="L74" s="243"/>
      <c r="M74" s="249"/>
      <c r="N74" s="245"/>
      <c r="O74" s="245"/>
    </row>
    <row r="75" hidden="1" outlineLevel="1">
      <c r="A75" s="280"/>
      <c r="B75" s="296"/>
      <c r="C75" s="297"/>
      <c r="D75" s="255"/>
      <c r="E75" s="280"/>
      <c r="F75" s="238">
        <v>0.0</v>
      </c>
      <c r="G75" s="238">
        <f t="shared" si="12"/>
        <v>0</v>
      </c>
      <c r="H75" s="239">
        <f t="shared" si="13"/>
        <v>0</v>
      </c>
      <c r="I75" s="247"/>
      <c r="J75" s="252"/>
      <c r="K75" s="242"/>
      <c r="L75" s="243"/>
      <c r="M75" s="249"/>
      <c r="N75" s="245"/>
      <c r="O75" s="245"/>
    </row>
    <row r="76" hidden="1" outlineLevel="1">
      <c r="A76" s="280"/>
      <c r="B76" s="296"/>
      <c r="C76" s="297"/>
      <c r="D76" s="255"/>
      <c r="E76" s="280"/>
      <c r="F76" s="238">
        <v>0.0</v>
      </c>
      <c r="G76" s="238">
        <f t="shared" si="12"/>
        <v>0</v>
      </c>
      <c r="H76" s="239">
        <f t="shared" si="13"/>
        <v>0</v>
      </c>
      <c r="I76" s="247"/>
      <c r="J76" s="252"/>
      <c r="K76" s="242"/>
      <c r="L76" s="243"/>
      <c r="M76" s="249"/>
      <c r="N76" s="245"/>
      <c r="O76" s="245"/>
    </row>
    <row r="77" hidden="1" outlineLevel="1">
      <c r="A77" s="280"/>
      <c r="B77" s="296"/>
      <c r="C77" s="297"/>
      <c r="D77" s="255"/>
      <c r="E77" s="280"/>
      <c r="F77" s="238">
        <v>0.0</v>
      </c>
      <c r="G77" s="238">
        <f t="shared" si="12"/>
        <v>0</v>
      </c>
      <c r="H77" s="239">
        <f t="shared" si="13"/>
        <v>0</v>
      </c>
      <c r="I77" s="247"/>
      <c r="J77" s="252"/>
      <c r="K77" s="242"/>
      <c r="L77" s="243"/>
      <c r="M77" s="249"/>
      <c r="N77" s="245"/>
      <c r="O77" s="245"/>
    </row>
    <row r="78" hidden="1" outlineLevel="1">
      <c r="A78" s="280"/>
      <c r="B78" s="296"/>
      <c r="C78" s="297"/>
      <c r="D78" s="255"/>
      <c r="E78" s="280"/>
      <c r="F78" s="238">
        <v>0.0</v>
      </c>
      <c r="G78" s="238">
        <f t="shared" si="12"/>
        <v>0</v>
      </c>
      <c r="H78" s="239">
        <f t="shared" si="13"/>
        <v>0</v>
      </c>
      <c r="I78" s="247"/>
      <c r="J78" s="252"/>
      <c r="K78" s="242"/>
      <c r="L78" s="243"/>
      <c r="M78" s="249"/>
      <c r="N78" s="245"/>
      <c r="O78" s="245"/>
    </row>
    <row r="79" hidden="1" outlineLevel="1">
      <c r="A79" s="280"/>
      <c r="B79" s="296"/>
      <c r="C79" s="297"/>
      <c r="D79" s="255"/>
      <c r="E79" s="280"/>
      <c r="F79" s="238">
        <v>0.0</v>
      </c>
      <c r="G79" s="238">
        <f t="shared" si="12"/>
        <v>0</v>
      </c>
      <c r="H79" s="239">
        <f t="shared" si="13"/>
        <v>0</v>
      </c>
      <c r="I79" s="247"/>
      <c r="J79" s="252"/>
      <c r="K79" s="242"/>
      <c r="L79" s="243"/>
      <c r="M79" s="249"/>
      <c r="N79" s="245"/>
      <c r="O79" s="245"/>
    </row>
    <row r="80" hidden="1" outlineLevel="1">
      <c r="A80" s="280"/>
      <c r="B80" s="296"/>
      <c r="C80" s="297"/>
      <c r="D80" s="255"/>
      <c r="E80" s="280"/>
      <c r="F80" s="238">
        <v>0.0</v>
      </c>
      <c r="G80" s="238">
        <f t="shared" si="12"/>
        <v>0</v>
      </c>
      <c r="H80" s="239">
        <f t="shared" si="13"/>
        <v>0</v>
      </c>
      <c r="I80" s="247"/>
      <c r="J80" s="252"/>
      <c r="K80" s="242"/>
      <c r="L80" s="243"/>
      <c r="M80" s="249"/>
      <c r="N80" s="245"/>
      <c r="O80" s="245"/>
    </row>
    <row r="81" hidden="1" outlineLevel="1">
      <c r="A81" s="280"/>
      <c r="B81" s="296"/>
      <c r="C81" s="297"/>
      <c r="D81" s="255"/>
      <c r="E81" s="280"/>
      <c r="F81" s="238">
        <v>0.0</v>
      </c>
      <c r="G81" s="238">
        <f t="shared" si="12"/>
        <v>0</v>
      </c>
      <c r="H81" s="239">
        <f t="shared" si="13"/>
        <v>0</v>
      </c>
      <c r="I81" s="247"/>
      <c r="J81" s="252"/>
      <c r="K81" s="242"/>
      <c r="L81" s="243"/>
      <c r="M81" s="249"/>
      <c r="N81" s="245"/>
      <c r="O81" s="245"/>
    </row>
    <row r="82" hidden="1" outlineLevel="1">
      <c r="A82" s="280"/>
      <c r="B82" s="296"/>
      <c r="C82" s="297"/>
      <c r="D82" s="255"/>
      <c r="E82" s="280"/>
      <c r="F82" s="238">
        <v>0.0</v>
      </c>
      <c r="G82" s="238">
        <f t="shared" si="12"/>
        <v>0</v>
      </c>
      <c r="H82" s="239">
        <f t="shared" si="13"/>
        <v>0</v>
      </c>
      <c r="I82" s="247"/>
      <c r="J82" s="252"/>
      <c r="K82" s="242"/>
      <c r="L82" s="243"/>
      <c r="M82" s="249"/>
      <c r="N82" s="245"/>
      <c r="O82" s="245"/>
    </row>
    <row r="83" hidden="1" outlineLevel="1">
      <c r="A83" s="280"/>
      <c r="B83" s="296"/>
      <c r="C83" s="297"/>
      <c r="D83" s="255"/>
      <c r="E83" s="280"/>
      <c r="F83" s="238">
        <v>0.0</v>
      </c>
      <c r="G83" s="238">
        <f t="shared" si="12"/>
        <v>0</v>
      </c>
      <c r="H83" s="239">
        <f t="shared" si="13"/>
        <v>0</v>
      </c>
      <c r="I83" s="247"/>
      <c r="J83" s="252"/>
      <c r="K83" s="242"/>
      <c r="L83" s="243"/>
      <c r="M83" s="249"/>
      <c r="N83" s="245"/>
      <c r="O83" s="245"/>
    </row>
    <row r="84" hidden="1" outlineLevel="1">
      <c r="A84" s="280"/>
      <c r="B84" s="296"/>
      <c r="C84" s="297"/>
      <c r="D84" s="255"/>
      <c r="E84" s="280"/>
      <c r="F84" s="238">
        <v>0.0</v>
      </c>
      <c r="G84" s="238">
        <f t="shared" si="12"/>
        <v>0</v>
      </c>
      <c r="H84" s="239">
        <f t="shared" si="13"/>
        <v>0</v>
      </c>
      <c r="I84" s="247"/>
      <c r="J84" s="252"/>
      <c r="K84" s="242"/>
      <c r="L84" s="243"/>
      <c r="M84" s="249"/>
      <c r="N84" s="245"/>
      <c r="O84" s="245"/>
    </row>
    <row r="85" hidden="1" outlineLevel="1">
      <c r="A85" s="280"/>
      <c r="B85" s="296"/>
      <c r="C85" s="297"/>
      <c r="D85" s="255"/>
      <c r="E85" s="280"/>
      <c r="F85" s="238">
        <v>0.0</v>
      </c>
      <c r="G85" s="238">
        <f t="shared" si="12"/>
        <v>0</v>
      </c>
      <c r="H85" s="239">
        <f t="shared" si="13"/>
        <v>0</v>
      </c>
      <c r="I85" s="247"/>
      <c r="J85" s="252"/>
      <c r="K85" s="242"/>
      <c r="L85" s="243"/>
      <c r="M85" s="249"/>
      <c r="N85" s="245"/>
      <c r="O85" s="245"/>
    </row>
    <row r="86" hidden="1" outlineLevel="1">
      <c r="A86" s="280"/>
      <c r="B86" s="296"/>
      <c r="C86" s="297"/>
      <c r="D86" s="255"/>
      <c r="E86" s="280"/>
      <c r="F86" s="238">
        <v>0.0</v>
      </c>
      <c r="G86" s="238">
        <f t="shared" si="12"/>
        <v>0</v>
      </c>
      <c r="H86" s="239">
        <f t="shared" si="13"/>
        <v>0</v>
      </c>
      <c r="I86" s="247"/>
      <c r="J86" s="252"/>
      <c r="K86" s="242"/>
      <c r="L86" s="243"/>
      <c r="M86" s="249"/>
      <c r="N86" s="245"/>
      <c r="O86" s="245"/>
    </row>
    <row r="87" hidden="1" outlineLevel="1">
      <c r="A87" s="280"/>
      <c r="B87" s="296"/>
      <c r="C87" s="297"/>
      <c r="D87" s="255"/>
      <c r="E87" s="280"/>
      <c r="F87" s="238">
        <v>0.0</v>
      </c>
      <c r="G87" s="238">
        <f t="shared" si="12"/>
        <v>0</v>
      </c>
      <c r="H87" s="239">
        <f t="shared" si="13"/>
        <v>0</v>
      </c>
      <c r="I87" s="247"/>
      <c r="J87" s="252"/>
      <c r="K87" s="242"/>
      <c r="L87" s="243"/>
      <c r="M87" s="249"/>
      <c r="N87" s="245"/>
      <c r="O87" s="245"/>
    </row>
    <row r="88" hidden="1" outlineLevel="1">
      <c r="A88" s="280"/>
      <c r="B88" s="296"/>
      <c r="C88" s="297"/>
      <c r="D88" s="255"/>
      <c r="E88" s="280"/>
      <c r="F88" s="238">
        <v>0.0</v>
      </c>
      <c r="G88" s="238">
        <f t="shared" si="12"/>
        <v>0</v>
      </c>
      <c r="H88" s="239">
        <f t="shared" si="13"/>
        <v>0</v>
      </c>
      <c r="I88" s="247"/>
      <c r="J88" s="252"/>
      <c r="K88" s="242"/>
      <c r="L88" s="243"/>
      <c r="M88" s="249"/>
      <c r="N88" s="245"/>
      <c r="O88" s="245"/>
    </row>
    <row r="89" hidden="1" outlineLevel="1">
      <c r="A89" s="280"/>
      <c r="B89" s="296"/>
      <c r="C89" s="297"/>
      <c r="D89" s="255"/>
      <c r="E89" s="280"/>
      <c r="F89" s="238">
        <v>0.0</v>
      </c>
      <c r="G89" s="238">
        <f t="shared" si="12"/>
        <v>0</v>
      </c>
      <c r="H89" s="239">
        <f t="shared" si="13"/>
        <v>0</v>
      </c>
      <c r="I89" s="247"/>
      <c r="J89" s="252"/>
      <c r="K89" s="242"/>
      <c r="L89" s="243"/>
      <c r="M89" s="249"/>
      <c r="N89" s="245"/>
      <c r="O89" s="245"/>
    </row>
    <row r="90" hidden="1" outlineLevel="1">
      <c r="A90" s="280"/>
      <c r="B90" s="296"/>
      <c r="C90" s="297"/>
      <c r="D90" s="255"/>
      <c r="E90" s="280"/>
      <c r="F90" s="238">
        <v>0.0</v>
      </c>
      <c r="G90" s="238">
        <f t="shared" si="12"/>
        <v>0</v>
      </c>
      <c r="H90" s="239">
        <f t="shared" si="13"/>
        <v>0</v>
      </c>
      <c r="I90" s="247"/>
      <c r="J90" s="252"/>
      <c r="K90" s="242"/>
      <c r="L90" s="243"/>
      <c r="M90" s="249"/>
      <c r="N90" s="245"/>
      <c r="O90" s="245"/>
    </row>
    <row r="91" hidden="1" outlineLevel="1">
      <c r="A91" s="280"/>
      <c r="B91" s="296"/>
      <c r="C91" s="297"/>
      <c r="D91" s="255"/>
      <c r="E91" s="280"/>
      <c r="F91" s="238">
        <v>0.0</v>
      </c>
      <c r="G91" s="238">
        <f t="shared" si="12"/>
        <v>0</v>
      </c>
      <c r="H91" s="239">
        <f t="shared" si="13"/>
        <v>0</v>
      </c>
      <c r="I91" s="247"/>
      <c r="J91" s="252"/>
      <c r="K91" s="242"/>
      <c r="L91" s="243"/>
      <c r="M91" s="249"/>
      <c r="N91" s="245"/>
      <c r="O91" s="245"/>
    </row>
    <row r="92" hidden="1" outlineLevel="1">
      <c r="A92" s="280"/>
      <c r="B92" s="296"/>
      <c r="C92" s="297"/>
      <c r="D92" s="255"/>
      <c r="E92" s="280"/>
      <c r="F92" s="238">
        <v>0.0</v>
      </c>
      <c r="G92" s="238">
        <f t="shared" si="12"/>
        <v>0</v>
      </c>
      <c r="H92" s="239">
        <f t="shared" si="13"/>
        <v>0</v>
      </c>
      <c r="I92" s="247"/>
      <c r="J92" s="252"/>
      <c r="K92" s="242"/>
      <c r="L92" s="243"/>
      <c r="M92" s="249"/>
      <c r="N92" s="245"/>
      <c r="O92" s="245"/>
    </row>
    <row r="93" hidden="1" outlineLevel="1">
      <c r="A93" s="280"/>
      <c r="B93" s="296"/>
      <c r="C93" s="297"/>
      <c r="D93" s="255"/>
      <c r="E93" s="280"/>
      <c r="F93" s="238">
        <v>0.0</v>
      </c>
      <c r="G93" s="238">
        <f t="shared" si="12"/>
        <v>0</v>
      </c>
      <c r="H93" s="239">
        <f t="shared" si="13"/>
        <v>0</v>
      </c>
      <c r="I93" s="247"/>
      <c r="J93" s="252"/>
      <c r="K93" s="242"/>
      <c r="L93" s="243"/>
      <c r="M93" s="249"/>
      <c r="N93" s="245"/>
      <c r="O93" s="245"/>
    </row>
    <row r="94" hidden="1" outlineLevel="1">
      <c r="A94" s="280"/>
      <c r="B94" s="296"/>
      <c r="C94" s="297"/>
      <c r="D94" s="255"/>
      <c r="E94" s="280"/>
      <c r="F94" s="238">
        <v>0.0</v>
      </c>
      <c r="G94" s="238">
        <f t="shared" si="12"/>
        <v>0</v>
      </c>
      <c r="H94" s="239">
        <f t="shared" si="13"/>
        <v>0</v>
      </c>
      <c r="I94" s="247"/>
      <c r="J94" s="252"/>
      <c r="K94" s="242"/>
      <c r="L94" s="243"/>
      <c r="M94" s="249"/>
      <c r="N94" s="245"/>
      <c r="O94" s="245"/>
    </row>
    <row r="95" hidden="1" outlineLevel="1">
      <c r="A95" s="280"/>
      <c r="B95" s="296"/>
      <c r="C95" s="297"/>
      <c r="D95" s="255"/>
      <c r="E95" s="280"/>
      <c r="F95" s="238">
        <v>0.0</v>
      </c>
      <c r="G95" s="238">
        <f t="shared" si="12"/>
        <v>0</v>
      </c>
      <c r="H95" s="239">
        <f t="shared" si="13"/>
        <v>0</v>
      </c>
      <c r="I95" s="247"/>
      <c r="J95" s="252"/>
      <c r="K95" s="242"/>
      <c r="L95" s="243"/>
      <c r="M95" s="249"/>
      <c r="N95" s="245"/>
      <c r="O95" s="245"/>
    </row>
    <row r="96" hidden="1" outlineLevel="1">
      <c r="A96" s="280"/>
      <c r="B96" s="296"/>
      <c r="C96" s="297"/>
      <c r="D96" s="255"/>
      <c r="E96" s="280"/>
      <c r="F96" s="238">
        <v>0.0</v>
      </c>
      <c r="G96" s="238">
        <f t="shared" si="12"/>
        <v>0</v>
      </c>
      <c r="H96" s="239">
        <f t="shared" si="13"/>
        <v>0</v>
      </c>
      <c r="I96" s="247"/>
      <c r="J96" s="252"/>
      <c r="K96" s="242"/>
      <c r="L96" s="243"/>
      <c r="M96" s="249"/>
      <c r="N96" s="245"/>
      <c r="O96" s="245"/>
    </row>
    <row r="97" hidden="1" outlineLevel="1">
      <c r="A97" s="280"/>
      <c r="B97" s="296"/>
      <c r="C97" s="297"/>
      <c r="D97" s="255"/>
      <c r="E97" s="280"/>
      <c r="F97" s="238">
        <v>0.0</v>
      </c>
      <c r="G97" s="238">
        <f t="shared" si="12"/>
        <v>0</v>
      </c>
      <c r="H97" s="239">
        <f t="shared" si="13"/>
        <v>0</v>
      </c>
      <c r="I97" s="247"/>
      <c r="J97" s="252"/>
      <c r="K97" s="242"/>
      <c r="L97" s="243"/>
      <c r="M97" s="249"/>
      <c r="N97" s="245"/>
      <c r="O97" s="245"/>
    </row>
    <row r="98" hidden="1" outlineLevel="1">
      <c r="A98" s="280"/>
      <c r="B98" s="296"/>
      <c r="C98" s="297"/>
      <c r="D98" s="255"/>
      <c r="E98" s="280"/>
      <c r="F98" s="238">
        <v>0.0</v>
      </c>
      <c r="G98" s="238">
        <f t="shared" si="12"/>
        <v>0</v>
      </c>
      <c r="H98" s="239">
        <f t="shared" si="13"/>
        <v>0</v>
      </c>
      <c r="I98" s="247"/>
      <c r="J98" s="252"/>
      <c r="K98" s="242"/>
      <c r="L98" s="243"/>
      <c r="M98" s="249"/>
      <c r="N98" s="245"/>
      <c r="O98" s="245"/>
    </row>
    <row r="99" hidden="1" outlineLevel="1">
      <c r="A99" s="280"/>
      <c r="B99" s="296"/>
      <c r="C99" s="297"/>
      <c r="D99" s="255"/>
      <c r="E99" s="280"/>
      <c r="F99" s="238">
        <v>0.0</v>
      </c>
      <c r="G99" s="238">
        <f t="shared" si="12"/>
        <v>0</v>
      </c>
      <c r="H99" s="239">
        <f t="shared" si="13"/>
        <v>0</v>
      </c>
      <c r="I99" s="247"/>
      <c r="J99" s="252"/>
      <c r="K99" s="242"/>
      <c r="L99" s="243"/>
      <c r="M99" s="249"/>
      <c r="N99" s="245"/>
      <c r="O99" s="245"/>
    </row>
    <row r="100" hidden="1" outlineLevel="1">
      <c r="A100" s="280"/>
      <c r="B100" s="296"/>
      <c r="C100" s="297"/>
      <c r="D100" s="255"/>
      <c r="E100" s="280"/>
      <c r="F100" s="238">
        <v>0.0</v>
      </c>
      <c r="G100" s="238">
        <f t="shared" si="12"/>
        <v>0</v>
      </c>
      <c r="H100" s="239">
        <f t="shared" si="13"/>
        <v>0</v>
      </c>
      <c r="I100" s="247"/>
      <c r="J100" s="252"/>
      <c r="K100" s="242"/>
      <c r="L100" s="243"/>
      <c r="M100" s="249"/>
      <c r="N100" s="245"/>
      <c r="O100" s="245"/>
    </row>
    <row r="101" hidden="1" outlineLevel="1">
      <c r="A101" s="280"/>
      <c r="B101" s="296"/>
      <c r="C101" s="297"/>
      <c r="D101" s="255"/>
      <c r="E101" s="280"/>
      <c r="F101" s="238">
        <v>0.0</v>
      </c>
      <c r="G101" s="238">
        <f t="shared" si="12"/>
        <v>0</v>
      </c>
      <c r="H101" s="239">
        <f t="shared" si="13"/>
        <v>0</v>
      </c>
      <c r="I101" s="247"/>
      <c r="J101" s="252"/>
      <c r="K101" s="242"/>
      <c r="L101" s="243"/>
      <c r="M101" s="249"/>
      <c r="N101" s="245"/>
      <c r="O101" s="245"/>
    </row>
    <row r="102" hidden="1" outlineLevel="1">
      <c r="A102" s="280"/>
      <c r="B102" s="296"/>
      <c r="C102" s="297"/>
      <c r="D102" s="255"/>
      <c r="E102" s="280"/>
      <c r="F102" s="238">
        <v>0.0</v>
      </c>
      <c r="G102" s="238">
        <f t="shared" si="12"/>
        <v>0</v>
      </c>
      <c r="H102" s="239">
        <f t="shared" si="13"/>
        <v>0</v>
      </c>
      <c r="I102" s="247"/>
      <c r="J102" s="252"/>
      <c r="K102" s="242"/>
      <c r="L102" s="243"/>
      <c r="M102" s="249"/>
      <c r="N102" s="245"/>
      <c r="O102" s="245"/>
    </row>
    <row r="103" hidden="1" outlineLevel="1">
      <c r="A103" s="280"/>
      <c r="B103" s="296"/>
      <c r="C103" s="297"/>
      <c r="D103" s="255"/>
      <c r="E103" s="280"/>
      <c r="F103" s="238">
        <v>0.0</v>
      </c>
      <c r="G103" s="238">
        <f t="shared" si="12"/>
        <v>0</v>
      </c>
      <c r="H103" s="239">
        <f t="shared" si="13"/>
        <v>0</v>
      </c>
      <c r="I103" s="247"/>
      <c r="J103" s="252"/>
      <c r="K103" s="242"/>
      <c r="L103" s="243"/>
      <c r="M103" s="249"/>
      <c r="N103" s="245"/>
      <c r="O103" s="245"/>
    </row>
    <row r="104" hidden="1" outlineLevel="1">
      <c r="A104" s="280"/>
      <c r="B104" s="296"/>
      <c r="C104" s="297"/>
      <c r="D104" s="255"/>
      <c r="E104" s="280"/>
      <c r="F104" s="238">
        <v>0.0</v>
      </c>
      <c r="G104" s="238">
        <f t="shared" si="12"/>
        <v>0</v>
      </c>
      <c r="H104" s="239">
        <f t="shared" si="13"/>
        <v>0</v>
      </c>
      <c r="I104" s="247"/>
      <c r="J104" s="252"/>
      <c r="K104" s="242"/>
      <c r="L104" s="243"/>
      <c r="M104" s="249"/>
      <c r="N104" s="245"/>
      <c r="O104" s="245"/>
    </row>
    <row r="105" hidden="1" outlineLevel="1">
      <c r="A105" s="280"/>
      <c r="B105" s="296"/>
      <c r="C105" s="297"/>
      <c r="D105" s="255"/>
      <c r="E105" s="280"/>
      <c r="F105" s="238">
        <v>0.0</v>
      </c>
      <c r="G105" s="238">
        <f t="shared" si="12"/>
        <v>0</v>
      </c>
      <c r="H105" s="239">
        <f t="shared" si="13"/>
        <v>0</v>
      </c>
      <c r="I105" s="247"/>
      <c r="J105" s="252"/>
      <c r="K105" s="242"/>
      <c r="L105" s="243"/>
      <c r="M105" s="249"/>
      <c r="N105" s="245"/>
      <c r="O105" s="245"/>
    </row>
    <row r="106" hidden="1" outlineLevel="1">
      <c r="A106" s="280"/>
      <c r="B106" s="296"/>
      <c r="C106" s="297"/>
      <c r="D106" s="255"/>
      <c r="E106" s="280"/>
      <c r="F106" s="238">
        <v>0.0</v>
      </c>
      <c r="G106" s="238">
        <f t="shared" si="12"/>
        <v>0</v>
      </c>
      <c r="H106" s="239">
        <f t="shared" si="13"/>
        <v>0</v>
      </c>
      <c r="I106" s="247"/>
      <c r="J106" s="252"/>
      <c r="K106" s="242"/>
      <c r="L106" s="243"/>
      <c r="M106" s="249"/>
      <c r="N106" s="245"/>
      <c r="O106" s="245"/>
    </row>
    <row r="107" hidden="1" outlineLevel="1">
      <c r="A107" s="280"/>
      <c r="B107" s="296"/>
      <c r="C107" s="297"/>
      <c r="D107" s="255"/>
      <c r="E107" s="280"/>
      <c r="F107" s="238">
        <v>0.0</v>
      </c>
      <c r="G107" s="238">
        <f t="shared" si="12"/>
        <v>0</v>
      </c>
      <c r="H107" s="239">
        <f t="shared" si="13"/>
        <v>0</v>
      </c>
      <c r="I107" s="247"/>
      <c r="J107" s="252"/>
      <c r="K107" s="242"/>
      <c r="L107" s="243"/>
      <c r="M107" s="249"/>
      <c r="N107" s="245"/>
      <c r="O107" s="245"/>
    </row>
    <row r="108" hidden="1" outlineLevel="1">
      <c r="A108" s="280"/>
      <c r="B108" s="296"/>
      <c r="C108" s="297"/>
      <c r="D108" s="255"/>
      <c r="E108" s="280"/>
      <c r="F108" s="238">
        <v>0.0</v>
      </c>
      <c r="G108" s="238">
        <f t="shared" si="12"/>
        <v>0</v>
      </c>
      <c r="H108" s="239">
        <f t="shared" si="13"/>
        <v>0</v>
      </c>
      <c r="I108" s="247"/>
      <c r="J108" s="252"/>
      <c r="K108" s="242"/>
      <c r="L108" s="243"/>
      <c r="M108" s="249"/>
      <c r="N108" s="245"/>
      <c r="O108" s="245"/>
    </row>
    <row r="109" hidden="1" outlineLevel="1">
      <c r="A109" s="280"/>
      <c r="B109" s="296"/>
      <c r="C109" s="297"/>
      <c r="D109" s="255"/>
      <c r="E109" s="280"/>
      <c r="F109" s="238">
        <v>0.0</v>
      </c>
      <c r="G109" s="238">
        <f t="shared" si="12"/>
        <v>0</v>
      </c>
      <c r="H109" s="239">
        <f t="shared" si="13"/>
        <v>0</v>
      </c>
      <c r="I109" s="247"/>
      <c r="J109" s="252"/>
      <c r="K109" s="242"/>
      <c r="L109" s="243"/>
      <c r="M109" s="249"/>
      <c r="N109" s="245"/>
      <c r="O109" s="245"/>
    </row>
    <row r="110" hidden="1" outlineLevel="1">
      <c r="A110" s="280"/>
      <c r="B110" s="296"/>
      <c r="C110" s="297"/>
      <c r="D110" s="255"/>
      <c r="E110" s="280"/>
      <c r="F110" s="238">
        <v>0.0</v>
      </c>
      <c r="G110" s="238">
        <f t="shared" si="12"/>
        <v>0</v>
      </c>
      <c r="H110" s="239">
        <f t="shared" si="13"/>
        <v>0</v>
      </c>
      <c r="I110" s="247"/>
      <c r="J110" s="252"/>
      <c r="K110" s="242"/>
      <c r="L110" s="243"/>
      <c r="M110" s="249"/>
      <c r="N110" s="245"/>
      <c r="O110" s="245"/>
    </row>
    <row r="111" hidden="1" outlineLevel="1">
      <c r="A111" s="280"/>
      <c r="B111" s="296"/>
      <c r="C111" s="297"/>
      <c r="D111" s="255"/>
      <c r="E111" s="280"/>
      <c r="F111" s="238">
        <v>0.0</v>
      </c>
      <c r="G111" s="238">
        <f t="shared" si="12"/>
        <v>0</v>
      </c>
      <c r="H111" s="239">
        <f t="shared" si="13"/>
        <v>0</v>
      </c>
      <c r="I111" s="247"/>
      <c r="J111" s="252"/>
      <c r="K111" s="242"/>
      <c r="L111" s="243"/>
      <c r="M111" s="249"/>
      <c r="N111" s="245"/>
      <c r="O111" s="245"/>
    </row>
    <row r="112" hidden="1" outlineLevel="1">
      <c r="A112" s="280"/>
      <c r="B112" s="296"/>
      <c r="C112" s="297"/>
      <c r="D112" s="255"/>
      <c r="E112" s="280"/>
      <c r="F112" s="238">
        <v>0.0</v>
      </c>
      <c r="G112" s="238">
        <f t="shared" si="12"/>
        <v>0</v>
      </c>
      <c r="H112" s="239">
        <f t="shared" si="13"/>
        <v>0</v>
      </c>
      <c r="I112" s="247"/>
      <c r="J112" s="252"/>
      <c r="K112" s="242"/>
      <c r="L112" s="243"/>
      <c r="M112" s="249"/>
      <c r="N112" s="245"/>
      <c r="O112" s="245"/>
    </row>
    <row r="113" hidden="1" outlineLevel="1">
      <c r="A113" s="280"/>
      <c r="B113" s="296"/>
      <c r="C113" s="297"/>
      <c r="D113" s="255"/>
      <c r="E113" s="280"/>
      <c r="F113" s="238">
        <v>0.0</v>
      </c>
      <c r="G113" s="238">
        <f t="shared" si="12"/>
        <v>0</v>
      </c>
      <c r="H113" s="239">
        <f t="shared" si="13"/>
        <v>0</v>
      </c>
      <c r="I113" s="247"/>
      <c r="J113" s="252"/>
      <c r="K113" s="242"/>
      <c r="L113" s="243"/>
      <c r="M113" s="249"/>
      <c r="N113" s="245"/>
      <c r="O113" s="245"/>
    </row>
    <row r="114" hidden="1" outlineLevel="1">
      <c r="A114" s="280"/>
      <c r="B114" s="296"/>
      <c r="C114" s="297"/>
      <c r="D114" s="255"/>
      <c r="E114" s="280"/>
      <c r="F114" s="238">
        <v>0.0</v>
      </c>
      <c r="G114" s="238">
        <f t="shared" si="12"/>
        <v>0</v>
      </c>
      <c r="H114" s="239">
        <f t="shared" si="13"/>
        <v>0</v>
      </c>
      <c r="I114" s="247"/>
      <c r="J114" s="252"/>
      <c r="K114" s="242"/>
      <c r="L114" s="243"/>
      <c r="M114" s="249"/>
      <c r="N114" s="245"/>
      <c r="O114" s="245"/>
    </row>
    <row r="115" hidden="1" outlineLevel="1">
      <c r="A115" s="280"/>
      <c r="B115" s="296"/>
      <c r="C115" s="297"/>
      <c r="D115" s="255"/>
      <c r="E115" s="280"/>
      <c r="F115" s="238">
        <v>0.0</v>
      </c>
      <c r="G115" s="238">
        <f t="shared" si="12"/>
        <v>0</v>
      </c>
      <c r="H115" s="239">
        <f t="shared" si="13"/>
        <v>0</v>
      </c>
      <c r="I115" s="247"/>
      <c r="J115" s="252"/>
      <c r="K115" s="242"/>
      <c r="L115" s="243"/>
      <c r="M115" s="249"/>
      <c r="N115" s="245"/>
      <c r="O115" s="245"/>
    </row>
    <row r="116" hidden="1" outlineLevel="1">
      <c r="A116" s="280"/>
      <c r="B116" s="296"/>
      <c r="C116" s="297"/>
      <c r="D116" s="255"/>
      <c r="E116" s="280"/>
      <c r="F116" s="238">
        <v>0.0</v>
      </c>
      <c r="G116" s="238">
        <f t="shared" si="12"/>
        <v>0</v>
      </c>
      <c r="H116" s="239">
        <f t="shared" si="13"/>
        <v>0</v>
      </c>
      <c r="I116" s="247"/>
      <c r="J116" s="252"/>
      <c r="K116" s="242"/>
      <c r="L116" s="243"/>
      <c r="M116" s="249"/>
      <c r="N116" s="245"/>
      <c r="O116" s="245"/>
    </row>
    <row r="117" hidden="1" outlineLevel="1">
      <c r="A117" s="280"/>
      <c r="B117" s="296"/>
      <c r="C117" s="297"/>
      <c r="D117" s="255"/>
      <c r="E117" s="280"/>
      <c r="F117" s="238">
        <v>0.0</v>
      </c>
      <c r="G117" s="238">
        <f t="shared" si="12"/>
        <v>0</v>
      </c>
      <c r="H117" s="239">
        <f t="shared" si="13"/>
        <v>0</v>
      </c>
      <c r="I117" s="247"/>
      <c r="J117" s="252"/>
      <c r="K117" s="242"/>
      <c r="L117" s="243"/>
      <c r="M117" s="249"/>
      <c r="N117" s="245"/>
      <c r="O117" s="245"/>
    </row>
    <row r="118" hidden="1" outlineLevel="1">
      <c r="A118" s="280"/>
      <c r="B118" s="296"/>
      <c r="C118" s="297"/>
      <c r="D118" s="255"/>
      <c r="E118" s="280"/>
      <c r="F118" s="238">
        <v>0.0</v>
      </c>
      <c r="G118" s="238">
        <f t="shared" si="12"/>
        <v>0</v>
      </c>
      <c r="H118" s="239">
        <f t="shared" si="13"/>
        <v>0</v>
      </c>
      <c r="I118" s="247"/>
      <c r="J118" s="252"/>
      <c r="K118" s="242"/>
      <c r="L118" s="243"/>
      <c r="M118" s="249"/>
      <c r="N118" s="245"/>
      <c r="O118" s="245"/>
    </row>
    <row r="119" hidden="1" outlineLevel="1">
      <c r="A119" s="280"/>
      <c r="B119" s="296"/>
      <c r="C119" s="297"/>
      <c r="D119" s="255"/>
      <c r="E119" s="280"/>
      <c r="F119" s="238">
        <v>0.0</v>
      </c>
      <c r="G119" s="238">
        <f t="shared" si="12"/>
        <v>0</v>
      </c>
      <c r="H119" s="239">
        <f t="shared" si="13"/>
        <v>0</v>
      </c>
      <c r="I119" s="247"/>
      <c r="J119" s="252"/>
      <c r="K119" s="242"/>
      <c r="L119" s="243"/>
      <c r="M119" s="249"/>
      <c r="N119" s="245"/>
      <c r="O119" s="245"/>
    </row>
    <row r="120" hidden="1" outlineLevel="1">
      <c r="A120" s="280"/>
      <c r="B120" s="296"/>
      <c r="C120" s="297"/>
      <c r="D120" s="255"/>
      <c r="E120" s="280"/>
      <c r="F120" s="238">
        <v>0.0</v>
      </c>
      <c r="G120" s="238">
        <f t="shared" si="12"/>
        <v>0</v>
      </c>
      <c r="H120" s="239">
        <f t="shared" si="13"/>
        <v>0</v>
      </c>
      <c r="I120" s="247"/>
      <c r="J120" s="252"/>
      <c r="K120" s="242"/>
      <c r="L120" s="243"/>
      <c r="M120" s="249"/>
      <c r="N120" s="245"/>
      <c r="O120" s="245"/>
    </row>
    <row r="121" hidden="1" outlineLevel="1">
      <c r="A121" s="280"/>
      <c r="B121" s="296"/>
      <c r="C121" s="297"/>
      <c r="D121" s="255"/>
      <c r="E121" s="280"/>
      <c r="F121" s="238">
        <v>0.0</v>
      </c>
      <c r="G121" s="238">
        <f t="shared" si="12"/>
        <v>0</v>
      </c>
      <c r="H121" s="239">
        <f t="shared" si="13"/>
        <v>0</v>
      </c>
      <c r="I121" s="247"/>
      <c r="J121" s="252"/>
      <c r="K121" s="242"/>
      <c r="L121" s="243"/>
      <c r="M121" s="249"/>
      <c r="N121" s="245"/>
      <c r="O121" s="245"/>
    </row>
    <row r="122" hidden="1" outlineLevel="1">
      <c r="A122" s="280"/>
      <c r="B122" s="296"/>
      <c r="C122" s="297"/>
      <c r="D122" s="255"/>
      <c r="E122" s="280"/>
      <c r="F122" s="238">
        <v>0.0</v>
      </c>
      <c r="G122" s="238">
        <f t="shared" si="12"/>
        <v>0</v>
      </c>
      <c r="H122" s="239">
        <f t="shared" si="13"/>
        <v>0</v>
      </c>
      <c r="I122" s="247"/>
      <c r="J122" s="252"/>
      <c r="K122" s="242"/>
      <c r="L122" s="243"/>
      <c r="M122" s="249"/>
      <c r="N122" s="245"/>
      <c r="O122" s="245"/>
    </row>
    <row r="123" hidden="1" outlineLevel="1">
      <c r="A123" s="280"/>
      <c r="B123" s="296"/>
      <c r="C123" s="297"/>
      <c r="D123" s="255"/>
      <c r="E123" s="280"/>
      <c r="F123" s="238">
        <v>0.0</v>
      </c>
      <c r="G123" s="238">
        <f t="shared" si="12"/>
        <v>0</v>
      </c>
      <c r="H123" s="239">
        <f t="shared" si="13"/>
        <v>0</v>
      </c>
      <c r="I123" s="247"/>
      <c r="J123" s="252"/>
      <c r="K123" s="242"/>
      <c r="L123" s="243"/>
      <c r="M123" s="249"/>
      <c r="N123" s="245"/>
      <c r="O123" s="245"/>
    </row>
    <row r="124" hidden="1" outlineLevel="1">
      <c r="A124" s="280"/>
      <c r="B124" s="296"/>
      <c r="C124" s="297"/>
      <c r="D124" s="255"/>
      <c r="E124" s="280"/>
      <c r="F124" s="238">
        <v>0.0</v>
      </c>
      <c r="G124" s="238">
        <f t="shared" si="12"/>
        <v>0</v>
      </c>
      <c r="H124" s="239">
        <f t="shared" si="13"/>
        <v>0</v>
      </c>
      <c r="I124" s="247"/>
      <c r="J124" s="252"/>
      <c r="K124" s="242"/>
      <c r="L124" s="243"/>
      <c r="M124" s="249"/>
      <c r="N124" s="245"/>
      <c r="O124" s="245"/>
    </row>
    <row r="125" hidden="1" outlineLevel="1">
      <c r="A125" s="280"/>
      <c r="B125" s="296"/>
      <c r="C125" s="297"/>
      <c r="D125" s="255"/>
      <c r="E125" s="280"/>
      <c r="F125" s="238">
        <v>0.0</v>
      </c>
      <c r="G125" s="238">
        <f t="shared" si="12"/>
        <v>0</v>
      </c>
      <c r="H125" s="239">
        <f t="shared" si="13"/>
        <v>0</v>
      </c>
      <c r="I125" s="247"/>
      <c r="J125" s="252"/>
      <c r="K125" s="242"/>
      <c r="L125" s="243"/>
      <c r="M125" s="249"/>
      <c r="N125" s="245"/>
      <c r="O125" s="245"/>
    </row>
    <row r="126" hidden="1" outlineLevel="1">
      <c r="A126" s="280"/>
      <c r="B126" s="296"/>
      <c r="C126" s="297"/>
      <c r="D126" s="255"/>
      <c r="E126" s="280"/>
      <c r="F126" s="238">
        <v>0.0</v>
      </c>
      <c r="G126" s="238">
        <f t="shared" si="12"/>
        <v>0</v>
      </c>
      <c r="H126" s="239">
        <f t="shared" si="13"/>
        <v>0</v>
      </c>
      <c r="I126" s="247"/>
      <c r="J126" s="252"/>
      <c r="K126" s="242"/>
      <c r="L126" s="243"/>
      <c r="M126" s="249"/>
      <c r="N126" s="245"/>
      <c r="O126" s="245"/>
    </row>
    <row r="127" hidden="1" outlineLevel="1">
      <c r="A127" s="280"/>
      <c r="B127" s="296"/>
      <c r="C127" s="297"/>
      <c r="D127" s="255"/>
      <c r="E127" s="280"/>
      <c r="F127" s="238">
        <v>0.0</v>
      </c>
      <c r="G127" s="238">
        <f t="shared" si="12"/>
        <v>0</v>
      </c>
      <c r="H127" s="239">
        <f t="shared" si="13"/>
        <v>0</v>
      </c>
      <c r="I127" s="247"/>
      <c r="J127" s="252"/>
      <c r="K127" s="242"/>
      <c r="L127" s="243"/>
      <c r="M127" s="249"/>
      <c r="N127" s="245"/>
      <c r="O127" s="245"/>
    </row>
    <row r="128" hidden="1" outlineLevel="1">
      <c r="A128" s="280"/>
      <c r="B128" s="296"/>
      <c r="C128" s="297"/>
      <c r="D128" s="255"/>
      <c r="E128" s="280"/>
      <c r="F128" s="238">
        <v>0.0</v>
      </c>
      <c r="G128" s="238">
        <f t="shared" si="12"/>
        <v>0</v>
      </c>
      <c r="H128" s="239">
        <f t="shared" si="13"/>
        <v>0</v>
      </c>
      <c r="I128" s="247"/>
      <c r="J128" s="252"/>
      <c r="K128" s="242"/>
      <c r="L128" s="243"/>
      <c r="M128" s="249"/>
      <c r="N128" s="245"/>
      <c r="O128" s="245"/>
    </row>
    <row r="129" hidden="1" outlineLevel="1">
      <c r="A129" s="280"/>
      <c r="B129" s="296"/>
      <c r="C129" s="297"/>
      <c r="D129" s="255"/>
      <c r="E129" s="280"/>
      <c r="F129" s="238">
        <v>0.0</v>
      </c>
      <c r="G129" s="238">
        <f t="shared" si="12"/>
        <v>0</v>
      </c>
      <c r="H129" s="239">
        <f t="shared" si="13"/>
        <v>0</v>
      </c>
      <c r="I129" s="247"/>
      <c r="J129" s="252"/>
      <c r="K129" s="242"/>
      <c r="L129" s="243"/>
      <c r="M129" s="249"/>
      <c r="N129" s="245"/>
      <c r="O129" s="245"/>
    </row>
    <row r="130" hidden="1" outlineLevel="1">
      <c r="A130" s="280"/>
      <c r="B130" s="296"/>
      <c r="C130" s="297"/>
      <c r="D130" s="255"/>
      <c r="E130" s="280"/>
      <c r="F130" s="238">
        <v>0.0</v>
      </c>
      <c r="G130" s="238">
        <f t="shared" si="12"/>
        <v>0</v>
      </c>
      <c r="H130" s="239">
        <f t="shared" si="13"/>
        <v>0</v>
      </c>
      <c r="I130" s="247"/>
      <c r="J130" s="252"/>
      <c r="K130" s="242"/>
      <c r="L130" s="243"/>
      <c r="M130" s="249"/>
      <c r="N130" s="245"/>
      <c r="O130" s="245"/>
    </row>
    <row r="131" hidden="1" outlineLevel="1">
      <c r="A131" s="280"/>
      <c r="B131" s="296"/>
      <c r="C131" s="297"/>
      <c r="D131" s="255"/>
      <c r="E131" s="280"/>
      <c r="F131" s="238">
        <v>0.0</v>
      </c>
      <c r="G131" s="238">
        <f t="shared" si="12"/>
        <v>0</v>
      </c>
      <c r="H131" s="239">
        <f t="shared" si="13"/>
        <v>0</v>
      </c>
      <c r="I131" s="247"/>
      <c r="J131" s="252"/>
      <c r="K131" s="242"/>
      <c r="L131" s="243"/>
      <c r="M131" s="249"/>
      <c r="N131" s="245"/>
      <c r="O131" s="245"/>
    </row>
    <row r="132" hidden="1" outlineLevel="1">
      <c r="A132" s="280"/>
      <c r="B132" s="296"/>
      <c r="C132" s="297"/>
      <c r="D132" s="255"/>
      <c r="E132" s="280"/>
      <c r="F132" s="238">
        <v>0.0</v>
      </c>
      <c r="G132" s="238">
        <f t="shared" si="12"/>
        <v>0</v>
      </c>
      <c r="H132" s="239">
        <f t="shared" si="13"/>
        <v>0</v>
      </c>
      <c r="I132" s="247"/>
      <c r="J132" s="252"/>
      <c r="K132" s="242"/>
      <c r="L132" s="243"/>
      <c r="M132" s="249"/>
      <c r="N132" s="245"/>
      <c r="O132" s="245"/>
    </row>
    <row r="133" hidden="1" outlineLevel="1">
      <c r="A133" s="280"/>
      <c r="B133" s="296"/>
      <c r="C133" s="297"/>
      <c r="D133" s="255"/>
      <c r="E133" s="280"/>
      <c r="F133" s="238">
        <v>0.0</v>
      </c>
      <c r="G133" s="238">
        <f t="shared" si="12"/>
        <v>0</v>
      </c>
      <c r="H133" s="239">
        <f t="shared" si="13"/>
        <v>0</v>
      </c>
      <c r="I133" s="247"/>
      <c r="J133" s="252"/>
      <c r="K133" s="242"/>
      <c r="L133" s="243"/>
      <c r="M133" s="249"/>
      <c r="N133" s="245"/>
      <c r="O133" s="245"/>
    </row>
    <row r="134" hidden="1" outlineLevel="1">
      <c r="A134" s="280"/>
      <c r="B134" s="296"/>
      <c r="C134" s="297"/>
      <c r="D134" s="255"/>
      <c r="E134" s="280"/>
      <c r="F134" s="238">
        <v>0.0</v>
      </c>
      <c r="G134" s="238">
        <f t="shared" si="12"/>
        <v>0</v>
      </c>
      <c r="H134" s="239">
        <f t="shared" si="13"/>
        <v>0</v>
      </c>
      <c r="I134" s="247"/>
      <c r="J134" s="252"/>
      <c r="K134" s="242"/>
      <c r="L134" s="243"/>
      <c r="M134" s="249"/>
      <c r="N134" s="245"/>
      <c r="O134" s="245"/>
    </row>
    <row r="135" hidden="1" outlineLevel="1">
      <c r="A135" s="280"/>
      <c r="B135" s="296"/>
      <c r="C135" s="297"/>
      <c r="D135" s="255"/>
      <c r="E135" s="280"/>
      <c r="F135" s="238">
        <v>0.0</v>
      </c>
      <c r="G135" s="238">
        <f t="shared" si="12"/>
        <v>0</v>
      </c>
      <c r="H135" s="239">
        <f t="shared" si="13"/>
        <v>0</v>
      </c>
      <c r="I135" s="247"/>
      <c r="J135" s="252"/>
      <c r="K135" s="242"/>
      <c r="L135" s="243"/>
      <c r="M135" s="249"/>
      <c r="N135" s="245"/>
      <c r="O135" s="245"/>
    </row>
    <row r="136" hidden="1" outlineLevel="1">
      <c r="A136" s="280"/>
      <c r="B136" s="296"/>
      <c r="C136" s="297"/>
      <c r="D136" s="255"/>
      <c r="E136" s="280"/>
      <c r="F136" s="238">
        <v>0.0</v>
      </c>
      <c r="G136" s="238">
        <f t="shared" si="12"/>
        <v>0</v>
      </c>
      <c r="H136" s="239">
        <f t="shared" si="13"/>
        <v>0</v>
      </c>
      <c r="I136" s="247"/>
      <c r="J136" s="252"/>
      <c r="K136" s="242"/>
      <c r="L136" s="243"/>
      <c r="M136" s="249"/>
      <c r="N136" s="245"/>
      <c r="O136" s="245"/>
    </row>
    <row r="137" hidden="1" outlineLevel="1">
      <c r="A137" s="280"/>
      <c r="B137" s="296"/>
      <c r="C137" s="297"/>
      <c r="D137" s="255"/>
      <c r="E137" s="280"/>
      <c r="F137" s="238">
        <v>0.0</v>
      </c>
      <c r="G137" s="238">
        <f t="shared" si="12"/>
        <v>0</v>
      </c>
      <c r="H137" s="239">
        <f t="shared" si="13"/>
        <v>0</v>
      </c>
      <c r="I137" s="247"/>
      <c r="J137" s="252"/>
      <c r="K137" s="242"/>
      <c r="L137" s="243"/>
      <c r="M137" s="249"/>
      <c r="N137" s="245"/>
      <c r="O137" s="245"/>
    </row>
    <row r="138" hidden="1" outlineLevel="1">
      <c r="A138" s="280"/>
      <c r="B138" s="296"/>
      <c r="C138" s="297"/>
      <c r="D138" s="255"/>
      <c r="E138" s="280"/>
      <c r="F138" s="238">
        <v>0.0</v>
      </c>
      <c r="G138" s="238">
        <f t="shared" si="12"/>
        <v>0</v>
      </c>
      <c r="H138" s="239">
        <f t="shared" si="13"/>
        <v>0</v>
      </c>
      <c r="I138" s="247"/>
      <c r="J138" s="252"/>
      <c r="K138" s="242"/>
      <c r="L138" s="243"/>
      <c r="M138" s="249"/>
      <c r="N138" s="245"/>
      <c r="O138" s="245"/>
    </row>
    <row r="139" hidden="1" outlineLevel="1">
      <c r="A139" s="280"/>
      <c r="B139" s="296"/>
      <c r="C139" s="297"/>
      <c r="D139" s="255"/>
      <c r="E139" s="280"/>
      <c r="F139" s="238">
        <v>0.0</v>
      </c>
      <c r="G139" s="238">
        <f t="shared" si="12"/>
        <v>0</v>
      </c>
      <c r="H139" s="239">
        <f t="shared" si="13"/>
        <v>0</v>
      </c>
      <c r="I139" s="247"/>
      <c r="J139" s="252"/>
      <c r="K139" s="242"/>
      <c r="L139" s="243"/>
      <c r="M139" s="249"/>
      <c r="N139" s="245"/>
      <c r="O139" s="245"/>
    </row>
    <row r="140" hidden="1" outlineLevel="1">
      <c r="A140" s="280"/>
      <c r="B140" s="296"/>
      <c r="C140" s="297"/>
      <c r="D140" s="255"/>
      <c r="E140" s="280"/>
      <c r="F140" s="238">
        <v>0.0</v>
      </c>
      <c r="G140" s="238">
        <f t="shared" si="12"/>
        <v>0</v>
      </c>
      <c r="H140" s="239">
        <f t="shared" si="13"/>
        <v>0</v>
      </c>
      <c r="I140" s="247"/>
      <c r="J140" s="252"/>
      <c r="K140" s="242"/>
      <c r="L140" s="243"/>
      <c r="M140" s="249"/>
      <c r="N140" s="245"/>
      <c r="O140" s="245"/>
    </row>
    <row r="141" hidden="1" outlineLevel="1">
      <c r="A141" s="280"/>
      <c r="B141" s="296"/>
      <c r="C141" s="297"/>
      <c r="D141" s="255"/>
      <c r="E141" s="280"/>
      <c r="F141" s="238">
        <v>0.0</v>
      </c>
      <c r="G141" s="238">
        <f t="shared" si="12"/>
        <v>0</v>
      </c>
      <c r="H141" s="239">
        <f t="shared" si="13"/>
        <v>0</v>
      </c>
      <c r="I141" s="247"/>
      <c r="J141" s="252"/>
      <c r="K141" s="242"/>
      <c r="L141" s="243"/>
      <c r="M141" s="249"/>
      <c r="N141" s="245"/>
      <c r="O141" s="245"/>
    </row>
    <row r="142" hidden="1" outlineLevel="1">
      <c r="A142" s="280"/>
      <c r="B142" s="296"/>
      <c r="C142" s="297"/>
      <c r="D142" s="255"/>
      <c r="E142" s="280"/>
      <c r="F142" s="238">
        <v>0.0</v>
      </c>
      <c r="G142" s="238">
        <f t="shared" si="12"/>
        <v>0</v>
      </c>
      <c r="H142" s="239">
        <f t="shared" si="13"/>
        <v>0</v>
      </c>
      <c r="I142" s="247"/>
      <c r="J142" s="252"/>
      <c r="K142" s="242"/>
      <c r="L142" s="243"/>
      <c r="M142" s="249"/>
      <c r="N142" s="245"/>
      <c r="O142" s="245"/>
    </row>
    <row r="143" hidden="1" outlineLevel="1">
      <c r="A143" s="280"/>
      <c r="B143" s="296"/>
      <c r="C143" s="297"/>
      <c r="D143" s="255"/>
      <c r="E143" s="280"/>
      <c r="F143" s="238">
        <v>0.0</v>
      </c>
      <c r="G143" s="238">
        <f t="shared" si="12"/>
        <v>0</v>
      </c>
      <c r="H143" s="239">
        <f t="shared" si="13"/>
        <v>0</v>
      </c>
      <c r="I143" s="247"/>
      <c r="J143" s="252"/>
      <c r="K143" s="242"/>
      <c r="L143" s="243"/>
      <c r="M143" s="249"/>
      <c r="N143" s="245"/>
      <c r="O143" s="245"/>
    </row>
    <row r="144" hidden="1" outlineLevel="1">
      <c r="A144" s="280"/>
      <c r="B144" s="296"/>
      <c r="C144" s="297"/>
      <c r="D144" s="255"/>
      <c r="E144" s="280"/>
      <c r="F144" s="238">
        <v>0.0</v>
      </c>
      <c r="G144" s="238">
        <f t="shared" si="12"/>
        <v>0</v>
      </c>
      <c r="H144" s="239">
        <f t="shared" si="13"/>
        <v>0</v>
      </c>
      <c r="I144" s="247"/>
      <c r="J144" s="252"/>
      <c r="K144" s="242"/>
      <c r="L144" s="243"/>
      <c r="M144" s="249"/>
      <c r="N144" s="245"/>
      <c r="O144" s="245"/>
    </row>
    <row r="145" hidden="1" outlineLevel="1">
      <c r="A145" s="280"/>
      <c r="B145" s="296"/>
      <c r="C145" s="297"/>
      <c r="D145" s="255"/>
      <c r="E145" s="280"/>
      <c r="F145" s="238">
        <v>0.0</v>
      </c>
      <c r="G145" s="238">
        <f t="shared" si="12"/>
        <v>0</v>
      </c>
      <c r="H145" s="239">
        <f t="shared" si="13"/>
        <v>0</v>
      </c>
      <c r="I145" s="247"/>
      <c r="J145" s="252"/>
      <c r="K145" s="242"/>
      <c r="L145" s="243"/>
      <c r="M145" s="249"/>
      <c r="N145" s="245"/>
      <c r="O145" s="245"/>
    </row>
    <row r="146" hidden="1" outlineLevel="1">
      <c r="A146" s="280"/>
      <c r="B146" s="296"/>
      <c r="C146" s="297"/>
      <c r="D146" s="255"/>
      <c r="E146" s="280"/>
      <c r="F146" s="238">
        <v>0.0</v>
      </c>
      <c r="G146" s="238">
        <f t="shared" si="12"/>
        <v>0</v>
      </c>
      <c r="H146" s="239">
        <f t="shared" si="13"/>
        <v>0</v>
      </c>
      <c r="I146" s="247"/>
      <c r="J146" s="252"/>
      <c r="K146" s="242"/>
      <c r="L146" s="243"/>
      <c r="M146" s="249"/>
      <c r="N146" s="245"/>
      <c r="O146" s="245"/>
    </row>
    <row r="147" hidden="1" outlineLevel="1">
      <c r="A147" s="280"/>
      <c r="B147" s="296"/>
      <c r="C147" s="297"/>
      <c r="D147" s="255"/>
      <c r="E147" s="280"/>
      <c r="F147" s="238">
        <v>0.0</v>
      </c>
      <c r="G147" s="238">
        <f t="shared" si="12"/>
        <v>0</v>
      </c>
      <c r="H147" s="239">
        <f t="shared" si="13"/>
        <v>0</v>
      </c>
      <c r="I147" s="247"/>
      <c r="J147" s="252"/>
      <c r="K147" s="242"/>
      <c r="L147" s="243"/>
      <c r="M147" s="249"/>
      <c r="N147" s="245"/>
      <c r="O147" s="245"/>
    </row>
    <row r="148" hidden="1" outlineLevel="1">
      <c r="A148" s="280"/>
      <c r="B148" s="296"/>
      <c r="C148" s="297"/>
      <c r="D148" s="255"/>
      <c r="E148" s="280"/>
      <c r="F148" s="238">
        <v>0.0</v>
      </c>
      <c r="G148" s="238">
        <f t="shared" si="12"/>
        <v>0</v>
      </c>
      <c r="H148" s="239">
        <f t="shared" si="13"/>
        <v>0</v>
      </c>
      <c r="I148" s="247"/>
      <c r="J148" s="252"/>
      <c r="K148" s="242"/>
      <c r="L148" s="243"/>
      <c r="M148" s="249"/>
      <c r="N148" s="245"/>
      <c r="O148" s="245"/>
    </row>
    <row r="149" hidden="1" outlineLevel="1">
      <c r="A149" s="280"/>
      <c r="B149" s="296"/>
      <c r="C149" s="297"/>
      <c r="D149" s="255"/>
      <c r="E149" s="280"/>
      <c r="F149" s="238">
        <v>0.0</v>
      </c>
      <c r="G149" s="238">
        <f t="shared" si="12"/>
        <v>0</v>
      </c>
      <c r="H149" s="239">
        <f t="shared" si="13"/>
        <v>0</v>
      </c>
      <c r="I149" s="247"/>
      <c r="J149" s="252"/>
      <c r="K149" s="242"/>
      <c r="L149" s="243"/>
      <c r="M149" s="249"/>
      <c r="N149" s="245"/>
      <c r="O149" s="245"/>
    </row>
    <row r="150" hidden="1" outlineLevel="1">
      <c r="A150" s="280"/>
      <c r="B150" s="296"/>
      <c r="C150" s="297"/>
      <c r="D150" s="255"/>
      <c r="E150" s="280"/>
      <c r="F150" s="238">
        <v>0.0</v>
      </c>
      <c r="G150" s="238">
        <f t="shared" si="12"/>
        <v>0</v>
      </c>
      <c r="H150" s="239">
        <f t="shared" si="13"/>
        <v>0</v>
      </c>
      <c r="I150" s="247"/>
      <c r="J150" s="252"/>
      <c r="K150" s="242"/>
      <c r="L150" s="243"/>
      <c r="M150" s="249"/>
      <c r="N150" s="245"/>
      <c r="O150" s="245"/>
    </row>
    <row r="151" hidden="1" outlineLevel="1">
      <c r="A151" s="280"/>
      <c r="B151" s="296"/>
      <c r="C151" s="297"/>
      <c r="D151" s="255"/>
      <c r="E151" s="280"/>
      <c r="F151" s="238">
        <v>0.0</v>
      </c>
      <c r="G151" s="238">
        <f t="shared" si="12"/>
        <v>0</v>
      </c>
      <c r="H151" s="239">
        <f t="shared" si="13"/>
        <v>0</v>
      </c>
      <c r="I151" s="247"/>
      <c r="J151" s="252"/>
      <c r="K151" s="242"/>
      <c r="L151" s="243"/>
      <c r="M151" s="249"/>
      <c r="N151" s="245"/>
      <c r="O151" s="245"/>
    </row>
    <row r="152" hidden="1" outlineLevel="1">
      <c r="A152" s="280"/>
      <c r="B152" s="296"/>
      <c r="C152" s="297"/>
      <c r="D152" s="255"/>
      <c r="E152" s="280"/>
      <c r="F152" s="238">
        <v>0.0</v>
      </c>
      <c r="G152" s="238">
        <f t="shared" si="12"/>
        <v>0</v>
      </c>
      <c r="H152" s="239">
        <f t="shared" si="13"/>
        <v>0</v>
      </c>
      <c r="I152" s="247"/>
      <c r="J152" s="252"/>
      <c r="K152" s="242"/>
      <c r="L152" s="243"/>
      <c r="M152" s="249"/>
      <c r="N152" s="245"/>
      <c r="O152" s="245"/>
    </row>
    <row r="153" hidden="1" outlineLevel="1">
      <c r="A153" s="280"/>
      <c r="B153" s="296"/>
      <c r="C153" s="297"/>
      <c r="D153" s="255"/>
      <c r="E153" s="280"/>
      <c r="F153" s="238">
        <v>0.0</v>
      </c>
      <c r="G153" s="238">
        <f t="shared" si="12"/>
        <v>0</v>
      </c>
      <c r="H153" s="239">
        <f t="shared" si="13"/>
        <v>0</v>
      </c>
      <c r="I153" s="247"/>
      <c r="J153" s="252"/>
      <c r="K153" s="242"/>
      <c r="L153" s="243"/>
      <c r="M153" s="249"/>
      <c r="N153" s="245"/>
      <c r="O153" s="245"/>
    </row>
    <row r="154" hidden="1" outlineLevel="1">
      <c r="A154" s="280"/>
      <c r="B154" s="296"/>
      <c r="C154" s="297"/>
      <c r="D154" s="255"/>
      <c r="E154" s="280"/>
      <c r="F154" s="238">
        <v>0.0</v>
      </c>
      <c r="G154" s="238">
        <f t="shared" si="12"/>
        <v>0</v>
      </c>
      <c r="H154" s="239">
        <f t="shared" si="13"/>
        <v>0</v>
      </c>
      <c r="I154" s="247"/>
      <c r="J154" s="252"/>
      <c r="K154" s="242"/>
      <c r="L154" s="243"/>
      <c r="M154" s="249"/>
      <c r="N154" s="245"/>
      <c r="O154" s="245"/>
    </row>
    <row r="155" hidden="1" outlineLevel="1">
      <c r="A155" s="280"/>
      <c r="B155" s="296"/>
      <c r="C155" s="297"/>
      <c r="D155" s="255"/>
      <c r="E155" s="280"/>
      <c r="F155" s="238">
        <v>0.0</v>
      </c>
      <c r="G155" s="238">
        <f t="shared" si="12"/>
        <v>0</v>
      </c>
      <c r="H155" s="239">
        <f t="shared" si="13"/>
        <v>0</v>
      </c>
      <c r="I155" s="247"/>
      <c r="J155" s="252"/>
      <c r="K155" s="242"/>
      <c r="L155" s="243"/>
      <c r="M155" s="249"/>
      <c r="N155" s="245"/>
      <c r="O155" s="245"/>
    </row>
    <row r="156" hidden="1" outlineLevel="1">
      <c r="A156" s="280"/>
      <c r="B156" s="296"/>
      <c r="C156" s="297"/>
      <c r="D156" s="255"/>
      <c r="E156" s="280"/>
      <c r="F156" s="238">
        <v>0.0</v>
      </c>
      <c r="G156" s="238">
        <f t="shared" si="12"/>
        <v>0</v>
      </c>
      <c r="H156" s="239">
        <f t="shared" si="13"/>
        <v>0</v>
      </c>
      <c r="I156" s="247"/>
      <c r="J156" s="252"/>
      <c r="K156" s="242"/>
      <c r="L156" s="243"/>
      <c r="M156" s="249"/>
      <c r="N156" s="245"/>
      <c r="O156" s="245"/>
    </row>
    <row r="157" hidden="1" outlineLevel="1">
      <c r="A157" s="280"/>
      <c r="B157" s="296"/>
      <c r="C157" s="297"/>
      <c r="D157" s="255"/>
      <c r="E157" s="280"/>
      <c r="F157" s="238">
        <v>0.0</v>
      </c>
      <c r="G157" s="238">
        <f t="shared" si="12"/>
        <v>0</v>
      </c>
      <c r="H157" s="239">
        <f t="shared" si="13"/>
        <v>0</v>
      </c>
      <c r="I157" s="247"/>
      <c r="J157" s="252"/>
      <c r="K157" s="242"/>
      <c r="L157" s="243"/>
      <c r="M157" s="249"/>
      <c r="N157" s="245"/>
      <c r="O157" s="245"/>
    </row>
    <row r="158" hidden="1" outlineLevel="1">
      <c r="A158" s="280"/>
      <c r="B158" s="296"/>
      <c r="C158" s="297"/>
      <c r="D158" s="255"/>
      <c r="E158" s="280"/>
      <c r="F158" s="238">
        <v>0.0</v>
      </c>
      <c r="G158" s="238">
        <f t="shared" si="12"/>
        <v>0</v>
      </c>
      <c r="H158" s="239">
        <f t="shared" si="13"/>
        <v>0</v>
      </c>
      <c r="I158" s="247"/>
      <c r="J158" s="252"/>
      <c r="K158" s="242"/>
      <c r="L158" s="243"/>
      <c r="M158" s="249"/>
      <c r="N158" s="245"/>
      <c r="O158" s="245"/>
    </row>
    <row r="159" hidden="1" outlineLevel="1">
      <c r="A159" s="280"/>
      <c r="B159" s="296"/>
      <c r="C159" s="297"/>
      <c r="D159" s="255"/>
      <c r="E159" s="280"/>
      <c r="F159" s="238">
        <v>0.0</v>
      </c>
      <c r="G159" s="238">
        <f t="shared" si="12"/>
        <v>0</v>
      </c>
      <c r="H159" s="239">
        <f t="shared" si="13"/>
        <v>0</v>
      </c>
      <c r="I159" s="247"/>
      <c r="J159" s="252"/>
      <c r="K159" s="242"/>
      <c r="L159" s="243"/>
      <c r="M159" s="249"/>
      <c r="N159" s="245"/>
      <c r="O159" s="245"/>
    </row>
    <row r="160" hidden="1" outlineLevel="1">
      <c r="A160" s="280"/>
      <c r="B160" s="296"/>
      <c r="C160" s="297"/>
      <c r="D160" s="255"/>
      <c r="E160" s="280"/>
      <c r="F160" s="238">
        <v>0.0</v>
      </c>
      <c r="G160" s="238">
        <f t="shared" si="12"/>
        <v>0</v>
      </c>
      <c r="H160" s="239">
        <f t="shared" si="13"/>
        <v>0</v>
      </c>
      <c r="I160" s="247"/>
      <c r="J160" s="252"/>
      <c r="K160" s="242"/>
      <c r="L160" s="243"/>
      <c r="M160" s="249"/>
      <c r="N160" s="245"/>
      <c r="O160" s="245"/>
    </row>
    <row r="161" hidden="1" outlineLevel="1">
      <c r="A161" s="280"/>
      <c r="B161" s="296"/>
      <c r="C161" s="297"/>
      <c r="D161" s="255"/>
      <c r="E161" s="280"/>
      <c r="F161" s="238">
        <v>0.0</v>
      </c>
      <c r="G161" s="238">
        <f t="shared" si="12"/>
        <v>0</v>
      </c>
      <c r="H161" s="239">
        <f t="shared" si="13"/>
        <v>0</v>
      </c>
      <c r="I161" s="247"/>
      <c r="J161" s="252"/>
      <c r="K161" s="242"/>
      <c r="L161" s="243"/>
      <c r="M161" s="249"/>
      <c r="N161" s="245"/>
      <c r="O161" s="245"/>
    </row>
    <row r="162" hidden="1" outlineLevel="1">
      <c r="A162" s="280"/>
      <c r="B162" s="296"/>
      <c r="C162" s="297"/>
      <c r="D162" s="255"/>
      <c r="E162" s="280"/>
      <c r="F162" s="238">
        <v>0.0</v>
      </c>
      <c r="G162" s="238">
        <f t="shared" si="12"/>
        <v>0</v>
      </c>
      <c r="H162" s="239">
        <f t="shared" si="13"/>
        <v>0</v>
      </c>
      <c r="I162" s="247"/>
      <c r="J162" s="252"/>
      <c r="K162" s="242"/>
      <c r="L162" s="243"/>
      <c r="M162" s="249"/>
      <c r="N162" s="245"/>
      <c r="O162" s="245"/>
    </row>
    <row r="163" hidden="1" outlineLevel="1">
      <c r="A163" s="280"/>
      <c r="B163" s="296"/>
      <c r="C163" s="297"/>
      <c r="D163" s="255"/>
      <c r="E163" s="280"/>
      <c r="F163" s="238">
        <v>0.0</v>
      </c>
      <c r="G163" s="238">
        <f t="shared" si="12"/>
        <v>0</v>
      </c>
      <c r="H163" s="239">
        <f t="shared" si="13"/>
        <v>0</v>
      </c>
      <c r="I163" s="247"/>
      <c r="J163" s="252"/>
      <c r="K163" s="242"/>
      <c r="L163" s="243"/>
      <c r="M163" s="249"/>
      <c r="N163" s="245"/>
      <c r="O163" s="245"/>
    </row>
    <row r="164" hidden="1" outlineLevel="1">
      <c r="A164" s="280"/>
      <c r="B164" s="296"/>
      <c r="C164" s="297"/>
      <c r="D164" s="255"/>
      <c r="E164" s="280"/>
      <c r="F164" s="238">
        <v>0.0</v>
      </c>
      <c r="G164" s="238">
        <f t="shared" si="12"/>
        <v>0</v>
      </c>
      <c r="H164" s="239">
        <f t="shared" si="13"/>
        <v>0</v>
      </c>
      <c r="I164" s="247"/>
      <c r="J164" s="252"/>
      <c r="K164" s="242"/>
      <c r="L164" s="243"/>
      <c r="M164" s="249"/>
      <c r="N164" s="245"/>
      <c r="O164" s="245"/>
    </row>
    <row r="165" hidden="1" outlineLevel="1">
      <c r="A165" s="280"/>
      <c r="B165" s="296"/>
      <c r="C165" s="297"/>
      <c r="D165" s="255"/>
      <c r="E165" s="280"/>
      <c r="F165" s="238">
        <v>0.0</v>
      </c>
      <c r="G165" s="238">
        <f t="shared" si="12"/>
        <v>0</v>
      </c>
      <c r="H165" s="239">
        <f t="shared" si="13"/>
        <v>0</v>
      </c>
      <c r="I165" s="247"/>
      <c r="J165" s="252"/>
      <c r="K165" s="242"/>
      <c r="L165" s="243"/>
      <c r="M165" s="249"/>
      <c r="N165" s="245"/>
      <c r="O165" s="245"/>
    </row>
    <row r="166" hidden="1" outlineLevel="1">
      <c r="A166" s="280"/>
      <c r="B166" s="296"/>
      <c r="C166" s="297"/>
      <c r="D166" s="255"/>
      <c r="E166" s="280"/>
      <c r="F166" s="238">
        <v>0.0</v>
      </c>
      <c r="G166" s="238">
        <f t="shared" si="12"/>
        <v>0</v>
      </c>
      <c r="H166" s="239">
        <f t="shared" si="13"/>
        <v>0</v>
      </c>
      <c r="I166" s="247"/>
      <c r="J166" s="252"/>
      <c r="K166" s="242"/>
      <c r="L166" s="243"/>
      <c r="M166" s="249"/>
      <c r="N166" s="245"/>
      <c r="O166" s="245"/>
    </row>
    <row r="167" hidden="1" outlineLevel="1">
      <c r="A167" s="280"/>
      <c r="B167" s="296"/>
      <c r="C167" s="297"/>
      <c r="D167" s="255"/>
      <c r="E167" s="280"/>
      <c r="F167" s="238">
        <v>0.0</v>
      </c>
      <c r="G167" s="238">
        <f t="shared" si="12"/>
        <v>0</v>
      </c>
      <c r="H167" s="239">
        <f t="shared" si="13"/>
        <v>0</v>
      </c>
      <c r="I167" s="247"/>
      <c r="J167" s="252"/>
      <c r="K167" s="242"/>
      <c r="L167" s="243"/>
      <c r="M167" s="249"/>
      <c r="N167" s="245"/>
      <c r="O167" s="245"/>
    </row>
    <row r="168" hidden="1" outlineLevel="1">
      <c r="A168" s="280"/>
      <c r="B168" s="296"/>
      <c r="C168" s="297"/>
      <c r="D168" s="255"/>
      <c r="E168" s="280"/>
      <c r="F168" s="238">
        <v>0.0</v>
      </c>
      <c r="G168" s="238">
        <f t="shared" si="12"/>
        <v>0</v>
      </c>
      <c r="H168" s="239">
        <f t="shared" si="13"/>
        <v>0</v>
      </c>
      <c r="I168" s="247"/>
      <c r="J168" s="252"/>
      <c r="K168" s="242"/>
      <c r="L168" s="243"/>
      <c r="M168" s="249"/>
      <c r="N168" s="245"/>
      <c r="O168" s="245"/>
    </row>
    <row r="169" hidden="1" outlineLevel="1">
      <c r="A169" s="280"/>
      <c r="B169" s="296"/>
      <c r="C169" s="297"/>
      <c r="D169" s="255"/>
      <c r="E169" s="280"/>
      <c r="F169" s="238">
        <v>0.0</v>
      </c>
      <c r="G169" s="238">
        <f t="shared" si="12"/>
        <v>0</v>
      </c>
      <c r="H169" s="239">
        <f t="shared" si="13"/>
        <v>0</v>
      </c>
      <c r="I169" s="247"/>
      <c r="J169" s="252"/>
      <c r="K169" s="242"/>
      <c r="L169" s="243"/>
      <c r="M169" s="249"/>
      <c r="N169" s="245"/>
      <c r="O169" s="245"/>
    </row>
    <row r="170" hidden="1" outlineLevel="1">
      <c r="A170" s="280"/>
      <c r="B170" s="296"/>
      <c r="C170" s="297"/>
      <c r="D170" s="255"/>
      <c r="E170" s="280"/>
      <c r="F170" s="238">
        <v>0.0</v>
      </c>
      <c r="G170" s="238">
        <f t="shared" si="12"/>
        <v>0</v>
      </c>
      <c r="H170" s="239">
        <f t="shared" si="13"/>
        <v>0</v>
      </c>
      <c r="I170" s="247"/>
      <c r="J170" s="252"/>
      <c r="K170" s="242"/>
      <c r="L170" s="243"/>
      <c r="M170" s="249"/>
      <c r="N170" s="245"/>
      <c r="O170" s="245"/>
    </row>
    <row r="171" hidden="1" outlineLevel="1">
      <c r="A171" s="280"/>
      <c r="B171" s="296"/>
      <c r="C171" s="297"/>
      <c r="D171" s="255"/>
      <c r="E171" s="280"/>
      <c r="F171" s="238">
        <v>0.0</v>
      </c>
      <c r="G171" s="238">
        <f t="shared" si="12"/>
        <v>0</v>
      </c>
      <c r="H171" s="239">
        <f t="shared" si="13"/>
        <v>0</v>
      </c>
      <c r="I171" s="247"/>
      <c r="J171" s="252"/>
      <c r="K171" s="242"/>
      <c r="L171" s="243"/>
      <c r="M171" s="249"/>
      <c r="N171" s="245"/>
      <c r="O171" s="245"/>
    </row>
    <row r="172" hidden="1" outlineLevel="1">
      <c r="A172" s="280"/>
      <c r="B172" s="296"/>
      <c r="C172" s="297"/>
      <c r="D172" s="255"/>
      <c r="E172" s="280"/>
      <c r="F172" s="238">
        <v>0.0</v>
      </c>
      <c r="G172" s="238">
        <f t="shared" si="12"/>
        <v>0</v>
      </c>
      <c r="H172" s="239">
        <f t="shared" si="13"/>
        <v>0</v>
      </c>
      <c r="I172" s="247"/>
      <c r="J172" s="252"/>
      <c r="K172" s="242"/>
      <c r="L172" s="243"/>
      <c r="M172" s="249"/>
      <c r="N172" s="245"/>
      <c r="O172" s="245"/>
    </row>
    <row r="173" hidden="1" outlineLevel="1">
      <c r="A173" s="280"/>
      <c r="B173" s="296"/>
      <c r="C173" s="297"/>
      <c r="D173" s="255"/>
      <c r="E173" s="280"/>
      <c r="F173" s="238">
        <v>0.0</v>
      </c>
      <c r="G173" s="238">
        <f t="shared" si="12"/>
        <v>0</v>
      </c>
      <c r="H173" s="239">
        <f t="shared" si="13"/>
        <v>0</v>
      </c>
      <c r="I173" s="247"/>
      <c r="J173" s="252"/>
      <c r="K173" s="242"/>
      <c r="L173" s="243"/>
      <c r="M173" s="249"/>
      <c r="N173" s="245"/>
      <c r="O173" s="245"/>
    </row>
    <row r="174" hidden="1" outlineLevel="1">
      <c r="A174" s="280"/>
      <c r="B174" s="296"/>
      <c r="C174" s="297"/>
      <c r="D174" s="255"/>
      <c r="E174" s="280"/>
      <c r="F174" s="238">
        <v>0.0</v>
      </c>
      <c r="G174" s="238">
        <f t="shared" si="12"/>
        <v>0</v>
      </c>
      <c r="H174" s="239">
        <f t="shared" si="13"/>
        <v>0</v>
      </c>
      <c r="I174" s="247"/>
      <c r="J174" s="252"/>
      <c r="K174" s="242"/>
      <c r="L174" s="243"/>
      <c r="M174" s="249"/>
      <c r="N174" s="245"/>
      <c r="O174" s="245"/>
    </row>
    <row r="175" hidden="1" outlineLevel="1">
      <c r="A175" s="280"/>
      <c r="B175" s="296"/>
      <c r="C175" s="297"/>
      <c r="D175" s="255"/>
      <c r="E175" s="280"/>
      <c r="F175" s="238">
        <v>0.0</v>
      </c>
      <c r="G175" s="238">
        <f t="shared" si="12"/>
        <v>0</v>
      </c>
      <c r="H175" s="239">
        <f t="shared" si="13"/>
        <v>0</v>
      </c>
      <c r="I175" s="247"/>
      <c r="J175" s="252"/>
      <c r="K175" s="242"/>
      <c r="L175" s="243"/>
      <c r="M175" s="249"/>
      <c r="N175" s="245"/>
      <c r="O175" s="245"/>
    </row>
    <row r="176" hidden="1" outlineLevel="1">
      <c r="A176" s="280"/>
      <c r="B176" s="296"/>
      <c r="C176" s="297"/>
      <c r="D176" s="255"/>
      <c r="E176" s="280"/>
      <c r="F176" s="238">
        <v>0.0</v>
      </c>
      <c r="G176" s="238">
        <f t="shared" si="12"/>
        <v>0</v>
      </c>
      <c r="H176" s="239">
        <f t="shared" si="13"/>
        <v>0</v>
      </c>
      <c r="I176" s="247"/>
      <c r="J176" s="252"/>
      <c r="K176" s="242"/>
      <c r="L176" s="243"/>
      <c r="M176" s="249"/>
      <c r="N176" s="245"/>
      <c r="O176" s="245"/>
    </row>
    <row r="177" hidden="1" outlineLevel="1">
      <c r="A177" s="280"/>
      <c r="B177" s="296"/>
      <c r="C177" s="297"/>
      <c r="D177" s="255"/>
      <c r="E177" s="280"/>
      <c r="F177" s="238">
        <v>0.0</v>
      </c>
      <c r="G177" s="238">
        <f t="shared" si="12"/>
        <v>0</v>
      </c>
      <c r="H177" s="239">
        <f t="shared" si="13"/>
        <v>0</v>
      </c>
      <c r="I177" s="247"/>
      <c r="J177" s="252"/>
      <c r="K177" s="242"/>
      <c r="L177" s="243"/>
      <c r="M177" s="249"/>
      <c r="N177" s="245"/>
      <c r="O177" s="245"/>
    </row>
    <row r="178" hidden="1" outlineLevel="1">
      <c r="A178" s="280"/>
      <c r="B178" s="296"/>
      <c r="C178" s="297"/>
      <c r="D178" s="255"/>
      <c r="E178" s="280"/>
      <c r="F178" s="238">
        <v>0.0</v>
      </c>
      <c r="G178" s="238">
        <f t="shared" si="12"/>
        <v>0</v>
      </c>
      <c r="H178" s="239">
        <f t="shared" si="13"/>
        <v>0</v>
      </c>
      <c r="I178" s="247"/>
      <c r="J178" s="252"/>
      <c r="K178" s="242"/>
      <c r="L178" s="243"/>
      <c r="M178" s="249"/>
      <c r="N178" s="245"/>
      <c r="O178" s="245"/>
    </row>
    <row r="179" hidden="1" outlineLevel="1">
      <c r="A179" s="280"/>
      <c r="B179" s="296"/>
      <c r="C179" s="297"/>
      <c r="D179" s="255"/>
      <c r="E179" s="280"/>
      <c r="F179" s="238">
        <v>0.0</v>
      </c>
      <c r="G179" s="238">
        <f t="shared" si="12"/>
        <v>0</v>
      </c>
      <c r="H179" s="239">
        <f t="shared" si="13"/>
        <v>0</v>
      </c>
      <c r="I179" s="247"/>
      <c r="J179" s="252"/>
      <c r="K179" s="242"/>
      <c r="L179" s="243"/>
      <c r="M179" s="249"/>
      <c r="N179" s="245"/>
      <c r="O179" s="245"/>
    </row>
    <row r="180" hidden="1" outlineLevel="1">
      <c r="A180" s="280"/>
      <c r="B180" s="296"/>
      <c r="C180" s="297"/>
      <c r="D180" s="255"/>
      <c r="E180" s="280"/>
      <c r="F180" s="238">
        <v>0.0</v>
      </c>
      <c r="G180" s="238">
        <f t="shared" si="12"/>
        <v>0</v>
      </c>
      <c r="H180" s="239">
        <f t="shared" si="13"/>
        <v>0</v>
      </c>
      <c r="I180" s="247"/>
      <c r="J180" s="252"/>
      <c r="K180" s="242"/>
      <c r="L180" s="243"/>
      <c r="M180" s="249"/>
      <c r="N180" s="245"/>
      <c r="O180" s="245"/>
    </row>
    <row r="181" hidden="1" outlineLevel="1">
      <c r="A181" s="280"/>
      <c r="B181" s="296"/>
      <c r="C181" s="297"/>
      <c r="D181" s="255"/>
      <c r="E181" s="280"/>
      <c r="F181" s="238">
        <v>0.0</v>
      </c>
      <c r="G181" s="238">
        <f t="shared" si="12"/>
        <v>0</v>
      </c>
      <c r="H181" s="239">
        <f t="shared" si="13"/>
        <v>0</v>
      </c>
      <c r="I181" s="247"/>
      <c r="J181" s="252"/>
      <c r="K181" s="242"/>
      <c r="L181" s="243"/>
      <c r="M181" s="249"/>
      <c r="N181" s="245"/>
      <c r="O181" s="245"/>
    </row>
    <row r="182" hidden="1" outlineLevel="1">
      <c r="A182" s="280"/>
      <c r="B182" s="296"/>
      <c r="C182" s="297"/>
      <c r="D182" s="255"/>
      <c r="E182" s="280"/>
      <c r="F182" s="238">
        <v>0.0</v>
      </c>
      <c r="G182" s="238">
        <f t="shared" si="12"/>
        <v>0</v>
      </c>
      <c r="H182" s="239">
        <f t="shared" si="13"/>
        <v>0</v>
      </c>
      <c r="I182" s="247"/>
      <c r="J182" s="252"/>
      <c r="K182" s="242"/>
      <c r="L182" s="243"/>
      <c r="M182" s="249"/>
      <c r="N182" s="245"/>
      <c r="O182" s="245"/>
    </row>
    <row r="183" hidden="1" outlineLevel="1">
      <c r="A183" s="280"/>
      <c r="B183" s="296"/>
      <c r="C183" s="297"/>
      <c r="D183" s="255"/>
      <c r="E183" s="280"/>
      <c r="F183" s="238">
        <v>0.0</v>
      </c>
      <c r="G183" s="238">
        <f t="shared" si="12"/>
        <v>0</v>
      </c>
      <c r="H183" s="239">
        <f t="shared" si="13"/>
        <v>0</v>
      </c>
      <c r="I183" s="247"/>
      <c r="J183" s="252"/>
      <c r="K183" s="242"/>
      <c r="L183" s="243"/>
      <c r="M183" s="249"/>
      <c r="N183" s="245"/>
      <c r="O183" s="245"/>
    </row>
    <row r="184" hidden="1" outlineLevel="1">
      <c r="A184" s="280"/>
      <c r="B184" s="296"/>
      <c r="C184" s="297"/>
      <c r="D184" s="255"/>
      <c r="E184" s="280"/>
      <c r="F184" s="238">
        <v>0.0</v>
      </c>
      <c r="G184" s="238">
        <f t="shared" si="12"/>
        <v>0</v>
      </c>
      <c r="H184" s="239">
        <f t="shared" si="13"/>
        <v>0</v>
      </c>
      <c r="I184" s="247"/>
      <c r="J184" s="252"/>
      <c r="K184" s="242"/>
      <c r="L184" s="243"/>
      <c r="M184" s="249"/>
      <c r="N184" s="245"/>
      <c r="O184" s="245"/>
    </row>
    <row r="185" hidden="1" outlineLevel="1">
      <c r="A185" s="280"/>
      <c r="B185" s="296"/>
      <c r="C185" s="297"/>
      <c r="D185" s="255"/>
      <c r="E185" s="280"/>
      <c r="F185" s="238">
        <v>0.0</v>
      </c>
      <c r="G185" s="238">
        <f t="shared" si="12"/>
        <v>0</v>
      </c>
      <c r="H185" s="239">
        <f t="shared" si="13"/>
        <v>0</v>
      </c>
      <c r="I185" s="247"/>
      <c r="J185" s="252"/>
      <c r="K185" s="242"/>
      <c r="L185" s="243"/>
      <c r="M185" s="249"/>
      <c r="N185" s="245"/>
      <c r="O185" s="245"/>
    </row>
    <row r="186" hidden="1" outlineLevel="1">
      <c r="A186" s="280"/>
      <c r="B186" s="296"/>
      <c r="C186" s="297"/>
      <c r="D186" s="255"/>
      <c r="E186" s="280"/>
      <c r="F186" s="238">
        <v>0.0</v>
      </c>
      <c r="G186" s="238">
        <f t="shared" si="12"/>
        <v>0</v>
      </c>
      <c r="H186" s="239">
        <f t="shared" si="13"/>
        <v>0</v>
      </c>
      <c r="I186" s="247"/>
      <c r="J186" s="252"/>
      <c r="K186" s="242"/>
      <c r="L186" s="243"/>
      <c r="M186" s="249"/>
      <c r="N186" s="245"/>
      <c r="O186" s="245"/>
    </row>
    <row r="187" hidden="1" outlineLevel="1">
      <c r="A187" s="280"/>
      <c r="B187" s="296"/>
      <c r="C187" s="297"/>
      <c r="D187" s="255"/>
      <c r="E187" s="280"/>
      <c r="F187" s="238">
        <v>0.0</v>
      </c>
      <c r="G187" s="238">
        <f t="shared" si="12"/>
        <v>0</v>
      </c>
      <c r="H187" s="239">
        <f t="shared" si="13"/>
        <v>0</v>
      </c>
      <c r="I187" s="247"/>
      <c r="J187" s="252"/>
      <c r="K187" s="242"/>
      <c r="L187" s="243"/>
      <c r="M187" s="249"/>
      <c r="N187" s="245"/>
      <c r="O187" s="245"/>
    </row>
    <row r="188" hidden="1" outlineLevel="1">
      <c r="A188" s="280"/>
      <c r="B188" s="296"/>
      <c r="C188" s="297"/>
      <c r="D188" s="255"/>
      <c r="E188" s="280"/>
      <c r="F188" s="238">
        <v>0.0</v>
      </c>
      <c r="G188" s="238">
        <f t="shared" si="12"/>
        <v>0</v>
      </c>
      <c r="H188" s="239">
        <f t="shared" si="13"/>
        <v>0</v>
      </c>
      <c r="I188" s="247"/>
      <c r="J188" s="252"/>
      <c r="K188" s="242"/>
      <c r="L188" s="243"/>
      <c r="M188" s="249"/>
      <c r="N188" s="245"/>
      <c r="O188" s="245"/>
    </row>
    <row r="189" hidden="1" outlineLevel="1">
      <c r="A189" s="280"/>
      <c r="B189" s="296"/>
      <c r="C189" s="297"/>
      <c r="D189" s="255"/>
      <c r="E189" s="280"/>
      <c r="F189" s="238">
        <v>0.0</v>
      </c>
      <c r="G189" s="238">
        <f t="shared" si="12"/>
        <v>0</v>
      </c>
      <c r="H189" s="239">
        <f t="shared" si="13"/>
        <v>0</v>
      </c>
      <c r="I189" s="247"/>
      <c r="J189" s="252"/>
      <c r="K189" s="242"/>
      <c r="L189" s="243"/>
      <c r="M189" s="249"/>
      <c r="N189" s="245"/>
      <c r="O189" s="245"/>
    </row>
    <row r="190" hidden="1" outlineLevel="1">
      <c r="A190" s="280"/>
      <c r="B190" s="296"/>
      <c r="C190" s="297"/>
      <c r="D190" s="255"/>
      <c r="E190" s="280"/>
      <c r="F190" s="238">
        <v>0.0</v>
      </c>
      <c r="G190" s="238">
        <f t="shared" si="12"/>
        <v>0</v>
      </c>
      <c r="H190" s="239">
        <f t="shared" si="13"/>
        <v>0</v>
      </c>
      <c r="I190" s="247"/>
      <c r="J190" s="252"/>
      <c r="K190" s="242"/>
      <c r="L190" s="243"/>
      <c r="M190" s="249"/>
      <c r="N190" s="245"/>
      <c r="O190" s="245"/>
    </row>
    <row r="191" hidden="1" outlineLevel="1">
      <c r="A191" s="280"/>
      <c r="B191" s="296"/>
      <c r="C191" s="297"/>
      <c r="D191" s="255"/>
      <c r="E191" s="280"/>
      <c r="F191" s="238">
        <v>0.0</v>
      </c>
      <c r="G191" s="238">
        <f t="shared" si="12"/>
        <v>0</v>
      </c>
      <c r="H191" s="239">
        <f t="shared" si="13"/>
        <v>0</v>
      </c>
      <c r="I191" s="247"/>
      <c r="J191" s="252"/>
      <c r="K191" s="242"/>
      <c r="L191" s="243"/>
      <c r="M191" s="249"/>
      <c r="N191" s="245"/>
      <c r="O191" s="245"/>
    </row>
    <row r="192" hidden="1" outlineLevel="1">
      <c r="A192" s="280"/>
      <c r="B192" s="296"/>
      <c r="C192" s="297"/>
      <c r="D192" s="255"/>
      <c r="E192" s="280"/>
      <c r="F192" s="238">
        <v>0.0</v>
      </c>
      <c r="G192" s="238">
        <f t="shared" si="12"/>
        <v>0</v>
      </c>
      <c r="H192" s="239">
        <f t="shared" si="13"/>
        <v>0</v>
      </c>
      <c r="I192" s="247"/>
      <c r="J192" s="252"/>
      <c r="K192" s="242"/>
      <c r="L192" s="243"/>
      <c r="M192" s="249"/>
      <c r="N192" s="245"/>
      <c r="O192" s="245"/>
    </row>
    <row r="193">
      <c r="A193" s="280"/>
      <c r="B193" s="296"/>
      <c r="C193" s="297"/>
      <c r="D193" s="255"/>
      <c r="E193" s="280"/>
      <c r="F193" s="238"/>
      <c r="G193" s="238"/>
      <c r="H193" s="239"/>
      <c r="I193" s="247"/>
      <c r="J193" s="252"/>
      <c r="K193" s="242"/>
      <c r="L193" s="243"/>
      <c r="M193" s="249"/>
      <c r="N193" s="245"/>
      <c r="O193" s="245"/>
    </row>
    <row r="194">
      <c r="A194" s="298"/>
      <c r="B194" s="299"/>
      <c r="C194" s="300"/>
      <c r="D194" s="301"/>
      <c r="E194" s="298"/>
      <c r="F194" s="298"/>
      <c r="G194" s="238"/>
      <c r="H194" s="298"/>
      <c r="I194" s="298"/>
      <c r="J194" s="302"/>
      <c r="K194" s="302"/>
      <c r="L194" s="303"/>
      <c r="M194" s="302"/>
      <c r="N194" s="298"/>
      <c r="O194" s="298"/>
    </row>
    <row r="195">
      <c r="A195" s="304"/>
      <c r="B195" s="305" t="s">
        <v>92</v>
      </c>
      <c r="C195" s="306"/>
      <c r="D195" s="307"/>
      <c r="E195" s="308"/>
      <c r="F195" s="308"/>
      <c r="G195" s="308"/>
      <c r="H195" s="308"/>
      <c r="I195" s="308"/>
      <c r="J195" s="309"/>
      <c r="K195" s="309"/>
      <c r="L195" s="310"/>
      <c r="M195" s="309"/>
      <c r="N195" s="308"/>
      <c r="O195" s="308"/>
    </row>
    <row r="196">
      <c r="A196" s="311"/>
      <c r="B196" s="312"/>
      <c r="C196" s="313"/>
      <c r="D196" s="314"/>
      <c r="E196" s="311"/>
      <c r="F196" s="311"/>
      <c r="G196" s="311"/>
      <c r="H196" s="311"/>
      <c r="I196" s="311"/>
      <c r="J196" s="315"/>
      <c r="K196" s="315"/>
      <c r="L196" s="316"/>
      <c r="M196" s="315"/>
      <c r="N196" s="311"/>
      <c r="O196" s="311"/>
    </row>
    <row r="197">
      <c r="A197" s="317">
        <f t="shared" ref="A197:A235" si="14">row()-203</f>
        <v>-6</v>
      </c>
      <c r="B197" s="318" t="s">
        <v>93</v>
      </c>
      <c r="C197" s="319" t="s">
        <v>154</v>
      </c>
      <c r="D197" s="320">
        <v>1.995088134E9</v>
      </c>
      <c r="E197" s="321">
        <v>300.0</v>
      </c>
      <c r="F197" s="322">
        <v>200.0</v>
      </c>
      <c r="G197" s="323">
        <f t="shared" ref="G197:G235" si="15">SUM(E197,F197)</f>
        <v>500</v>
      </c>
      <c r="H197" s="324">
        <f t="shared" ref="H197:H235" si="16">G197-SUM(J197:N197)</f>
        <v>200</v>
      </c>
      <c r="I197" s="325"/>
      <c r="J197" s="326"/>
      <c r="K197" s="327"/>
      <c r="L197" s="328">
        <v>300.0</v>
      </c>
      <c r="M197" s="329"/>
      <c r="N197" s="330"/>
      <c r="O197" s="330"/>
    </row>
    <row r="198">
      <c r="A198" s="317">
        <f t="shared" si="14"/>
        <v>-5</v>
      </c>
      <c r="B198" s="331" t="s">
        <v>155</v>
      </c>
      <c r="C198" s="319"/>
      <c r="D198" s="332"/>
      <c r="E198" s="323"/>
      <c r="F198" s="322">
        <v>150.0</v>
      </c>
      <c r="G198" s="323">
        <f t="shared" si="15"/>
        <v>150</v>
      </c>
      <c r="H198" s="324">
        <f t="shared" si="16"/>
        <v>150</v>
      </c>
      <c r="I198" s="325"/>
      <c r="J198" s="326"/>
      <c r="K198" s="327"/>
      <c r="L198" s="333"/>
      <c r="M198" s="334"/>
      <c r="N198" s="330"/>
      <c r="O198" s="330"/>
    </row>
    <row r="199">
      <c r="A199" s="317">
        <f t="shared" si="14"/>
        <v>-4</v>
      </c>
      <c r="B199" s="318" t="s">
        <v>95</v>
      </c>
      <c r="C199" s="335"/>
      <c r="D199" s="332"/>
      <c r="E199" s="321"/>
      <c r="F199" s="322">
        <v>600.0</v>
      </c>
      <c r="G199" s="323">
        <f t="shared" si="15"/>
        <v>600</v>
      </c>
      <c r="H199" s="324">
        <f t="shared" si="16"/>
        <v>600</v>
      </c>
      <c r="I199" s="325"/>
      <c r="J199" s="326"/>
      <c r="K199" s="327"/>
      <c r="L199" s="333"/>
      <c r="M199" s="329"/>
      <c r="N199" s="330"/>
      <c r="O199" s="330"/>
    </row>
    <row r="200">
      <c r="A200" s="317">
        <f t="shared" si="14"/>
        <v>-3</v>
      </c>
      <c r="B200" s="318" t="s">
        <v>96</v>
      </c>
      <c r="C200" s="335"/>
      <c r="D200" s="332"/>
      <c r="E200" s="321"/>
      <c r="F200" s="322">
        <v>600.0</v>
      </c>
      <c r="G200" s="323">
        <f t="shared" si="15"/>
        <v>600</v>
      </c>
      <c r="H200" s="324">
        <f t="shared" si="16"/>
        <v>600</v>
      </c>
      <c r="I200" s="325"/>
      <c r="J200" s="326"/>
      <c r="K200" s="327"/>
      <c r="L200" s="333"/>
      <c r="M200" s="329"/>
      <c r="N200" s="330"/>
      <c r="O200" s="330"/>
    </row>
    <row r="201">
      <c r="A201" s="317">
        <f t="shared" si="14"/>
        <v>-2</v>
      </c>
      <c r="B201" s="336" t="s">
        <v>97</v>
      </c>
      <c r="C201" s="337"/>
      <c r="D201" s="332"/>
      <c r="E201" s="321">
        <v>250.0</v>
      </c>
      <c r="F201" s="322">
        <v>250.0</v>
      </c>
      <c r="G201" s="323">
        <f t="shared" si="15"/>
        <v>500</v>
      </c>
      <c r="H201" s="324">
        <f t="shared" si="16"/>
        <v>200</v>
      </c>
      <c r="I201" s="325"/>
      <c r="J201" s="338">
        <v>300.0</v>
      </c>
      <c r="K201" s="327"/>
      <c r="L201" s="333"/>
      <c r="M201" s="329"/>
      <c r="N201" s="330"/>
      <c r="O201" s="330"/>
    </row>
    <row r="202">
      <c r="A202" s="317">
        <f t="shared" si="14"/>
        <v>-1</v>
      </c>
      <c r="B202" s="339" t="s">
        <v>98</v>
      </c>
      <c r="C202" s="340"/>
      <c r="D202" s="332"/>
      <c r="E202" s="341">
        <v>400.0</v>
      </c>
      <c r="F202" s="322">
        <v>100.0</v>
      </c>
      <c r="G202" s="323">
        <f t="shared" si="15"/>
        <v>500</v>
      </c>
      <c r="H202" s="324">
        <f t="shared" si="16"/>
        <v>500</v>
      </c>
      <c r="I202" s="325"/>
      <c r="J202" s="326"/>
      <c r="K202" s="327"/>
      <c r="L202" s="333"/>
      <c r="M202" s="329"/>
      <c r="N202" s="330"/>
      <c r="O202" s="330"/>
    </row>
    <row r="203">
      <c r="A203" s="317">
        <f t="shared" si="14"/>
        <v>0</v>
      </c>
      <c r="B203" s="331" t="s">
        <v>99</v>
      </c>
      <c r="C203" s="319"/>
      <c r="D203" s="332"/>
      <c r="E203" s="321">
        <v>150.0</v>
      </c>
      <c r="F203" s="323">
        <v>150.0</v>
      </c>
      <c r="G203" s="323">
        <f t="shared" si="15"/>
        <v>300</v>
      </c>
      <c r="H203" s="324">
        <f t="shared" si="16"/>
        <v>300</v>
      </c>
      <c r="I203" s="325"/>
      <c r="J203" s="326"/>
      <c r="K203" s="327"/>
      <c r="L203" s="333"/>
      <c r="M203" s="329"/>
      <c r="N203" s="330"/>
      <c r="O203" s="330"/>
    </row>
    <row r="204">
      <c r="A204" s="317">
        <f t="shared" si="14"/>
        <v>1</v>
      </c>
      <c r="B204" s="331" t="s">
        <v>100</v>
      </c>
      <c r="C204" s="319"/>
      <c r="D204" s="332"/>
      <c r="E204" s="321">
        <v>150.0</v>
      </c>
      <c r="F204" s="323">
        <v>150.0</v>
      </c>
      <c r="G204" s="323">
        <f t="shared" si="15"/>
        <v>300</v>
      </c>
      <c r="H204" s="324">
        <f t="shared" si="16"/>
        <v>300</v>
      </c>
      <c r="I204" s="325"/>
      <c r="J204" s="326"/>
      <c r="K204" s="327"/>
      <c r="L204" s="333"/>
      <c r="M204" s="329"/>
      <c r="N204" s="330"/>
      <c r="O204" s="330"/>
    </row>
    <row r="205">
      <c r="A205" s="317">
        <f t="shared" si="14"/>
        <v>2</v>
      </c>
      <c r="B205" s="342" t="s">
        <v>101</v>
      </c>
      <c r="C205" s="343"/>
      <c r="D205" s="332"/>
      <c r="E205" s="323"/>
      <c r="F205" s="322">
        <v>0.0</v>
      </c>
      <c r="G205" s="323">
        <f t="shared" si="15"/>
        <v>0</v>
      </c>
      <c r="H205" s="324">
        <f t="shared" si="16"/>
        <v>0</v>
      </c>
      <c r="I205" s="325"/>
      <c r="J205" s="326"/>
      <c r="K205" s="327"/>
      <c r="L205" s="333"/>
      <c r="M205" s="329"/>
      <c r="N205" s="330"/>
      <c r="O205" s="330"/>
    </row>
    <row r="206">
      <c r="A206" s="317">
        <f t="shared" si="14"/>
        <v>3</v>
      </c>
      <c r="B206" s="318" t="s">
        <v>102</v>
      </c>
      <c r="C206" s="335"/>
      <c r="D206" s="332"/>
      <c r="E206" s="321">
        <v>100.0</v>
      </c>
      <c r="F206" s="322">
        <v>200.0</v>
      </c>
      <c r="G206" s="323">
        <f t="shared" si="15"/>
        <v>300</v>
      </c>
      <c r="H206" s="324">
        <f t="shared" si="16"/>
        <v>300</v>
      </c>
      <c r="I206" s="325"/>
      <c r="J206" s="326"/>
      <c r="K206" s="327"/>
      <c r="L206" s="333"/>
      <c r="M206" s="334"/>
      <c r="N206" s="330"/>
      <c r="O206" s="330"/>
    </row>
    <row r="207">
      <c r="A207" s="317">
        <f t="shared" si="14"/>
        <v>4</v>
      </c>
      <c r="B207" s="318" t="s">
        <v>103</v>
      </c>
      <c r="C207" s="335"/>
      <c r="D207" s="332"/>
      <c r="E207" s="321">
        <v>100.0</v>
      </c>
      <c r="F207" s="322">
        <v>200.0</v>
      </c>
      <c r="G207" s="323">
        <f t="shared" si="15"/>
        <v>300</v>
      </c>
      <c r="H207" s="324">
        <f t="shared" si="16"/>
        <v>300</v>
      </c>
      <c r="I207" s="325"/>
      <c r="J207" s="326"/>
      <c r="K207" s="327"/>
      <c r="L207" s="333"/>
      <c r="M207" s="329"/>
      <c r="N207" s="330"/>
      <c r="O207" s="330"/>
    </row>
    <row r="208">
      <c r="A208" s="317">
        <f t="shared" si="14"/>
        <v>5</v>
      </c>
      <c r="B208" s="336" t="s">
        <v>104</v>
      </c>
      <c r="C208" s="337"/>
      <c r="D208" s="344">
        <v>8801843045678</v>
      </c>
      <c r="E208" s="321">
        <v>300.0</v>
      </c>
      <c r="F208" s="323">
        <v>-100.0</v>
      </c>
      <c r="G208" s="323">
        <f t="shared" si="15"/>
        <v>200</v>
      </c>
      <c r="H208" s="324">
        <f t="shared" si="16"/>
        <v>200</v>
      </c>
      <c r="I208" s="325"/>
      <c r="J208" s="338"/>
      <c r="K208" s="327"/>
      <c r="L208" s="333"/>
      <c r="M208" s="329"/>
      <c r="N208" s="330"/>
      <c r="O208" s="330"/>
    </row>
    <row r="209">
      <c r="A209" s="317">
        <f t="shared" si="14"/>
        <v>6</v>
      </c>
      <c r="B209" s="331" t="s">
        <v>105</v>
      </c>
      <c r="C209" s="319"/>
      <c r="D209" s="332"/>
      <c r="E209" s="321">
        <v>200.0</v>
      </c>
      <c r="F209" s="322">
        <v>-200.0</v>
      </c>
      <c r="G209" s="323">
        <f t="shared" si="15"/>
        <v>0</v>
      </c>
      <c r="H209" s="324">
        <f t="shared" si="16"/>
        <v>0</v>
      </c>
      <c r="I209" s="325"/>
      <c r="J209" s="326"/>
      <c r="K209" s="327"/>
      <c r="L209" s="333"/>
      <c r="M209" s="334"/>
      <c r="N209" s="330"/>
      <c r="O209" s="330"/>
    </row>
    <row r="210">
      <c r="A210" s="317">
        <f t="shared" si="14"/>
        <v>7</v>
      </c>
      <c r="B210" s="331" t="s">
        <v>106</v>
      </c>
      <c r="C210" s="319"/>
      <c r="D210" s="320" t="s">
        <v>107</v>
      </c>
      <c r="E210" s="341">
        <v>150.0</v>
      </c>
      <c r="F210" s="322">
        <v>-250.0</v>
      </c>
      <c r="G210" s="323">
        <f t="shared" si="15"/>
        <v>-100</v>
      </c>
      <c r="H210" s="324">
        <f t="shared" si="16"/>
        <v>-100</v>
      </c>
      <c r="I210" s="325"/>
      <c r="J210" s="326"/>
      <c r="K210" s="327"/>
      <c r="L210" s="333"/>
      <c r="M210" s="329"/>
      <c r="N210" s="330"/>
      <c r="O210" s="330"/>
    </row>
    <row r="211">
      <c r="A211" s="317">
        <f t="shared" si="14"/>
        <v>8</v>
      </c>
      <c r="B211" s="336" t="s">
        <v>108</v>
      </c>
      <c r="C211" s="337"/>
      <c r="D211" s="332"/>
      <c r="E211" s="341">
        <v>300.0</v>
      </c>
      <c r="F211" s="322">
        <v>-50.0</v>
      </c>
      <c r="G211" s="323">
        <f t="shared" si="15"/>
        <v>250</v>
      </c>
      <c r="H211" s="324">
        <f t="shared" si="16"/>
        <v>250</v>
      </c>
      <c r="I211" s="325"/>
      <c r="J211" s="326"/>
      <c r="K211" s="327"/>
      <c r="L211" s="333"/>
      <c r="M211" s="334"/>
      <c r="N211" s="330"/>
      <c r="O211" s="330"/>
    </row>
    <row r="212">
      <c r="A212" s="317">
        <f t="shared" si="14"/>
        <v>9</v>
      </c>
      <c r="B212" s="331" t="s">
        <v>109</v>
      </c>
      <c r="C212" s="319" t="s">
        <v>154</v>
      </c>
      <c r="D212" s="320">
        <v>8801856939452</v>
      </c>
      <c r="E212" s="341">
        <v>200.0</v>
      </c>
      <c r="F212" s="322">
        <v>0.0</v>
      </c>
      <c r="G212" s="323">
        <f t="shared" si="15"/>
        <v>200</v>
      </c>
      <c r="H212" s="324">
        <f t="shared" si="16"/>
        <v>100</v>
      </c>
      <c r="I212" s="325"/>
      <c r="J212" s="338"/>
      <c r="K212" s="327"/>
      <c r="L212" s="328">
        <v>100.0</v>
      </c>
      <c r="M212" s="334"/>
      <c r="N212" s="330"/>
      <c r="O212" s="330"/>
    </row>
    <row r="213">
      <c r="A213" s="317">
        <f t="shared" si="14"/>
        <v>10</v>
      </c>
      <c r="B213" s="331" t="s">
        <v>110</v>
      </c>
      <c r="C213" s="319"/>
      <c r="D213" s="320">
        <v>8801872733850</v>
      </c>
      <c r="E213" s="321">
        <v>150.0</v>
      </c>
      <c r="F213" s="322">
        <v>-50.0</v>
      </c>
      <c r="G213" s="323">
        <f t="shared" si="15"/>
        <v>100</v>
      </c>
      <c r="H213" s="324">
        <f t="shared" si="16"/>
        <v>100</v>
      </c>
      <c r="I213" s="325"/>
      <c r="J213" s="338"/>
      <c r="K213" s="327"/>
      <c r="L213" s="333"/>
      <c r="M213" s="329"/>
      <c r="N213" s="330"/>
      <c r="O213" s="330"/>
    </row>
    <row r="214">
      <c r="A214" s="317">
        <f t="shared" si="14"/>
        <v>11</v>
      </c>
      <c r="B214" s="331" t="s">
        <v>111</v>
      </c>
      <c r="C214" s="319"/>
      <c r="D214" s="332"/>
      <c r="E214" s="321">
        <v>150.0</v>
      </c>
      <c r="F214" s="323">
        <v>150.0</v>
      </c>
      <c r="G214" s="323">
        <f t="shared" si="15"/>
        <v>300</v>
      </c>
      <c r="H214" s="324">
        <f t="shared" si="16"/>
        <v>300</v>
      </c>
      <c r="I214" s="325"/>
      <c r="J214" s="326"/>
      <c r="K214" s="327"/>
      <c r="L214" s="333"/>
      <c r="M214" s="329"/>
      <c r="N214" s="330"/>
      <c r="O214" s="330"/>
    </row>
    <row r="215">
      <c r="A215" s="317">
        <f t="shared" si="14"/>
        <v>12</v>
      </c>
      <c r="B215" s="331" t="s">
        <v>112</v>
      </c>
      <c r="C215" s="319"/>
      <c r="D215" s="320">
        <v>8801923751251</v>
      </c>
      <c r="E215" s="321">
        <v>150.0</v>
      </c>
      <c r="F215" s="323">
        <v>-50.0</v>
      </c>
      <c r="G215" s="323">
        <f t="shared" si="15"/>
        <v>100</v>
      </c>
      <c r="H215" s="324">
        <f t="shared" si="16"/>
        <v>100</v>
      </c>
      <c r="I215" s="325"/>
      <c r="J215" s="326"/>
      <c r="K215" s="327"/>
      <c r="L215" s="333"/>
      <c r="M215" s="334"/>
      <c r="N215" s="330"/>
      <c r="O215" s="330"/>
    </row>
    <row r="216">
      <c r="A216" s="317">
        <f t="shared" si="14"/>
        <v>13</v>
      </c>
      <c r="B216" s="331" t="s">
        <v>113</v>
      </c>
      <c r="C216" s="319"/>
      <c r="D216" s="332"/>
      <c r="E216" s="321">
        <v>150.0</v>
      </c>
      <c r="F216" s="323">
        <v>50.0</v>
      </c>
      <c r="G216" s="323">
        <f t="shared" si="15"/>
        <v>200</v>
      </c>
      <c r="H216" s="324">
        <f t="shared" si="16"/>
        <v>200</v>
      </c>
      <c r="I216" s="325"/>
      <c r="J216" s="338"/>
      <c r="K216" s="327"/>
      <c r="L216" s="333"/>
      <c r="M216" s="329"/>
      <c r="N216" s="330"/>
      <c r="O216" s="330"/>
    </row>
    <row r="217">
      <c r="A217" s="317">
        <f t="shared" si="14"/>
        <v>14</v>
      </c>
      <c r="B217" s="331" t="s">
        <v>114</v>
      </c>
      <c r="C217" s="319"/>
      <c r="D217" s="320">
        <v>8801861119358</v>
      </c>
      <c r="E217" s="321">
        <v>300.0</v>
      </c>
      <c r="F217" s="323">
        <v>300.0</v>
      </c>
      <c r="G217" s="323">
        <f t="shared" si="15"/>
        <v>600</v>
      </c>
      <c r="H217" s="324">
        <f t="shared" si="16"/>
        <v>600</v>
      </c>
      <c r="I217" s="325"/>
      <c r="J217" s="326"/>
      <c r="K217" s="327"/>
      <c r="L217" s="333"/>
      <c r="M217" s="329"/>
      <c r="N217" s="330"/>
      <c r="O217" s="330"/>
    </row>
    <row r="218">
      <c r="A218" s="317">
        <f t="shared" si="14"/>
        <v>15</v>
      </c>
      <c r="B218" s="331" t="s">
        <v>115</v>
      </c>
      <c r="C218" s="319"/>
      <c r="D218" s="320">
        <v>8801606738010</v>
      </c>
      <c r="E218" s="321">
        <v>150.0</v>
      </c>
      <c r="F218" s="323">
        <v>50.0</v>
      </c>
      <c r="G218" s="323">
        <f t="shared" si="15"/>
        <v>200</v>
      </c>
      <c r="H218" s="324">
        <f t="shared" si="16"/>
        <v>200</v>
      </c>
      <c r="I218" s="325"/>
      <c r="J218" s="326"/>
      <c r="K218" s="327"/>
      <c r="L218" s="333"/>
      <c r="M218" s="334"/>
      <c r="N218" s="330"/>
      <c r="O218" s="330"/>
    </row>
    <row r="219">
      <c r="A219" s="317">
        <f t="shared" si="14"/>
        <v>16</v>
      </c>
      <c r="B219" s="331" t="s">
        <v>116</v>
      </c>
      <c r="C219" s="319"/>
      <c r="D219" s="332"/>
      <c r="E219" s="321">
        <v>300.0</v>
      </c>
      <c r="F219" s="323">
        <v>300.0</v>
      </c>
      <c r="G219" s="323">
        <f t="shared" si="15"/>
        <v>600</v>
      </c>
      <c r="H219" s="324">
        <f t="shared" si="16"/>
        <v>600</v>
      </c>
      <c r="I219" s="325"/>
      <c r="J219" s="326"/>
      <c r="K219" s="327"/>
      <c r="L219" s="333"/>
      <c r="M219" s="329"/>
      <c r="N219" s="330"/>
      <c r="O219" s="330"/>
    </row>
    <row r="220">
      <c r="A220" s="317">
        <f t="shared" si="14"/>
        <v>17</v>
      </c>
      <c r="B220" s="331" t="s">
        <v>117</v>
      </c>
      <c r="C220" s="319"/>
      <c r="D220" s="320">
        <v>1.325984465E9</v>
      </c>
      <c r="E220" s="321">
        <v>150.0</v>
      </c>
      <c r="F220" s="323">
        <v>150.0</v>
      </c>
      <c r="G220" s="323">
        <f t="shared" si="15"/>
        <v>300</v>
      </c>
      <c r="H220" s="324">
        <f t="shared" si="16"/>
        <v>300</v>
      </c>
      <c r="I220" s="325"/>
      <c r="J220" s="326"/>
      <c r="K220" s="327"/>
      <c r="L220" s="333"/>
      <c r="M220" s="329"/>
      <c r="N220" s="330"/>
      <c r="O220" s="330"/>
    </row>
    <row r="221">
      <c r="A221" s="317">
        <f t="shared" si="14"/>
        <v>18</v>
      </c>
      <c r="B221" s="331" t="s">
        <v>118</v>
      </c>
      <c r="C221" s="319" t="s">
        <v>154</v>
      </c>
      <c r="D221" s="332"/>
      <c r="E221" s="321">
        <v>150.0</v>
      </c>
      <c r="F221" s="323">
        <v>0.0</v>
      </c>
      <c r="G221" s="323">
        <f t="shared" si="15"/>
        <v>150</v>
      </c>
      <c r="H221" s="324">
        <f t="shared" si="16"/>
        <v>0</v>
      </c>
      <c r="I221" s="325"/>
      <c r="J221" s="326"/>
      <c r="K221" s="327"/>
      <c r="L221" s="333"/>
      <c r="M221" s="334">
        <v>150.0</v>
      </c>
      <c r="N221" s="330"/>
      <c r="O221" s="330"/>
    </row>
    <row r="222">
      <c r="A222" s="317">
        <f t="shared" si="14"/>
        <v>19</v>
      </c>
      <c r="B222" s="331" t="s">
        <v>119</v>
      </c>
      <c r="C222" s="319" t="s">
        <v>154</v>
      </c>
      <c r="D222" s="332"/>
      <c r="E222" s="341">
        <v>300.0</v>
      </c>
      <c r="F222" s="323">
        <v>0.0</v>
      </c>
      <c r="G222" s="323">
        <f t="shared" si="15"/>
        <v>300</v>
      </c>
      <c r="H222" s="324">
        <f t="shared" si="16"/>
        <v>0</v>
      </c>
      <c r="I222" s="325"/>
      <c r="J222" s="326"/>
      <c r="K222" s="327"/>
      <c r="L222" s="333"/>
      <c r="M222" s="334">
        <v>300.0</v>
      </c>
      <c r="N222" s="330"/>
      <c r="O222" s="330"/>
    </row>
    <row r="223">
      <c r="A223" s="317">
        <f t="shared" si="14"/>
        <v>20</v>
      </c>
      <c r="B223" s="331" t="s">
        <v>120</v>
      </c>
      <c r="C223" s="319" t="s">
        <v>154</v>
      </c>
      <c r="D223" s="332"/>
      <c r="E223" s="321">
        <v>250.0</v>
      </c>
      <c r="F223" s="323">
        <v>250.0</v>
      </c>
      <c r="G223" s="323">
        <f t="shared" si="15"/>
        <v>500</v>
      </c>
      <c r="H223" s="324">
        <f t="shared" si="16"/>
        <v>200</v>
      </c>
      <c r="I223" s="325"/>
      <c r="J223" s="326"/>
      <c r="K223" s="327"/>
      <c r="L223" s="328">
        <v>300.0</v>
      </c>
      <c r="M223" s="329"/>
      <c r="N223" s="330"/>
      <c r="O223" s="330"/>
    </row>
    <row r="224">
      <c r="A224" s="317">
        <f t="shared" si="14"/>
        <v>21</v>
      </c>
      <c r="B224" s="331" t="s">
        <v>121</v>
      </c>
      <c r="C224" s="319"/>
      <c r="D224" s="332"/>
      <c r="E224" s="321">
        <v>150.0</v>
      </c>
      <c r="F224" s="323">
        <v>150.0</v>
      </c>
      <c r="G224" s="323">
        <f t="shared" si="15"/>
        <v>300</v>
      </c>
      <c r="H224" s="324">
        <f t="shared" si="16"/>
        <v>300</v>
      </c>
      <c r="I224" s="325"/>
      <c r="J224" s="326"/>
      <c r="K224" s="327"/>
      <c r="L224" s="333"/>
      <c r="M224" s="329"/>
      <c r="N224" s="330"/>
      <c r="O224" s="330"/>
    </row>
    <row r="225">
      <c r="A225" s="317">
        <f t="shared" si="14"/>
        <v>22</v>
      </c>
      <c r="B225" s="331" t="s">
        <v>122</v>
      </c>
      <c r="C225" s="319"/>
      <c r="D225" s="332"/>
      <c r="E225" s="321">
        <v>150.0</v>
      </c>
      <c r="F225" s="323">
        <v>0.0</v>
      </c>
      <c r="G225" s="323">
        <f t="shared" si="15"/>
        <v>150</v>
      </c>
      <c r="H225" s="324">
        <f t="shared" si="16"/>
        <v>-100</v>
      </c>
      <c r="I225" s="325"/>
      <c r="J225" s="338">
        <v>200.0</v>
      </c>
      <c r="K225" s="327"/>
      <c r="L225" s="333"/>
      <c r="M225" s="334"/>
      <c r="N225" s="345">
        <v>50.0</v>
      </c>
      <c r="O225" s="330"/>
    </row>
    <row r="226">
      <c r="A226" s="317">
        <f t="shared" si="14"/>
        <v>23</v>
      </c>
      <c r="B226" s="318" t="s">
        <v>123</v>
      </c>
      <c r="C226" s="335"/>
      <c r="D226" s="332"/>
      <c r="E226" s="321">
        <v>100.0</v>
      </c>
      <c r="F226" s="323">
        <v>100.0</v>
      </c>
      <c r="G226" s="323">
        <f t="shared" si="15"/>
        <v>200</v>
      </c>
      <c r="H226" s="324">
        <f t="shared" si="16"/>
        <v>200</v>
      </c>
      <c r="I226" s="325"/>
      <c r="J226" s="326"/>
      <c r="K226" s="327"/>
      <c r="L226" s="333"/>
      <c r="M226" s="329"/>
      <c r="N226" s="330"/>
      <c r="O226" s="330"/>
    </row>
    <row r="227">
      <c r="A227" s="317">
        <f t="shared" si="14"/>
        <v>24</v>
      </c>
      <c r="B227" s="318" t="s">
        <v>124</v>
      </c>
      <c r="C227" s="335"/>
      <c r="D227" s="332"/>
      <c r="E227" s="321">
        <v>150.0</v>
      </c>
      <c r="F227" s="323">
        <v>0.0</v>
      </c>
      <c r="G227" s="323">
        <f t="shared" si="15"/>
        <v>150</v>
      </c>
      <c r="H227" s="324">
        <f t="shared" si="16"/>
        <v>150</v>
      </c>
      <c r="I227" s="325"/>
      <c r="J227" s="338"/>
      <c r="K227" s="327"/>
      <c r="L227" s="333"/>
      <c r="M227" s="329"/>
      <c r="N227" s="330"/>
      <c r="O227" s="330"/>
    </row>
    <row r="228">
      <c r="A228" s="317">
        <f t="shared" si="14"/>
        <v>25</v>
      </c>
      <c r="B228" s="346" t="s">
        <v>125</v>
      </c>
      <c r="C228" s="347"/>
      <c r="D228" s="332"/>
      <c r="E228" s="321">
        <v>150.0</v>
      </c>
      <c r="F228" s="323">
        <v>0.0</v>
      </c>
      <c r="G228" s="323">
        <f t="shared" si="15"/>
        <v>150</v>
      </c>
      <c r="H228" s="324">
        <f t="shared" si="16"/>
        <v>150</v>
      </c>
      <c r="I228" s="325"/>
      <c r="J228" s="326"/>
      <c r="K228" s="327"/>
      <c r="L228" s="333"/>
      <c r="M228" s="334"/>
      <c r="N228" s="330"/>
      <c r="O228" s="330"/>
    </row>
    <row r="229">
      <c r="A229" s="317">
        <f t="shared" si="14"/>
        <v>26</v>
      </c>
      <c r="B229" s="348" t="s">
        <v>126</v>
      </c>
      <c r="C229" s="349"/>
      <c r="D229" s="350">
        <v>1.953706616E9</v>
      </c>
      <c r="E229" s="351">
        <v>150.0</v>
      </c>
      <c r="F229" s="323">
        <v>150.0</v>
      </c>
      <c r="G229" s="323">
        <f t="shared" si="15"/>
        <v>300</v>
      </c>
      <c r="H229" s="324">
        <f t="shared" si="16"/>
        <v>300</v>
      </c>
      <c r="I229" s="325"/>
      <c r="J229" s="326"/>
      <c r="K229" s="327"/>
      <c r="L229" s="333"/>
      <c r="M229" s="329"/>
      <c r="N229" s="330"/>
      <c r="O229" s="330"/>
    </row>
    <row r="230" ht="16.5" customHeight="1">
      <c r="A230" s="317">
        <f t="shared" si="14"/>
        <v>27</v>
      </c>
      <c r="B230" s="348" t="s">
        <v>127</v>
      </c>
      <c r="C230" s="349"/>
      <c r="D230" s="352"/>
      <c r="E230" s="351">
        <v>300.0</v>
      </c>
      <c r="F230" s="323">
        <v>0.0</v>
      </c>
      <c r="G230" s="323">
        <f t="shared" si="15"/>
        <v>300</v>
      </c>
      <c r="H230" s="324">
        <f t="shared" si="16"/>
        <v>300</v>
      </c>
      <c r="I230" s="325"/>
      <c r="J230" s="326"/>
      <c r="K230" s="327"/>
      <c r="L230" s="333"/>
      <c r="M230" s="334"/>
      <c r="N230" s="330"/>
      <c r="O230" s="330"/>
    </row>
    <row r="231">
      <c r="A231" s="317">
        <f t="shared" si="14"/>
        <v>28</v>
      </c>
      <c r="B231" s="353" t="s">
        <v>136</v>
      </c>
      <c r="C231" s="349" t="s">
        <v>154</v>
      </c>
      <c r="D231" s="332"/>
      <c r="E231" s="351">
        <v>250.0</v>
      </c>
      <c r="F231" s="323">
        <v>50.0</v>
      </c>
      <c r="G231" s="323">
        <f t="shared" si="15"/>
        <v>300</v>
      </c>
      <c r="H231" s="324">
        <f t="shared" si="16"/>
        <v>50</v>
      </c>
      <c r="I231" s="325"/>
      <c r="J231" s="326"/>
      <c r="K231" s="354"/>
      <c r="L231" s="328">
        <v>250.0</v>
      </c>
      <c r="M231" s="355"/>
      <c r="N231" s="330"/>
      <c r="O231" s="330"/>
    </row>
    <row r="232">
      <c r="A232" s="317">
        <f t="shared" si="14"/>
        <v>29</v>
      </c>
      <c r="B232" s="353" t="s">
        <v>137</v>
      </c>
      <c r="C232" s="356"/>
      <c r="D232" s="332"/>
      <c r="E232" s="351">
        <v>150.0</v>
      </c>
      <c r="F232" s="323">
        <v>150.0</v>
      </c>
      <c r="G232" s="323">
        <f t="shared" si="15"/>
        <v>300</v>
      </c>
      <c r="H232" s="324">
        <f t="shared" si="16"/>
        <v>300</v>
      </c>
      <c r="I232" s="325"/>
      <c r="J232" s="326"/>
      <c r="K232" s="327"/>
      <c r="L232" s="333"/>
      <c r="M232" s="355"/>
      <c r="N232" s="330"/>
      <c r="O232" s="330"/>
    </row>
    <row r="233">
      <c r="A233" s="317">
        <f t="shared" si="14"/>
        <v>30</v>
      </c>
      <c r="B233" s="353" t="s">
        <v>138</v>
      </c>
      <c r="C233" s="356"/>
      <c r="D233" s="332"/>
      <c r="E233" s="357">
        <v>150.0</v>
      </c>
      <c r="F233" s="323">
        <v>0.0</v>
      </c>
      <c r="G233" s="323">
        <f t="shared" si="15"/>
        <v>150</v>
      </c>
      <c r="H233" s="324">
        <f t="shared" si="16"/>
        <v>150</v>
      </c>
      <c r="I233" s="325"/>
      <c r="J233" s="326"/>
      <c r="K233" s="354"/>
      <c r="L233" s="333"/>
      <c r="M233" s="355"/>
      <c r="N233" s="330"/>
      <c r="O233" s="330"/>
    </row>
    <row r="234">
      <c r="A234" s="317">
        <f t="shared" si="14"/>
        <v>31</v>
      </c>
      <c r="B234" s="353" t="s">
        <v>142</v>
      </c>
      <c r="C234" s="356"/>
      <c r="D234" s="332"/>
      <c r="E234" s="358">
        <v>100.0</v>
      </c>
      <c r="F234" s="323">
        <v>100.0</v>
      </c>
      <c r="G234" s="323">
        <f t="shared" si="15"/>
        <v>200</v>
      </c>
      <c r="H234" s="324">
        <f t="shared" si="16"/>
        <v>200</v>
      </c>
      <c r="I234" s="325"/>
      <c r="J234" s="326"/>
      <c r="K234" s="327"/>
      <c r="L234" s="333"/>
      <c r="M234" s="355"/>
      <c r="N234" s="330"/>
      <c r="O234" s="330"/>
    </row>
    <row r="235">
      <c r="A235" s="317">
        <f t="shared" si="14"/>
        <v>32</v>
      </c>
      <c r="B235" s="357" t="s">
        <v>126</v>
      </c>
      <c r="C235" s="359"/>
      <c r="D235" s="346"/>
      <c r="E235" s="358">
        <v>150.0</v>
      </c>
      <c r="F235" s="323">
        <v>150.0</v>
      </c>
      <c r="G235" s="323">
        <f t="shared" si="15"/>
        <v>300</v>
      </c>
      <c r="H235" s="324">
        <f t="shared" si="16"/>
        <v>300</v>
      </c>
      <c r="I235" s="325"/>
      <c r="J235" s="326"/>
      <c r="K235" s="327"/>
      <c r="L235" s="333"/>
      <c r="M235" s="355"/>
      <c r="N235" s="330"/>
      <c r="O235" s="330"/>
    </row>
    <row r="236">
      <c r="A236" s="289"/>
      <c r="B236" s="360" t="s">
        <v>146</v>
      </c>
      <c r="C236" s="361"/>
      <c r="D236" s="362"/>
      <c r="E236" s="363">
        <v>150.0</v>
      </c>
      <c r="F236" s="364"/>
      <c r="G236" s="365"/>
      <c r="H236" s="324"/>
      <c r="I236" s="324"/>
      <c r="J236" s="366"/>
      <c r="K236" s="366"/>
      <c r="L236" s="367"/>
      <c r="M236" s="366"/>
      <c r="N236" s="324"/>
      <c r="O236" s="324"/>
    </row>
    <row r="237" outlineLevel="1">
      <c r="A237" s="317">
        <f t="shared" ref="A237:A288" si="17">row()-203</f>
        <v>34</v>
      </c>
      <c r="B237" s="368" t="s">
        <v>156</v>
      </c>
      <c r="C237" s="369" t="s">
        <v>154</v>
      </c>
      <c r="D237" s="332"/>
      <c r="E237" s="341">
        <v>150.0</v>
      </c>
      <c r="F237" s="323">
        <v>0.0</v>
      </c>
      <c r="G237" s="323">
        <f t="shared" ref="G237:G289" si="18">SUM(E237,F237)</f>
        <v>150</v>
      </c>
      <c r="H237" s="324">
        <f t="shared" ref="H237:H289" si="19">G237-SUM(J237:N237)</f>
        <v>0</v>
      </c>
      <c r="I237" s="325"/>
      <c r="J237" s="326"/>
      <c r="K237" s="327"/>
      <c r="L237" s="328">
        <v>150.0</v>
      </c>
      <c r="M237" s="355"/>
      <c r="N237" s="330"/>
      <c r="O237" s="330"/>
    </row>
    <row r="238" outlineLevel="1">
      <c r="A238" s="317">
        <f t="shared" si="17"/>
        <v>35</v>
      </c>
      <c r="B238" s="346"/>
      <c r="C238" s="347"/>
      <c r="D238" s="332"/>
      <c r="E238" s="321"/>
      <c r="F238" s="323">
        <v>0.0</v>
      </c>
      <c r="G238" s="323">
        <f t="shared" si="18"/>
        <v>0</v>
      </c>
      <c r="H238" s="324">
        <f t="shared" si="19"/>
        <v>0</v>
      </c>
      <c r="I238" s="325"/>
      <c r="J238" s="326"/>
      <c r="K238" s="327"/>
      <c r="L238" s="333"/>
      <c r="M238" s="355"/>
      <c r="N238" s="330"/>
      <c r="O238" s="330"/>
    </row>
    <row r="239" outlineLevel="1">
      <c r="A239" s="317">
        <f t="shared" si="17"/>
        <v>36</v>
      </c>
      <c r="B239" s="346"/>
      <c r="C239" s="347"/>
      <c r="D239" s="332"/>
      <c r="E239" s="321"/>
      <c r="F239" s="323">
        <v>0.0</v>
      </c>
      <c r="G239" s="323">
        <f t="shared" si="18"/>
        <v>0</v>
      </c>
      <c r="H239" s="324">
        <f t="shared" si="19"/>
        <v>0</v>
      </c>
      <c r="I239" s="325"/>
      <c r="J239" s="326"/>
      <c r="K239" s="327"/>
      <c r="L239" s="333"/>
      <c r="M239" s="355"/>
      <c r="N239" s="330"/>
      <c r="O239" s="330"/>
    </row>
    <row r="240" outlineLevel="1">
      <c r="A240" s="317">
        <f t="shared" si="17"/>
        <v>37</v>
      </c>
      <c r="B240" s="346"/>
      <c r="C240" s="347"/>
      <c r="D240" s="332"/>
      <c r="E240" s="321"/>
      <c r="F240" s="323">
        <v>0.0</v>
      </c>
      <c r="G240" s="323">
        <f t="shared" si="18"/>
        <v>0</v>
      </c>
      <c r="H240" s="324">
        <f t="shared" si="19"/>
        <v>0</v>
      </c>
      <c r="I240" s="325"/>
      <c r="J240" s="326"/>
      <c r="K240" s="327"/>
      <c r="L240" s="333"/>
      <c r="M240" s="355"/>
      <c r="N240" s="330"/>
      <c r="O240" s="330"/>
    </row>
    <row r="241" outlineLevel="1">
      <c r="A241" s="317">
        <f t="shared" si="17"/>
        <v>38</v>
      </c>
      <c r="B241" s="346"/>
      <c r="C241" s="347"/>
      <c r="D241" s="332"/>
      <c r="E241" s="321"/>
      <c r="F241" s="323">
        <v>0.0</v>
      </c>
      <c r="G241" s="323">
        <f t="shared" si="18"/>
        <v>0</v>
      </c>
      <c r="H241" s="324">
        <f t="shared" si="19"/>
        <v>0</v>
      </c>
      <c r="I241" s="325"/>
      <c r="J241" s="326"/>
      <c r="K241" s="327"/>
      <c r="L241" s="333"/>
      <c r="M241" s="355"/>
      <c r="N241" s="330"/>
      <c r="O241" s="330"/>
    </row>
    <row r="242" outlineLevel="1">
      <c r="A242" s="317">
        <f t="shared" si="17"/>
        <v>39</v>
      </c>
      <c r="B242" s="346"/>
      <c r="C242" s="347"/>
      <c r="D242" s="332"/>
      <c r="E242" s="321"/>
      <c r="F242" s="323">
        <v>0.0</v>
      </c>
      <c r="G242" s="323">
        <f t="shared" si="18"/>
        <v>0</v>
      </c>
      <c r="H242" s="324">
        <f t="shared" si="19"/>
        <v>0</v>
      </c>
      <c r="I242" s="325"/>
      <c r="J242" s="326"/>
      <c r="K242" s="327"/>
      <c r="L242" s="333"/>
      <c r="M242" s="355"/>
      <c r="N242" s="330"/>
      <c r="O242" s="330"/>
    </row>
    <row r="243" outlineLevel="1">
      <c r="A243" s="317">
        <f t="shared" si="17"/>
        <v>40</v>
      </c>
      <c r="B243" s="346"/>
      <c r="C243" s="347"/>
      <c r="D243" s="332"/>
      <c r="E243" s="321"/>
      <c r="F243" s="323">
        <v>0.0</v>
      </c>
      <c r="G243" s="323">
        <f t="shared" si="18"/>
        <v>0</v>
      </c>
      <c r="H243" s="324">
        <f t="shared" si="19"/>
        <v>0</v>
      </c>
      <c r="I243" s="325"/>
      <c r="J243" s="326"/>
      <c r="K243" s="327"/>
      <c r="L243" s="333"/>
      <c r="M243" s="355"/>
      <c r="N243" s="330"/>
      <c r="O243" s="330"/>
    </row>
    <row r="244" outlineLevel="1">
      <c r="A244" s="317">
        <f t="shared" si="17"/>
        <v>41</v>
      </c>
      <c r="B244" s="346"/>
      <c r="C244" s="347"/>
      <c r="D244" s="332"/>
      <c r="E244" s="321"/>
      <c r="F244" s="323">
        <v>0.0</v>
      </c>
      <c r="G244" s="323">
        <f t="shared" si="18"/>
        <v>0</v>
      </c>
      <c r="H244" s="324">
        <f t="shared" si="19"/>
        <v>0</v>
      </c>
      <c r="I244" s="325"/>
      <c r="J244" s="326"/>
      <c r="K244" s="327"/>
      <c r="L244" s="333"/>
      <c r="M244" s="355"/>
      <c r="N244" s="330"/>
      <c r="O244" s="330"/>
    </row>
    <row r="245" outlineLevel="1">
      <c r="A245" s="317">
        <f t="shared" si="17"/>
        <v>42</v>
      </c>
      <c r="B245" s="346"/>
      <c r="C245" s="347"/>
      <c r="D245" s="332"/>
      <c r="E245" s="321"/>
      <c r="F245" s="323">
        <v>0.0</v>
      </c>
      <c r="G245" s="323">
        <f t="shared" si="18"/>
        <v>0</v>
      </c>
      <c r="H245" s="324">
        <f t="shared" si="19"/>
        <v>0</v>
      </c>
      <c r="I245" s="325"/>
      <c r="J245" s="326"/>
      <c r="K245" s="327"/>
      <c r="L245" s="333"/>
      <c r="M245" s="355"/>
      <c r="N245" s="330"/>
      <c r="O245" s="330"/>
    </row>
    <row r="246" outlineLevel="1">
      <c r="A246" s="317">
        <f t="shared" si="17"/>
        <v>43</v>
      </c>
      <c r="B246" s="346"/>
      <c r="C246" s="347"/>
      <c r="D246" s="332"/>
      <c r="E246" s="321"/>
      <c r="F246" s="323">
        <v>0.0</v>
      </c>
      <c r="G246" s="323">
        <f t="shared" si="18"/>
        <v>0</v>
      </c>
      <c r="H246" s="324">
        <f t="shared" si="19"/>
        <v>0</v>
      </c>
      <c r="I246" s="325"/>
      <c r="J246" s="326"/>
      <c r="K246" s="327"/>
      <c r="L246" s="333"/>
      <c r="M246" s="355"/>
      <c r="N246" s="330"/>
      <c r="O246" s="330"/>
    </row>
    <row r="247" outlineLevel="1">
      <c r="A247" s="317">
        <f t="shared" si="17"/>
        <v>44</v>
      </c>
      <c r="B247" s="346"/>
      <c r="C247" s="347"/>
      <c r="D247" s="332"/>
      <c r="E247" s="321"/>
      <c r="F247" s="323">
        <v>0.0</v>
      </c>
      <c r="G247" s="323">
        <f t="shared" si="18"/>
        <v>0</v>
      </c>
      <c r="H247" s="324">
        <f t="shared" si="19"/>
        <v>0</v>
      </c>
      <c r="I247" s="325"/>
      <c r="J247" s="326"/>
      <c r="K247" s="327"/>
      <c r="L247" s="333"/>
      <c r="M247" s="355"/>
      <c r="N247" s="330"/>
      <c r="O247" s="330"/>
    </row>
    <row r="248" outlineLevel="1">
      <c r="A248" s="317">
        <f t="shared" si="17"/>
        <v>45</v>
      </c>
      <c r="B248" s="346"/>
      <c r="C248" s="347"/>
      <c r="D248" s="332"/>
      <c r="E248" s="321"/>
      <c r="F248" s="323">
        <v>0.0</v>
      </c>
      <c r="G248" s="323">
        <f t="shared" si="18"/>
        <v>0</v>
      </c>
      <c r="H248" s="324">
        <f t="shared" si="19"/>
        <v>0</v>
      </c>
      <c r="I248" s="325"/>
      <c r="J248" s="326"/>
      <c r="K248" s="327"/>
      <c r="L248" s="333"/>
      <c r="M248" s="355"/>
      <c r="N248" s="330"/>
      <c r="O248" s="330"/>
    </row>
    <row r="249" outlineLevel="1">
      <c r="A249" s="317">
        <f t="shared" si="17"/>
        <v>46</v>
      </c>
      <c r="B249" s="346"/>
      <c r="C249" s="347"/>
      <c r="D249" s="332"/>
      <c r="E249" s="321"/>
      <c r="F249" s="323">
        <v>0.0</v>
      </c>
      <c r="G249" s="323">
        <f t="shared" si="18"/>
        <v>0</v>
      </c>
      <c r="H249" s="324">
        <f t="shared" si="19"/>
        <v>0</v>
      </c>
      <c r="I249" s="325"/>
      <c r="J249" s="326"/>
      <c r="K249" s="327"/>
      <c r="L249" s="333"/>
      <c r="M249" s="355"/>
      <c r="N249" s="330"/>
      <c r="O249" s="330"/>
    </row>
    <row r="250" outlineLevel="1">
      <c r="A250" s="317">
        <f t="shared" si="17"/>
        <v>47</v>
      </c>
      <c r="B250" s="346"/>
      <c r="C250" s="347"/>
      <c r="D250" s="332"/>
      <c r="E250" s="321"/>
      <c r="F250" s="323">
        <v>0.0</v>
      </c>
      <c r="G250" s="323">
        <f t="shared" si="18"/>
        <v>0</v>
      </c>
      <c r="H250" s="324">
        <f t="shared" si="19"/>
        <v>0</v>
      </c>
      <c r="I250" s="325"/>
      <c r="J250" s="326"/>
      <c r="K250" s="327"/>
      <c r="L250" s="333"/>
      <c r="M250" s="355"/>
      <c r="N250" s="330"/>
      <c r="O250" s="330"/>
    </row>
    <row r="251" outlineLevel="1">
      <c r="A251" s="317">
        <f t="shared" si="17"/>
        <v>48</v>
      </c>
      <c r="B251" s="346"/>
      <c r="C251" s="347"/>
      <c r="D251" s="332"/>
      <c r="E251" s="321"/>
      <c r="F251" s="323">
        <v>0.0</v>
      </c>
      <c r="G251" s="323">
        <f t="shared" si="18"/>
        <v>0</v>
      </c>
      <c r="H251" s="324">
        <f t="shared" si="19"/>
        <v>0</v>
      </c>
      <c r="I251" s="325"/>
      <c r="J251" s="326"/>
      <c r="K251" s="327"/>
      <c r="L251" s="333"/>
      <c r="M251" s="355"/>
      <c r="N251" s="330"/>
      <c r="O251" s="330"/>
    </row>
    <row r="252" outlineLevel="1">
      <c r="A252" s="317">
        <f t="shared" si="17"/>
        <v>49</v>
      </c>
      <c r="B252" s="346"/>
      <c r="C252" s="347"/>
      <c r="D252" s="332"/>
      <c r="E252" s="321"/>
      <c r="F252" s="323">
        <v>0.0</v>
      </c>
      <c r="G252" s="323">
        <f t="shared" si="18"/>
        <v>0</v>
      </c>
      <c r="H252" s="324">
        <f t="shared" si="19"/>
        <v>0</v>
      </c>
      <c r="I252" s="325"/>
      <c r="J252" s="326"/>
      <c r="K252" s="327"/>
      <c r="L252" s="333"/>
      <c r="M252" s="355"/>
      <c r="N252" s="330"/>
      <c r="O252" s="330"/>
    </row>
    <row r="253" outlineLevel="1">
      <c r="A253" s="317">
        <f t="shared" si="17"/>
        <v>50</v>
      </c>
      <c r="B253" s="346"/>
      <c r="C253" s="347"/>
      <c r="D253" s="332"/>
      <c r="E253" s="321"/>
      <c r="F253" s="323">
        <v>0.0</v>
      </c>
      <c r="G253" s="323">
        <f t="shared" si="18"/>
        <v>0</v>
      </c>
      <c r="H253" s="324">
        <f t="shared" si="19"/>
        <v>0</v>
      </c>
      <c r="I253" s="325"/>
      <c r="J253" s="326"/>
      <c r="K253" s="327"/>
      <c r="L253" s="333"/>
      <c r="M253" s="355"/>
      <c r="N253" s="330"/>
      <c r="O253" s="330"/>
    </row>
    <row r="254" outlineLevel="1">
      <c r="A254" s="317">
        <f t="shared" si="17"/>
        <v>51</v>
      </c>
      <c r="B254" s="346"/>
      <c r="C254" s="347"/>
      <c r="D254" s="332"/>
      <c r="E254" s="321"/>
      <c r="F254" s="323">
        <v>0.0</v>
      </c>
      <c r="G254" s="323">
        <f t="shared" si="18"/>
        <v>0</v>
      </c>
      <c r="H254" s="324">
        <f t="shared" si="19"/>
        <v>0</v>
      </c>
      <c r="I254" s="325"/>
      <c r="J254" s="326"/>
      <c r="K254" s="327"/>
      <c r="L254" s="333"/>
      <c r="M254" s="355"/>
      <c r="N254" s="330"/>
      <c r="O254" s="330"/>
    </row>
    <row r="255" outlineLevel="1">
      <c r="A255" s="317">
        <f t="shared" si="17"/>
        <v>52</v>
      </c>
      <c r="B255" s="346"/>
      <c r="C255" s="347"/>
      <c r="D255" s="332"/>
      <c r="E255" s="321"/>
      <c r="F255" s="323">
        <v>0.0</v>
      </c>
      <c r="G255" s="323">
        <f t="shared" si="18"/>
        <v>0</v>
      </c>
      <c r="H255" s="324">
        <f t="shared" si="19"/>
        <v>0</v>
      </c>
      <c r="I255" s="325"/>
      <c r="J255" s="326"/>
      <c r="K255" s="327"/>
      <c r="L255" s="333"/>
      <c r="M255" s="355"/>
      <c r="N255" s="330"/>
      <c r="O255" s="330"/>
    </row>
    <row r="256" outlineLevel="1">
      <c r="A256" s="317">
        <f t="shared" si="17"/>
        <v>53</v>
      </c>
      <c r="B256" s="346"/>
      <c r="C256" s="347"/>
      <c r="D256" s="332"/>
      <c r="E256" s="321"/>
      <c r="F256" s="323">
        <v>0.0</v>
      </c>
      <c r="G256" s="323">
        <f t="shared" si="18"/>
        <v>0</v>
      </c>
      <c r="H256" s="324">
        <f t="shared" si="19"/>
        <v>0</v>
      </c>
      <c r="I256" s="325"/>
      <c r="J256" s="326"/>
      <c r="K256" s="327"/>
      <c r="L256" s="333"/>
      <c r="M256" s="355"/>
      <c r="N256" s="330"/>
      <c r="O256" s="330"/>
    </row>
    <row r="257" outlineLevel="1">
      <c r="A257" s="317">
        <f t="shared" si="17"/>
        <v>54</v>
      </c>
      <c r="B257" s="346"/>
      <c r="C257" s="347"/>
      <c r="D257" s="332"/>
      <c r="E257" s="321"/>
      <c r="F257" s="323">
        <v>0.0</v>
      </c>
      <c r="G257" s="323">
        <f t="shared" si="18"/>
        <v>0</v>
      </c>
      <c r="H257" s="324">
        <f t="shared" si="19"/>
        <v>0</v>
      </c>
      <c r="I257" s="325"/>
      <c r="J257" s="326"/>
      <c r="K257" s="327"/>
      <c r="L257" s="333"/>
      <c r="M257" s="355"/>
      <c r="N257" s="330"/>
      <c r="O257" s="330"/>
    </row>
    <row r="258" outlineLevel="1">
      <c r="A258" s="317">
        <f t="shared" si="17"/>
        <v>55</v>
      </c>
      <c r="B258" s="346"/>
      <c r="C258" s="347"/>
      <c r="D258" s="332"/>
      <c r="E258" s="321"/>
      <c r="F258" s="323">
        <v>0.0</v>
      </c>
      <c r="G258" s="323">
        <f t="shared" si="18"/>
        <v>0</v>
      </c>
      <c r="H258" s="324">
        <f t="shared" si="19"/>
        <v>0</v>
      </c>
      <c r="I258" s="325"/>
      <c r="J258" s="326"/>
      <c r="K258" s="327"/>
      <c r="L258" s="333"/>
      <c r="M258" s="355"/>
      <c r="N258" s="330"/>
      <c r="O258" s="330"/>
    </row>
    <row r="259" outlineLevel="1">
      <c r="A259" s="317">
        <f t="shared" si="17"/>
        <v>56</v>
      </c>
      <c r="B259" s="346"/>
      <c r="C259" s="347"/>
      <c r="D259" s="332"/>
      <c r="E259" s="321"/>
      <c r="F259" s="323">
        <v>0.0</v>
      </c>
      <c r="G259" s="323">
        <f t="shared" si="18"/>
        <v>0</v>
      </c>
      <c r="H259" s="324">
        <f t="shared" si="19"/>
        <v>0</v>
      </c>
      <c r="I259" s="325"/>
      <c r="J259" s="326"/>
      <c r="K259" s="327"/>
      <c r="L259" s="333"/>
      <c r="M259" s="355"/>
      <c r="N259" s="330"/>
      <c r="O259" s="330"/>
    </row>
    <row r="260" outlineLevel="1">
      <c r="A260" s="317">
        <f t="shared" si="17"/>
        <v>57</v>
      </c>
      <c r="B260" s="346"/>
      <c r="C260" s="347"/>
      <c r="D260" s="332"/>
      <c r="E260" s="321"/>
      <c r="F260" s="323">
        <v>0.0</v>
      </c>
      <c r="G260" s="323">
        <f t="shared" si="18"/>
        <v>0</v>
      </c>
      <c r="H260" s="324">
        <f t="shared" si="19"/>
        <v>0</v>
      </c>
      <c r="I260" s="325"/>
      <c r="J260" s="326"/>
      <c r="K260" s="327"/>
      <c r="L260" s="333"/>
      <c r="M260" s="355"/>
      <c r="N260" s="330"/>
      <c r="O260" s="330"/>
    </row>
    <row r="261" outlineLevel="1">
      <c r="A261" s="317">
        <f t="shared" si="17"/>
        <v>58</v>
      </c>
      <c r="B261" s="346"/>
      <c r="C261" s="347"/>
      <c r="D261" s="332"/>
      <c r="E261" s="321"/>
      <c r="F261" s="323">
        <v>0.0</v>
      </c>
      <c r="G261" s="323">
        <f t="shared" si="18"/>
        <v>0</v>
      </c>
      <c r="H261" s="324">
        <f t="shared" si="19"/>
        <v>0</v>
      </c>
      <c r="I261" s="325"/>
      <c r="J261" s="326"/>
      <c r="K261" s="327"/>
      <c r="L261" s="333"/>
      <c r="M261" s="355"/>
      <c r="N261" s="330"/>
      <c r="O261" s="330"/>
    </row>
    <row r="262" outlineLevel="1">
      <c r="A262" s="317">
        <f t="shared" si="17"/>
        <v>59</v>
      </c>
      <c r="B262" s="346"/>
      <c r="C262" s="347"/>
      <c r="D262" s="332"/>
      <c r="E262" s="321"/>
      <c r="F262" s="323">
        <v>0.0</v>
      </c>
      <c r="G262" s="323">
        <f t="shared" si="18"/>
        <v>0</v>
      </c>
      <c r="H262" s="324">
        <f t="shared" si="19"/>
        <v>0</v>
      </c>
      <c r="I262" s="325"/>
      <c r="J262" s="326"/>
      <c r="K262" s="327"/>
      <c r="L262" s="333"/>
      <c r="M262" s="355"/>
      <c r="N262" s="330"/>
      <c r="O262" s="330"/>
    </row>
    <row r="263" outlineLevel="1">
      <c r="A263" s="317">
        <f t="shared" si="17"/>
        <v>60</v>
      </c>
      <c r="B263" s="346"/>
      <c r="C263" s="347"/>
      <c r="D263" s="332"/>
      <c r="E263" s="321"/>
      <c r="F263" s="323">
        <v>0.0</v>
      </c>
      <c r="G263" s="323">
        <f t="shared" si="18"/>
        <v>0</v>
      </c>
      <c r="H263" s="324">
        <f t="shared" si="19"/>
        <v>0</v>
      </c>
      <c r="I263" s="325"/>
      <c r="J263" s="326"/>
      <c r="K263" s="327"/>
      <c r="L263" s="333"/>
      <c r="M263" s="355"/>
      <c r="N263" s="330"/>
      <c r="O263" s="330"/>
    </row>
    <row r="264" outlineLevel="1">
      <c r="A264" s="317">
        <f t="shared" si="17"/>
        <v>61</v>
      </c>
      <c r="B264" s="346"/>
      <c r="C264" s="347"/>
      <c r="D264" s="332"/>
      <c r="E264" s="321"/>
      <c r="F264" s="323">
        <v>0.0</v>
      </c>
      <c r="G264" s="323">
        <f t="shared" si="18"/>
        <v>0</v>
      </c>
      <c r="H264" s="324">
        <f t="shared" si="19"/>
        <v>0</v>
      </c>
      <c r="I264" s="325"/>
      <c r="J264" s="326"/>
      <c r="K264" s="327"/>
      <c r="L264" s="333"/>
      <c r="M264" s="355"/>
      <c r="N264" s="330"/>
      <c r="O264" s="330"/>
    </row>
    <row r="265" outlineLevel="1">
      <c r="A265" s="317">
        <f t="shared" si="17"/>
        <v>62</v>
      </c>
      <c r="B265" s="346"/>
      <c r="C265" s="347"/>
      <c r="D265" s="332"/>
      <c r="E265" s="321"/>
      <c r="F265" s="323">
        <v>0.0</v>
      </c>
      <c r="G265" s="323">
        <f t="shared" si="18"/>
        <v>0</v>
      </c>
      <c r="H265" s="324">
        <f t="shared" si="19"/>
        <v>0</v>
      </c>
      <c r="I265" s="325"/>
      <c r="J265" s="326"/>
      <c r="K265" s="327"/>
      <c r="L265" s="333"/>
      <c r="M265" s="355"/>
      <c r="N265" s="330"/>
      <c r="O265" s="330"/>
    </row>
    <row r="266" outlineLevel="1">
      <c r="A266" s="317">
        <f t="shared" si="17"/>
        <v>63</v>
      </c>
      <c r="B266" s="346"/>
      <c r="C266" s="347"/>
      <c r="D266" s="332"/>
      <c r="E266" s="321"/>
      <c r="F266" s="323">
        <v>0.0</v>
      </c>
      <c r="G266" s="323">
        <f t="shared" si="18"/>
        <v>0</v>
      </c>
      <c r="H266" s="324">
        <f t="shared" si="19"/>
        <v>0</v>
      </c>
      <c r="I266" s="325"/>
      <c r="J266" s="326"/>
      <c r="K266" s="327"/>
      <c r="L266" s="333"/>
      <c r="M266" s="355"/>
      <c r="N266" s="330"/>
      <c r="O266" s="330"/>
    </row>
    <row r="267" outlineLevel="1">
      <c r="A267" s="317">
        <f t="shared" si="17"/>
        <v>64</v>
      </c>
      <c r="B267" s="346"/>
      <c r="C267" s="347"/>
      <c r="D267" s="332"/>
      <c r="E267" s="321"/>
      <c r="F267" s="323">
        <v>0.0</v>
      </c>
      <c r="G267" s="323">
        <f t="shared" si="18"/>
        <v>0</v>
      </c>
      <c r="H267" s="324">
        <f t="shared" si="19"/>
        <v>0</v>
      </c>
      <c r="I267" s="325"/>
      <c r="J267" s="326"/>
      <c r="K267" s="327"/>
      <c r="L267" s="333"/>
      <c r="M267" s="355"/>
      <c r="N267" s="330"/>
      <c r="O267" s="330"/>
    </row>
    <row r="268" outlineLevel="1">
      <c r="A268" s="317">
        <f t="shared" si="17"/>
        <v>65</v>
      </c>
      <c r="B268" s="346"/>
      <c r="C268" s="347"/>
      <c r="D268" s="332"/>
      <c r="E268" s="321"/>
      <c r="F268" s="323">
        <v>0.0</v>
      </c>
      <c r="G268" s="323">
        <f t="shared" si="18"/>
        <v>0</v>
      </c>
      <c r="H268" s="324">
        <f t="shared" si="19"/>
        <v>0</v>
      </c>
      <c r="I268" s="325"/>
      <c r="J268" s="326"/>
      <c r="K268" s="327"/>
      <c r="L268" s="333"/>
      <c r="M268" s="355"/>
      <c r="N268" s="330"/>
      <c r="O268" s="330"/>
    </row>
    <row r="269" outlineLevel="1">
      <c r="A269" s="317">
        <f t="shared" si="17"/>
        <v>66</v>
      </c>
      <c r="B269" s="346"/>
      <c r="C269" s="347"/>
      <c r="D269" s="332"/>
      <c r="E269" s="321"/>
      <c r="F269" s="323">
        <v>0.0</v>
      </c>
      <c r="G269" s="323">
        <f t="shared" si="18"/>
        <v>0</v>
      </c>
      <c r="H269" s="324">
        <f t="shared" si="19"/>
        <v>0</v>
      </c>
      <c r="I269" s="325"/>
      <c r="J269" s="326"/>
      <c r="K269" s="327"/>
      <c r="L269" s="333"/>
      <c r="M269" s="355"/>
      <c r="N269" s="330"/>
      <c r="O269" s="330"/>
    </row>
    <row r="270" outlineLevel="1">
      <c r="A270" s="317">
        <f t="shared" si="17"/>
        <v>67</v>
      </c>
      <c r="B270" s="346"/>
      <c r="C270" s="347"/>
      <c r="D270" s="332"/>
      <c r="E270" s="321"/>
      <c r="F270" s="323">
        <v>0.0</v>
      </c>
      <c r="G270" s="323">
        <f t="shared" si="18"/>
        <v>0</v>
      </c>
      <c r="H270" s="324">
        <f t="shared" si="19"/>
        <v>0</v>
      </c>
      <c r="I270" s="325"/>
      <c r="J270" s="326"/>
      <c r="K270" s="327"/>
      <c r="L270" s="333"/>
      <c r="M270" s="355"/>
      <c r="N270" s="330"/>
      <c r="O270" s="330"/>
    </row>
    <row r="271" outlineLevel="1">
      <c r="A271" s="317">
        <f t="shared" si="17"/>
        <v>68</v>
      </c>
      <c r="B271" s="346"/>
      <c r="C271" s="347"/>
      <c r="D271" s="332"/>
      <c r="E271" s="321"/>
      <c r="F271" s="323">
        <v>0.0</v>
      </c>
      <c r="G271" s="323">
        <f t="shared" si="18"/>
        <v>0</v>
      </c>
      <c r="H271" s="324">
        <f t="shared" si="19"/>
        <v>0</v>
      </c>
      <c r="I271" s="325"/>
      <c r="J271" s="326"/>
      <c r="K271" s="327"/>
      <c r="L271" s="333"/>
      <c r="M271" s="355"/>
      <c r="N271" s="330"/>
      <c r="O271" s="330"/>
    </row>
    <row r="272" outlineLevel="1">
      <c r="A272" s="317">
        <f t="shared" si="17"/>
        <v>69</v>
      </c>
      <c r="B272" s="346"/>
      <c r="C272" s="347"/>
      <c r="D272" s="332"/>
      <c r="E272" s="321"/>
      <c r="F272" s="323">
        <v>0.0</v>
      </c>
      <c r="G272" s="323">
        <f t="shared" si="18"/>
        <v>0</v>
      </c>
      <c r="H272" s="324">
        <f t="shared" si="19"/>
        <v>0</v>
      </c>
      <c r="I272" s="325"/>
      <c r="J272" s="326"/>
      <c r="K272" s="327"/>
      <c r="L272" s="333"/>
      <c r="M272" s="355"/>
      <c r="N272" s="330"/>
      <c r="O272" s="330"/>
    </row>
    <row r="273" outlineLevel="1">
      <c r="A273" s="317">
        <f t="shared" si="17"/>
        <v>70</v>
      </c>
      <c r="B273" s="346"/>
      <c r="C273" s="347"/>
      <c r="D273" s="332"/>
      <c r="E273" s="321"/>
      <c r="F273" s="323">
        <v>0.0</v>
      </c>
      <c r="G273" s="323">
        <f t="shared" si="18"/>
        <v>0</v>
      </c>
      <c r="H273" s="324">
        <f t="shared" si="19"/>
        <v>0</v>
      </c>
      <c r="I273" s="325"/>
      <c r="J273" s="326"/>
      <c r="K273" s="327"/>
      <c r="L273" s="333"/>
      <c r="M273" s="355"/>
      <c r="N273" s="330"/>
      <c r="O273" s="330"/>
    </row>
    <row r="274" outlineLevel="1">
      <c r="A274" s="317">
        <f t="shared" si="17"/>
        <v>71</v>
      </c>
      <c r="B274" s="346"/>
      <c r="C274" s="347"/>
      <c r="D274" s="332"/>
      <c r="E274" s="321"/>
      <c r="F274" s="323">
        <v>0.0</v>
      </c>
      <c r="G274" s="323">
        <f t="shared" si="18"/>
        <v>0</v>
      </c>
      <c r="H274" s="324">
        <f t="shared" si="19"/>
        <v>0</v>
      </c>
      <c r="I274" s="325"/>
      <c r="J274" s="326"/>
      <c r="K274" s="327"/>
      <c r="L274" s="333"/>
      <c r="M274" s="355"/>
      <c r="N274" s="330"/>
      <c r="O274" s="330"/>
    </row>
    <row r="275" outlineLevel="1">
      <c r="A275" s="317">
        <f t="shared" si="17"/>
        <v>72</v>
      </c>
      <c r="B275" s="346"/>
      <c r="C275" s="347"/>
      <c r="D275" s="332"/>
      <c r="E275" s="321"/>
      <c r="F275" s="323">
        <v>0.0</v>
      </c>
      <c r="G275" s="323">
        <f t="shared" si="18"/>
        <v>0</v>
      </c>
      <c r="H275" s="324">
        <f t="shared" si="19"/>
        <v>0</v>
      </c>
      <c r="I275" s="325"/>
      <c r="J275" s="326"/>
      <c r="K275" s="327"/>
      <c r="L275" s="333"/>
      <c r="M275" s="355"/>
      <c r="N275" s="330"/>
      <c r="O275" s="330"/>
    </row>
    <row r="276" outlineLevel="1">
      <c r="A276" s="317">
        <f t="shared" si="17"/>
        <v>73</v>
      </c>
      <c r="B276" s="346"/>
      <c r="C276" s="347"/>
      <c r="D276" s="332"/>
      <c r="E276" s="321"/>
      <c r="F276" s="323">
        <v>0.0</v>
      </c>
      <c r="G276" s="323">
        <f t="shared" si="18"/>
        <v>0</v>
      </c>
      <c r="H276" s="324">
        <f t="shared" si="19"/>
        <v>0</v>
      </c>
      <c r="I276" s="325"/>
      <c r="J276" s="326"/>
      <c r="K276" s="327"/>
      <c r="L276" s="333"/>
      <c r="M276" s="355"/>
      <c r="N276" s="330"/>
      <c r="O276" s="330"/>
    </row>
    <row r="277" outlineLevel="1">
      <c r="A277" s="317">
        <f t="shared" si="17"/>
        <v>74</v>
      </c>
      <c r="B277" s="346"/>
      <c r="C277" s="347"/>
      <c r="D277" s="332"/>
      <c r="E277" s="321"/>
      <c r="F277" s="323">
        <v>0.0</v>
      </c>
      <c r="G277" s="323">
        <f t="shared" si="18"/>
        <v>0</v>
      </c>
      <c r="H277" s="324">
        <f t="shared" si="19"/>
        <v>0</v>
      </c>
      <c r="I277" s="325"/>
      <c r="J277" s="326"/>
      <c r="K277" s="327"/>
      <c r="L277" s="333"/>
      <c r="M277" s="355"/>
      <c r="N277" s="330"/>
      <c r="O277" s="330"/>
    </row>
    <row r="278" outlineLevel="1">
      <c r="A278" s="317">
        <f t="shared" si="17"/>
        <v>75</v>
      </c>
      <c r="B278" s="346"/>
      <c r="C278" s="347"/>
      <c r="D278" s="332"/>
      <c r="E278" s="321"/>
      <c r="F278" s="323">
        <v>0.0</v>
      </c>
      <c r="G278" s="323">
        <f t="shared" si="18"/>
        <v>0</v>
      </c>
      <c r="H278" s="324">
        <f t="shared" si="19"/>
        <v>0</v>
      </c>
      <c r="I278" s="325"/>
      <c r="J278" s="326"/>
      <c r="K278" s="327"/>
      <c r="L278" s="333"/>
      <c r="M278" s="355"/>
      <c r="N278" s="330"/>
      <c r="O278" s="330"/>
    </row>
    <row r="279" outlineLevel="1">
      <c r="A279" s="317">
        <f t="shared" si="17"/>
        <v>76</v>
      </c>
      <c r="B279" s="346"/>
      <c r="C279" s="347"/>
      <c r="D279" s="332"/>
      <c r="E279" s="321"/>
      <c r="F279" s="323">
        <v>0.0</v>
      </c>
      <c r="G279" s="323">
        <f t="shared" si="18"/>
        <v>0</v>
      </c>
      <c r="H279" s="324">
        <f t="shared" si="19"/>
        <v>0</v>
      </c>
      <c r="I279" s="325"/>
      <c r="J279" s="326"/>
      <c r="K279" s="327"/>
      <c r="L279" s="333"/>
      <c r="M279" s="355"/>
      <c r="N279" s="330"/>
      <c r="O279" s="330"/>
    </row>
    <row r="280" outlineLevel="1">
      <c r="A280" s="317">
        <f t="shared" si="17"/>
        <v>77</v>
      </c>
      <c r="B280" s="346"/>
      <c r="C280" s="347"/>
      <c r="D280" s="332"/>
      <c r="E280" s="321"/>
      <c r="F280" s="323">
        <v>0.0</v>
      </c>
      <c r="G280" s="323">
        <f t="shared" si="18"/>
        <v>0</v>
      </c>
      <c r="H280" s="324">
        <f t="shared" si="19"/>
        <v>0</v>
      </c>
      <c r="I280" s="325"/>
      <c r="J280" s="326"/>
      <c r="K280" s="327"/>
      <c r="L280" s="333"/>
      <c r="M280" s="355"/>
      <c r="N280" s="330"/>
      <c r="O280" s="330"/>
    </row>
    <row r="281" outlineLevel="1">
      <c r="A281" s="317">
        <f t="shared" si="17"/>
        <v>78</v>
      </c>
      <c r="B281" s="346"/>
      <c r="C281" s="347"/>
      <c r="D281" s="332"/>
      <c r="E281" s="321"/>
      <c r="F281" s="323">
        <v>0.0</v>
      </c>
      <c r="G281" s="323">
        <f t="shared" si="18"/>
        <v>0</v>
      </c>
      <c r="H281" s="324">
        <f t="shared" si="19"/>
        <v>0</v>
      </c>
      <c r="I281" s="325"/>
      <c r="J281" s="326"/>
      <c r="K281" s="327"/>
      <c r="L281" s="333"/>
      <c r="M281" s="355"/>
      <c r="N281" s="330"/>
      <c r="O281" s="330"/>
    </row>
    <row r="282" outlineLevel="1">
      <c r="A282" s="317">
        <f t="shared" si="17"/>
        <v>79</v>
      </c>
      <c r="B282" s="346"/>
      <c r="C282" s="347"/>
      <c r="D282" s="332"/>
      <c r="E282" s="321"/>
      <c r="F282" s="323">
        <v>0.0</v>
      </c>
      <c r="G282" s="323">
        <f t="shared" si="18"/>
        <v>0</v>
      </c>
      <c r="H282" s="324">
        <f t="shared" si="19"/>
        <v>0</v>
      </c>
      <c r="I282" s="325"/>
      <c r="J282" s="326"/>
      <c r="K282" s="327"/>
      <c r="L282" s="333"/>
      <c r="M282" s="355"/>
      <c r="N282" s="330"/>
      <c r="O282" s="330"/>
    </row>
    <row r="283" outlineLevel="1">
      <c r="A283" s="317">
        <f t="shared" si="17"/>
        <v>80</v>
      </c>
      <c r="B283" s="346"/>
      <c r="C283" s="347"/>
      <c r="D283" s="332"/>
      <c r="E283" s="321"/>
      <c r="F283" s="323">
        <v>0.0</v>
      </c>
      <c r="G283" s="323">
        <f t="shared" si="18"/>
        <v>0</v>
      </c>
      <c r="H283" s="324">
        <f t="shared" si="19"/>
        <v>0</v>
      </c>
      <c r="I283" s="325"/>
      <c r="J283" s="326"/>
      <c r="K283" s="327"/>
      <c r="L283" s="333"/>
      <c r="M283" s="355"/>
      <c r="N283" s="330"/>
      <c r="O283" s="330"/>
    </row>
    <row r="284" outlineLevel="1">
      <c r="A284" s="317">
        <f t="shared" si="17"/>
        <v>81</v>
      </c>
      <c r="B284" s="346"/>
      <c r="C284" s="347"/>
      <c r="D284" s="332"/>
      <c r="E284" s="321"/>
      <c r="F284" s="323">
        <v>0.0</v>
      </c>
      <c r="G284" s="323">
        <f t="shared" si="18"/>
        <v>0</v>
      </c>
      <c r="H284" s="324">
        <f t="shared" si="19"/>
        <v>0</v>
      </c>
      <c r="I284" s="325"/>
      <c r="J284" s="326"/>
      <c r="K284" s="327"/>
      <c r="L284" s="333"/>
      <c r="M284" s="355"/>
      <c r="N284" s="330"/>
      <c r="O284" s="330"/>
    </row>
    <row r="285" outlineLevel="1">
      <c r="A285" s="317">
        <f t="shared" si="17"/>
        <v>82</v>
      </c>
      <c r="B285" s="346"/>
      <c r="C285" s="347"/>
      <c r="D285" s="332"/>
      <c r="E285" s="321"/>
      <c r="F285" s="323">
        <v>0.0</v>
      </c>
      <c r="G285" s="323">
        <f t="shared" si="18"/>
        <v>0</v>
      </c>
      <c r="H285" s="324">
        <f t="shared" si="19"/>
        <v>0</v>
      </c>
      <c r="I285" s="325"/>
      <c r="J285" s="326"/>
      <c r="K285" s="327"/>
      <c r="L285" s="333"/>
      <c r="M285" s="355"/>
      <c r="N285" s="330"/>
      <c r="O285" s="330"/>
    </row>
    <row r="286" outlineLevel="1">
      <c r="A286" s="317">
        <f t="shared" si="17"/>
        <v>83</v>
      </c>
      <c r="B286" s="346"/>
      <c r="C286" s="347"/>
      <c r="D286" s="332"/>
      <c r="E286" s="321"/>
      <c r="F286" s="323">
        <v>0.0</v>
      </c>
      <c r="G286" s="323">
        <f t="shared" si="18"/>
        <v>0</v>
      </c>
      <c r="H286" s="324">
        <f t="shared" si="19"/>
        <v>0</v>
      </c>
      <c r="I286" s="325"/>
      <c r="J286" s="326"/>
      <c r="K286" s="327"/>
      <c r="L286" s="333"/>
      <c r="M286" s="355"/>
      <c r="N286" s="330"/>
      <c r="O286" s="330"/>
    </row>
    <row r="287" outlineLevel="1">
      <c r="A287" s="317">
        <f t="shared" si="17"/>
        <v>84</v>
      </c>
      <c r="B287" s="346"/>
      <c r="C287" s="347"/>
      <c r="D287" s="332"/>
      <c r="E287" s="321"/>
      <c r="F287" s="323">
        <v>0.0</v>
      </c>
      <c r="G287" s="323">
        <f t="shared" si="18"/>
        <v>0</v>
      </c>
      <c r="H287" s="324">
        <f t="shared" si="19"/>
        <v>0</v>
      </c>
      <c r="I287" s="325"/>
      <c r="J287" s="326"/>
      <c r="K287" s="327"/>
      <c r="L287" s="333"/>
      <c r="M287" s="355"/>
      <c r="N287" s="330"/>
      <c r="O287" s="330"/>
    </row>
    <row r="288" outlineLevel="1">
      <c r="A288" s="317">
        <f t="shared" si="17"/>
        <v>85</v>
      </c>
      <c r="B288" s="346"/>
      <c r="C288" s="347"/>
      <c r="D288" s="332"/>
      <c r="E288" s="321"/>
      <c r="F288" s="323">
        <v>0.0</v>
      </c>
      <c r="G288" s="323">
        <f t="shared" si="18"/>
        <v>0</v>
      </c>
      <c r="H288" s="324">
        <f t="shared" si="19"/>
        <v>0</v>
      </c>
      <c r="I288" s="325"/>
      <c r="J288" s="326"/>
      <c r="K288" s="327"/>
      <c r="L288" s="333"/>
      <c r="M288" s="355"/>
      <c r="N288" s="330"/>
      <c r="O288" s="330"/>
    </row>
    <row r="289">
      <c r="A289" s="298"/>
      <c r="B289" s="299"/>
      <c r="C289" s="300"/>
      <c r="D289" s="301"/>
      <c r="E289" s="298"/>
      <c r="F289" s="298"/>
      <c r="G289" s="323">
        <f t="shared" si="18"/>
        <v>0</v>
      </c>
      <c r="H289" s="324">
        <f t="shared" si="19"/>
        <v>0</v>
      </c>
      <c r="I289" s="298"/>
      <c r="J289" s="302"/>
      <c r="K289" s="302"/>
      <c r="L289" s="303"/>
      <c r="M289" s="302"/>
      <c r="N289" s="298"/>
      <c r="O289" s="298"/>
    </row>
    <row r="290" ht="34.5" customHeight="1">
      <c r="A290" s="370"/>
      <c r="B290" s="221" t="s">
        <v>129</v>
      </c>
      <c r="C290" s="371"/>
      <c r="D290" s="372"/>
      <c r="E290" s="373"/>
      <c r="F290" s="374"/>
      <c r="G290" s="375"/>
      <c r="H290" s="375"/>
      <c r="I290" s="376"/>
      <c r="J290" s="326"/>
      <c r="K290" s="326"/>
      <c r="L290" s="377"/>
      <c r="M290" s="326"/>
      <c r="N290" s="376"/>
      <c r="O290" s="376"/>
    </row>
    <row r="291">
      <c r="A291" s="378">
        <v>1.0</v>
      </c>
      <c r="B291" s="379" t="s">
        <v>157</v>
      </c>
      <c r="C291" s="380" t="s">
        <v>154</v>
      </c>
      <c r="D291" s="381"/>
      <c r="E291" s="382"/>
      <c r="F291" s="383"/>
      <c r="G291" s="323">
        <f t="shared" ref="G291:G302" si="20">SUM(E291,F291)</f>
        <v>0</v>
      </c>
      <c r="H291" s="324">
        <f t="shared" ref="H291:H302" si="21">G291-SUM(J291:N291)</f>
        <v>-100</v>
      </c>
      <c r="I291" s="384"/>
      <c r="J291" s="385"/>
      <c r="K291" s="385"/>
      <c r="L291" s="386"/>
      <c r="M291" s="378">
        <v>100.0</v>
      </c>
      <c r="N291" s="384"/>
      <c r="O291" s="384"/>
    </row>
    <row r="292">
      <c r="A292" s="378">
        <v>2.0</v>
      </c>
      <c r="B292" s="387" t="s">
        <v>158</v>
      </c>
      <c r="C292" s="388" t="s">
        <v>154</v>
      </c>
      <c r="D292" s="381"/>
      <c r="E292" s="382"/>
      <c r="F292" s="383"/>
      <c r="G292" s="323">
        <f t="shared" si="20"/>
        <v>0</v>
      </c>
      <c r="H292" s="324">
        <f t="shared" si="21"/>
        <v>-100</v>
      </c>
      <c r="I292" s="384"/>
      <c r="J292" s="385"/>
      <c r="K292" s="385"/>
      <c r="L292" s="389"/>
      <c r="M292" s="390">
        <v>100.0</v>
      </c>
      <c r="N292" s="384"/>
      <c r="O292" s="384"/>
    </row>
    <row r="293">
      <c r="A293" s="378">
        <v>3.0</v>
      </c>
      <c r="B293" s="379" t="s">
        <v>159</v>
      </c>
      <c r="C293" s="380" t="s">
        <v>154</v>
      </c>
      <c r="D293" s="381"/>
      <c r="E293" s="379">
        <v>150.0</v>
      </c>
      <c r="F293" s="384"/>
      <c r="G293" s="323">
        <f t="shared" si="20"/>
        <v>150</v>
      </c>
      <c r="H293" s="324">
        <f t="shared" si="21"/>
        <v>0</v>
      </c>
      <c r="I293" s="384"/>
      <c r="J293" s="385"/>
      <c r="K293" s="385"/>
      <c r="L293" s="386">
        <v>150.0</v>
      </c>
      <c r="M293" s="385"/>
      <c r="N293" s="384"/>
      <c r="O293" s="384"/>
    </row>
    <row r="294">
      <c r="A294" s="378">
        <v>6.0</v>
      </c>
      <c r="B294" s="391"/>
      <c r="C294" s="392"/>
      <c r="D294" s="393"/>
      <c r="E294" s="382"/>
      <c r="F294" s="384"/>
      <c r="G294" s="323">
        <f t="shared" si="20"/>
        <v>0</v>
      </c>
      <c r="H294" s="324">
        <f t="shared" si="21"/>
        <v>0</v>
      </c>
      <c r="I294" s="384"/>
      <c r="J294" s="385"/>
      <c r="K294" s="385"/>
      <c r="L294" s="389"/>
      <c r="M294" s="385"/>
      <c r="N294" s="384"/>
      <c r="O294" s="384"/>
    </row>
    <row r="295">
      <c r="A295" s="378">
        <v>7.0</v>
      </c>
      <c r="B295" s="391"/>
      <c r="C295" s="392"/>
      <c r="D295" s="393"/>
      <c r="E295" s="382"/>
      <c r="F295" s="384"/>
      <c r="G295" s="323">
        <f t="shared" si="20"/>
        <v>0</v>
      </c>
      <c r="H295" s="324">
        <f t="shared" si="21"/>
        <v>0</v>
      </c>
      <c r="I295" s="384"/>
      <c r="J295" s="385"/>
      <c r="K295" s="385"/>
      <c r="L295" s="389"/>
      <c r="M295" s="385"/>
      <c r="N295" s="384"/>
      <c r="O295" s="384"/>
    </row>
    <row r="296">
      <c r="A296" s="378">
        <v>8.0</v>
      </c>
      <c r="B296" s="379"/>
      <c r="C296" s="380"/>
      <c r="D296" s="381"/>
      <c r="E296" s="382"/>
      <c r="F296" s="384"/>
      <c r="G296" s="323">
        <f t="shared" si="20"/>
        <v>0</v>
      </c>
      <c r="H296" s="324">
        <f t="shared" si="21"/>
        <v>0</v>
      </c>
      <c r="I296" s="384"/>
      <c r="J296" s="385"/>
      <c r="K296" s="385"/>
      <c r="L296" s="389"/>
      <c r="M296" s="385"/>
      <c r="N296" s="384"/>
      <c r="O296" s="384"/>
    </row>
    <row r="297">
      <c r="A297" s="378">
        <v>9.0</v>
      </c>
      <c r="B297" s="382"/>
      <c r="C297" s="394"/>
      <c r="D297" s="381"/>
      <c r="E297" s="379"/>
      <c r="F297" s="383"/>
      <c r="G297" s="323">
        <f t="shared" si="20"/>
        <v>0</v>
      </c>
      <c r="H297" s="324">
        <f t="shared" si="21"/>
        <v>0</v>
      </c>
      <c r="I297" s="384"/>
      <c r="J297" s="385"/>
      <c r="K297" s="385"/>
      <c r="L297" s="389"/>
      <c r="M297" s="385"/>
      <c r="N297" s="384"/>
      <c r="O297" s="384"/>
    </row>
    <row r="298">
      <c r="A298" s="378">
        <v>10.0</v>
      </c>
      <c r="B298" s="379"/>
      <c r="C298" s="380"/>
      <c r="D298" s="381"/>
      <c r="E298" s="382"/>
      <c r="F298" s="384"/>
      <c r="G298" s="323">
        <f t="shared" si="20"/>
        <v>0</v>
      </c>
      <c r="H298" s="324">
        <f t="shared" si="21"/>
        <v>0</v>
      </c>
      <c r="I298" s="384"/>
      <c r="J298" s="385"/>
      <c r="K298" s="385"/>
      <c r="L298" s="389"/>
      <c r="M298" s="385"/>
      <c r="N298" s="384"/>
      <c r="O298" s="384"/>
    </row>
    <row r="299">
      <c r="A299" s="378">
        <v>11.0</v>
      </c>
      <c r="B299" s="382"/>
      <c r="C299" s="394"/>
      <c r="D299" s="381"/>
      <c r="E299" s="382"/>
      <c r="F299" s="384"/>
      <c r="G299" s="323">
        <f t="shared" si="20"/>
        <v>0</v>
      </c>
      <c r="H299" s="324">
        <f t="shared" si="21"/>
        <v>0</v>
      </c>
      <c r="I299" s="384"/>
      <c r="J299" s="378"/>
      <c r="K299" s="385"/>
      <c r="L299" s="389"/>
      <c r="M299" s="385"/>
      <c r="N299" s="384"/>
      <c r="O299" s="384"/>
    </row>
    <row r="300">
      <c r="A300" s="378">
        <v>12.0</v>
      </c>
      <c r="B300" s="382"/>
      <c r="C300" s="394"/>
      <c r="D300" s="381"/>
      <c r="E300" s="382"/>
      <c r="F300" s="384"/>
      <c r="G300" s="323">
        <f t="shared" si="20"/>
        <v>0</v>
      </c>
      <c r="H300" s="324">
        <f t="shared" si="21"/>
        <v>0</v>
      </c>
      <c r="I300" s="384"/>
      <c r="J300" s="385"/>
      <c r="K300" s="385"/>
      <c r="L300" s="386"/>
      <c r="M300" s="385"/>
      <c r="N300" s="384"/>
      <c r="O300" s="384"/>
    </row>
    <row r="301">
      <c r="A301" s="378">
        <v>13.0</v>
      </c>
      <c r="B301" s="382"/>
      <c r="C301" s="394"/>
      <c r="D301" s="381"/>
      <c r="E301" s="382"/>
      <c r="F301" s="384"/>
      <c r="G301" s="323">
        <f t="shared" si="20"/>
        <v>0</v>
      </c>
      <c r="H301" s="324">
        <f t="shared" si="21"/>
        <v>0</v>
      </c>
      <c r="I301" s="384"/>
      <c r="J301" s="385"/>
      <c r="K301" s="385"/>
      <c r="L301" s="386"/>
      <c r="M301" s="385"/>
      <c r="N301" s="384"/>
      <c r="O301" s="384"/>
    </row>
    <row r="302">
      <c r="A302" s="378">
        <v>14.0</v>
      </c>
      <c r="B302" s="391"/>
      <c r="C302" s="392"/>
      <c r="D302" s="395"/>
      <c r="E302" s="383"/>
      <c r="F302" s="384"/>
      <c r="G302" s="323">
        <f t="shared" si="20"/>
        <v>0</v>
      </c>
      <c r="H302" s="324">
        <f t="shared" si="21"/>
        <v>0</v>
      </c>
      <c r="I302" s="384"/>
      <c r="J302" s="378"/>
      <c r="K302" s="385"/>
      <c r="L302" s="389"/>
      <c r="M302" s="385"/>
      <c r="N302" s="384"/>
      <c r="O302" s="384"/>
    </row>
    <row r="303">
      <c r="A303" s="378"/>
      <c r="B303" s="391"/>
      <c r="C303" s="392"/>
      <c r="D303" s="395"/>
      <c r="E303" s="384"/>
      <c r="F303" s="384"/>
      <c r="G303" s="384"/>
      <c r="H303" s="384"/>
      <c r="I303" s="384"/>
      <c r="J303" s="385"/>
      <c r="K303" s="385"/>
      <c r="L303" s="389"/>
      <c r="M303" s="385"/>
      <c r="N303" s="384"/>
      <c r="O303" s="384"/>
    </row>
    <row r="304">
      <c r="A304" s="378"/>
      <c r="B304" s="391"/>
      <c r="C304" s="392"/>
      <c r="D304" s="395"/>
      <c r="E304" s="384"/>
      <c r="F304" s="384"/>
      <c r="G304" s="384"/>
      <c r="H304" s="384"/>
      <c r="I304" s="384"/>
      <c r="J304" s="385"/>
      <c r="K304" s="385"/>
      <c r="L304" s="389"/>
      <c r="M304" s="385"/>
      <c r="N304" s="384"/>
      <c r="O304" s="384"/>
    </row>
    <row r="305">
      <c r="A305" s="378"/>
      <c r="B305" s="391"/>
      <c r="C305" s="392"/>
      <c r="D305" s="396"/>
      <c r="E305" s="384"/>
      <c r="F305" s="384"/>
      <c r="G305" s="384"/>
      <c r="H305" s="384"/>
      <c r="I305" s="384"/>
      <c r="J305" s="385"/>
      <c r="K305" s="385"/>
      <c r="L305" s="389"/>
      <c r="M305" s="385"/>
      <c r="N305" s="384"/>
      <c r="O305" s="384"/>
    </row>
    <row r="306" ht="42.0" customHeight="1">
      <c r="A306" s="397"/>
      <c r="B306" s="398" t="s">
        <v>147</v>
      </c>
      <c r="C306" s="399"/>
      <c r="D306" s="400" t="s">
        <v>12</v>
      </c>
      <c r="E306" s="401" t="s">
        <v>0</v>
      </c>
      <c r="F306" s="402" t="s">
        <v>14</v>
      </c>
      <c r="G306" s="403"/>
      <c r="H306" s="397"/>
      <c r="I306" s="397"/>
      <c r="J306" s="397"/>
      <c r="K306" s="397"/>
      <c r="L306" s="404"/>
      <c r="M306" s="397"/>
      <c r="N306" s="397"/>
      <c r="O306" s="397"/>
    </row>
    <row r="307">
      <c r="A307" s="405"/>
      <c r="B307" s="405"/>
      <c r="C307" s="406"/>
      <c r="D307" s="211"/>
      <c r="E307" s="405"/>
      <c r="F307" s="405"/>
      <c r="G307" s="405"/>
      <c r="H307" s="405"/>
      <c r="I307" s="405"/>
      <c r="J307" s="407"/>
      <c r="K307" s="407"/>
      <c r="L307" s="408"/>
      <c r="M307" s="407"/>
      <c r="N307" s="405"/>
      <c r="O307" s="405"/>
    </row>
    <row r="308">
      <c r="A308" s="409"/>
      <c r="B308" s="410"/>
      <c r="C308" s="411"/>
      <c r="D308" s="412"/>
      <c r="E308" s="413"/>
      <c r="F308" s="414"/>
      <c r="G308" s="403"/>
      <c r="H308" s="413"/>
      <c r="I308" s="413"/>
      <c r="J308" s="415"/>
      <c r="K308" s="415"/>
      <c r="L308" s="416"/>
      <c r="M308" s="415"/>
      <c r="N308" s="413"/>
      <c r="O308" s="413"/>
    </row>
    <row r="309">
      <c r="A309" s="409"/>
      <c r="B309" s="409"/>
      <c r="C309" s="417"/>
      <c r="D309" s="412"/>
      <c r="E309" s="413"/>
      <c r="F309" s="414"/>
      <c r="G309" s="403"/>
      <c r="H309" s="418"/>
      <c r="I309" s="413"/>
      <c r="J309" s="415"/>
      <c r="K309" s="415"/>
      <c r="L309" s="416"/>
      <c r="M309" s="415"/>
      <c r="N309" s="413"/>
      <c r="O309" s="413"/>
    </row>
    <row r="310">
      <c r="A310" s="409"/>
      <c r="B310" s="418"/>
      <c r="C310" s="419"/>
      <c r="D310" s="412"/>
      <c r="E310" s="413"/>
      <c r="F310" s="414"/>
      <c r="G310" s="403"/>
      <c r="H310" s="413"/>
      <c r="I310" s="413"/>
      <c r="J310" s="415"/>
      <c r="K310" s="415"/>
      <c r="L310" s="416"/>
      <c r="M310" s="415"/>
      <c r="N310" s="413"/>
      <c r="O310" s="413"/>
    </row>
    <row r="311">
      <c r="A311" s="409"/>
      <c r="B311" s="420"/>
      <c r="C311" s="421"/>
      <c r="D311" s="412"/>
      <c r="E311" s="413"/>
      <c r="F311" s="414"/>
      <c r="G311" s="403"/>
      <c r="H311" s="413"/>
      <c r="I311" s="413"/>
      <c r="J311" s="415"/>
      <c r="K311" s="415"/>
      <c r="L311" s="416"/>
      <c r="M311" s="415"/>
      <c r="N311" s="413"/>
      <c r="O311" s="413"/>
    </row>
    <row r="312">
      <c r="A312" s="409"/>
      <c r="B312" s="422"/>
      <c r="C312" s="423"/>
      <c r="D312" s="412"/>
      <c r="E312" s="413"/>
      <c r="F312" s="413"/>
      <c r="G312" s="413"/>
      <c r="H312" s="413"/>
      <c r="I312" s="413"/>
      <c r="J312" s="415"/>
      <c r="K312" s="415"/>
      <c r="L312" s="416"/>
      <c r="M312" s="415"/>
      <c r="N312" s="413"/>
      <c r="O312" s="413"/>
    </row>
    <row r="313">
      <c r="A313" s="409"/>
      <c r="B313" s="422"/>
      <c r="C313" s="423"/>
      <c r="D313" s="412"/>
      <c r="E313" s="413"/>
      <c r="F313" s="413"/>
      <c r="G313" s="413"/>
      <c r="H313" s="413"/>
      <c r="I313" s="413"/>
      <c r="J313" s="415"/>
      <c r="K313" s="415"/>
      <c r="L313" s="416"/>
      <c r="M313" s="415"/>
      <c r="N313" s="413"/>
      <c r="O313" s="413"/>
    </row>
    <row r="314">
      <c r="A314" s="409"/>
      <c r="B314" s="424"/>
      <c r="C314" s="425"/>
      <c r="D314" s="412"/>
      <c r="E314" s="413"/>
      <c r="F314" s="413"/>
      <c r="G314" s="413"/>
      <c r="H314" s="413"/>
      <c r="I314" s="413"/>
      <c r="J314" s="415"/>
      <c r="K314" s="415"/>
      <c r="L314" s="416"/>
      <c r="M314" s="415"/>
      <c r="N314" s="413"/>
      <c r="O314" s="413"/>
    </row>
    <row r="315">
      <c r="A315" s="409"/>
      <c r="B315" s="424"/>
      <c r="C315" s="425"/>
      <c r="D315" s="412"/>
      <c r="E315" s="413"/>
      <c r="F315" s="413"/>
      <c r="G315" s="413"/>
      <c r="H315" s="413"/>
      <c r="I315" s="413"/>
      <c r="J315" s="415"/>
      <c r="K315" s="415"/>
      <c r="L315" s="416"/>
      <c r="M315" s="415"/>
      <c r="N315" s="413"/>
      <c r="O315" s="413"/>
    </row>
    <row r="316">
      <c r="A316" s="409"/>
      <c r="B316" s="424"/>
      <c r="C316" s="425"/>
      <c r="D316" s="412"/>
      <c r="E316" s="413"/>
      <c r="F316" s="413"/>
      <c r="G316" s="413"/>
      <c r="H316" s="413"/>
      <c r="I316" s="413"/>
      <c r="J316" s="415"/>
      <c r="K316" s="415"/>
      <c r="L316" s="416"/>
      <c r="M316" s="415"/>
      <c r="N316" s="413"/>
      <c r="O316" s="413"/>
    </row>
    <row r="317">
      <c r="A317" s="409"/>
      <c r="B317" s="426"/>
      <c r="C317" s="427"/>
      <c r="D317" s="412"/>
      <c r="E317" s="413"/>
      <c r="F317" s="413"/>
      <c r="G317" s="413"/>
      <c r="H317" s="413"/>
      <c r="I317" s="413"/>
      <c r="J317" s="415"/>
      <c r="K317" s="415"/>
      <c r="L317" s="416"/>
      <c r="M317" s="415"/>
      <c r="N317" s="413"/>
      <c r="O317" s="413"/>
    </row>
    <row r="318">
      <c r="A318" s="409"/>
      <c r="B318" s="424"/>
      <c r="C318" s="425"/>
      <c r="D318" s="412"/>
      <c r="E318" s="413"/>
      <c r="F318" s="413"/>
      <c r="G318" s="413"/>
      <c r="H318" s="413"/>
      <c r="I318" s="413"/>
      <c r="J318" s="415"/>
      <c r="K318" s="415"/>
      <c r="L318" s="416"/>
      <c r="M318" s="415"/>
      <c r="N318" s="413"/>
      <c r="O318" s="413"/>
    </row>
    <row r="319">
      <c r="A319" s="418"/>
      <c r="B319" s="424"/>
      <c r="C319" s="425"/>
      <c r="D319" s="428"/>
      <c r="E319" s="418"/>
      <c r="F319" s="418"/>
      <c r="G319" s="418"/>
      <c r="H319" s="418"/>
      <c r="I319" s="418"/>
      <c r="J319" s="429"/>
      <c r="K319" s="429"/>
      <c r="L319" s="430"/>
      <c r="M319" s="429"/>
      <c r="N319" s="418"/>
      <c r="O319" s="418"/>
    </row>
    <row r="320">
      <c r="A320" s="418"/>
      <c r="B320" s="424"/>
      <c r="C320" s="425"/>
      <c r="D320" s="428"/>
      <c r="E320" s="418"/>
      <c r="F320" s="418"/>
      <c r="G320" s="418"/>
      <c r="H320" s="418"/>
      <c r="I320" s="418"/>
      <c r="J320" s="429"/>
      <c r="K320" s="429"/>
      <c r="L320" s="430"/>
      <c r="M320" s="429"/>
      <c r="N320" s="418"/>
      <c r="O320" s="418"/>
    </row>
    <row r="321">
      <c r="A321" s="418"/>
      <c r="B321" s="405"/>
      <c r="C321" s="406"/>
      <c r="D321" s="211"/>
      <c r="E321" s="405"/>
      <c r="F321" s="418"/>
      <c r="G321" s="418"/>
      <c r="H321" s="418"/>
      <c r="I321" s="418"/>
      <c r="J321" s="429"/>
      <c r="K321" s="429"/>
      <c r="L321" s="430"/>
      <c r="M321" s="429"/>
      <c r="N321" s="418"/>
      <c r="O321" s="418"/>
    </row>
    <row r="322">
      <c r="A322" s="418"/>
      <c r="B322" s="431"/>
      <c r="C322" s="432"/>
      <c r="D322" s="428"/>
      <c r="E322" s="418"/>
      <c r="F322" s="418"/>
      <c r="G322" s="418"/>
      <c r="H322" s="418"/>
      <c r="I322" s="418"/>
      <c r="J322" s="429"/>
      <c r="K322" s="429"/>
      <c r="L322" s="430"/>
      <c r="M322" s="429"/>
      <c r="N322" s="418"/>
      <c r="O322" s="418"/>
    </row>
    <row r="323">
      <c r="A323" s="418"/>
      <c r="B323" s="431"/>
      <c r="C323" s="432"/>
      <c r="D323" s="428"/>
      <c r="E323" s="418"/>
      <c r="F323" s="418"/>
      <c r="G323" s="418"/>
      <c r="H323" s="418"/>
      <c r="I323" s="418"/>
      <c r="J323" s="429"/>
      <c r="K323" s="429"/>
      <c r="L323" s="430"/>
      <c r="M323" s="429"/>
      <c r="N323" s="418"/>
      <c r="O323" s="418"/>
    </row>
  </sheetData>
  <mergeCells count="5">
    <mergeCell ref="F306:G306"/>
    <mergeCell ref="F308:G308"/>
    <mergeCell ref="F309:G309"/>
    <mergeCell ref="F310:G310"/>
    <mergeCell ref="F311:G311"/>
  </mergeCells>
  <hyperlinks>
    <hyperlink r:id="rId1" ref="A1"/>
  </hyperlinks>
  <drawing r:id="rId2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8.0" topLeftCell="C9" activePane="bottomRight" state="frozen"/>
      <selection activeCell="C1" sqref="C1" pane="topRight"/>
      <selection activeCell="A9" sqref="A9" pane="bottomLeft"/>
      <selection activeCell="C9" sqref="C9" pane="bottomRight"/>
    </sheetView>
  </sheetViews>
  <sheetFormatPr customHeight="1" defaultColWidth="12.63" defaultRowHeight="15.75" outlineLevelCol="1" outlineLevelRow="1"/>
  <cols>
    <col customWidth="1" min="1" max="1" width="4.25"/>
    <col customWidth="1" min="2" max="2" width="20.13"/>
    <col customWidth="1" hidden="1" min="3" max="3" width="5.75"/>
    <col customWidth="1" hidden="1" min="4" max="4" width="7.5"/>
    <col customWidth="1" min="5" max="5" width="7.63"/>
    <col customWidth="1" min="6" max="6" width="8.5"/>
    <col customWidth="1" min="7" max="7" width="7.38"/>
    <col customWidth="1" min="8" max="8" width="7.88"/>
    <col customWidth="1" min="9" max="9" width="3.25"/>
    <col customWidth="1" min="10" max="10" width="9.88"/>
    <col customWidth="1" min="11" max="12" width="9.63"/>
    <col customWidth="1" min="13" max="13" width="8.38"/>
    <col customWidth="1" min="14" max="14" width="7.75"/>
    <col customWidth="1" min="15" max="15" width="9.13"/>
    <col collapsed="1" customWidth="1" min="16" max="16" width="9.88"/>
    <col customWidth="1" hidden="1" min="17" max="18" width="9.63" outlineLevel="1"/>
    <col customWidth="1" hidden="1" min="19" max="19" width="7.75" outlineLevel="1"/>
    <col customWidth="1" hidden="1" min="20" max="20" width="9.13" outlineLevel="1"/>
  </cols>
  <sheetData>
    <row r="1" ht="12.75" customHeight="1">
      <c r="A1" s="433"/>
      <c r="B1" s="434"/>
      <c r="C1" s="435"/>
      <c r="D1" s="435"/>
      <c r="E1" s="435"/>
      <c r="F1" s="435"/>
      <c r="G1" s="435"/>
      <c r="H1" s="435"/>
      <c r="I1" s="435"/>
      <c r="J1" s="436"/>
      <c r="K1" s="436"/>
      <c r="L1" s="436"/>
      <c r="M1" s="436"/>
      <c r="N1" s="436"/>
      <c r="O1" s="436"/>
      <c r="P1" s="436"/>
      <c r="Q1" s="436"/>
      <c r="R1" s="436"/>
      <c r="S1" s="436"/>
      <c r="T1" s="436"/>
    </row>
    <row r="2" ht="12.75" customHeight="1">
      <c r="A2" s="433"/>
      <c r="B2" s="434"/>
      <c r="C2" s="435"/>
      <c r="D2" s="435"/>
      <c r="E2" s="435"/>
      <c r="F2" s="435"/>
      <c r="G2" s="435"/>
      <c r="H2" s="435"/>
      <c r="I2" s="435"/>
      <c r="J2" s="436" t="s">
        <v>160</v>
      </c>
      <c r="K2" s="437">
        <f>SUMIF(K9:K146,"D1",L9:L146)</f>
        <v>150</v>
      </c>
      <c r="L2" s="436">
        <f>COUNTIF(K9:K146,J2)</f>
        <v>0</v>
      </c>
      <c r="M2" s="438"/>
      <c r="N2" s="438" t="s">
        <v>161</v>
      </c>
      <c r="O2" s="439">
        <f>SUM(L9:L56)
</f>
        <v>650</v>
      </c>
      <c r="P2" s="436"/>
      <c r="Q2" s="437">
        <f>SUMIF(Q9:Q146,"Dwip",R9:R146)</f>
        <v>0</v>
      </c>
      <c r="R2" s="436">
        <f>COUNTIF(Q9:Q146,P2)</f>
        <v>0</v>
      </c>
      <c r="S2" s="438" t="s">
        <v>161</v>
      </c>
      <c r="T2" s="439">
        <f>SUM(R9:R56)
</f>
        <v>0</v>
      </c>
    </row>
    <row r="3" ht="12.75" customHeight="1">
      <c r="A3" s="433"/>
      <c r="B3" s="434"/>
      <c r="C3" s="435"/>
      <c r="D3" s="435"/>
      <c r="E3" s="435"/>
      <c r="F3" s="435"/>
      <c r="G3" s="435"/>
      <c r="H3" s="435"/>
      <c r="I3" s="435"/>
      <c r="J3" s="436" t="s">
        <v>162</v>
      </c>
      <c r="K3" s="437">
        <f>SUMIF(K10:K147,"P2",L10:L147)</f>
        <v>100</v>
      </c>
      <c r="L3" s="436">
        <f>COUNTIF(K10:K146,J3)</f>
        <v>0</v>
      </c>
      <c r="M3" s="438"/>
      <c r="N3" s="438" t="s">
        <v>163</v>
      </c>
      <c r="O3" s="439">
        <f>SUM(L58:L107)
</f>
        <v>0</v>
      </c>
      <c r="P3" s="436"/>
      <c r="Q3" s="437"/>
      <c r="R3" s="436">
        <f>COUNTIF(Q10:Q146,P3)</f>
        <v>0</v>
      </c>
      <c r="S3" s="438" t="s">
        <v>163</v>
      </c>
      <c r="T3" s="439">
        <f>SUM(R58:R107)
</f>
        <v>0</v>
      </c>
    </row>
    <row r="4" ht="12.75" customHeight="1">
      <c r="A4" s="433"/>
      <c r="B4" s="434"/>
      <c r="C4" s="435"/>
      <c r="D4" s="435"/>
      <c r="E4" s="435"/>
      <c r="F4" s="435"/>
      <c r="G4" s="435"/>
      <c r="H4" s="435"/>
      <c r="I4" s="435"/>
      <c r="J4" s="440" t="s">
        <v>164</v>
      </c>
      <c r="K4" s="437">
        <f>SUMIF(K11:K148,"R3",L11:L148)</f>
        <v>0</v>
      </c>
      <c r="L4" s="436">
        <f>COUNTIF(K9:K147,J4)</f>
        <v>0</v>
      </c>
      <c r="M4" s="438"/>
      <c r="N4" s="438" t="s">
        <v>165</v>
      </c>
      <c r="O4" s="439">
        <f>SUM(L109:L129)
</f>
        <v>0</v>
      </c>
      <c r="P4" s="436"/>
      <c r="Q4" s="437"/>
      <c r="R4" s="436">
        <f>COUNTIF(Q11:Q146,P4)</f>
        <v>0</v>
      </c>
      <c r="S4" s="438" t="s">
        <v>165</v>
      </c>
      <c r="T4" s="439">
        <f>SUM(R109:R129)
</f>
        <v>0</v>
      </c>
    </row>
    <row r="5" ht="12.75" customHeight="1">
      <c r="A5" s="433"/>
      <c r="B5" s="434"/>
      <c r="C5" s="435"/>
      <c r="D5" s="435"/>
      <c r="E5" s="435"/>
      <c r="F5" s="435"/>
      <c r="G5" s="435"/>
      <c r="H5" s="435"/>
      <c r="I5" s="435"/>
      <c r="J5" s="436" t="s">
        <v>166</v>
      </c>
      <c r="K5" s="437">
        <f>SUMIF(K12:K149,"S4",L12:L149)</f>
        <v>0</v>
      </c>
      <c r="L5" s="436">
        <f>COUNTIF(K12:K146,J5)</f>
        <v>0</v>
      </c>
      <c r="M5" s="441"/>
      <c r="N5" s="441" t="s">
        <v>167</v>
      </c>
      <c r="O5" s="439">
        <f>SUM(L132:L142)
</f>
        <v>0</v>
      </c>
      <c r="P5" s="436"/>
      <c r="Q5" s="437"/>
      <c r="R5" s="436">
        <f>COUNTIF(Q12:Q146,P5)</f>
        <v>0</v>
      </c>
      <c r="S5" s="441" t="s">
        <v>167</v>
      </c>
      <c r="T5" s="439">
        <f>SUM(R132:R142)
</f>
        <v>0</v>
      </c>
    </row>
    <row r="6" ht="12.75" customHeight="1">
      <c r="A6" s="433"/>
      <c r="B6" s="434"/>
      <c r="C6" s="435"/>
      <c r="D6" s="435"/>
      <c r="E6" s="435"/>
      <c r="F6" s="435"/>
      <c r="G6" s="435"/>
      <c r="H6" s="435"/>
      <c r="I6" s="435"/>
      <c r="J6" s="436" t="s">
        <v>9</v>
      </c>
      <c r="K6" s="437"/>
      <c r="L6" s="436"/>
      <c r="M6" s="439"/>
      <c r="N6" s="439"/>
      <c r="O6" s="439"/>
      <c r="P6" s="436" t="s">
        <v>9</v>
      </c>
      <c r="Q6" s="437"/>
      <c r="R6" s="436"/>
      <c r="S6" s="439"/>
      <c r="T6" s="439"/>
    </row>
    <row r="7" ht="12.75" customHeight="1">
      <c r="A7" s="433"/>
      <c r="B7" s="434"/>
      <c r="C7" s="435"/>
      <c r="D7" s="435"/>
      <c r="E7" s="435"/>
      <c r="F7" s="435"/>
      <c r="G7" s="435"/>
      <c r="H7" s="435"/>
      <c r="I7" s="435"/>
      <c r="J7" s="436"/>
      <c r="K7" s="439"/>
      <c r="L7" s="436"/>
      <c r="P7" s="436"/>
      <c r="Q7" s="439"/>
      <c r="R7" s="436"/>
    </row>
    <row r="8" ht="28.5" customHeight="1">
      <c r="A8" s="442" t="s">
        <v>10</v>
      </c>
      <c r="B8" s="443" t="s">
        <v>11</v>
      </c>
      <c r="C8" s="444" t="s">
        <v>168</v>
      </c>
      <c r="D8" s="445" t="s">
        <v>12</v>
      </c>
      <c r="E8" s="446" t="s">
        <v>0</v>
      </c>
      <c r="F8" s="447" t="s">
        <v>169</v>
      </c>
      <c r="G8" s="447" t="s">
        <v>170</v>
      </c>
      <c r="H8" s="447" t="s">
        <v>171</v>
      </c>
      <c r="I8" s="448"/>
      <c r="J8" s="449" t="s">
        <v>172</v>
      </c>
      <c r="K8" s="450" t="s">
        <v>11</v>
      </c>
      <c r="L8" s="447" t="s">
        <v>173</v>
      </c>
      <c r="M8" s="447" t="s">
        <v>174</v>
      </c>
      <c r="N8" s="451" t="s">
        <v>8</v>
      </c>
      <c r="O8" s="447" t="s">
        <v>14</v>
      </c>
      <c r="P8" s="449" t="s">
        <v>172</v>
      </c>
      <c r="Q8" s="450" t="s">
        <v>11</v>
      </c>
      <c r="R8" s="447" t="s">
        <v>173</v>
      </c>
      <c r="S8" s="451" t="s">
        <v>8</v>
      </c>
      <c r="T8" s="447" t="s">
        <v>14</v>
      </c>
    </row>
    <row r="9">
      <c r="A9" s="452">
        <v>1.0</v>
      </c>
      <c r="B9" s="453" t="s">
        <v>175</v>
      </c>
      <c r="C9" s="454"/>
      <c r="D9" s="235"/>
      <c r="E9" s="455">
        <v>150.0</v>
      </c>
      <c r="F9" s="237"/>
      <c r="G9" s="238">
        <f t="shared" ref="G9:G146" si="1">E9+F9</f>
        <v>150</v>
      </c>
      <c r="H9" s="239">
        <f t="shared" ref="H9:H146" si="2">G9-L9</f>
        <v>0</v>
      </c>
      <c r="J9" s="240"/>
      <c r="K9" s="248" t="s">
        <v>176</v>
      </c>
      <c r="L9" s="241">
        <v>150.0</v>
      </c>
      <c r="M9" s="245" t="str">
        <f t="shared" ref="M9:M15" si="3">IF(L9="","Pending","Paid")</f>
        <v>Paid</v>
      </c>
      <c r="N9" s="245"/>
      <c r="O9" s="245"/>
      <c r="P9" s="240"/>
      <c r="Q9" s="248"/>
      <c r="R9" s="241"/>
      <c r="S9" s="245"/>
      <c r="T9" s="245"/>
    </row>
    <row r="10">
      <c r="A10" s="452">
        <v>2.0</v>
      </c>
      <c r="B10" s="456" t="s">
        <v>177</v>
      </c>
      <c r="C10" s="457"/>
      <c r="D10" s="235"/>
      <c r="E10" s="455">
        <v>150.0</v>
      </c>
      <c r="F10" s="269">
        <v>400.0</v>
      </c>
      <c r="G10" s="238">
        <f t="shared" si="1"/>
        <v>550</v>
      </c>
      <c r="H10" s="239">
        <f t="shared" si="2"/>
        <v>450</v>
      </c>
      <c r="J10" s="247"/>
      <c r="K10" s="248" t="s">
        <v>178</v>
      </c>
      <c r="L10" s="241">
        <v>100.0</v>
      </c>
      <c r="M10" s="245" t="str">
        <f t="shared" si="3"/>
        <v>Paid</v>
      </c>
      <c r="N10" s="250"/>
      <c r="O10" s="245"/>
      <c r="P10" s="247"/>
      <c r="Q10" s="248"/>
      <c r="R10" s="241"/>
      <c r="S10" s="250"/>
      <c r="T10" s="245"/>
    </row>
    <row r="11">
      <c r="A11" s="452">
        <v>3.0</v>
      </c>
      <c r="B11" s="458" t="s">
        <v>179</v>
      </c>
      <c r="C11" s="454"/>
      <c r="D11" s="235"/>
      <c r="E11" s="455">
        <v>150.0</v>
      </c>
      <c r="F11" s="269">
        <v>240.0</v>
      </c>
      <c r="G11" s="238">
        <f t="shared" si="1"/>
        <v>390</v>
      </c>
      <c r="H11" s="239">
        <f t="shared" si="2"/>
        <v>390</v>
      </c>
      <c r="J11" s="247"/>
      <c r="K11" s="248"/>
      <c r="L11" s="241"/>
      <c r="M11" s="245" t="str">
        <f t="shared" si="3"/>
        <v>Pending</v>
      </c>
      <c r="N11" s="245"/>
      <c r="O11" s="245"/>
      <c r="P11" s="247"/>
      <c r="Q11" s="248"/>
      <c r="R11" s="241"/>
      <c r="S11" s="245"/>
      <c r="T11" s="245"/>
    </row>
    <row r="12">
      <c r="A12" s="452">
        <v>4.0</v>
      </c>
      <c r="B12" s="459" t="s">
        <v>180</v>
      </c>
      <c r="C12" s="457"/>
      <c r="D12" s="235"/>
      <c r="E12" s="455">
        <v>150.0</v>
      </c>
      <c r="F12" s="269">
        <v>100.0</v>
      </c>
      <c r="G12" s="238">
        <f t="shared" si="1"/>
        <v>250</v>
      </c>
      <c r="H12" s="239">
        <f t="shared" si="2"/>
        <v>50</v>
      </c>
      <c r="J12" s="247"/>
      <c r="K12" s="248"/>
      <c r="L12" s="241">
        <v>200.0</v>
      </c>
      <c r="M12" s="245" t="str">
        <f t="shared" si="3"/>
        <v>Paid</v>
      </c>
      <c r="N12" s="245"/>
      <c r="O12" s="245"/>
      <c r="P12" s="247"/>
      <c r="Q12" s="248"/>
      <c r="R12" s="241"/>
      <c r="S12" s="245"/>
      <c r="T12" s="245"/>
    </row>
    <row r="13">
      <c r="A13" s="452">
        <v>5.0</v>
      </c>
      <c r="B13" s="458" t="s">
        <v>181</v>
      </c>
      <c r="C13" s="460" t="s">
        <v>182</v>
      </c>
      <c r="D13" s="235"/>
      <c r="E13" s="455">
        <v>150.0</v>
      </c>
      <c r="F13" s="246"/>
      <c r="G13" s="238">
        <f t="shared" si="1"/>
        <v>150</v>
      </c>
      <c r="H13" s="239">
        <f t="shared" si="2"/>
        <v>-50</v>
      </c>
      <c r="J13" s="254"/>
      <c r="K13" s="248"/>
      <c r="L13" s="241">
        <v>200.0</v>
      </c>
      <c r="M13" s="245" t="str">
        <f t="shared" si="3"/>
        <v>Paid</v>
      </c>
      <c r="N13" s="245"/>
      <c r="O13" s="245"/>
      <c r="P13" s="254"/>
      <c r="Q13" s="248"/>
      <c r="R13" s="241"/>
      <c r="S13" s="245"/>
      <c r="T13" s="245"/>
    </row>
    <row r="14">
      <c r="A14" s="452">
        <v>6.0</v>
      </c>
      <c r="B14" s="459" t="s">
        <v>183</v>
      </c>
      <c r="C14" s="461"/>
      <c r="D14" s="235"/>
      <c r="E14" s="455">
        <v>150.0</v>
      </c>
      <c r="F14" s="246"/>
      <c r="G14" s="238">
        <f t="shared" si="1"/>
        <v>150</v>
      </c>
      <c r="H14" s="239">
        <f t="shared" si="2"/>
        <v>150</v>
      </c>
      <c r="J14" s="247"/>
      <c r="K14" s="248"/>
      <c r="L14" s="241"/>
      <c r="M14" s="245" t="str">
        <f t="shared" si="3"/>
        <v>Pending</v>
      </c>
      <c r="N14" s="245"/>
      <c r="O14" s="245"/>
      <c r="P14" s="247"/>
      <c r="Q14" s="248"/>
      <c r="R14" s="241"/>
      <c r="S14" s="245"/>
      <c r="T14" s="245"/>
    </row>
    <row r="15">
      <c r="A15" s="452">
        <v>7.0</v>
      </c>
      <c r="B15" s="459" t="s">
        <v>184</v>
      </c>
      <c r="C15" s="462"/>
      <c r="D15" s="235"/>
      <c r="E15" s="455">
        <v>150.0</v>
      </c>
      <c r="F15" s="269">
        <v>600.0</v>
      </c>
      <c r="G15" s="238">
        <f t="shared" si="1"/>
        <v>750</v>
      </c>
      <c r="H15" s="239">
        <f t="shared" si="2"/>
        <v>750</v>
      </c>
      <c r="J15" s="247"/>
      <c r="K15" s="248"/>
      <c r="L15" s="241"/>
      <c r="M15" s="245" t="str">
        <f t="shared" si="3"/>
        <v>Pending</v>
      </c>
      <c r="N15" s="245"/>
      <c r="O15" s="245"/>
      <c r="P15" s="247"/>
      <c r="Q15" s="248"/>
      <c r="R15" s="241"/>
      <c r="S15" s="245"/>
      <c r="T15" s="245"/>
    </row>
    <row r="16">
      <c r="A16" s="452">
        <v>8.0</v>
      </c>
      <c r="B16" s="459" t="s">
        <v>185</v>
      </c>
      <c r="C16" s="457"/>
      <c r="D16" s="235"/>
      <c r="E16" s="455">
        <v>150.0</v>
      </c>
      <c r="F16" s="246"/>
      <c r="G16" s="238">
        <f t="shared" si="1"/>
        <v>150</v>
      </c>
      <c r="H16" s="239">
        <f t="shared" si="2"/>
        <v>150</v>
      </c>
      <c r="J16" s="247"/>
      <c r="K16" s="248"/>
      <c r="L16" s="241"/>
      <c r="M16" s="245"/>
      <c r="N16" s="245"/>
      <c r="O16" s="245"/>
      <c r="P16" s="247"/>
      <c r="Q16" s="248"/>
      <c r="R16" s="241"/>
      <c r="S16" s="245"/>
      <c r="T16" s="245"/>
    </row>
    <row r="17">
      <c r="A17" s="452">
        <v>9.0</v>
      </c>
      <c r="B17" s="458" t="s">
        <v>186</v>
      </c>
      <c r="C17" s="463" t="s">
        <v>187</v>
      </c>
      <c r="D17" s="235"/>
      <c r="E17" s="455">
        <v>150.0</v>
      </c>
      <c r="F17" s="269">
        <v>150.0</v>
      </c>
      <c r="G17" s="238">
        <f t="shared" si="1"/>
        <v>300</v>
      </c>
      <c r="H17" s="239">
        <f t="shared" si="2"/>
        <v>300</v>
      </c>
      <c r="J17" s="247"/>
      <c r="K17" s="248"/>
      <c r="L17" s="241"/>
      <c r="M17" s="245"/>
      <c r="N17" s="245"/>
      <c r="O17" s="245"/>
      <c r="P17" s="247"/>
      <c r="Q17" s="248"/>
      <c r="R17" s="241"/>
      <c r="S17" s="245"/>
      <c r="T17" s="245"/>
    </row>
    <row r="18">
      <c r="A18" s="452">
        <v>10.0</v>
      </c>
      <c r="B18" s="459" t="s">
        <v>188</v>
      </c>
      <c r="C18" s="461"/>
      <c r="D18" s="235"/>
      <c r="E18" s="455">
        <v>150.0</v>
      </c>
      <c r="F18" s="269">
        <v>150.0</v>
      </c>
      <c r="G18" s="238">
        <f t="shared" si="1"/>
        <v>300</v>
      </c>
      <c r="H18" s="239">
        <f t="shared" si="2"/>
        <v>300</v>
      </c>
      <c r="J18" s="247"/>
      <c r="K18" s="248"/>
      <c r="L18" s="241"/>
      <c r="M18" s="245"/>
      <c r="N18" s="245"/>
      <c r="O18" s="245"/>
      <c r="P18" s="247"/>
      <c r="Q18" s="248"/>
      <c r="R18" s="241"/>
      <c r="S18" s="245"/>
      <c r="T18" s="245"/>
    </row>
    <row r="19">
      <c r="A19" s="452">
        <v>11.0</v>
      </c>
      <c r="B19" s="459" t="s">
        <v>189</v>
      </c>
      <c r="C19" s="462"/>
      <c r="D19" s="235"/>
      <c r="E19" s="455">
        <v>150.0</v>
      </c>
      <c r="F19" s="246"/>
      <c r="G19" s="238">
        <f t="shared" si="1"/>
        <v>150</v>
      </c>
      <c r="H19" s="239">
        <f t="shared" si="2"/>
        <v>150</v>
      </c>
      <c r="J19" s="247"/>
      <c r="K19" s="248"/>
      <c r="L19" s="241"/>
      <c r="M19" s="245"/>
      <c r="N19" s="245"/>
      <c r="O19" s="245"/>
      <c r="P19" s="247"/>
      <c r="Q19" s="248"/>
      <c r="R19" s="241"/>
      <c r="S19" s="245"/>
      <c r="T19" s="245"/>
    </row>
    <row r="20" ht="21.75" customHeight="1">
      <c r="A20" s="452">
        <v>12.0</v>
      </c>
      <c r="B20" s="459" t="s">
        <v>190</v>
      </c>
      <c r="C20" s="461"/>
      <c r="D20" s="235"/>
      <c r="E20" s="455">
        <v>150.0</v>
      </c>
      <c r="F20" s="269">
        <v>150.0</v>
      </c>
      <c r="G20" s="238">
        <f t="shared" si="1"/>
        <v>300</v>
      </c>
      <c r="H20" s="239">
        <f t="shared" si="2"/>
        <v>300</v>
      </c>
      <c r="J20" s="247"/>
      <c r="K20" s="248"/>
      <c r="L20" s="241"/>
      <c r="M20" s="245"/>
      <c r="N20" s="245"/>
      <c r="O20" s="245"/>
      <c r="P20" s="247"/>
      <c r="Q20" s="248"/>
      <c r="R20" s="241"/>
      <c r="S20" s="245"/>
      <c r="T20" s="245"/>
    </row>
    <row r="21">
      <c r="A21" s="452">
        <v>13.0</v>
      </c>
      <c r="B21" s="459" t="s">
        <v>191</v>
      </c>
      <c r="C21" s="462"/>
      <c r="D21" s="235"/>
      <c r="E21" s="455">
        <v>300.0</v>
      </c>
      <c r="F21" s="269">
        <v>550.0</v>
      </c>
      <c r="G21" s="238">
        <f t="shared" si="1"/>
        <v>850</v>
      </c>
      <c r="H21" s="239">
        <f t="shared" si="2"/>
        <v>850</v>
      </c>
      <c r="J21" s="247"/>
      <c r="K21" s="248"/>
      <c r="L21" s="241"/>
      <c r="M21" s="245"/>
      <c r="N21" s="245"/>
      <c r="O21" s="245"/>
      <c r="P21" s="247"/>
      <c r="Q21" s="248"/>
      <c r="R21" s="241"/>
      <c r="S21" s="245"/>
      <c r="T21" s="245"/>
    </row>
    <row r="22">
      <c r="A22" s="452">
        <v>15.0</v>
      </c>
      <c r="B22" s="459" t="s">
        <v>192</v>
      </c>
      <c r="C22" s="461"/>
      <c r="D22" s="255"/>
      <c r="E22" s="455">
        <v>150.0</v>
      </c>
      <c r="F22" s="269">
        <v>1050.0</v>
      </c>
      <c r="G22" s="238">
        <f t="shared" si="1"/>
        <v>1200</v>
      </c>
      <c r="H22" s="239">
        <f t="shared" si="2"/>
        <v>1200</v>
      </c>
      <c r="J22" s="247"/>
      <c r="K22" s="248"/>
      <c r="L22" s="241"/>
      <c r="M22" s="245"/>
      <c r="N22" s="245"/>
      <c r="O22" s="245"/>
      <c r="P22" s="247"/>
      <c r="Q22" s="248"/>
      <c r="R22" s="241"/>
      <c r="S22" s="245"/>
      <c r="T22" s="245"/>
    </row>
    <row r="23">
      <c r="A23" s="452">
        <v>16.0</v>
      </c>
      <c r="B23" s="459" t="s">
        <v>193</v>
      </c>
      <c r="C23" s="462"/>
      <c r="D23" s="235"/>
      <c r="E23" s="455">
        <v>150.0</v>
      </c>
      <c r="F23" s="269">
        <v>150.0</v>
      </c>
      <c r="G23" s="238">
        <f t="shared" si="1"/>
        <v>300</v>
      </c>
      <c r="H23" s="239">
        <f t="shared" si="2"/>
        <v>300</v>
      </c>
      <c r="J23" s="247"/>
      <c r="K23" s="248"/>
      <c r="L23" s="241"/>
      <c r="M23" s="250"/>
      <c r="N23" s="250"/>
      <c r="O23" s="245"/>
      <c r="P23" s="247"/>
      <c r="Q23" s="248"/>
      <c r="R23" s="241"/>
      <c r="S23" s="250"/>
      <c r="T23" s="245"/>
    </row>
    <row r="24">
      <c r="A24" s="452">
        <v>17.0</v>
      </c>
      <c r="B24" s="459" t="s">
        <v>194</v>
      </c>
      <c r="C24" s="461"/>
      <c r="D24" s="235"/>
      <c r="E24" s="455">
        <v>150.0</v>
      </c>
      <c r="F24" s="269">
        <v>1050.0</v>
      </c>
      <c r="G24" s="238">
        <f t="shared" si="1"/>
        <v>1200</v>
      </c>
      <c r="H24" s="239">
        <f t="shared" si="2"/>
        <v>1200</v>
      </c>
      <c r="J24" s="247"/>
      <c r="K24" s="248"/>
      <c r="L24" s="241"/>
      <c r="M24" s="245"/>
      <c r="N24" s="245"/>
      <c r="O24" s="245"/>
      <c r="P24" s="247"/>
      <c r="Q24" s="248"/>
      <c r="R24" s="241"/>
      <c r="S24" s="245"/>
      <c r="T24" s="245"/>
    </row>
    <row r="25">
      <c r="A25" s="452">
        <v>18.0</v>
      </c>
      <c r="B25" s="459" t="s">
        <v>195</v>
      </c>
      <c r="C25" s="462"/>
      <c r="D25" s="235"/>
      <c r="E25" s="455">
        <v>250.0</v>
      </c>
      <c r="F25" s="246"/>
      <c r="G25" s="238">
        <f t="shared" si="1"/>
        <v>250</v>
      </c>
      <c r="H25" s="239">
        <f t="shared" si="2"/>
        <v>250</v>
      </c>
      <c r="J25" s="247"/>
      <c r="K25" s="248"/>
      <c r="L25" s="241"/>
      <c r="M25" s="245"/>
      <c r="N25" s="245"/>
      <c r="O25" s="245"/>
      <c r="P25" s="247"/>
      <c r="Q25" s="248"/>
      <c r="R25" s="241"/>
      <c r="S25" s="245"/>
      <c r="T25" s="245"/>
    </row>
    <row r="26">
      <c r="A26" s="452">
        <v>20.0</v>
      </c>
      <c r="B26" s="459" t="s">
        <v>196</v>
      </c>
      <c r="C26" s="461"/>
      <c r="D26" s="235"/>
      <c r="E26" s="455">
        <v>150.0</v>
      </c>
      <c r="F26" s="246"/>
      <c r="G26" s="238">
        <f t="shared" si="1"/>
        <v>150</v>
      </c>
      <c r="H26" s="239">
        <f t="shared" si="2"/>
        <v>150</v>
      </c>
      <c r="J26" s="247"/>
      <c r="K26" s="248"/>
      <c r="L26" s="241"/>
      <c r="M26" s="245"/>
      <c r="N26" s="245"/>
      <c r="O26" s="245"/>
      <c r="P26" s="247"/>
      <c r="Q26" s="248"/>
      <c r="R26" s="241"/>
      <c r="S26" s="245"/>
      <c r="T26" s="245"/>
    </row>
    <row r="27">
      <c r="A27" s="452">
        <v>21.0</v>
      </c>
      <c r="B27" s="459" t="s">
        <v>197</v>
      </c>
      <c r="C27" s="464"/>
      <c r="D27" s="235"/>
      <c r="E27" s="455">
        <v>150.0</v>
      </c>
      <c r="F27" s="246"/>
      <c r="G27" s="238">
        <f t="shared" si="1"/>
        <v>150</v>
      </c>
      <c r="H27" s="239">
        <f t="shared" si="2"/>
        <v>150</v>
      </c>
      <c r="J27" s="247"/>
      <c r="K27" s="248"/>
      <c r="L27" s="241"/>
      <c r="M27" s="245"/>
      <c r="N27" s="245"/>
      <c r="O27" s="245"/>
      <c r="P27" s="247"/>
      <c r="Q27" s="248"/>
      <c r="R27" s="241"/>
      <c r="S27" s="245"/>
      <c r="T27" s="245"/>
    </row>
    <row r="28">
      <c r="A28" s="452">
        <v>22.0</v>
      </c>
      <c r="B28" s="458" t="s">
        <v>198</v>
      </c>
      <c r="C28" s="465" t="s">
        <v>199</v>
      </c>
      <c r="D28" s="235"/>
      <c r="E28" s="455">
        <v>150.0</v>
      </c>
      <c r="F28" s="246"/>
      <c r="G28" s="238">
        <f t="shared" si="1"/>
        <v>150</v>
      </c>
      <c r="H28" s="239">
        <f t="shared" si="2"/>
        <v>150</v>
      </c>
      <c r="J28" s="247"/>
      <c r="K28" s="248"/>
      <c r="L28" s="241"/>
      <c r="M28" s="245"/>
      <c r="N28" s="245"/>
      <c r="O28" s="245"/>
      <c r="P28" s="247"/>
      <c r="Q28" s="248"/>
      <c r="R28" s="241"/>
      <c r="S28" s="245"/>
      <c r="T28" s="245"/>
    </row>
    <row r="29">
      <c r="A29" s="452">
        <v>23.0</v>
      </c>
      <c r="B29" s="459" t="s">
        <v>200</v>
      </c>
      <c r="C29" s="462"/>
      <c r="D29" s="235"/>
      <c r="E29" s="455">
        <v>150.0</v>
      </c>
      <c r="F29" s="246"/>
      <c r="G29" s="238">
        <f t="shared" si="1"/>
        <v>150</v>
      </c>
      <c r="H29" s="239">
        <f t="shared" si="2"/>
        <v>150</v>
      </c>
      <c r="J29" s="247"/>
      <c r="K29" s="248"/>
      <c r="L29" s="241"/>
      <c r="M29" s="245"/>
      <c r="N29" s="245"/>
      <c r="O29" s="245"/>
      <c r="P29" s="247"/>
      <c r="Q29" s="248"/>
      <c r="R29" s="241"/>
      <c r="S29" s="245"/>
      <c r="T29" s="245"/>
    </row>
    <row r="30">
      <c r="A30" s="452">
        <v>24.0</v>
      </c>
      <c r="B30" s="459" t="s">
        <v>201</v>
      </c>
      <c r="C30" s="461"/>
      <c r="D30" s="255"/>
      <c r="E30" s="455">
        <v>150.0</v>
      </c>
      <c r="F30" s="269">
        <v>150.0</v>
      </c>
      <c r="G30" s="238">
        <f t="shared" si="1"/>
        <v>300</v>
      </c>
      <c r="H30" s="239">
        <f t="shared" si="2"/>
        <v>300</v>
      </c>
      <c r="J30" s="247"/>
      <c r="K30" s="248"/>
      <c r="L30" s="241"/>
      <c r="M30" s="245"/>
      <c r="N30" s="245"/>
      <c r="O30" s="245"/>
      <c r="P30" s="247"/>
      <c r="Q30" s="248"/>
      <c r="R30" s="241"/>
      <c r="S30" s="245"/>
      <c r="T30" s="245"/>
    </row>
    <row r="31">
      <c r="A31" s="452">
        <v>25.0</v>
      </c>
      <c r="B31" s="459" t="s">
        <v>202</v>
      </c>
      <c r="C31" s="462"/>
      <c r="D31" s="255"/>
      <c r="E31" s="455">
        <v>150.0</v>
      </c>
      <c r="F31" s="269">
        <v>200.0</v>
      </c>
      <c r="G31" s="238">
        <f t="shared" si="1"/>
        <v>350</v>
      </c>
      <c r="H31" s="239">
        <f t="shared" si="2"/>
        <v>350</v>
      </c>
      <c r="J31" s="247"/>
      <c r="K31" s="248"/>
      <c r="L31" s="241"/>
      <c r="M31" s="245"/>
      <c r="N31" s="245"/>
      <c r="O31" s="245"/>
      <c r="P31" s="247"/>
      <c r="Q31" s="248"/>
      <c r="R31" s="241"/>
      <c r="S31" s="245"/>
      <c r="T31" s="245"/>
    </row>
    <row r="32">
      <c r="A32" s="452">
        <v>26.0</v>
      </c>
      <c r="B32" s="459" t="s">
        <v>203</v>
      </c>
      <c r="C32" s="461"/>
      <c r="D32" s="255"/>
      <c r="E32" s="455">
        <v>150.0</v>
      </c>
      <c r="F32" s="246"/>
      <c r="G32" s="238">
        <f t="shared" si="1"/>
        <v>150</v>
      </c>
      <c r="H32" s="239">
        <f t="shared" si="2"/>
        <v>150</v>
      </c>
      <c r="J32" s="247"/>
      <c r="K32" s="242"/>
      <c r="L32" s="241"/>
      <c r="M32" s="245"/>
      <c r="N32" s="245"/>
      <c r="O32" s="245"/>
      <c r="P32" s="247"/>
      <c r="Q32" s="242"/>
      <c r="R32" s="241"/>
      <c r="S32" s="245"/>
      <c r="T32" s="245"/>
    </row>
    <row r="33">
      <c r="A33" s="452">
        <v>27.0</v>
      </c>
      <c r="B33" s="459" t="s">
        <v>204</v>
      </c>
      <c r="C33" s="462"/>
      <c r="D33" s="235"/>
      <c r="E33" s="455">
        <v>150.0</v>
      </c>
      <c r="F33" s="269">
        <v>2150.0</v>
      </c>
      <c r="G33" s="238">
        <f t="shared" si="1"/>
        <v>2300</v>
      </c>
      <c r="H33" s="239">
        <f t="shared" si="2"/>
        <v>2300</v>
      </c>
      <c r="J33" s="247"/>
      <c r="K33" s="242"/>
      <c r="L33" s="241"/>
      <c r="M33" s="245"/>
      <c r="N33" s="245"/>
      <c r="O33" s="245"/>
      <c r="P33" s="247"/>
      <c r="Q33" s="242"/>
      <c r="R33" s="241"/>
      <c r="S33" s="245"/>
      <c r="T33" s="245"/>
    </row>
    <row r="34">
      <c r="A34" s="452">
        <v>28.0</v>
      </c>
      <c r="B34" s="466" t="s">
        <v>205</v>
      </c>
      <c r="C34" s="461"/>
      <c r="D34" s="235" t="s">
        <v>19</v>
      </c>
      <c r="E34" s="455">
        <v>150.0</v>
      </c>
      <c r="F34" s="269">
        <v>4200.0</v>
      </c>
      <c r="G34" s="238">
        <f t="shared" si="1"/>
        <v>4350</v>
      </c>
      <c r="H34" s="239">
        <f t="shared" si="2"/>
        <v>4350</v>
      </c>
      <c r="J34" s="247"/>
      <c r="K34" s="242"/>
      <c r="L34" s="241"/>
      <c r="M34" s="245"/>
      <c r="N34" s="245"/>
      <c r="O34" s="245"/>
      <c r="P34" s="247"/>
      <c r="Q34" s="242"/>
      <c r="R34" s="241"/>
      <c r="S34" s="245"/>
      <c r="T34" s="245"/>
    </row>
    <row r="35">
      <c r="A35" s="452">
        <v>29.0</v>
      </c>
      <c r="B35" s="459" t="s">
        <v>206</v>
      </c>
      <c r="C35" s="464"/>
      <c r="D35" s="255"/>
      <c r="E35" s="455">
        <v>150.0</v>
      </c>
      <c r="F35" s="246"/>
      <c r="G35" s="238">
        <f t="shared" si="1"/>
        <v>150</v>
      </c>
      <c r="H35" s="239">
        <f t="shared" si="2"/>
        <v>150</v>
      </c>
      <c r="J35" s="247"/>
      <c r="K35" s="248"/>
      <c r="L35" s="241"/>
      <c r="M35" s="245"/>
      <c r="N35" s="245"/>
      <c r="O35" s="245"/>
      <c r="P35" s="247"/>
      <c r="Q35" s="248"/>
      <c r="R35" s="241"/>
      <c r="S35" s="245"/>
      <c r="T35" s="245"/>
    </row>
    <row r="36">
      <c r="A36" s="452">
        <v>30.0</v>
      </c>
      <c r="B36" s="458" t="s">
        <v>207</v>
      </c>
      <c r="C36" s="467"/>
      <c r="D36" s="255"/>
      <c r="E36" s="455">
        <v>150.0</v>
      </c>
      <c r="F36" s="269">
        <v>200.0</v>
      </c>
      <c r="G36" s="238">
        <f t="shared" si="1"/>
        <v>350</v>
      </c>
      <c r="H36" s="239">
        <f t="shared" si="2"/>
        <v>350</v>
      </c>
      <c r="J36" s="247"/>
      <c r="K36" s="242"/>
      <c r="L36" s="241"/>
      <c r="M36" s="245"/>
      <c r="N36" s="245"/>
      <c r="O36" s="245"/>
      <c r="P36" s="247"/>
      <c r="Q36" s="242"/>
      <c r="R36" s="241"/>
      <c r="S36" s="245"/>
      <c r="T36" s="245"/>
    </row>
    <row r="37">
      <c r="A37" s="452">
        <v>31.0</v>
      </c>
      <c r="B37" s="459" t="s">
        <v>208</v>
      </c>
      <c r="C37" s="464"/>
      <c r="D37" s="235"/>
      <c r="E37" s="455">
        <v>150.0</v>
      </c>
      <c r="F37" s="246"/>
      <c r="G37" s="238">
        <f t="shared" si="1"/>
        <v>150</v>
      </c>
      <c r="H37" s="239">
        <f t="shared" si="2"/>
        <v>150</v>
      </c>
      <c r="J37" s="247"/>
      <c r="K37" s="242"/>
      <c r="L37" s="241"/>
      <c r="M37" s="245"/>
      <c r="N37" s="245"/>
      <c r="O37" s="245"/>
      <c r="P37" s="247"/>
      <c r="Q37" s="242"/>
      <c r="R37" s="241"/>
      <c r="S37" s="245"/>
      <c r="T37" s="245"/>
    </row>
    <row r="38">
      <c r="A38" s="452">
        <v>32.0</v>
      </c>
      <c r="B38" s="458" t="s">
        <v>209</v>
      </c>
      <c r="C38" s="467"/>
      <c r="D38" s="255"/>
      <c r="E38" s="455">
        <v>150.0</v>
      </c>
      <c r="F38" s="269">
        <v>150.0</v>
      </c>
      <c r="G38" s="238">
        <f t="shared" si="1"/>
        <v>300</v>
      </c>
      <c r="H38" s="239">
        <f t="shared" si="2"/>
        <v>300</v>
      </c>
      <c r="J38" s="247"/>
      <c r="K38" s="242"/>
      <c r="L38" s="241"/>
      <c r="M38" s="245"/>
      <c r="N38" s="245"/>
      <c r="O38" s="245"/>
      <c r="P38" s="247"/>
      <c r="Q38" s="242"/>
      <c r="R38" s="241"/>
      <c r="S38" s="245"/>
      <c r="T38" s="245"/>
    </row>
    <row r="39">
      <c r="A39" s="452">
        <v>33.0</v>
      </c>
      <c r="B39" s="459" t="s">
        <v>210</v>
      </c>
      <c r="C39" s="462"/>
      <c r="D39" s="255"/>
      <c r="E39" s="455">
        <v>150.0</v>
      </c>
      <c r="F39" s="269">
        <v>150.0</v>
      </c>
      <c r="G39" s="238">
        <f t="shared" si="1"/>
        <v>300</v>
      </c>
      <c r="H39" s="239">
        <f t="shared" si="2"/>
        <v>300</v>
      </c>
      <c r="J39" s="247"/>
      <c r="K39" s="242"/>
      <c r="L39" s="241"/>
      <c r="M39" s="245"/>
      <c r="N39" s="245"/>
      <c r="O39" s="245"/>
      <c r="P39" s="247"/>
      <c r="Q39" s="242"/>
      <c r="R39" s="241"/>
      <c r="S39" s="245"/>
      <c r="T39" s="245"/>
    </row>
    <row r="40">
      <c r="A40" s="452">
        <v>34.0</v>
      </c>
      <c r="B40" s="459" t="s">
        <v>211</v>
      </c>
      <c r="C40" s="461"/>
      <c r="D40" s="255"/>
      <c r="E40" s="455">
        <v>150.0</v>
      </c>
      <c r="F40" s="246"/>
      <c r="G40" s="238">
        <f t="shared" si="1"/>
        <v>150</v>
      </c>
      <c r="H40" s="239">
        <f t="shared" si="2"/>
        <v>150</v>
      </c>
      <c r="J40" s="247"/>
      <c r="K40" s="242"/>
      <c r="L40" s="241"/>
      <c r="M40" s="245"/>
      <c r="N40" s="245"/>
      <c r="O40" s="245"/>
      <c r="P40" s="247"/>
      <c r="Q40" s="242"/>
      <c r="R40" s="241"/>
      <c r="S40" s="245"/>
      <c r="T40" s="245"/>
    </row>
    <row r="41">
      <c r="A41" s="452">
        <v>35.0</v>
      </c>
      <c r="B41" s="459" t="s">
        <v>212</v>
      </c>
      <c r="C41" s="464"/>
      <c r="D41" s="235"/>
      <c r="E41" s="455">
        <v>150.0</v>
      </c>
      <c r="F41" s="246"/>
      <c r="G41" s="238">
        <f t="shared" si="1"/>
        <v>150</v>
      </c>
      <c r="H41" s="239">
        <f t="shared" si="2"/>
        <v>150</v>
      </c>
      <c r="J41" s="247"/>
      <c r="K41" s="242"/>
      <c r="L41" s="241"/>
      <c r="M41" s="245"/>
      <c r="N41" s="245"/>
      <c r="O41" s="245"/>
      <c r="P41" s="247"/>
      <c r="Q41" s="242"/>
      <c r="R41" s="241"/>
      <c r="S41" s="245"/>
      <c r="T41" s="245"/>
    </row>
    <row r="42">
      <c r="A42" s="452">
        <v>36.0</v>
      </c>
      <c r="B42" s="458" t="s">
        <v>213</v>
      </c>
      <c r="C42" s="467"/>
      <c r="D42" s="235"/>
      <c r="E42" s="455">
        <v>150.0</v>
      </c>
      <c r="F42" s="269">
        <v>600.0</v>
      </c>
      <c r="G42" s="238">
        <f t="shared" si="1"/>
        <v>750</v>
      </c>
      <c r="H42" s="239">
        <f t="shared" si="2"/>
        <v>750</v>
      </c>
      <c r="J42" s="247"/>
      <c r="K42" s="242"/>
      <c r="L42" s="241"/>
      <c r="M42" s="245"/>
      <c r="N42" s="245"/>
      <c r="O42" s="245"/>
      <c r="P42" s="247"/>
      <c r="Q42" s="242"/>
      <c r="R42" s="241"/>
      <c r="S42" s="245"/>
      <c r="T42" s="245"/>
    </row>
    <row r="43">
      <c r="A43" s="452">
        <v>37.0</v>
      </c>
      <c r="B43" s="459" t="s">
        <v>214</v>
      </c>
      <c r="C43" s="464"/>
      <c r="D43" s="235"/>
      <c r="E43" s="455">
        <v>150.0</v>
      </c>
      <c r="F43" s="246"/>
      <c r="G43" s="238">
        <f t="shared" si="1"/>
        <v>150</v>
      </c>
      <c r="H43" s="239">
        <f t="shared" si="2"/>
        <v>150</v>
      </c>
      <c r="J43" s="247"/>
      <c r="K43" s="242"/>
      <c r="L43" s="252"/>
      <c r="M43" s="245"/>
      <c r="N43" s="245"/>
      <c r="O43" s="250"/>
      <c r="P43" s="247"/>
      <c r="Q43" s="242"/>
      <c r="R43" s="252"/>
      <c r="S43" s="245"/>
      <c r="T43" s="250"/>
    </row>
    <row r="44">
      <c r="A44" s="452">
        <v>38.0</v>
      </c>
      <c r="B44" s="458" t="s">
        <v>215</v>
      </c>
      <c r="C44" s="467"/>
      <c r="D44" s="255"/>
      <c r="E44" s="455">
        <v>150.0</v>
      </c>
      <c r="F44" s="238"/>
      <c r="G44" s="238">
        <f t="shared" si="1"/>
        <v>150</v>
      </c>
      <c r="H44" s="239">
        <f t="shared" si="2"/>
        <v>150</v>
      </c>
      <c r="J44" s="247"/>
      <c r="K44" s="242"/>
      <c r="L44" s="252"/>
      <c r="M44" s="245"/>
      <c r="N44" s="245"/>
      <c r="O44" s="245"/>
      <c r="P44" s="247"/>
      <c r="Q44" s="242"/>
      <c r="R44" s="252"/>
      <c r="S44" s="245"/>
      <c r="T44" s="245"/>
    </row>
    <row r="45">
      <c r="A45" s="452">
        <v>39.0</v>
      </c>
      <c r="B45" s="459" t="s">
        <v>216</v>
      </c>
      <c r="C45" s="462"/>
      <c r="D45" s="255"/>
      <c r="E45" s="455">
        <v>150.0</v>
      </c>
      <c r="F45" s="268">
        <v>150.0</v>
      </c>
      <c r="G45" s="238">
        <f t="shared" si="1"/>
        <v>300</v>
      </c>
      <c r="H45" s="239">
        <f t="shared" si="2"/>
        <v>300</v>
      </c>
      <c r="J45" s="247"/>
      <c r="K45" s="242"/>
      <c r="L45" s="252"/>
      <c r="M45" s="245"/>
      <c r="N45" s="245"/>
      <c r="O45" s="245"/>
      <c r="P45" s="247"/>
      <c r="Q45" s="242"/>
      <c r="R45" s="252"/>
      <c r="S45" s="245"/>
      <c r="T45" s="245"/>
    </row>
    <row r="46">
      <c r="A46" s="452">
        <v>40.0</v>
      </c>
      <c r="B46" s="459" t="s">
        <v>217</v>
      </c>
      <c r="C46" s="457"/>
      <c r="D46" s="255"/>
      <c r="E46" s="455">
        <v>150.0</v>
      </c>
      <c r="F46" s="238"/>
      <c r="G46" s="238">
        <f t="shared" si="1"/>
        <v>150</v>
      </c>
      <c r="H46" s="239">
        <f t="shared" si="2"/>
        <v>150</v>
      </c>
      <c r="J46" s="247"/>
      <c r="K46" s="242"/>
      <c r="L46" s="252"/>
      <c r="M46" s="245"/>
      <c r="N46" s="245"/>
      <c r="O46" s="245"/>
      <c r="P46" s="247"/>
      <c r="Q46" s="242"/>
      <c r="R46" s="252"/>
      <c r="S46" s="245"/>
      <c r="T46" s="245"/>
    </row>
    <row r="47">
      <c r="A47" s="452">
        <v>41.0</v>
      </c>
      <c r="B47" s="468"/>
      <c r="C47" s="469"/>
      <c r="D47" s="255"/>
      <c r="E47" s="455">
        <v>150.0</v>
      </c>
      <c r="F47" s="238"/>
      <c r="G47" s="238">
        <f t="shared" si="1"/>
        <v>150</v>
      </c>
      <c r="H47" s="239">
        <f t="shared" si="2"/>
        <v>150</v>
      </c>
      <c r="J47" s="247"/>
      <c r="K47" s="242"/>
      <c r="L47" s="252"/>
      <c r="M47" s="245"/>
      <c r="N47" s="245"/>
      <c r="O47" s="245"/>
      <c r="P47" s="247"/>
      <c r="Q47" s="242"/>
      <c r="R47" s="252"/>
      <c r="S47" s="245"/>
      <c r="T47" s="245"/>
    </row>
    <row r="48">
      <c r="A48" s="452">
        <v>42.0</v>
      </c>
      <c r="B48" s="468"/>
      <c r="C48" s="470"/>
      <c r="D48" s="255"/>
      <c r="E48" s="455">
        <v>150.0</v>
      </c>
      <c r="F48" s="238"/>
      <c r="G48" s="238">
        <f t="shared" si="1"/>
        <v>150</v>
      </c>
      <c r="H48" s="239">
        <f t="shared" si="2"/>
        <v>150</v>
      </c>
      <c r="J48" s="247"/>
      <c r="K48" s="242"/>
      <c r="L48" s="252"/>
      <c r="M48" s="245"/>
      <c r="N48" s="245"/>
      <c r="O48" s="245"/>
      <c r="P48" s="247"/>
      <c r="Q48" s="242"/>
      <c r="R48" s="252"/>
      <c r="S48" s="245"/>
      <c r="T48" s="245"/>
    </row>
    <row r="49">
      <c r="A49" s="452">
        <v>43.0</v>
      </c>
      <c r="B49" s="468"/>
      <c r="C49" s="469"/>
      <c r="D49" s="255"/>
      <c r="E49" s="455">
        <v>150.0</v>
      </c>
      <c r="F49" s="238"/>
      <c r="G49" s="238">
        <f t="shared" si="1"/>
        <v>150</v>
      </c>
      <c r="H49" s="239">
        <f t="shared" si="2"/>
        <v>150</v>
      </c>
      <c r="J49" s="247"/>
      <c r="K49" s="242"/>
      <c r="L49" s="252"/>
      <c r="M49" s="245"/>
      <c r="N49" s="245"/>
      <c r="O49" s="245"/>
      <c r="P49" s="247"/>
      <c r="Q49" s="242"/>
      <c r="R49" s="252"/>
      <c r="S49" s="245"/>
      <c r="T49" s="245"/>
    </row>
    <row r="50" collapsed="1">
      <c r="A50" s="452">
        <v>44.0</v>
      </c>
      <c r="B50" s="468"/>
      <c r="C50" s="470"/>
      <c r="D50" s="255"/>
      <c r="E50" s="455">
        <v>150.0</v>
      </c>
      <c r="F50" s="238"/>
      <c r="G50" s="238">
        <f t="shared" si="1"/>
        <v>150</v>
      </c>
      <c r="H50" s="239">
        <f t="shared" si="2"/>
        <v>150</v>
      </c>
      <c r="J50" s="247"/>
      <c r="K50" s="242"/>
      <c r="L50" s="252"/>
      <c r="M50" s="245"/>
      <c r="N50" s="245"/>
      <c r="O50" s="245"/>
      <c r="P50" s="247"/>
      <c r="Q50" s="242"/>
      <c r="R50" s="252"/>
      <c r="S50" s="245"/>
      <c r="T50" s="245"/>
    </row>
    <row r="51" hidden="1" outlineLevel="1">
      <c r="A51" s="452">
        <v>45.0</v>
      </c>
      <c r="B51" s="468"/>
      <c r="C51" s="469"/>
      <c r="D51" s="255"/>
      <c r="E51" s="455">
        <v>150.0</v>
      </c>
      <c r="F51" s="238"/>
      <c r="G51" s="238">
        <f t="shared" si="1"/>
        <v>150</v>
      </c>
      <c r="H51" s="239">
        <f t="shared" si="2"/>
        <v>150</v>
      </c>
      <c r="J51" s="247"/>
      <c r="K51" s="242"/>
      <c r="L51" s="252"/>
      <c r="M51" s="245"/>
      <c r="N51" s="245"/>
      <c r="O51" s="245"/>
      <c r="P51" s="247"/>
      <c r="Q51" s="242"/>
      <c r="R51" s="252"/>
      <c r="S51" s="245"/>
      <c r="T51" s="245"/>
    </row>
    <row r="52" hidden="1" outlineLevel="1">
      <c r="A52" s="452">
        <v>46.0</v>
      </c>
      <c r="B52" s="468"/>
      <c r="C52" s="470"/>
      <c r="D52" s="255"/>
      <c r="E52" s="455">
        <v>150.0</v>
      </c>
      <c r="F52" s="238"/>
      <c r="G52" s="238">
        <f t="shared" si="1"/>
        <v>150</v>
      </c>
      <c r="H52" s="239">
        <f t="shared" si="2"/>
        <v>150</v>
      </c>
      <c r="J52" s="247"/>
      <c r="K52" s="242"/>
      <c r="L52" s="252"/>
      <c r="M52" s="245"/>
      <c r="N52" s="245"/>
      <c r="O52" s="245"/>
      <c r="P52" s="247"/>
      <c r="Q52" s="242"/>
      <c r="R52" s="252"/>
      <c r="S52" s="245"/>
      <c r="T52" s="245"/>
    </row>
    <row r="53" hidden="1" outlineLevel="1">
      <c r="A53" s="452">
        <v>47.0</v>
      </c>
      <c r="B53" s="468"/>
      <c r="C53" s="469"/>
      <c r="D53" s="255"/>
      <c r="E53" s="455">
        <v>150.0</v>
      </c>
      <c r="F53" s="238"/>
      <c r="G53" s="238">
        <f t="shared" si="1"/>
        <v>150</v>
      </c>
      <c r="H53" s="239">
        <f t="shared" si="2"/>
        <v>150</v>
      </c>
      <c r="J53" s="247"/>
      <c r="K53" s="242"/>
      <c r="L53" s="252"/>
      <c r="M53" s="245"/>
      <c r="N53" s="245"/>
      <c r="O53" s="245"/>
      <c r="P53" s="247"/>
      <c r="Q53" s="242"/>
      <c r="R53" s="252"/>
      <c r="S53" s="245"/>
      <c r="T53" s="245"/>
    </row>
    <row r="54" hidden="1" outlineLevel="1">
      <c r="A54" s="452">
        <v>48.0</v>
      </c>
      <c r="B54" s="468"/>
      <c r="C54" s="470"/>
      <c r="D54" s="255"/>
      <c r="E54" s="455">
        <v>150.0</v>
      </c>
      <c r="F54" s="238"/>
      <c r="G54" s="238">
        <f t="shared" si="1"/>
        <v>150</v>
      </c>
      <c r="H54" s="239">
        <f t="shared" si="2"/>
        <v>150</v>
      </c>
      <c r="J54" s="247"/>
      <c r="K54" s="242"/>
      <c r="L54" s="252"/>
      <c r="M54" s="245"/>
      <c r="N54" s="245"/>
      <c r="O54" s="245"/>
      <c r="P54" s="247"/>
      <c r="Q54" s="242"/>
      <c r="R54" s="252"/>
      <c r="S54" s="245"/>
      <c r="T54" s="245"/>
    </row>
    <row r="55" hidden="1" outlineLevel="1">
      <c r="A55" s="452">
        <v>49.0</v>
      </c>
      <c r="B55" s="468"/>
      <c r="C55" s="469"/>
      <c r="D55" s="255"/>
      <c r="E55" s="455">
        <v>150.0</v>
      </c>
      <c r="F55" s="238"/>
      <c r="G55" s="238">
        <f t="shared" si="1"/>
        <v>150</v>
      </c>
      <c r="H55" s="239">
        <f t="shared" si="2"/>
        <v>150</v>
      </c>
      <c r="J55" s="247"/>
      <c r="K55" s="242"/>
      <c r="L55" s="252"/>
      <c r="M55" s="245"/>
      <c r="N55" s="245"/>
      <c r="O55" s="245"/>
      <c r="P55" s="247"/>
      <c r="Q55" s="242"/>
      <c r="R55" s="252"/>
      <c r="S55" s="245"/>
      <c r="T55" s="245"/>
    </row>
    <row r="56" hidden="1" outlineLevel="1">
      <c r="A56" s="452">
        <v>50.0</v>
      </c>
      <c r="B56" s="468"/>
      <c r="C56" s="470"/>
      <c r="D56" s="255"/>
      <c r="E56" s="455">
        <v>150.0</v>
      </c>
      <c r="F56" s="238"/>
      <c r="G56" s="238">
        <f t="shared" si="1"/>
        <v>150</v>
      </c>
      <c r="H56" s="239">
        <f t="shared" si="2"/>
        <v>150</v>
      </c>
      <c r="J56" s="247"/>
      <c r="K56" s="242"/>
      <c r="L56" s="252"/>
      <c r="M56" s="245"/>
      <c r="N56" s="245"/>
      <c r="O56" s="245"/>
      <c r="P56" s="247"/>
      <c r="Q56" s="242"/>
      <c r="R56" s="252"/>
      <c r="S56" s="245"/>
      <c r="T56" s="245"/>
    </row>
    <row r="57">
      <c r="A57" s="471"/>
      <c r="B57" s="472" t="s">
        <v>218</v>
      </c>
      <c r="C57" s="473"/>
      <c r="D57" s="474"/>
      <c r="E57" s="475"/>
      <c r="F57" s="476"/>
      <c r="G57" s="238">
        <f t="shared" si="1"/>
        <v>0</v>
      </c>
      <c r="H57" s="239">
        <f t="shared" si="2"/>
        <v>0</v>
      </c>
      <c r="J57" s="476"/>
      <c r="K57" s="477"/>
      <c r="L57" s="477"/>
      <c r="M57" s="476"/>
      <c r="N57" s="476"/>
      <c r="O57" s="476"/>
      <c r="P57" s="476"/>
      <c r="Q57" s="477"/>
      <c r="R57" s="477"/>
      <c r="S57" s="476"/>
      <c r="T57" s="476"/>
    </row>
    <row r="58">
      <c r="A58" s="452">
        <v>1.0</v>
      </c>
      <c r="B58" s="478" t="s">
        <v>219</v>
      </c>
      <c r="C58" s="479"/>
      <c r="D58" s="235"/>
      <c r="E58" s="455">
        <v>300.0</v>
      </c>
      <c r="F58" s="238"/>
      <c r="G58" s="238">
        <f t="shared" si="1"/>
        <v>300</v>
      </c>
      <c r="H58" s="239">
        <f t="shared" si="2"/>
        <v>300</v>
      </c>
      <c r="J58" s="247"/>
      <c r="K58" s="242"/>
      <c r="L58" s="252"/>
      <c r="M58" s="245"/>
      <c r="N58" s="245"/>
      <c r="O58" s="245"/>
      <c r="P58" s="247"/>
      <c r="Q58" s="242"/>
      <c r="R58" s="252"/>
      <c r="S58" s="245"/>
      <c r="T58" s="245"/>
    </row>
    <row r="59">
      <c r="A59" s="452">
        <v>2.0</v>
      </c>
      <c r="B59" s="478" t="s">
        <v>220</v>
      </c>
      <c r="C59" s="480"/>
      <c r="D59" s="273"/>
      <c r="E59" s="455">
        <v>150.0</v>
      </c>
      <c r="F59" s="238"/>
      <c r="G59" s="238">
        <f t="shared" si="1"/>
        <v>150</v>
      </c>
      <c r="H59" s="239">
        <f t="shared" si="2"/>
        <v>150</v>
      </c>
      <c r="J59" s="247"/>
      <c r="K59" s="242"/>
      <c r="L59" s="252"/>
      <c r="M59" s="245"/>
      <c r="N59" s="245"/>
      <c r="O59" s="250"/>
      <c r="P59" s="247"/>
      <c r="Q59" s="242"/>
      <c r="R59" s="252"/>
      <c r="S59" s="245"/>
      <c r="T59" s="250"/>
    </row>
    <row r="60">
      <c r="A60" s="452">
        <v>3.0</v>
      </c>
      <c r="B60" s="459" t="s">
        <v>221</v>
      </c>
      <c r="C60" s="461"/>
      <c r="D60" s="255"/>
      <c r="E60" s="455">
        <v>150.0</v>
      </c>
      <c r="F60" s="238"/>
      <c r="G60" s="238">
        <f t="shared" si="1"/>
        <v>150</v>
      </c>
      <c r="H60" s="239">
        <f t="shared" si="2"/>
        <v>150</v>
      </c>
      <c r="J60" s="247"/>
      <c r="K60" s="242"/>
      <c r="L60" s="241"/>
      <c r="M60" s="245"/>
      <c r="N60" s="245"/>
      <c r="O60" s="245"/>
      <c r="P60" s="247"/>
      <c r="Q60" s="242"/>
      <c r="R60" s="241"/>
      <c r="S60" s="245"/>
      <c r="T60" s="245"/>
    </row>
    <row r="61">
      <c r="A61" s="452">
        <v>4.0</v>
      </c>
      <c r="B61" s="459" t="s">
        <v>222</v>
      </c>
      <c r="C61" s="462"/>
      <c r="D61" s="283"/>
      <c r="E61" s="455">
        <v>150.0</v>
      </c>
      <c r="F61" s="238"/>
      <c r="G61" s="238">
        <f t="shared" si="1"/>
        <v>150</v>
      </c>
      <c r="H61" s="239">
        <f t="shared" si="2"/>
        <v>150</v>
      </c>
      <c r="J61" s="247"/>
      <c r="K61" s="242"/>
      <c r="L61" s="252"/>
      <c r="M61" s="245"/>
      <c r="N61" s="245"/>
      <c r="O61" s="245"/>
      <c r="P61" s="247"/>
      <c r="Q61" s="242"/>
      <c r="R61" s="252"/>
      <c r="S61" s="245"/>
      <c r="T61" s="245"/>
    </row>
    <row r="62">
      <c r="A62" s="452">
        <v>5.0</v>
      </c>
      <c r="B62" s="459" t="s">
        <v>223</v>
      </c>
      <c r="C62" s="461"/>
      <c r="D62" s="283"/>
      <c r="E62" s="455">
        <v>150.0</v>
      </c>
      <c r="F62" s="238"/>
      <c r="G62" s="238">
        <f t="shared" si="1"/>
        <v>150</v>
      </c>
      <c r="H62" s="239">
        <f t="shared" si="2"/>
        <v>150</v>
      </c>
      <c r="J62" s="247"/>
      <c r="K62" s="242"/>
      <c r="L62" s="241"/>
      <c r="M62" s="245"/>
      <c r="N62" s="245"/>
      <c r="O62" s="245"/>
      <c r="P62" s="247"/>
      <c r="Q62" s="242"/>
      <c r="R62" s="241"/>
      <c r="S62" s="245"/>
      <c r="T62" s="245"/>
    </row>
    <row r="63">
      <c r="A63" s="452">
        <v>6.0</v>
      </c>
      <c r="B63" s="459" t="s">
        <v>224</v>
      </c>
      <c r="C63" s="464"/>
      <c r="D63" s="283"/>
      <c r="E63" s="455">
        <v>150.0</v>
      </c>
      <c r="F63" s="238"/>
      <c r="G63" s="238">
        <f t="shared" si="1"/>
        <v>150</v>
      </c>
      <c r="H63" s="239">
        <f t="shared" si="2"/>
        <v>150</v>
      </c>
      <c r="J63" s="247"/>
      <c r="K63" s="248"/>
      <c r="L63" s="252"/>
      <c r="M63" s="245"/>
      <c r="N63" s="245"/>
      <c r="O63" s="245"/>
      <c r="P63" s="247"/>
      <c r="Q63" s="248"/>
      <c r="R63" s="252"/>
      <c r="S63" s="245"/>
      <c r="T63" s="245"/>
    </row>
    <row r="64">
      <c r="A64" s="452">
        <v>7.0</v>
      </c>
      <c r="B64" s="478" t="s">
        <v>225</v>
      </c>
      <c r="C64" s="481"/>
      <c r="D64" s="283"/>
      <c r="E64" s="455">
        <v>150.0</v>
      </c>
      <c r="F64" s="238"/>
      <c r="G64" s="238">
        <f t="shared" si="1"/>
        <v>150</v>
      </c>
      <c r="H64" s="239">
        <f t="shared" si="2"/>
        <v>150</v>
      </c>
      <c r="J64" s="247"/>
      <c r="K64" s="248"/>
      <c r="L64" s="252"/>
      <c r="M64" s="245"/>
      <c r="N64" s="245"/>
      <c r="O64" s="245"/>
      <c r="P64" s="247"/>
      <c r="Q64" s="248"/>
      <c r="R64" s="252"/>
      <c r="S64" s="245"/>
      <c r="T64" s="245"/>
    </row>
    <row r="65">
      <c r="A65" s="452">
        <v>8.0</v>
      </c>
      <c r="B65" s="482" t="s">
        <v>226</v>
      </c>
      <c r="C65" s="462"/>
      <c r="D65" s="255"/>
      <c r="E65" s="455">
        <v>150.0</v>
      </c>
      <c r="F65" s="238"/>
      <c r="G65" s="238">
        <f t="shared" si="1"/>
        <v>150</v>
      </c>
      <c r="H65" s="239">
        <f t="shared" si="2"/>
        <v>150</v>
      </c>
      <c r="J65" s="247"/>
      <c r="K65" s="242"/>
      <c r="L65" s="252"/>
      <c r="M65" s="245"/>
      <c r="N65" s="245"/>
      <c r="O65" s="245"/>
      <c r="P65" s="247"/>
      <c r="Q65" s="242"/>
      <c r="R65" s="252"/>
      <c r="S65" s="245"/>
      <c r="T65" s="245"/>
    </row>
    <row r="66">
      <c r="A66" s="452">
        <v>9.0</v>
      </c>
      <c r="B66" s="482" t="s">
        <v>226</v>
      </c>
      <c r="C66" s="461"/>
      <c r="D66" s="255"/>
      <c r="E66" s="455">
        <v>150.0</v>
      </c>
      <c r="F66" s="238"/>
      <c r="G66" s="238">
        <f t="shared" si="1"/>
        <v>150</v>
      </c>
      <c r="H66" s="239">
        <f t="shared" si="2"/>
        <v>150</v>
      </c>
      <c r="J66" s="247"/>
      <c r="K66" s="242"/>
      <c r="L66" s="252"/>
      <c r="M66" s="250"/>
      <c r="N66" s="250"/>
      <c r="O66" s="245"/>
      <c r="P66" s="247"/>
      <c r="Q66" s="242"/>
      <c r="R66" s="252"/>
      <c r="S66" s="250"/>
      <c r="T66" s="245"/>
    </row>
    <row r="67">
      <c r="A67" s="452">
        <v>10.0</v>
      </c>
      <c r="B67" s="482" t="s">
        <v>227</v>
      </c>
      <c r="C67" s="462"/>
      <c r="D67" s="255"/>
      <c r="E67" s="455">
        <v>150.0</v>
      </c>
      <c r="F67" s="238"/>
      <c r="G67" s="238">
        <f t="shared" si="1"/>
        <v>150</v>
      </c>
      <c r="H67" s="239">
        <f t="shared" si="2"/>
        <v>150</v>
      </c>
      <c r="J67" s="247"/>
      <c r="K67" s="242"/>
      <c r="L67" s="252"/>
      <c r="M67" s="245"/>
      <c r="N67" s="245"/>
      <c r="O67" s="245"/>
      <c r="P67" s="247"/>
      <c r="Q67" s="242"/>
      <c r="R67" s="252"/>
      <c r="S67" s="245"/>
      <c r="T67" s="245"/>
    </row>
    <row r="68">
      <c r="A68" s="452">
        <v>11.0</v>
      </c>
      <c r="B68" s="459" t="s">
        <v>228</v>
      </c>
      <c r="C68" s="457"/>
      <c r="D68" s="255"/>
      <c r="E68" s="455">
        <v>150.0</v>
      </c>
      <c r="F68" s="238"/>
      <c r="G68" s="238">
        <f t="shared" si="1"/>
        <v>150</v>
      </c>
      <c r="H68" s="239">
        <f t="shared" si="2"/>
        <v>150</v>
      </c>
      <c r="J68" s="247"/>
      <c r="K68" s="242"/>
      <c r="L68" s="252"/>
      <c r="M68" s="245"/>
      <c r="N68" s="245"/>
      <c r="O68" s="245"/>
      <c r="P68" s="247"/>
      <c r="Q68" s="242"/>
      <c r="R68" s="252"/>
      <c r="S68" s="245"/>
      <c r="T68" s="245"/>
    </row>
    <row r="69">
      <c r="A69" s="452">
        <v>12.0</v>
      </c>
      <c r="B69" s="478" t="s">
        <v>229</v>
      </c>
      <c r="C69" s="483"/>
      <c r="D69" s="255"/>
      <c r="E69" s="455">
        <v>150.0</v>
      </c>
      <c r="F69" s="238"/>
      <c r="G69" s="238">
        <f t="shared" si="1"/>
        <v>150</v>
      </c>
      <c r="H69" s="239">
        <f t="shared" si="2"/>
        <v>150</v>
      </c>
      <c r="J69" s="247"/>
      <c r="K69" s="242"/>
      <c r="L69" s="241"/>
      <c r="M69" s="245"/>
      <c r="N69" s="245"/>
      <c r="O69" s="245"/>
      <c r="P69" s="247"/>
      <c r="Q69" s="242"/>
      <c r="R69" s="241"/>
      <c r="S69" s="245"/>
      <c r="T69" s="245"/>
    </row>
    <row r="70">
      <c r="A70" s="452">
        <v>13.0</v>
      </c>
      <c r="B70" s="459" t="s">
        <v>230</v>
      </c>
      <c r="C70" s="461"/>
      <c r="D70" s="255"/>
      <c r="E70" s="455">
        <v>150.0</v>
      </c>
      <c r="F70" s="238"/>
      <c r="G70" s="238">
        <f t="shared" si="1"/>
        <v>150</v>
      </c>
      <c r="H70" s="239">
        <f t="shared" si="2"/>
        <v>150</v>
      </c>
      <c r="J70" s="247"/>
      <c r="K70" s="242"/>
      <c r="L70" s="252"/>
      <c r="M70" s="245"/>
      <c r="N70" s="245"/>
      <c r="O70" s="245"/>
      <c r="P70" s="247"/>
      <c r="Q70" s="242"/>
      <c r="R70" s="252"/>
      <c r="S70" s="245"/>
      <c r="T70" s="245"/>
    </row>
    <row r="71">
      <c r="A71" s="452">
        <v>14.0</v>
      </c>
      <c r="B71" s="459" t="s">
        <v>231</v>
      </c>
      <c r="C71" s="462"/>
      <c r="D71" s="255"/>
      <c r="E71" s="455">
        <v>150.0</v>
      </c>
      <c r="F71" s="238"/>
      <c r="G71" s="238">
        <f t="shared" si="1"/>
        <v>150</v>
      </c>
      <c r="H71" s="239">
        <f t="shared" si="2"/>
        <v>150</v>
      </c>
      <c r="J71" s="247"/>
      <c r="K71" s="242"/>
      <c r="L71" s="252"/>
      <c r="M71" s="245"/>
      <c r="N71" s="245"/>
      <c r="O71" s="245"/>
      <c r="P71" s="247"/>
      <c r="Q71" s="242"/>
      <c r="R71" s="252"/>
      <c r="S71" s="245"/>
      <c r="T71" s="245"/>
    </row>
    <row r="72">
      <c r="A72" s="452">
        <v>15.0</v>
      </c>
      <c r="B72" s="459" t="s">
        <v>232</v>
      </c>
      <c r="C72" s="461"/>
      <c r="D72" s="255"/>
      <c r="E72" s="455">
        <v>150.0</v>
      </c>
      <c r="F72" s="238"/>
      <c r="G72" s="238">
        <f t="shared" si="1"/>
        <v>150</v>
      </c>
      <c r="H72" s="239">
        <f t="shared" si="2"/>
        <v>150</v>
      </c>
      <c r="J72" s="247"/>
      <c r="K72" s="242"/>
      <c r="L72" s="252"/>
      <c r="M72" s="245"/>
      <c r="N72" s="245"/>
      <c r="O72" s="245"/>
      <c r="P72" s="247"/>
      <c r="Q72" s="242"/>
      <c r="R72" s="252"/>
      <c r="S72" s="245"/>
      <c r="T72" s="245"/>
    </row>
    <row r="73">
      <c r="A73" s="452">
        <v>16.0</v>
      </c>
      <c r="B73" s="459" t="s">
        <v>233</v>
      </c>
      <c r="C73" s="462"/>
      <c r="D73" s="255"/>
      <c r="E73" s="455">
        <v>150.0</v>
      </c>
      <c r="F73" s="238"/>
      <c r="G73" s="238">
        <f t="shared" si="1"/>
        <v>150</v>
      </c>
      <c r="H73" s="239">
        <f t="shared" si="2"/>
        <v>150</v>
      </c>
      <c r="J73" s="247"/>
      <c r="K73" s="242"/>
      <c r="L73" s="252"/>
      <c r="M73" s="245"/>
      <c r="N73" s="245"/>
      <c r="O73" s="245"/>
      <c r="P73" s="247"/>
      <c r="Q73" s="242"/>
      <c r="R73" s="252"/>
      <c r="S73" s="245"/>
      <c r="T73" s="245"/>
    </row>
    <row r="74">
      <c r="A74" s="452">
        <v>17.0</v>
      </c>
      <c r="B74" s="459" t="s">
        <v>234</v>
      </c>
      <c r="C74" s="461"/>
      <c r="D74" s="255"/>
      <c r="E74" s="455">
        <v>150.0</v>
      </c>
      <c r="F74" s="238"/>
      <c r="G74" s="238">
        <f t="shared" si="1"/>
        <v>150</v>
      </c>
      <c r="H74" s="239">
        <f t="shared" si="2"/>
        <v>150</v>
      </c>
      <c r="J74" s="247"/>
      <c r="K74" s="242"/>
      <c r="L74" s="252"/>
      <c r="M74" s="245"/>
      <c r="N74" s="245"/>
      <c r="O74" s="245"/>
      <c r="P74" s="247"/>
      <c r="Q74" s="242"/>
      <c r="R74" s="252"/>
      <c r="S74" s="245"/>
      <c r="T74" s="245"/>
    </row>
    <row r="75">
      <c r="A75" s="452">
        <v>18.0</v>
      </c>
      <c r="B75" s="459" t="s">
        <v>235</v>
      </c>
      <c r="C75" s="462"/>
      <c r="D75" s="255"/>
      <c r="E75" s="455">
        <v>150.0</v>
      </c>
      <c r="F75" s="238"/>
      <c r="G75" s="238">
        <f t="shared" si="1"/>
        <v>150</v>
      </c>
      <c r="H75" s="239">
        <f t="shared" si="2"/>
        <v>150</v>
      </c>
      <c r="J75" s="247"/>
      <c r="K75" s="242"/>
      <c r="L75" s="252"/>
      <c r="M75" s="245"/>
      <c r="N75" s="245"/>
      <c r="O75" s="245"/>
      <c r="P75" s="247"/>
      <c r="Q75" s="242"/>
      <c r="R75" s="252"/>
      <c r="S75" s="245"/>
      <c r="T75" s="245"/>
    </row>
    <row r="76">
      <c r="A76" s="452">
        <v>19.0</v>
      </c>
      <c r="B76" s="459" t="s">
        <v>236</v>
      </c>
      <c r="C76" s="457"/>
      <c r="D76" s="255"/>
      <c r="E76" s="455">
        <v>150.0</v>
      </c>
      <c r="F76" s="238"/>
      <c r="G76" s="238">
        <f t="shared" si="1"/>
        <v>150</v>
      </c>
      <c r="H76" s="239">
        <f t="shared" si="2"/>
        <v>150</v>
      </c>
      <c r="J76" s="247"/>
      <c r="K76" s="242"/>
      <c r="L76" s="252"/>
      <c r="M76" s="245"/>
      <c r="N76" s="245"/>
      <c r="O76" s="245"/>
      <c r="P76" s="247"/>
      <c r="Q76" s="242"/>
      <c r="R76" s="252"/>
      <c r="S76" s="245"/>
      <c r="T76" s="245"/>
    </row>
    <row r="77">
      <c r="A77" s="452">
        <v>20.0</v>
      </c>
      <c r="B77" s="478" t="s">
        <v>237</v>
      </c>
      <c r="C77" s="484"/>
      <c r="D77" s="255"/>
      <c r="E77" s="455">
        <v>150.0</v>
      </c>
      <c r="F77" s="238"/>
      <c r="G77" s="238">
        <f t="shared" si="1"/>
        <v>150</v>
      </c>
      <c r="H77" s="239">
        <f t="shared" si="2"/>
        <v>150</v>
      </c>
      <c r="J77" s="247"/>
      <c r="K77" s="242"/>
      <c r="L77" s="252"/>
      <c r="M77" s="245"/>
      <c r="N77" s="245"/>
      <c r="O77" s="245"/>
      <c r="P77" s="247"/>
      <c r="Q77" s="242"/>
      <c r="R77" s="252"/>
      <c r="S77" s="245"/>
      <c r="T77" s="245"/>
    </row>
    <row r="78">
      <c r="A78" s="452">
        <v>21.0</v>
      </c>
      <c r="B78" s="478" t="s">
        <v>238</v>
      </c>
      <c r="C78" s="485"/>
      <c r="D78" s="255"/>
      <c r="E78" s="455">
        <v>150.0</v>
      </c>
      <c r="F78" s="238"/>
      <c r="G78" s="238">
        <f t="shared" si="1"/>
        <v>150</v>
      </c>
      <c r="H78" s="239">
        <f t="shared" si="2"/>
        <v>150</v>
      </c>
      <c r="J78" s="247"/>
      <c r="K78" s="242"/>
      <c r="L78" s="252"/>
      <c r="M78" s="245"/>
      <c r="N78" s="245"/>
      <c r="O78" s="245"/>
      <c r="P78" s="247"/>
      <c r="Q78" s="242"/>
      <c r="R78" s="252"/>
      <c r="S78" s="245"/>
      <c r="T78" s="245"/>
    </row>
    <row r="79">
      <c r="A79" s="452">
        <v>22.0</v>
      </c>
      <c r="B79" s="459" t="s">
        <v>239</v>
      </c>
      <c r="C79" s="462"/>
      <c r="D79" s="255"/>
      <c r="E79" s="455">
        <v>150.0</v>
      </c>
      <c r="F79" s="238"/>
      <c r="G79" s="238">
        <f t="shared" si="1"/>
        <v>150</v>
      </c>
      <c r="H79" s="239">
        <f t="shared" si="2"/>
        <v>150</v>
      </c>
      <c r="J79" s="247"/>
      <c r="K79" s="242"/>
      <c r="L79" s="252"/>
      <c r="M79" s="245"/>
      <c r="N79" s="245"/>
      <c r="O79" s="245"/>
      <c r="P79" s="247"/>
      <c r="Q79" s="242"/>
      <c r="R79" s="252"/>
      <c r="S79" s="245"/>
      <c r="T79" s="245"/>
    </row>
    <row r="80">
      <c r="A80" s="452">
        <v>23.0</v>
      </c>
      <c r="B80" s="459" t="s">
        <v>240</v>
      </c>
      <c r="C80" s="457"/>
      <c r="D80" s="255"/>
      <c r="E80" s="455">
        <v>150.0</v>
      </c>
      <c r="F80" s="238"/>
      <c r="G80" s="238">
        <f t="shared" si="1"/>
        <v>150</v>
      </c>
      <c r="H80" s="239">
        <f t="shared" si="2"/>
        <v>150</v>
      </c>
      <c r="J80" s="247"/>
      <c r="K80" s="242"/>
      <c r="L80" s="252"/>
      <c r="M80" s="245"/>
      <c r="N80" s="245"/>
      <c r="O80" s="245"/>
      <c r="P80" s="247"/>
      <c r="Q80" s="242"/>
      <c r="R80" s="252"/>
      <c r="S80" s="245"/>
      <c r="T80" s="245"/>
    </row>
    <row r="81">
      <c r="A81" s="452">
        <v>24.0</v>
      </c>
      <c r="B81" s="478" t="s">
        <v>241</v>
      </c>
      <c r="C81" s="486"/>
      <c r="D81" s="255"/>
      <c r="E81" s="455">
        <v>150.0</v>
      </c>
      <c r="F81" s="238"/>
      <c r="G81" s="238">
        <f t="shared" si="1"/>
        <v>150</v>
      </c>
      <c r="H81" s="239">
        <f t="shared" si="2"/>
        <v>150</v>
      </c>
      <c r="J81" s="247"/>
      <c r="K81" s="242"/>
      <c r="L81" s="252"/>
      <c r="M81" s="245"/>
      <c r="N81" s="245"/>
      <c r="O81" s="245"/>
      <c r="P81" s="247"/>
      <c r="Q81" s="242"/>
      <c r="R81" s="252"/>
      <c r="S81" s="245"/>
      <c r="T81" s="245"/>
    </row>
    <row r="82">
      <c r="A82" s="452">
        <v>25.0</v>
      </c>
      <c r="B82" s="459" t="s">
        <v>242</v>
      </c>
      <c r="C82" s="457"/>
      <c r="D82" s="255"/>
      <c r="E82" s="455">
        <v>150.0</v>
      </c>
      <c r="F82" s="238"/>
      <c r="G82" s="238">
        <f t="shared" si="1"/>
        <v>150</v>
      </c>
      <c r="H82" s="239">
        <f t="shared" si="2"/>
        <v>150</v>
      </c>
      <c r="J82" s="247"/>
      <c r="K82" s="242"/>
      <c r="L82" s="252"/>
      <c r="M82" s="245"/>
      <c r="N82" s="245"/>
      <c r="O82" s="245"/>
      <c r="P82" s="247"/>
      <c r="Q82" s="242"/>
      <c r="R82" s="252"/>
      <c r="S82" s="245"/>
      <c r="T82" s="245"/>
    </row>
    <row r="83">
      <c r="A83" s="452">
        <v>26.0</v>
      </c>
      <c r="B83" s="478" t="s">
        <v>243</v>
      </c>
      <c r="C83" s="484"/>
      <c r="D83" s="255"/>
      <c r="E83" s="455">
        <v>150.0</v>
      </c>
      <c r="F83" s="238"/>
      <c r="G83" s="238">
        <f t="shared" si="1"/>
        <v>150</v>
      </c>
      <c r="H83" s="239">
        <f t="shared" si="2"/>
        <v>150</v>
      </c>
      <c r="J83" s="247"/>
      <c r="K83" s="242"/>
      <c r="L83" s="252"/>
      <c r="M83" s="245"/>
      <c r="N83" s="245"/>
      <c r="O83" s="245"/>
      <c r="P83" s="247"/>
      <c r="Q83" s="242"/>
      <c r="R83" s="252"/>
      <c r="S83" s="245"/>
      <c r="T83" s="245"/>
    </row>
    <row r="84">
      <c r="A84" s="452">
        <v>27.0</v>
      </c>
      <c r="B84" s="478" t="s">
        <v>244</v>
      </c>
      <c r="C84" s="487"/>
      <c r="D84" s="255"/>
      <c r="E84" s="455">
        <v>150.0</v>
      </c>
      <c r="F84" s="238"/>
      <c r="G84" s="238">
        <f t="shared" si="1"/>
        <v>150</v>
      </c>
      <c r="H84" s="239">
        <f t="shared" si="2"/>
        <v>150</v>
      </c>
      <c r="J84" s="247"/>
      <c r="K84" s="242"/>
      <c r="L84" s="252"/>
      <c r="M84" s="245"/>
      <c r="N84" s="245"/>
      <c r="O84" s="245"/>
      <c r="P84" s="247"/>
      <c r="Q84" s="242"/>
      <c r="R84" s="252"/>
      <c r="S84" s="245"/>
      <c r="T84" s="245"/>
    </row>
    <row r="85">
      <c r="A85" s="452">
        <v>28.0</v>
      </c>
      <c r="B85" s="478" t="s">
        <v>245</v>
      </c>
      <c r="C85" s="484"/>
      <c r="D85" s="255"/>
      <c r="E85" s="455">
        <v>150.0</v>
      </c>
      <c r="F85" s="238"/>
      <c r="G85" s="238">
        <f t="shared" si="1"/>
        <v>150</v>
      </c>
      <c r="H85" s="239">
        <f t="shared" si="2"/>
        <v>150</v>
      </c>
      <c r="J85" s="247"/>
      <c r="K85" s="242"/>
      <c r="L85" s="252"/>
      <c r="M85" s="245"/>
      <c r="N85" s="245"/>
      <c r="O85" s="245"/>
      <c r="P85" s="247"/>
      <c r="Q85" s="242"/>
      <c r="R85" s="252"/>
      <c r="S85" s="245"/>
      <c r="T85" s="245"/>
    </row>
    <row r="86">
      <c r="A86" s="452">
        <v>29.0</v>
      </c>
      <c r="B86" s="478" t="s">
        <v>246</v>
      </c>
      <c r="C86" s="485"/>
      <c r="D86" s="255"/>
      <c r="E86" s="455">
        <v>150.0</v>
      </c>
      <c r="F86" s="238"/>
      <c r="G86" s="238">
        <f t="shared" si="1"/>
        <v>150</v>
      </c>
      <c r="H86" s="239">
        <f t="shared" si="2"/>
        <v>150</v>
      </c>
      <c r="J86" s="247"/>
      <c r="K86" s="242"/>
      <c r="L86" s="252"/>
      <c r="M86" s="245"/>
      <c r="N86" s="245"/>
      <c r="O86" s="245"/>
      <c r="P86" s="247"/>
      <c r="Q86" s="242"/>
      <c r="R86" s="252"/>
      <c r="S86" s="245"/>
      <c r="T86" s="245"/>
    </row>
    <row r="87">
      <c r="A87" s="452">
        <v>30.0</v>
      </c>
      <c r="B87" s="459" t="s">
        <v>247</v>
      </c>
      <c r="C87" s="462"/>
      <c r="D87" s="255"/>
      <c r="E87" s="455">
        <v>150.0</v>
      </c>
      <c r="F87" s="238"/>
      <c r="G87" s="238">
        <f t="shared" si="1"/>
        <v>150</v>
      </c>
      <c r="H87" s="239">
        <f t="shared" si="2"/>
        <v>150</v>
      </c>
      <c r="J87" s="247"/>
      <c r="K87" s="242"/>
      <c r="L87" s="252"/>
      <c r="M87" s="245"/>
      <c r="N87" s="245"/>
      <c r="O87" s="245"/>
      <c r="P87" s="247"/>
      <c r="Q87" s="242"/>
      <c r="R87" s="252"/>
      <c r="S87" s="245"/>
      <c r="T87" s="245"/>
    </row>
    <row r="88">
      <c r="A88" s="452">
        <v>31.0</v>
      </c>
      <c r="B88" s="459" t="s">
        <v>248</v>
      </c>
      <c r="C88" s="457"/>
      <c r="D88" s="255"/>
      <c r="E88" s="455">
        <v>150.0</v>
      </c>
      <c r="F88" s="238"/>
      <c r="G88" s="238">
        <f t="shared" si="1"/>
        <v>150</v>
      </c>
      <c r="H88" s="239">
        <f t="shared" si="2"/>
        <v>150</v>
      </c>
      <c r="J88" s="247"/>
      <c r="K88" s="242"/>
      <c r="L88" s="252"/>
      <c r="M88" s="245"/>
      <c r="N88" s="245"/>
      <c r="O88" s="245"/>
      <c r="P88" s="247"/>
      <c r="Q88" s="242"/>
      <c r="R88" s="252"/>
      <c r="S88" s="245"/>
      <c r="T88" s="245"/>
    </row>
    <row r="89">
      <c r="A89" s="452">
        <v>32.0</v>
      </c>
      <c r="B89" s="478" t="s">
        <v>249</v>
      </c>
      <c r="C89" s="486"/>
      <c r="D89" s="255"/>
      <c r="E89" s="455">
        <v>150.0</v>
      </c>
      <c r="F89" s="238"/>
      <c r="G89" s="238">
        <f t="shared" si="1"/>
        <v>150</v>
      </c>
      <c r="H89" s="239">
        <f t="shared" si="2"/>
        <v>150</v>
      </c>
      <c r="J89" s="247"/>
      <c r="K89" s="242"/>
      <c r="L89" s="252"/>
      <c r="M89" s="245"/>
      <c r="N89" s="245"/>
      <c r="O89" s="245"/>
      <c r="P89" s="247"/>
      <c r="Q89" s="242"/>
      <c r="R89" s="252"/>
      <c r="S89" s="245"/>
      <c r="T89" s="245"/>
    </row>
    <row r="90">
      <c r="A90" s="452">
        <v>33.0</v>
      </c>
      <c r="B90" s="459" t="s">
        <v>250</v>
      </c>
      <c r="C90" s="461"/>
      <c r="D90" s="255"/>
      <c r="E90" s="455">
        <v>150.0</v>
      </c>
      <c r="F90" s="238"/>
      <c r="G90" s="238">
        <f t="shared" si="1"/>
        <v>150</v>
      </c>
      <c r="H90" s="239">
        <f t="shared" si="2"/>
        <v>150</v>
      </c>
      <c r="J90" s="247"/>
      <c r="K90" s="242"/>
      <c r="L90" s="252"/>
      <c r="M90" s="245"/>
      <c r="N90" s="245"/>
      <c r="O90" s="245"/>
      <c r="P90" s="247"/>
      <c r="Q90" s="242"/>
      <c r="R90" s="252"/>
      <c r="S90" s="245"/>
      <c r="T90" s="245"/>
    </row>
    <row r="91">
      <c r="A91" s="452">
        <v>34.0</v>
      </c>
      <c r="B91" s="459" t="s">
        <v>251</v>
      </c>
      <c r="C91" s="462"/>
      <c r="D91" s="255"/>
      <c r="E91" s="455">
        <v>150.0</v>
      </c>
      <c r="F91" s="238"/>
      <c r="G91" s="238">
        <f t="shared" si="1"/>
        <v>150</v>
      </c>
      <c r="H91" s="239">
        <f t="shared" si="2"/>
        <v>150</v>
      </c>
      <c r="J91" s="247"/>
      <c r="K91" s="242"/>
      <c r="L91" s="252"/>
      <c r="M91" s="245"/>
      <c r="N91" s="245"/>
      <c r="O91" s="245"/>
      <c r="P91" s="247"/>
      <c r="Q91" s="242"/>
      <c r="R91" s="252"/>
      <c r="S91" s="245"/>
      <c r="T91" s="245"/>
    </row>
    <row r="92">
      <c r="A92" s="452">
        <v>35.0</v>
      </c>
      <c r="B92" s="459" t="s">
        <v>252</v>
      </c>
      <c r="C92" s="461"/>
      <c r="D92" s="255"/>
      <c r="E92" s="455">
        <v>150.0</v>
      </c>
      <c r="F92" s="238"/>
      <c r="G92" s="238">
        <f t="shared" si="1"/>
        <v>150</v>
      </c>
      <c r="H92" s="239">
        <f t="shared" si="2"/>
        <v>150</v>
      </c>
      <c r="J92" s="247"/>
      <c r="K92" s="242"/>
      <c r="L92" s="252"/>
      <c r="M92" s="245"/>
      <c r="N92" s="245"/>
      <c r="O92" s="245"/>
      <c r="P92" s="247"/>
      <c r="Q92" s="242"/>
      <c r="R92" s="252"/>
      <c r="S92" s="245"/>
      <c r="T92" s="245"/>
    </row>
    <row r="93">
      <c r="A93" s="452">
        <v>36.0</v>
      </c>
      <c r="B93" s="459" t="s">
        <v>253</v>
      </c>
      <c r="C93" s="462"/>
      <c r="D93" s="255"/>
      <c r="E93" s="455">
        <v>150.0</v>
      </c>
      <c r="F93" s="238"/>
      <c r="G93" s="238">
        <f t="shared" si="1"/>
        <v>150</v>
      </c>
      <c r="H93" s="239">
        <f t="shared" si="2"/>
        <v>150</v>
      </c>
      <c r="J93" s="247"/>
      <c r="K93" s="242"/>
      <c r="L93" s="252"/>
      <c r="M93" s="245"/>
      <c r="N93" s="245"/>
      <c r="O93" s="245"/>
      <c r="P93" s="247"/>
      <c r="Q93" s="242"/>
      <c r="R93" s="252"/>
      <c r="S93" s="245"/>
      <c r="T93" s="245"/>
    </row>
    <row r="94">
      <c r="A94" s="452">
        <v>37.0</v>
      </c>
      <c r="B94" s="459" t="s">
        <v>254</v>
      </c>
      <c r="C94" s="461"/>
      <c r="D94" s="255"/>
      <c r="E94" s="455">
        <v>150.0</v>
      </c>
      <c r="F94" s="238"/>
      <c r="G94" s="238">
        <f t="shared" si="1"/>
        <v>150</v>
      </c>
      <c r="H94" s="239">
        <f t="shared" si="2"/>
        <v>150</v>
      </c>
      <c r="J94" s="247"/>
      <c r="K94" s="242"/>
      <c r="L94" s="252"/>
      <c r="M94" s="245"/>
      <c r="N94" s="245"/>
      <c r="O94" s="245"/>
      <c r="P94" s="247"/>
      <c r="Q94" s="242"/>
      <c r="R94" s="252"/>
      <c r="S94" s="245"/>
      <c r="T94" s="245"/>
    </row>
    <row r="95">
      <c r="A95" s="452">
        <v>38.0</v>
      </c>
      <c r="B95" s="459" t="s">
        <v>255</v>
      </c>
      <c r="C95" s="464"/>
      <c r="D95" s="255"/>
      <c r="E95" s="455">
        <v>150.0</v>
      </c>
      <c r="F95" s="238"/>
      <c r="G95" s="238">
        <f t="shared" si="1"/>
        <v>150</v>
      </c>
      <c r="H95" s="239">
        <f t="shared" si="2"/>
        <v>150</v>
      </c>
      <c r="J95" s="247"/>
      <c r="K95" s="242"/>
      <c r="L95" s="252"/>
      <c r="M95" s="245"/>
      <c r="N95" s="245"/>
      <c r="O95" s="245"/>
      <c r="P95" s="247"/>
      <c r="Q95" s="242"/>
      <c r="R95" s="252"/>
      <c r="S95" s="245"/>
      <c r="T95" s="245"/>
    </row>
    <row r="96">
      <c r="A96" s="452">
        <v>39.0</v>
      </c>
      <c r="B96" s="459"/>
      <c r="C96" s="487"/>
      <c r="D96" s="255"/>
      <c r="E96" s="455"/>
      <c r="F96" s="238"/>
      <c r="G96" s="238">
        <f t="shared" si="1"/>
        <v>0</v>
      </c>
      <c r="H96" s="239">
        <f t="shared" si="2"/>
        <v>0</v>
      </c>
      <c r="J96" s="247"/>
      <c r="K96" s="242"/>
      <c r="L96" s="252"/>
      <c r="M96" s="245"/>
      <c r="N96" s="245"/>
      <c r="O96" s="245"/>
      <c r="P96" s="247"/>
      <c r="Q96" s="242"/>
      <c r="R96" s="252"/>
      <c r="S96" s="245"/>
      <c r="T96" s="245"/>
    </row>
    <row r="97">
      <c r="A97" s="452">
        <v>40.0</v>
      </c>
      <c r="B97" s="459"/>
      <c r="C97" s="484"/>
      <c r="D97" s="255"/>
      <c r="E97" s="455"/>
      <c r="F97" s="238"/>
      <c r="G97" s="238">
        <f t="shared" si="1"/>
        <v>0</v>
      </c>
      <c r="H97" s="239">
        <f t="shared" si="2"/>
        <v>0</v>
      </c>
      <c r="J97" s="247"/>
      <c r="K97" s="242"/>
      <c r="L97" s="252"/>
      <c r="M97" s="245"/>
      <c r="N97" s="245"/>
      <c r="O97" s="245"/>
      <c r="P97" s="247"/>
      <c r="Q97" s="242"/>
      <c r="R97" s="252"/>
      <c r="S97" s="245"/>
      <c r="T97" s="245"/>
    </row>
    <row r="98">
      <c r="A98" s="452">
        <v>41.0</v>
      </c>
      <c r="B98" s="459"/>
      <c r="C98" s="487"/>
      <c r="D98" s="255"/>
      <c r="E98" s="455"/>
      <c r="F98" s="238"/>
      <c r="G98" s="238">
        <f t="shared" si="1"/>
        <v>0</v>
      </c>
      <c r="H98" s="239">
        <f t="shared" si="2"/>
        <v>0</v>
      </c>
      <c r="J98" s="247"/>
      <c r="K98" s="242"/>
      <c r="L98" s="252"/>
      <c r="M98" s="245"/>
      <c r="N98" s="245"/>
      <c r="O98" s="245"/>
      <c r="P98" s="247"/>
      <c r="Q98" s="242"/>
      <c r="R98" s="252"/>
      <c r="S98" s="245"/>
      <c r="T98" s="245"/>
    </row>
    <row r="99" collapsed="1">
      <c r="A99" s="452">
        <v>42.0</v>
      </c>
      <c r="B99" s="459"/>
      <c r="C99" s="484"/>
      <c r="D99" s="255"/>
      <c r="E99" s="455"/>
      <c r="F99" s="238"/>
      <c r="G99" s="238">
        <f t="shared" si="1"/>
        <v>0</v>
      </c>
      <c r="H99" s="239">
        <f t="shared" si="2"/>
        <v>0</v>
      </c>
      <c r="J99" s="247"/>
      <c r="K99" s="242"/>
      <c r="L99" s="252"/>
      <c r="M99" s="245"/>
      <c r="N99" s="245"/>
      <c r="O99" s="245"/>
      <c r="P99" s="247"/>
      <c r="Q99" s="242"/>
      <c r="R99" s="252"/>
      <c r="S99" s="245"/>
      <c r="T99" s="245"/>
    </row>
    <row r="100" hidden="1" outlineLevel="1">
      <c r="A100" s="452">
        <v>43.0</v>
      </c>
      <c r="B100" s="459"/>
      <c r="C100" s="487"/>
      <c r="D100" s="255"/>
      <c r="E100" s="455"/>
      <c r="F100" s="238"/>
      <c r="G100" s="238">
        <f t="shared" si="1"/>
        <v>0</v>
      </c>
      <c r="H100" s="239">
        <f t="shared" si="2"/>
        <v>0</v>
      </c>
      <c r="J100" s="247"/>
      <c r="K100" s="242"/>
      <c r="L100" s="252"/>
      <c r="M100" s="245"/>
      <c r="N100" s="245"/>
      <c r="O100" s="245"/>
      <c r="P100" s="247"/>
      <c r="Q100" s="242"/>
      <c r="R100" s="252"/>
      <c r="S100" s="245"/>
      <c r="T100" s="245"/>
    </row>
    <row r="101" hidden="1" outlineLevel="1">
      <c r="A101" s="452">
        <v>44.0</v>
      </c>
      <c r="B101" s="459"/>
      <c r="C101" s="484"/>
      <c r="D101" s="255"/>
      <c r="E101" s="455"/>
      <c r="F101" s="238"/>
      <c r="G101" s="238">
        <f t="shared" si="1"/>
        <v>0</v>
      </c>
      <c r="H101" s="239">
        <f t="shared" si="2"/>
        <v>0</v>
      </c>
      <c r="J101" s="247"/>
      <c r="K101" s="242"/>
      <c r="L101" s="252"/>
      <c r="M101" s="245"/>
      <c r="N101" s="245"/>
      <c r="O101" s="245"/>
      <c r="P101" s="247"/>
      <c r="Q101" s="242"/>
      <c r="R101" s="252"/>
      <c r="S101" s="245"/>
      <c r="T101" s="245"/>
    </row>
    <row r="102" hidden="1" outlineLevel="1">
      <c r="A102" s="452">
        <v>45.0</v>
      </c>
      <c r="B102" s="459"/>
      <c r="C102" s="487"/>
      <c r="D102" s="255"/>
      <c r="E102" s="455"/>
      <c r="F102" s="238"/>
      <c r="G102" s="238">
        <f t="shared" si="1"/>
        <v>0</v>
      </c>
      <c r="H102" s="239">
        <f t="shared" si="2"/>
        <v>0</v>
      </c>
      <c r="J102" s="247"/>
      <c r="K102" s="242"/>
      <c r="L102" s="252"/>
      <c r="M102" s="245"/>
      <c r="N102" s="245"/>
      <c r="O102" s="245"/>
      <c r="P102" s="247"/>
      <c r="Q102" s="242"/>
      <c r="R102" s="252"/>
      <c r="S102" s="245"/>
      <c r="T102" s="245"/>
    </row>
    <row r="103" hidden="1" outlineLevel="1">
      <c r="A103" s="452">
        <v>46.0</v>
      </c>
      <c r="B103" s="459"/>
      <c r="C103" s="484"/>
      <c r="D103" s="255"/>
      <c r="E103" s="455"/>
      <c r="F103" s="238"/>
      <c r="G103" s="238">
        <f t="shared" si="1"/>
        <v>0</v>
      </c>
      <c r="H103" s="239">
        <f t="shared" si="2"/>
        <v>0</v>
      </c>
      <c r="J103" s="247"/>
      <c r="K103" s="242"/>
      <c r="L103" s="252"/>
      <c r="M103" s="245"/>
      <c r="N103" s="245"/>
      <c r="O103" s="245"/>
      <c r="P103" s="247"/>
      <c r="Q103" s="242"/>
      <c r="R103" s="252"/>
      <c r="S103" s="245"/>
      <c r="T103" s="245"/>
    </row>
    <row r="104" hidden="1" outlineLevel="1">
      <c r="A104" s="452">
        <v>47.0</v>
      </c>
      <c r="B104" s="459"/>
      <c r="C104" s="487"/>
      <c r="D104" s="255"/>
      <c r="E104" s="455"/>
      <c r="F104" s="238"/>
      <c r="G104" s="238">
        <f t="shared" si="1"/>
        <v>0</v>
      </c>
      <c r="H104" s="239">
        <f t="shared" si="2"/>
        <v>0</v>
      </c>
      <c r="J104" s="247"/>
      <c r="K104" s="242"/>
      <c r="L104" s="252"/>
      <c r="M104" s="245"/>
      <c r="N104" s="245"/>
      <c r="O104" s="245"/>
      <c r="P104" s="247"/>
      <c r="Q104" s="242"/>
      <c r="R104" s="252"/>
      <c r="S104" s="245"/>
      <c r="T104" s="245"/>
    </row>
    <row r="105" hidden="1" outlineLevel="1">
      <c r="A105" s="452">
        <v>48.0</v>
      </c>
      <c r="B105" s="459"/>
      <c r="C105" s="484"/>
      <c r="D105" s="255"/>
      <c r="E105" s="455"/>
      <c r="F105" s="238"/>
      <c r="G105" s="238">
        <f t="shared" si="1"/>
        <v>0</v>
      </c>
      <c r="H105" s="239">
        <f t="shared" si="2"/>
        <v>0</v>
      </c>
      <c r="J105" s="247"/>
      <c r="K105" s="242"/>
      <c r="L105" s="252"/>
      <c r="M105" s="245"/>
      <c r="N105" s="245"/>
      <c r="O105" s="245"/>
      <c r="P105" s="247"/>
      <c r="Q105" s="242"/>
      <c r="R105" s="252"/>
      <c r="S105" s="245"/>
      <c r="T105" s="245"/>
    </row>
    <row r="106" hidden="1" outlineLevel="1">
      <c r="A106" s="452">
        <v>49.0</v>
      </c>
      <c r="B106" s="459"/>
      <c r="C106" s="487"/>
      <c r="D106" s="255"/>
      <c r="E106" s="455"/>
      <c r="F106" s="238"/>
      <c r="G106" s="238">
        <f t="shared" si="1"/>
        <v>0</v>
      </c>
      <c r="H106" s="239">
        <f t="shared" si="2"/>
        <v>0</v>
      </c>
      <c r="J106" s="247"/>
      <c r="K106" s="242"/>
      <c r="L106" s="252"/>
      <c r="M106" s="245"/>
      <c r="N106" s="245"/>
      <c r="O106" s="245"/>
      <c r="P106" s="247"/>
      <c r="Q106" s="242"/>
      <c r="R106" s="252"/>
      <c r="S106" s="245"/>
      <c r="T106" s="245"/>
    </row>
    <row r="107" hidden="1" outlineLevel="1">
      <c r="A107" s="452">
        <v>50.0</v>
      </c>
      <c r="B107" s="459"/>
      <c r="C107" s="484"/>
      <c r="D107" s="255"/>
      <c r="E107" s="455"/>
      <c r="F107" s="238"/>
      <c r="G107" s="238">
        <f t="shared" si="1"/>
        <v>0</v>
      </c>
      <c r="H107" s="239">
        <f t="shared" si="2"/>
        <v>0</v>
      </c>
      <c r="J107" s="247"/>
      <c r="K107" s="242"/>
      <c r="L107" s="252"/>
      <c r="M107" s="245"/>
      <c r="N107" s="245"/>
      <c r="O107" s="245"/>
      <c r="P107" s="247"/>
      <c r="Q107" s="242"/>
      <c r="R107" s="252"/>
      <c r="S107" s="245"/>
      <c r="T107" s="245"/>
    </row>
    <row r="108">
      <c r="A108" s="488"/>
      <c r="B108" s="489" t="s">
        <v>256</v>
      </c>
      <c r="C108" s="490"/>
      <c r="D108" s="491"/>
      <c r="E108" s="488"/>
      <c r="F108" s="492"/>
      <c r="G108" s="238">
        <f t="shared" si="1"/>
        <v>0</v>
      </c>
      <c r="H108" s="239">
        <f t="shared" si="2"/>
        <v>0</v>
      </c>
      <c r="J108" s="492"/>
      <c r="K108" s="493"/>
      <c r="L108" s="493"/>
      <c r="M108" s="492"/>
      <c r="N108" s="492"/>
      <c r="O108" s="492"/>
      <c r="P108" s="492"/>
      <c r="Q108" s="493"/>
      <c r="R108" s="493"/>
      <c r="S108" s="492"/>
      <c r="T108" s="492"/>
    </row>
    <row r="109">
      <c r="A109" s="494">
        <v>1.0</v>
      </c>
      <c r="B109" s="495" t="s">
        <v>257</v>
      </c>
      <c r="C109" s="496" t="s">
        <v>258</v>
      </c>
      <c r="D109" s="497"/>
      <c r="E109" s="498"/>
      <c r="F109" s="499"/>
      <c r="G109" s="238">
        <f t="shared" si="1"/>
        <v>0</v>
      </c>
      <c r="H109" s="239">
        <f t="shared" si="2"/>
        <v>0</v>
      </c>
      <c r="I109" s="500"/>
      <c r="J109" s="501"/>
      <c r="K109" s="502"/>
      <c r="L109" s="503"/>
      <c r="M109" s="504"/>
      <c r="N109" s="504"/>
      <c r="O109" s="504"/>
      <c r="P109" s="501"/>
      <c r="Q109" s="502"/>
      <c r="R109" s="503"/>
      <c r="S109" s="504"/>
      <c r="T109" s="504"/>
    </row>
    <row r="110">
      <c r="A110" s="494">
        <v>2.0</v>
      </c>
      <c r="B110" s="495" t="s">
        <v>259</v>
      </c>
      <c r="C110" s="505"/>
      <c r="D110" s="497"/>
      <c r="E110" s="506">
        <v>300.0</v>
      </c>
      <c r="F110" s="507"/>
      <c r="G110" s="238">
        <f t="shared" si="1"/>
        <v>300</v>
      </c>
      <c r="H110" s="239">
        <f t="shared" si="2"/>
        <v>300</v>
      </c>
      <c r="I110" s="500"/>
      <c r="J110" s="501"/>
      <c r="K110" s="502"/>
      <c r="L110" s="503"/>
      <c r="M110" s="504"/>
      <c r="N110" s="504"/>
      <c r="O110" s="504"/>
      <c r="P110" s="501"/>
      <c r="Q110" s="502"/>
      <c r="R110" s="503"/>
      <c r="S110" s="504"/>
      <c r="T110" s="504"/>
    </row>
    <row r="111">
      <c r="A111" s="494">
        <v>3.0</v>
      </c>
      <c r="B111" s="495" t="s">
        <v>260</v>
      </c>
      <c r="C111" s="508"/>
      <c r="D111" s="497"/>
      <c r="E111" s="506">
        <v>300.0</v>
      </c>
      <c r="F111" s="507"/>
      <c r="G111" s="238">
        <f t="shared" si="1"/>
        <v>300</v>
      </c>
      <c r="H111" s="239">
        <f t="shared" si="2"/>
        <v>300</v>
      </c>
      <c r="I111" s="500"/>
      <c r="J111" s="501"/>
      <c r="K111" s="502"/>
      <c r="L111" s="503"/>
      <c r="M111" s="504"/>
      <c r="N111" s="504"/>
      <c r="O111" s="504"/>
      <c r="P111" s="501"/>
      <c r="Q111" s="502"/>
      <c r="R111" s="503"/>
      <c r="S111" s="504"/>
      <c r="T111" s="504"/>
    </row>
    <row r="112">
      <c r="A112" s="494">
        <v>4.0</v>
      </c>
      <c r="B112" s="495" t="s">
        <v>261</v>
      </c>
      <c r="C112" s="505"/>
      <c r="D112" s="497"/>
      <c r="E112" s="506">
        <v>300.0</v>
      </c>
      <c r="F112" s="507"/>
      <c r="G112" s="238">
        <f t="shared" si="1"/>
        <v>300</v>
      </c>
      <c r="H112" s="239">
        <f t="shared" si="2"/>
        <v>300</v>
      </c>
      <c r="I112" s="500"/>
      <c r="J112" s="501"/>
      <c r="K112" s="502"/>
      <c r="L112" s="503"/>
      <c r="M112" s="504"/>
      <c r="N112" s="504"/>
      <c r="O112" s="504"/>
      <c r="P112" s="501"/>
      <c r="Q112" s="502"/>
      <c r="R112" s="503"/>
      <c r="S112" s="504"/>
      <c r="T112" s="504"/>
    </row>
    <row r="113">
      <c r="A113" s="494">
        <v>5.0</v>
      </c>
      <c r="B113" s="495" t="s">
        <v>262</v>
      </c>
      <c r="C113" s="508"/>
      <c r="D113" s="497"/>
      <c r="E113" s="506">
        <v>200.0</v>
      </c>
      <c r="F113" s="507"/>
      <c r="G113" s="238">
        <f t="shared" si="1"/>
        <v>200</v>
      </c>
      <c r="H113" s="239">
        <f t="shared" si="2"/>
        <v>200</v>
      </c>
      <c r="I113" s="500"/>
      <c r="J113" s="501"/>
      <c r="K113" s="502"/>
      <c r="L113" s="503"/>
      <c r="M113" s="504"/>
      <c r="N113" s="504"/>
      <c r="O113" s="504"/>
      <c r="P113" s="501"/>
      <c r="Q113" s="502"/>
      <c r="R113" s="503"/>
      <c r="S113" s="504"/>
      <c r="T113" s="504"/>
    </row>
    <row r="114">
      <c r="A114" s="494">
        <v>6.0</v>
      </c>
      <c r="B114" s="495" t="s">
        <v>263</v>
      </c>
      <c r="C114" s="509" t="s">
        <v>264</v>
      </c>
      <c r="D114" s="497"/>
      <c r="E114" s="510"/>
      <c r="F114" s="507"/>
      <c r="G114" s="238">
        <f t="shared" si="1"/>
        <v>0</v>
      </c>
      <c r="H114" s="239">
        <f t="shared" si="2"/>
        <v>0</v>
      </c>
      <c r="I114" s="500"/>
      <c r="J114" s="501"/>
      <c r="K114" s="502"/>
      <c r="L114" s="503"/>
      <c r="M114" s="504"/>
      <c r="N114" s="504"/>
      <c r="O114" s="504"/>
      <c r="P114" s="501"/>
      <c r="Q114" s="502"/>
      <c r="R114" s="503"/>
      <c r="S114" s="504"/>
      <c r="T114" s="504"/>
    </row>
    <row r="115">
      <c r="A115" s="494">
        <v>7.0</v>
      </c>
      <c r="B115" s="495" t="s">
        <v>265</v>
      </c>
      <c r="C115" s="508"/>
      <c r="D115" s="497"/>
      <c r="E115" s="506">
        <v>0.0</v>
      </c>
      <c r="F115" s="507"/>
      <c r="G115" s="238">
        <f t="shared" si="1"/>
        <v>0</v>
      </c>
      <c r="H115" s="239">
        <f t="shared" si="2"/>
        <v>0</v>
      </c>
      <c r="I115" s="500"/>
      <c r="J115" s="501"/>
      <c r="K115" s="502"/>
      <c r="L115" s="503"/>
      <c r="M115" s="504"/>
      <c r="N115" s="504"/>
      <c r="O115" s="504"/>
      <c r="P115" s="501"/>
      <c r="Q115" s="502"/>
      <c r="R115" s="503"/>
      <c r="S115" s="504"/>
      <c r="T115" s="504"/>
    </row>
    <row r="116">
      <c r="A116" s="494">
        <v>8.0</v>
      </c>
      <c r="B116" s="495" t="s">
        <v>266</v>
      </c>
      <c r="C116" s="505"/>
      <c r="D116" s="497"/>
      <c r="E116" s="506">
        <v>200.0</v>
      </c>
      <c r="F116" s="507"/>
      <c r="G116" s="238">
        <f t="shared" si="1"/>
        <v>200</v>
      </c>
      <c r="H116" s="239">
        <f t="shared" si="2"/>
        <v>200</v>
      </c>
      <c r="I116" s="500"/>
      <c r="J116" s="501"/>
      <c r="K116" s="502"/>
      <c r="L116" s="503"/>
      <c r="M116" s="504"/>
      <c r="N116" s="504"/>
      <c r="O116" s="504"/>
      <c r="P116" s="501"/>
      <c r="Q116" s="502"/>
      <c r="R116" s="503"/>
      <c r="S116" s="504"/>
      <c r="T116" s="504"/>
    </row>
    <row r="117">
      <c r="A117" s="494">
        <v>9.0</v>
      </c>
      <c r="B117" s="495" t="s">
        <v>267</v>
      </c>
      <c r="C117" s="508"/>
      <c r="D117" s="497"/>
      <c r="E117" s="506">
        <v>300.0</v>
      </c>
      <c r="F117" s="507"/>
      <c r="G117" s="238">
        <f t="shared" si="1"/>
        <v>300</v>
      </c>
      <c r="H117" s="239">
        <f t="shared" si="2"/>
        <v>300</v>
      </c>
      <c r="I117" s="500"/>
      <c r="J117" s="501"/>
      <c r="K117" s="502"/>
      <c r="L117" s="503"/>
      <c r="M117" s="504"/>
      <c r="N117" s="504"/>
      <c r="O117" s="504"/>
      <c r="P117" s="501"/>
      <c r="Q117" s="502"/>
      <c r="R117" s="503"/>
      <c r="S117" s="504"/>
      <c r="T117" s="504"/>
    </row>
    <row r="118">
      <c r="A118" s="494">
        <v>10.0</v>
      </c>
      <c r="B118" s="495" t="s">
        <v>268</v>
      </c>
      <c r="C118" s="505"/>
      <c r="D118" s="497"/>
      <c r="E118" s="506">
        <v>200.0</v>
      </c>
      <c r="F118" s="507"/>
      <c r="G118" s="238">
        <f t="shared" si="1"/>
        <v>200</v>
      </c>
      <c r="H118" s="239">
        <f t="shared" si="2"/>
        <v>200</v>
      </c>
      <c r="I118" s="500"/>
      <c r="J118" s="501"/>
      <c r="K118" s="502"/>
      <c r="L118" s="503"/>
      <c r="M118" s="504"/>
      <c r="N118" s="504"/>
      <c r="O118" s="504"/>
      <c r="P118" s="501"/>
      <c r="Q118" s="502"/>
      <c r="R118" s="503"/>
      <c r="S118" s="504"/>
      <c r="T118" s="504"/>
    </row>
    <row r="119">
      <c r="A119" s="494">
        <v>11.0</v>
      </c>
      <c r="B119" s="495" t="s">
        <v>269</v>
      </c>
      <c r="C119" s="496" t="s">
        <v>264</v>
      </c>
      <c r="D119" s="497"/>
      <c r="E119" s="510"/>
      <c r="F119" s="507"/>
      <c r="G119" s="238">
        <f t="shared" si="1"/>
        <v>0</v>
      </c>
      <c r="H119" s="239">
        <f t="shared" si="2"/>
        <v>0</v>
      </c>
      <c r="I119" s="500"/>
      <c r="J119" s="501"/>
      <c r="K119" s="502"/>
      <c r="L119" s="503"/>
      <c r="M119" s="504"/>
      <c r="N119" s="504"/>
      <c r="O119" s="504"/>
      <c r="P119" s="501"/>
      <c r="Q119" s="502"/>
      <c r="R119" s="503"/>
      <c r="S119" s="504"/>
      <c r="T119" s="504"/>
    </row>
    <row r="120">
      <c r="A120" s="494">
        <v>12.0</v>
      </c>
      <c r="B120" s="495" t="s">
        <v>270</v>
      </c>
      <c r="C120" s="505"/>
      <c r="D120" s="497"/>
      <c r="E120" s="506">
        <v>250.0</v>
      </c>
      <c r="F120" s="507"/>
      <c r="G120" s="238">
        <f t="shared" si="1"/>
        <v>250</v>
      </c>
      <c r="H120" s="239">
        <f t="shared" si="2"/>
        <v>250</v>
      </c>
      <c r="I120" s="500"/>
      <c r="J120" s="501"/>
      <c r="K120" s="502"/>
      <c r="L120" s="503"/>
      <c r="M120" s="504"/>
      <c r="N120" s="504"/>
      <c r="O120" s="504"/>
      <c r="P120" s="501"/>
      <c r="Q120" s="502"/>
      <c r="R120" s="503"/>
      <c r="S120" s="504"/>
      <c r="T120" s="504"/>
    </row>
    <row r="121">
      <c r="A121" s="494">
        <v>13.0</v>
      </c>
      <c r="B121" s="495" t="s">
        <v>271</v>
      </c>
      <c r="C121" s="508"/>
      <c r="D121" s="497"/>
      <c r="E121" s="506">
        <v>300.0</v>
      </c>
      <c r="F121" s="507"/>
      <c r="G121" s="238">
        <f t="shared" si="1"/>
        <v>300</v>
      </c>
      <c r="H121" s="239">
        <f t="shared" si="2"/>
        <v>300</v>
      </c>
      <c r="I121" s="500"/>
      <c r="J121" s="501"/>
      <c r="K121" s="502"/>
      <c r="L121" s="503"/>
      <c r="M121" s="504"/>
      <c r="N121" s="504"/>
      <c r="O121" s="504"/>
      <c r="P121" s="501"/>
      <c r="Q121" s="502"/>
      <c r="R121" s="503"/>
      <c r="S121" s="504"/>
      <c r="T121" s="504"/>
    </row>
    <row r="122">
      <c r="A122" s="494">
        <v>14.0</v>
      </c>
      <c r="B122" s="495" t="s">
        <v>272</v>
      </c>
      <c r="C122" s="505"/>
      <c r="D122" s="497"/>
      <c r="E122" s="506">
        <v>250.0</v>
      </c>
      <c r="F122" s="507"/>
      <c r="G122" s="238">
        <f t="shared" si="1"/>
        <v>250</v>
      </c>
      <c r="H122" s="239">
        <f t="shared" si="2"/>
        <v>250</v>
      </c>
      <c r="I122" s="500"/>
      <c r="J122" s="501"/>
      <c r="K122" s="502"/>
      <c r="L122" s="503"/>
      <c r="M122" s="504"/>
      <c r="N122" s="504"/>
      <c r="O122" s="504"/>
      <c r="P122" s="501"/>
      <c r="Q122" s="502"/>
      <c r="R122" s="503"/>
      <c r="S122" s="504"/>
      <c r="T122" s="504"/>
    </row>
    <row r="123">
      <c r="A123" s="498"/>
      <c r="B123" s="495"/>
      <c r="C123" s="508"/>
      <c r="D123" s="497"/>
      <c r="E123" s="510"/>
      <c r="F123" s="507"/>
      <c r="G123" s="238">
        <f t="shared" si="1"/>
        <v>0</v>
      </c>
      <c r="H123" s="239">
        <f t="shared" si="2"/>
        <v>0</v>
      </c>
      <c r="I123" s="500"/>
      <c r="J123" s="501"/>
      <c r="K123" s="502"/>
      <c r="L123" s="503"/>
      <c r="M123" s="504"/>
      <c r="N123" s="504"/>
      <c r="O123" s="504"/>
      <c r="P123" s="501"/>
      <c r="Q123" s="502"/>
      <c r="R123" s="503"/>
      <c r="S123" s="504"/>
      <c r="T123" s="504"/>
    </row>
    <row r="124">
      <c r="A124" s="498"/>
      <c r="B124" s="495"/>
      <c r="C124" s="505"/>
      <c r="D124" s="497"/>
      <c r="E124" s="510"/>
      <c r="F124" s="507"/>
      <c r="G124" s="238">
        <f t="shared" si="1"/>
        <v>0</v>
      </c>
      <c r="H124" s="239">
        <f t="shared" si="2"/>
        <v>0</v>
      </c>
      <c r="I124" s="500"/>
      <c r="J124" s="501"/>
      <c r="K124" s="502"/>
      <c r="L124" s="503"/>
      <c r="M124" s="504"/>
      <c r="N124" s="504"/>
      <c r="O124" s="504"/>
      <c r="P124" s="501"/>
      <c r="Q124" s="502"/>
      <c r="R124" s="503"/>
      <c r="S124" s="504"/>
      <c r="T124" s="504"/>
    </row>
    <row r="125">
      <c r="A125" s="498"/>
      <c r="B125" s="495"/>
      <c r="C125" s="508"/>
      <c r="D125" s="497"/>
      <c r="E125" s="510"/>
      <c r="F125" s="507"/>
      <c r="G125" s="238">
        <f t="shared" si="1"/>
        <v>0</v>
      </c>
      <c r="H125" s="239">
        <f t="shared" si="2"/>
        <v>0</v>
      </c>
      <c r="I125" s="500"/>
      <c r="J125" s="501"/>
      <c r="K125" s="502"/>
      <c r="L125" s="503"/>
      <c r="M125" s="504"/>
      <c r="N125" s="504"/>
      <c r="O125" s="504"/>
      <c r="P125" s="501"/>
      <c r="Q125" s="502"/>
      <c r="R125" s="503"/>
      <c r="S125" s="504"/>
      <c r="T125" s="504"/>
    </row>
    <row r="126">
      <c r="A126" s="498"/>
      <c r="B126" s="495"/>
      <c r="C126" s="505"/>
      <c r="D126" s="497"/>
      <c r="E126" s="510"/>
      <c r="F126" s="507"/>
      <c r="G126" s="238">
        <f t="shared" si="1"/>
        <v>0</v>
      </c>
      <c r="H126" s="239">
        <f t="shared" si="2"/>
        <v>0</v>
      </c>
      <c r="I126" s="500"/>
      <c r="J126" s="501"/>
      <c r="K126" s="502"/>
      <c r="L126" s="503"/>
      <c r="M126" s="504"/>
      <c r="N126" s="504"/>
      <c r="O126" s="504"/>
      <c r="P126" s="501"/>
      <c r="Q126" s="502"/>
      <c r="R126" s="503"/>
      <c r="S126" s="504"/>
      <c r="T126" s="504"/>
    </row>
    <row r="127">
      <c r="A127" s="498"/>
      <c r="B127" s="495"/>
      <c r="C127" s="508"/>
      <c r="D127" s="497"/>
      <c r="E127" s="510"/>
      <c r="F127" s="507"/>
      <c r="G127" s="238">
        <f t="shared" si="1"/>
        <v>0</v>
      </c>
      <c r="H127" s="239">
        <f t="shared" si="2"/>
        <v>0</v>
      </c>
      <c r="I127" s="500"/>
      <c r="J127" s="501"/>
      <c r="K127" s="502"/>
      <c r="L127" s="503"/>
      <c r="M127" s="504"/>
      <c r="N127" s="504"/>
      <c r="O127" s="504"/>
      <c r="P127" s="501"/>
      <c r="Q127" s="502"/>
      <c r="R127" s="503"/>
      <c r="S127" s="504"/>
      <c r="T127" s="504"/>
    </row>
    <row r="128">
      <c r="A128" s="498"/>
      <c r="B128" s="495"/>
      <c r="C128" s="505"/>
      <c r="D128" s="497"/>
      <c r="E128" s="510"/>
      <c r="F128" s="507"/>
      <c r="G128" s="238">
        <f t="shared" si="1"/>
        <v>0</v>
      </c>
      <c r="H128" s="239">
        <f t="shared" si="2"/>
        <v>0</v>
      </c>
      <c r="I128" s="500"/>
      <c r="J128" s="501"/>
      <c r="K128" s="502"/>
      <c r="L128" s="503"/>
      <c r="M128" s="504"/>
      <c r="N128" s="504"/>
      <c r="O128" s="504"/>
      <c r="P128" s="501"/>
      <c r="Q128" s="502"/>
      <c r="R128" s="503"/>
      <c r="S128" s="504"/>
      <c r="T128" s="504"/>
    </row>
    <row r="129">
      <c r="A129" s="498"/>
      <c r="B129" s="495"/>
      <c r="C129" s="508"/>
      <c r="D129" s="497"/>
      <c r="E129" s="510"/>
      <c r="F129" s="507"/>
      <c r="G129" s="238">
        <f t="shared" si="1"/>
        <v>0</v>
      </c>
      <c r="H129" s="239">
        <f t="shared" si="2"/>
        <v>0</v>
      </c>
      <c r="I129" s="500"/>
      <c r="J129" s="501"/>
      <c r="K129" s="502"/>
      <c r="L129" s="503"/>
      <c r="M129" s="504"/>
      <c r="N129" s="504"/>
      <c r="O129" s="504"/>
      <c r="P129" s="501"/>
      <c r="Q129" s="502"/>
      <c r="R129" s="503"/>
      <c r="S129" s="504"/>
      <c r="T129" s="504"/>
    </row>
    <row r="130" ht="30.0" customHeight="1">
      <c r="A130" s="511"/>
      <c r="B130" s="512"/>
      <c r="C130" s="513"/>
      <c r="D130" s="514"/>
      <c r="E130" s="511"/>
      <c r="F130" s="511"/>
      <c r="G130" s="238">
        <f t="shared" si="1"/>
        <v>0</v>
      </c>
      <c r="H130" s="239">
        <f t="shared" si="2"/>
        <v>0</v>
      </c>
      <c r="I130" s="515"/>
      <c r="J130" s="516"/>
      <c r="K130" s="516"/>
      <c r="L130" s="516"/>
      <c r="M130" s="516"/>
      <c r="N130" s="516"/>
      <c r="O130" s="517"/>
      <c r="P130" s="516"/>
      <c r="Q130" s="516"/>
      <c r="R130" s="516"/>
      <c r="S130" s="516"/>
      <c r="T130" s="517"/>
    </row>
    <row r="131">
      <c r="A131" s="518"/>
      <c r="B131" s="519"/>
      <c r="C131" s="520"/>
      <c r="D131" s="521"/>
      <c r="E131" s="518"/>
      <c r="F131" s="522"/>
      <c r="G131" s="238">
        <f t="shared" si="1"/>
        <v>0</v>
      </c>
      <c r="H131" s="239">
        <f t="shared" si="2"/>
        <v>0</v>
      </c>
      <c r="J131" s="522"/>
      <c r="K131" s="523"/>
      <c r="L131" s="523"/>
      <c r="M131" s="522"/>
      <c r="N131" s="522"/>
      <c r="O131" s="522"/>
      <c r="P131" s="522"/>
      <c r="Q131" s="523"/>
      <c r="R131" s="523"/>
      <c r="S131" s="522"/>
      <c r="T131" s="522"/>
    </row>
    <row r="132">
      <c r="A132" s="524"/>
      <c r="B132" s="525" t="s">
        <v>273</v>
      </c>
      <c r="C132" s="526"/>
      <c r="D132" s="527"/>
      <c r="E132" s="524"/>
      <c r="F132" s="528"/>
      <c r="G132" s="238">
        <f t="shared" si="1"/>
        <v>0</v>
      </c>
      <c r="H132" s="239">
        <f t="shared" si="2"/>
        <v>0</v>
      </c>
      <c r="I132" s="114"/>
      <c r="J132" s="528"/>
      <c r="K132" s="529"/>
      <c r="L132" s="529"/>
      <c r="M132" s="528"/>
      <c r="N132" s="528"/>
      <c r="O132" s="528"/>
      <c r="P132" s="528"/>
      <c r="Q132" s="529"/>
      <c r="R132" s="529"/>
      <c r="S132" s="528"/>
      <c r="T132" s="528"/>
    </row>
    <row r="133">
      <c r="A133" s="295">
        <v>1.0</v>
      </c>
      <c r="B133" s="278"/>
      <c r="C133" s="484"/>
      <c r="D133" s="255"/>
      <c r="E133" s="280"/>
      <c r="F133" s="238"/>
      <c r="G133" s="238">
        <f t="shared" si="1"/>
        <v>0</v>
      </c>
      <c r="H133" s="239">
        <f t="shared" si="2"/>
        <v>0</v>
      </c>
      <c r="J133" s="247"/>
      <c r="K133" s="242"/>
      <c r="L133" s="252"/>
      <c r="M133" s="245"/>
      <c r="N133" s="245"/>
      <c r="O133" s="245"/>
      <c r="P133" s="247"/>
      <c r="Q133" s="242"/>
      <c r="R133" s="252"/>
      <c r="S133" s="245"/>
      <c r="T133" s="245"/>
    </row>
    <row r="134">
      <c r="A134" s="295">
        <v>2.0</v>
      </c>
      <c r="B134" s="278"/>
      <c r="C134" s="487"/>
      <c r="D134" s="255"/>
      <c r="E134" s="280"/>
      <c r="F134" s="238"/>
      <c r="G134" s="238">
        <f t="shared" si="1"/>
        <v>0</v>
      </c>
      <c r="H134" s="239">
        <f t="shared" si="2"/>
        <v>0</v>
      </c>
      <c r="J134" s="247"/>
      <c r="K134" s="242"/>
      <c r="L134" s="252"/>
      <c r="M134" s="245"/>
      <c r="N134" s="245"/>
      <c r="O134" s="245"/>
      <c r="P134" s="247"/>
      <c r="Q134" s="242"/>
      <c r="R134" s="252"/>
      <c r="S134" s="245"/>
      <c r="T134" s="245"/>
    </row>
    <row r="135">
      <c r="A135" s="295">
        <v>3.0</v>
      </c>
      <c r="B135" s="278"/>
      <c r="C135" s="484"/>
      <c r="D135" s="255"/>
      <c r="E135" s="280"/>
      <c r="F135" s="238"/>
      <c r="G135" s="238">
        <f t="shared" si="1"/>
        <v>0</v>
      </c>
      <c r="H135" s="239">
        <f t="shared" si="2"/>
        <v>0</v>
      </c>
      <c r="J135" s="247"/>
      <c r="K135" s="242"/>
      <c r="L135" s="252"/>
      <c r="M135" s="245"/>
      <c r="N135" s="245"/>
      <c r="O135" s="245"/>
      <c r="P135" s="247"/>
      <c r="Q135" s="242"/>
      <c r="R135" s="252"/>
      <c r="S135" s="245"/>
      <c r="T135" s="245"/>
    </row>
    <row r="136">
      <c r="A136" s="295">
        <v>4.0</v>
      </c>
      <c r="B136" s="278"/>
      <c r="C136" s="487"/>
      <c r="D136" s="255"/>
      <c r="E136" s="280"/>
      <c r="F136" s="238"/>
      <c r="G136" s="238">
        <f t="shared" si="1"/>
        <v>0</v>
      </c>
      <c r="H136" s="239">
        <f t="shared" si="2"/>
        <v>0</v>
      </c>
      <c r="J136" s="247"/>
      <c r="K136" s="242"/>
      <c r="L136" s="252"/>
      <c r="M136" s="245"/>
      <c r="N136" s="245"/>
      <c r="O136" s="245"/>
      <c r="P136" s="247"/>
      <c r="Q136" s="242"/>
      <c r="R136" s="252"/>
      <c r="S136" s="245"/>
      <c r="T136" s="245"/>
    </row>
    <row r="137">
      <c r="A137" s="295">
        <v>5.0</v>
      </c>
      <c r="B137" s="278"/>
      <c r="C137" s="484"/>
      <c r="D137" s="255"/>
      <c r="E137" s="280"/>
      <c r="F137" s="238"/>
      <c r="G137" s="238">
        <f t="shared" si="1"/>
        <v>0</v>
      </c>
      <c r="H137" s="239">
        <f t="shared" si="2"/>
        <v>0</v>
      </c>
      <c r="J137" s="247"/>
      <c r="K137" s="242"/>
      <c r="L137" s="252"/>
      <c r="M137" s="245"/>
      <c r="N137" s="245"/>
      <c r="O137" s="245"/>
      <c r="P137" s="247"/>
      <c r="Q137" s="242"/>
      <c r="R137" s="252"/>
      <c r="S137" s="245"/>
      <c r="T137" s="245"/>
    </row>
    <row r="138">
      <c r="A138" s="295">
        <v>6.0</v>
      </c>
      <c r="B138" s="278"/>
      <c r="C138" s="487"/>
      <c r="D138" s="255"/>
      <c r="E138" s="280"/>
      <c r="F138" s="238"/>
      <c r="G138" s="238">
        <f t="shared" si="1"/>
        <v>0</v>
      </c>
      <c r="H138" s="239">
        <f t="shared" si="2"/>
        <v>0</v>
      </c>
      <c r="J138" s="247"/>
      <c r="K138" s="242"/>
      <c r="L138" s="252"/>
      <c r="M138" s="245"/>
      <c r="N138" s="245"/>
      <c r="O138" s="245"/>
      <c r="P138" s="247"/>
      <c r="Q138" s="242"/>
      <c r="R138" s="252"/>
      <c r="S138" s="245"/>
      <c r="T138" s="245"/>
    </row>
    <row r="139">
      <c r="A139" s="295">
        <v>7.0</v>
      </c>
      <c r="B139" s="278"/>
      <c r="C139" s="484"/>
      <c r="D139" s="255"/>
      <c r="E139" s="280"/>
      <c r="F139" s="530"/>
      <c r="G139" s="531">
        <f t="shared" si="1"/>
        <v>0</v>
      </c>
      <c r="H139" s="532">
        <f t="shared" si="2"/>
        <v>0</v>
      </c>
      <c r="J139" s="247"/>
      <c r="K139" s="242"/>
      <c r="L139" s="252"/>
      <c r="M139" s="245"/>
      <c r="N139" s="245"/>
      <c r="O139" s="245"/>
      <c r="P139" s="247"/>
      <c r="Q139" s="242"/>
      <c r="R139" s="252"/>
      <c r="S139" s="245"/>
      <c r="T139" s="245"/>
    </row>
    <row r="140">
      <c r="A140" s="295">
        <v>8.0</v>
      </c>
      <c r="B140" s="278"/>
      <c r="C140" s="487"/>
      <c r="D140" s="255"/>
      <c r="E140" s="280"/>
      <c r="F140" s="238"/>
      <c r="G140" s="238">
        <f t="shared" si="1"/>
        <v>0</v>
      </c>
      <c r="H140" s="239">
        <f t="shared" si="2"/>
        <v>0</v>
      </c>
      <c r="J140" s="247"/>
      <c r="K140" s="242"/>
      <c r="L140" s="252"/>
      <c r="M140" s="245"/>
      <c r="N140" s="245"/>
      <c r="O140" s="245"/>
      <c r="P140" s="247"/>
      <c r="Q140" s="242"/>
      <c r="R140" s="252"/>
      <c r="S140" s="245"/>
      <c r="T140" s="245"/>
    </row>
    <row r="141">
      <c r="A141" s="295">
        <v>9.0</v>
      </c>
      <c r="B141" s="278"/>
      <c r="C141" s="484"/>
      <c r="D141" s="255"/>
      <c r="E141" s="280"/>
      <c r="F141" s="238"/>
      <c r="G141" s="238">
        <f t="shared" si="1"/>
        <v>0</v>
      </c>
      <c r="H141" s="239">
        <f t="shared" si="2"/>
        <v>0</v>
      </c>
      <c r="J141" s="247"/>
      <c r="K141" s="242"/>
      <c r="L141" s="252"/>
      <c r="M141" s="245"/>
      <c r="N141" s="245"/>
      <c r="O141" s="245"/>
      <c r="P141" s="247"/>
      <c r="Q141" s="242"/>
      <c r="R141" s="252"/>
      <c r="S141" s="245"/>
      <c r="T141" s="245"/>
    </row>
    <row r="142">
      <c r="A142" s="295">
        <v>10.0</v>
      </c>
      <c r="B142" s="278"/>
      <c r="C142" s="487"/>
      <c r="D142" s="255"/>
      <c r="E142" s="280"/>
      <c r="F142" s="238"/>
      <c r="G142" s="238">
        <f t="shared" si="1"/>
        <v>0</v>
      </c>
      <c r="H142" s="239">
        <f t="shared" si="2"/>
        <v>0</v>
      </c>
      <c r="J142" s="247"/>
      <c r="K142" s="242"/>
      <c r="L142" s="252"/>
      <c r="M142" s="245"/>
      <c r="N142" s="245"/>
      <c r="O142" s="245"/>
      <c r="P142" s="247"/>
      <c r="Q142" s="242"/>
      <c r="R142" s="252"/>
      <c r="S142" s="245"/>
      <c r="T142" s="245"/>
    </row>
    <row r="143">
      <c r="A143" s="280"/>
      <c r="B143" s="278"/>
      <c r="C143" s="484"/>
      <c r="D143" s="255"/>
      <c r="E143" s="280"/>
      <c r="F143" s="238"/>
      <c r="G143" s="238">
        <f t="shared" si="1"/>
        <v>0</v>
      </c>
      <c r="H143" s="239">
        <f t="shared" si="2"/>
        <v>0</v>
      </c>
      <c r="J143" s="247"/>
      <c r="K143" s="242"/>
      <c r="L143" s="252"/>
      <c r="M143" s="245"/>
      <c r="N143" s="245"/>
      <c r="O143" s="245"/>
      <c r="P143" s="247"/>
      <c r="Q143" s="242"/>
      <c r="R143" s="252"/>
      <c r="S143" s="245"/>
      <c r="T143" s="245"/>
    </row>
    <row r="144">
      <c r="A144" s="280"/>
      <c r="B144" s="278"/>
      <c r="C144" s="487"/>
      <c r="D144" s="255"/>
      <c r="E144" s="280"/>
      <c r="F144" s="238"/>
      <c r="G144" s="238">
        <f t="shared" si="1"/>
        <v>0</v>
      </c>
      <c r="H144" s="239">
        <f t="shared" si="2"/>
        <v>0</v>
      </c>
      <c r="J144" s="247"/>
      <c r="K144" s="242"/>
      <c r="L144" s="252"/>
      <c r="M144" s="245"/>
      <c r="N144" s="245"/>
      <c r="O144" s="245"/>
      <c r="P144" s="247"/>
      <c r="Q144" s="242"/>
      <c r="R144" s="252"/>
      <c r="S144" s="245"/>
      <c r="T144" s="245"/>
    </row>
    <row r="145">
      <c r="A145" s="280"/>
      <c r="B145" s="278"/>
      <c r="C145" s="484"/>
      <c r="D145" s="255"/>
      <c r="E145" s="280"/>
      <c r="F145" s="238"/>
      <c r="G145" s="238">
        <f t="shared" si="1"/>
        <v>0</v>
      </c>
      <c r="H145" s="239">
        <f t="shared" si="2"/>
        <v>0</v>
      </c>
      <c r="J145" s="247"/>
      <c r="K145" s="242"/>
      <c r="L145" s="252"/>
      <c r="M145" s="245"/>
      <c r="N145" s="245"/>
      <c r="O145" s="245"/>
      <c r="P145" s="247"/>
      <c r="Q145" s="242"/>
      <c r="R145" s="252"/>
      <c r="S145" s="245"/>
      <c r="T145" s="245"/>
    </row>
    <row r="146">
      <c r="A146" s="280"/>
      <c r="B146" s="278"/>
      <c r="C146" s="487"/>
      <c r="D146" s="255"/>
      <c r="E146" s="280"/>
      <c r="F146" s="238"/>
      <c r="G146" s="238">
        <f t="shared" si="1"/>
        <v>0</v>
      </c>
      <c r="H146" s="239">
        <f t="shared" si="2"/>
        <v>0</v>
      </c>
      <c r="J146" s="247"/>
      <c r="K146" s="242"/>
      <c r="L146" s="252"/>
      <c r="M146" s="245"/>
      <c r="N146" s="245"/>
      <c r="O146" s="245"/>
      <c r="P146" s="247"/>
      <c r="Q146" s="242"/>
      <c r="R146" s="252"/>
      <c r="S146" s="245"/>
      <c r="T146" s="245"/>
    </row>
  </sheetData>
  <mergeCells count="16">
    <mergeCell ref="C9:C10"/>
    <mergeCell ref="C11:C12"/>
    <mergeCell ref="C13:C16"/>
    <mergeCell ref="C17:C27"/>
    <mergeCell ref="C28:C35"/>
    <mergeCell ref="C36:C37"/>
    <mergeCell ref="C38:C41"/>
    <mergeCell ref="C86:C88"/>
    <mergeCell ref="C89:C95"/>
    <mergeCell ref="C42:C43"/>
    <mergeCell ref="C44:C46"/>
    <mergeCell ref="C59:C63"/>
    <mergeCell ref="C64:C68"/>
    <mergeCell ref="C69:C76"/>
    <mergeCell ref="C78:C80"/>
    <mergeCell ref="C81:C82"/>
  </mergeCells>
  <conditionalFormatting sqref="M9:M15">
    <cfRule type="notContainsBlanks" dxfId="4" priority="1">
      <formula>LEN(TRIM(M9))&gt;0</formula>
    </cfRule>
  </conditionalFormatting>
  <hyperlinks>
    <hyperlink r:id="rId1" ref="A8"/>
  </hyperlinks>
  <drawing r:id="rId2"/>
  <tableParts count="2"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75" outlineLevelRow="1"/>
  <cols>
    <col customWidth="1" min="1" max="1" width="5.75"/>
    <col customWidth="1" min="2" max="2" width="17.13"/>
    <col customWidth="1" min="3" max="3" width="6.25"/>
    <col customWidth="1" min="4" max="4" width="15.13"/>
    <col customWidth="1" min="5" max="5" width="10.63"/>
    <col customWidth="1" min="6" max="6" width="10.5"/>
    <col customWidth="1" min="7" max="7" width="9.88"/>
    <col customWidth="1" min="8" max="8" width="10.63"/>
    <col customWidth="1" min="9" max="10" width="11.63"/>
    <col customWidth="1" min="11" max="11" width="9.63"/>
    <col customWidth="1" min="12" max="12" width="11.75"/>
    <col customWidth="1" min="13" max="13" width="9.13"/>
    <col customWidth="1" min="14" max="14" width="9.38"/>
    <col customWidth="1" min="15" max="15" width="13.63"/>
    <col customWidth="1" min="16" max="16" width="21.38"/>
  </cols>
  <sheetData>
    <row r="1">
      <c r="A1" s="199" t="s">
        <v>10</v>
      </c>
      <c r="B1" s="200" t="s">
        <v>11</v>
      </c>
      <c r="C1" s="200"/>
      <c r="D1" s="201" t="s">
        <v>12</v>
      </c>
      <c r="E1" s="202" t="s">
        <v>0</v>
      </c>
      <c r="F1" s="203" t="s">
        <v>1</v>
      </c>
      <c r="G1" s="203" t="s">
        <v>2</v>
      </c>
      <c r="H1" s="203" t="s">
        <v>3</v>
      </c>
      <c r="I1" s="533" t="s">
        <v>13</v>
      </c>
      <c r="J1" s="204"/>
      <c r="K1" s="203" t="s">
        <v>4</v>
      </c>
      <c r="L1" s="205" t="s">
        <v>5</v>
      </c>
      <c r="M1" s="206" t="s">
        <v>6</v>
      </c>
      <c r="N1" s="207" t="s">
        <v>7</v>
      </c>
      <c r="O1" s="203" t="s">
        <v>8</v>
      </c>
      <c r="P1" s="534" t="s">
        <v>274</v>
      </c>
    </row>
    <row r="2">
      <c r="A2" s="208">
        <f>SUM(A4,A5)</f>
        <v>0</v>
      </c>
      <c r="B2" s="209" t="s">
        <v>15</v>
      </c>
      <c r="C2" s="210"/>
      <c r="D2" s="211"/>
      <c r="E2" s="208">
        <f t="shared" ref="E2:G2" si="1">SUM(E4,E5)</f>
        <v>15970</v>
      </c>
      <c r="F2" s="208">
        <f t="shared" si="1"/>
        <v>26470</v>
      </c>
      <c r="G2" s="208">
        <f t="shared" si="1"/>
        <v>42440</v>
      </c>
      <c r="H2" s="208">
        <f>SUM(H4,H5)-O2</f>
        <v>34380</v>
      </c>
      <c r="I2" s="535"/>
      <c r="J2" s="212"/>
      <c r="K2" s="208">
        <f>SUM(K4+K5)</f>
        <v>2850</v>
      </c>
      <c r="L2" s="208">
        <f t="shared" ref="L2:O2" si="2">SUM(L4,L5)</f>
        <v>300</v>
      </c>
      <c r="M2" s="213">
        <f t="shared" si="2"/>
        <v>3530</v>
      </c>
      <c r="N2" s="208">
        <f t="shared" si="2"/>
        <v>1200</v>
      </c>
      <c r="O2" s="208">
        <f t="shared" si="2"/>
        <v>340</v>
      </c>
      <c r="P2" s="214">
        <f>SUM(K2,L2, M2, N2)</f>
        <v>7880</v>
      </c>
    </row>
    <row r="3">
      <c r="A3" s="215"/>
      <c r="B3" s="216"/>
      <c r="C3" s="217"/>
      <c r="D3" s="211"/>
      <c r="E3" s="218"/>
      <c r="F3" s="218"/>
      <c r="G3" s="218"/>
      <c r="H3" s="218"/>
      <c r="I3" s="536"/>
      <c r="J3" s="218"/>
      <c r="K3" s="218"/>
      <c r="L3" s="218"/>
      <c r="M3" s="219"/>
      <c r="N3" s="218"/>
      <c r="O3" s="218"/>
      <c r="P3" s="215"/>
    </row>
    <row r="4">
      <c r="A4" s="220">
        <f>count(A6:A188)</f>
        <v>0</v>
      </c>
      <c r="B4" s="221" t="s">
        <v>16</v>
      </c>
      <c r="C4" s="221"/>
      <c r="D4" s="221" t="s">
        <v>16</v>
      </c>
      <c r="E4" s="223">
        <f t="shared" ref="E4:H4" si="3">SUM(E6:E188)</f>
        <v>8020</v>
      </c>
      <c r="F4" s="223">
        <f t="shared" si="3"/>
        <v>17970</v>
      </c>
      <c r="G4" s="223">
        <f t="shared" si="3"/>
        <v>25990</v>
      </c>
      <c r="H4" s="223">
        <f t="shared" si="3"/>
        <v>22420</v>
      </c>
      <c r="I4" s="537"/>
      <c r="J4" s="223"/>
      <c r="K4" s="223">
        <f t="shared" ref="K4:O4" si="4">SUM(K6:K188)</f>
        <v>1200</v>
      </c>
      <c r="L4" s="223">
        <f t="shared" si="4"/>
        <v>300</v>
      </c>
      <c r="M4" s="224">
        <f t="shared" si="4"/>
        <v>2000</v>
      </c>
      <c r="N4" s="223">
        <f t="shared" si="4"/>
        <v>0</v>
      </c>
      <c r="O4" s="223">
        <f t="shared" si="4"/>
        <v>70</v>
      </c>
      <c r="P4" s="225">
        <f t="shared" ref="P4:P5" si="7">SUM(K4:N4)</f>
        <v>3500</v>
      </c>
    </row>
    <row r="5">
      <c r="A5" s="226">
        <f>COUNT(A192:A222)</f>
        <v>0</v>
      </c>
      <c r="B5" s="227" t="s">
        <v>17</v>
      </c>
      <c r="C5" s="227"/>
      <c r="D5" s="227" t="s">
        <v>17</v>
      </c>
      <c r="E5" s="229">
        <f t="shared" ref="E5:H5" si="5">SUM(E192:E280)</f>
        <v>7950</v>
      </c>
      <c r="F5" s="229">
        <f t="shared" si="5"/>
        <v>8500</v>
      </c>
      <c r="G5" s="229">
        <f t="shared" si="5"/>
        <v>16450</v>
      </c>
      <c r="H5" s="229">
        <f t="shared" si="5"/>
        <v>12300</v>
      </c>
      <c r="I5" s="538"/>
      <c r="J5" s="229"/>
      <c r="K5" s="230">
        <f t="shared" ref="K5:O5" si="6">SUM(K192:K293)</f>
        <v>1650</v>
      </c>
      <c r="L5" s="230">
        <f t="shared" si="6"/>
        <v>0</v>
      </c>
      <c r="M5" s="230">
        <f t="shared" si="6"/>
        <v>1530</v>
      </c>
      <c r="N5" s="230">
        <f t="shared" si="6"/>
        <v>1200</v>
      </c>
      <c r="O5" s="230">
        <f t="shared" si="6"/>
        <v>270</v>
      </c>
      <c r="P5" s="231">
        <f t="shared" si="7"/>
        <v>4380</v>
      </c>
    </row>
    <row r="6">
      <c r="A6" s="452" t="b">
        <v>0</v>
      </c>
      <c r="B6" s="233" t="s">
        <v>18</v>
      </c>
      <c r="C6" s="251"/>
      <c r="D6" s="235" t="s">
        <v>19</v>
      </c>
      <c r="E6" s="236">
        <v>200.0</v>
      </c>
      <c r="F6" s="237">
        <v>4000.0</v>
      </c>
      <c r="G6" s="238">
        <f t="shared" ref="G6:G281" si="8">SUM(E6,F6)</f>
        <v>4200</v>
      </c>
      <c r="H6" s="239">
        <f t="shared" ref="H6:H281" si="9">G6-SUM(K6:O6)</f>
        <v>4200</v>
      </c>
      <c r="I6" s="539"/>
      <c r="J6" s="540" t="str">
        <f t="shared" ref="J6:J10" si="10">IF(I5:I10=0,"","Paid")</f>
        <v/>
      </c>
      <c r="K6" s="241"/>
      <c r="L6" s="242"/>
      <c r="M6" s="243"/>
      <c r="N6" s="244"/>
      <c r="O6" s="245"/>
      <c r="P6" s="245"/>
    </row>
    <row r="7">
      <c r="A7" s="452" t="b">
        <v>0</v>
      </c>
      <c r="B7" s="233" t="s">
        <v>20</v>
      </c>
      <c r="C7" s="234"/>
      <c r="D7" s="235" t="s">
        <v>21</v>
      </c>
      <c r="E7" s="236">
        <v>150.0</v>
      </c>
      <c r="F7" s="246">
        <v>100.0</v>
      </c>
      <c r="G7" s="238">
        <f t="shared" si="8"/>
        <v>250</v>
      </c>
      <c r="H7" s="239">
        <f t="shared" si="9"/>
        <v>0</v>
      </c>
      <c r="I7" s="541"/>
      <c r="J7" s="540" t="str">
        <f t="shared" si="10"/>
        <v/>
      </c>
      <c r="K7" s="241">
        <v>200.0</v>
      </c>
      <c r="L7" s="248"/>
      <c r="M7" s="243"/>
      <c r="N7" s="249"/>
      <c r="O7" s="250">
        <v>50.0</v>
      </c>
      <c r="P7" s="250"/>
    </row>
    <row r="8">
      <c r="A8" s="452" t="b">
        <v>0</v>
      </c>
      <c r="B8" s="233" t="s">
        <v>23</v>
      </c>
      <c r="C8" s="251"/>
      <c r="D8" s="235" t="s">
        <v>24</v>
      </c>
      <c r="E8" s="236">
        <v>200.0</v>
      </c>
      <c r="F8" s="246">
        <v>400.0</v>
      </c>
      <c r="G8" s="238">
        <f t="shared" si="8"/>
        <v>600</v>
      </c>
      <c r="H8" s="239">
        <f t="shared" si="9"/>
        <v>600</v>
      </c>
      <c r="I8" s="542"/>
      <c r="J8" s="540" t="str">
        <f t="shared" si="10"/>
        <v/>
      </c>
      <c r="K8" s="252"/>
      <c r="L8" s="242"/>
      <c r="M8" s="253"/>
      <c r="N8" s="249"/>
      <c r="O8" s="245"/>
      <c r="P8" s="245"/>
    </row>
    <row r="9">
      <c r="A9" s="452" t="b">
        <v>0</v>
      </c>
      <c r="B9" s="233" t="s">
        <v>25</v>
      </c>
      <c r="C9" s="234"/>
      <c r="D9" s="235" t="s">
        <v>26</v>
      </c>
      <c r="E9" s="236">
        <v>150.0</v>
      </c>
      <c r="F9" s="246">
        <v>2000.0</v>
      </c>
      <c r="G9" s="238">
        <f t="shared" si="8"/>
        <v>2150</v>
      </c>
      <c r="H9" s="239">
        <f t="shared" si="9"/>
        <v>2150</v>
      </c>
      <c r="I9" s="541"/>
      <c r="J9" s="540" t="str">
        <f t="shared" si="10"/>
        <v/>
      </c>
      <c r="K9" s="252"/>
      <c r="L9" s="242"/>
      <c r="M9" s="243"/>
      <c r="N9" s="249"/>
      <c r="O9" s="245"/>
      <c r="P9" s="245"/>
    </row>
    <row r="10">
      <c r="A10" s="452" t="b">
        <v>1</v>
      </c>
      <c r="B10" s="233" t="s">
        <v>27</v>
      </c>
      <c r="C10" s="234"/>
      <c r="D10" s="235" t="s">
        <v>28</v>
      </c>
      <c r="E10" s="236">
        <v>150.0</v>
      </c>
      <c r="F10" s="246">
        <v>750.0</v>
      </c>
      <c r="G10" s="238">
        <f t="shared" si="8"/>
        <v>900</v>
      </c>
      <c r="H10" s="239">
        <f t="shared" si="9"/>
        <v>900</v>
      </c>
      <c r="I10" s="541"/>
      <c r="J10" s="540" t="str">
        <f t="shared" si="10"/>
        <v/>
      </c>
      <c r="K10" s="252"/>
      <c r="L10" s="248"/>
      <c r="M10" s="243"/>
      <c r="N10" s="249"/>
      <c r="O10" s="245"/>
      <c r="P10" s="245"/>
    </row>
    <row r="11">
      <c r="A11" s="452" t="b">
        <v>0</v>
      </c>
      <c r="B11" s="233" t="s">
        <v>29</v>
      </c>
      <c r="C11" s="234"/>
      <c r="D11" s="235" t="s">
        <v>30</v>
      </c>
      <c r="E11" s="236">
        <v>150.0</v>
      </c>
      <c r="F11" s="246">
        <v>150.0</v>
      </c>
      <c r="G11" s="238">
        <f t="shared" si="8"/>
        <v>300</v>
      </c>
      <c r="H11" s="239">
        <f t="shared" si="9"/>
        <v>0</v>
      </c>
      <c r="I11" s="541" t="s">
        <v>131</v>
      </c>
      <c r="J11" s="540" t="str">
        <f>IF(I6:I22=0,"","Paid")</f>
        <v>Paid</v>
      </c>
      <c r="K11" s="241"/>
      <c r="L11" s="242"/>
      <c r="M11" s="253">
        <v>300.0</v>
      </c>
      <c r="N11" s="249"/>
      <c r="O11" s="245"/>
      <c r="P11" s="245"/>
    </row>
    <row r="12">
      <c r="A12" s="452" t="b">
        <v>0</v>
      </c>
      <c r="B12" s="233" t="s">
        <v>31</v>
      </c>
      <c r="C12" s="251"/>
      <c r="D12" s="235" t="s">
        <v>32</v>
      </c>
      <c r="E12" s="236">
        <v>250.0</v>
      </c>
      <c r="F12" s="246">
        <v>300.0</v>
      </c>
      <c r="G12" s="238">
        <f t="shared" si="8"/>
        <v>550</v>
      </c>
      <c r="H12" s="239">
        <f t="shared" si="9"/>
        <v>550</v>
      </c>
      <c r="I12" s="542"/>
      <c r="J12" s="540" t="str">
        <f t="shared" ref="J12:J253" si="11">IF(I11:I16=0,"","Paid")</f>
        <v/>
      </c>
      <c r="K12" s="252"/>
      <c r="L12" s="248"/>
      <c r="M12" s="243"/>
      <c r="N12" s="249"/>
      <c r="O12" s="245"/>
      <c r="P12" s="250"/>
    </row>
    <row r="13">
      <c r="A13" s="452" t="b">
        <v>1</v>
      </c>
      <c r="B13" s="543" t="s">
        <v>34</v>
      </c>
      <c r="C13" s="251"/>
      <c r="D13" s="235" t="s">
        <v>35</v>
      </c>
      <c r="E13" s="236">
        <v>150.0</v>
      </c>
      <c r="F13" s="246">
        <v>0.0</v>
      </c>
      <c r="G13" s="238">
        <f t="shared" si="8"/>
        <v>150</v>
      </c>
      <c r="H13" s="239">
        <f t="shared" si="9"/>
        <v>150</v>
      </c>
      <c r="I13" s="542"/>
      <c r="J13" s="540" t="str">
        <f t="shared" si="11"/>
        <v/>
      </c>
      <c r="K13" s="241"/>
      <c r="L13" s="242"/>
      <c r="M13" s="253"/>
      <c r="N13" s="249"/>
      <c r="O13" s="245"/>
      <c r="P13" s="245"/>
    </row>
    <row r="14">
      <c r="A14" s="452" t="b">
        <v>0</v>
      </c>
      <c r="B14" s="233" t="s">
        <v>36</v>
      </c>
      <c r="C14" s="234"/>
      <c r="D14" s="235" t="s">
        <v>37</v>
      </c>
      <c r="E14" s="236">
        <v>150.0</v>
      </c>
      <c r="F14" s="246">
        <v>300.0</v>
      </c>
      <c r="G14" s="238">
        <f t="shared" si="8"/>
        <v>450</v>
      </c>
      <c r="H14" s="239">
        <f t="shared" si="9"/>
        <v>150</v>
      </c>
      <c r="I14" s="542"/>
      <c r="J14" s="540" t="str">
        <f t="shared" si="11"/>
        <v/>
      </c>
      <c r="K14" s="241">
        <v>300.0</v>
      </c>
      <c r="L14" s="242"/>
      <c r="M14" s="243"/>
      <c r="N14" s="249"/>
      <c r="O14" s="245"/>
      <c r="P14" s="245"/>
    </row>
    <row r="15">
      <c r="A15" s="452" t="b">
        <v>0</v>
      </c>
      <c r="B15" s="233" t="s">
        <v>38</v>
      </c>
      <c r="C15" s="234"/>
      <c r="D15" s="235" t="s">
        <v>39</v>
      </c>
      <c r="E15" s="236">
        <v>150.0</v>
      </c>
      <c r="F15" s="246">
        <v>1100.0</v>
      </c>
      <c r="G15" s="238">
        <f t="shared" si="8"/>
        <v>1250</v>
      </c>
      <c r="H15" s="239">
        <f t="shared" si="9"/>
        <v>1050</v>
      </c>
      <c r="I15" s="542"/>
      <c r="J15" s="540" t="str">
        <f t="shared" si="11"/>
        <v/>
      </c>
      <c r="K15" s="241">
        <v>200.0</v>
      </c>
      <c r="L15" s="242"/>
      <c r="M15" s="253"/>
      <c r="N15" s="249"/>
      <c r="O15" s="245"/>
      <c r="P15" s="245"/>
    </row>
    <row r="16">
      <c r="A16" s="452" t="b">
        <v>0</v>
      </c>
      <c r="B16" s="233" t="s">
        <v>40</v>
      </c>
      <c r="C16" s="251"/>
      <c r="D16" s="235" t="s">
        <v>41</v>
      </c>
      <c r="E16" s="236">
        <v>150.0</v>
      </c>
      <c r="F16" s="246">
        <v>150.0</v>
      </c>
      <c r="G16" s="238">
        <f t="shared" si="8"/>
        <v>300</v>
      </c>
      <c r="H16" s="239">
        <f t="shared" si="9"/>
        <v>150</v>
      </c>
      <c r="I16" s="541" t="s">
        <v>131</v>
      </c>
      <c r="J16" s="540" t="str">
        <f t="shared" si="11"/>
        <v>Paid</v>
      </c>
      <c r="K16" s="252"/>
      <c r="L16" s="242"/>
      <c r="M16" s="253">
        <v>150.0</v>
      </c>
      <c r="N16" s="249"/>
      <c r="O16" s="245"/>
      <c r="P16" s="245"/>
    </row>
    <row r="17" ht="21.75" customHeight="1">
      <c r="A17" s="452" t="b">
        <v>1</v>
      </c>
      <c r="B17" s="543" t="s">
        <v>42</v>
      </c>
      <c r="C17" s="234"/>
      <c r="D17" s="235" t="s">
        <v>43</v>
      </c>
      <c r="E17" s="236">
        <v>150.0</v>
      </c>
      <c r="F17" s="246">
        <v>150.0</v>
      </c>
      <c r="G17" s="238">
        <f t="shared" si="8"/>
        <v>300</v>
      </c>
      <c r="H17" s="239">
        <f t="shared" si="9"/>
        <v>300</v>
      </c>
      <c r="I17" s="542"/>
      <c r="J17" s="540" t="str">
        <f t="shared" si="11"/>
        <v/>
      </c>
      <c r="K17" s="241"/>
      <c r="L17" s="242"/>
      <c r="M17" s="243"/>
      <c r="N17" s="244"/>
      <c r="O17" s="245"/>
      <c r="P17" s="245"/>
    </row>
    <row r="18">
      <c r="A18" s="452" t="b">
        <v>0</v>
      </c>
      <c r="B18" s="233" t="s">
        <v>44</v>
      </c>
      <c r="C18" s="251"/>
      <c r="D18" s="235" t="s">
        <v>45</v>
      </c>
      <c r="E18" s="236">
        <v>150.0</v>
      </c>
      <c r="F18" s="246">
        <v>0.0</v>
      </c>
      <c r="G18" s="238">
        <f t="shared" si="8"/>
        <v>150</v>
      </c>
      <c r="H18" s="239">
        <f t="shared" si="9"/>
        <v>150</v>
      </c>
      <c r="I18" s="542"/>
      <c r="J18" s="540" t="str">
        <f t="shared" si="11"/>
        <v/>
      </c>
      <c r="K18" s="252"/>
      <c r="L18" s="242"/>
      <c r="M18" s="253"/>
      <c r="N18" s="249"/>
      <c r="O18" s="245"/>
      <c r="P18" s="250" t="s">
        <v>275</v>
      </c>
    </row>
    <row r="19">
      <c r="A19" s="452" t="b">
        <v>1</v>
      </c>
      <c r="B19" s="233" t="s">
        <v>46</v>
      </c>
      <c r="C19" s="251"/>
      <c r="D19" s="235">
        <v>1.843509405E9</v>
      </c>
      <c r="E19" s="236">
        <v>150.0</v>
      </c>
      <c r="F19" s="246">
        <v>0.0</v>
      </c>
      <c r="G19" s="238">
        <f t="shared" si="8"/>
        <v>150</v>
      </c>
      <c r="H19" s="239">
        <f t="shared" si="9"/>
        <v>150</v>
      </c>
      <c r="I19" s="542"/>
      <c r="J19" s="540" t="str">
        <f t="shared" si="11"/>
        <v/>
      </c>
      <c r="K19" s="252"/>
      <c r="L19" s="242"/>
      <c r="M19" s="253"/>
      <c r="N19" s="249"/>
      <c r="O19" s="245"/>
      <c r="P19" s="245"/>
    </row>
    <row r="20">
      <c r="A20" s="452" t="b">
        <v>1</v>
      </c>
      <c r="B20" s="233" t="s">
        <v>47</v>
      </c>
      <c r="C20" s="251"/>
      <c r="D20" s="255"/>
      <c r="E20" s="236">
        <v>150.0</v>
      </c>
      <c r="F20" s="246">
        <v>0.0</v>
      </c>
      <c r="G20" s="238">
        <f t="shared" si="8"/>
        <v>150</v>
      </c>
      <c r="H20" s="239">
        <f t="shared" si="9"/>
        <v>0</v>
      </c>
      <c r="I20" s="542"/>
      <c r="J20" s="540" t="str">
        <f t="shared" si="11"/>
        <v/>
      </c>
      <c r="K20" s="241">
        <v>150.0</v>
      </c>
      <c r="L20" s="242"/>
      <c r="M20" s="243"/>
      <c r="N20" s="249"/>
      <c r="O20" s="245"/>
      <c r="P20" s="245"/>
    </row>
    <row r="21">
      <c r="A21" s="452" t="b">
        <v>0</v>
      </c>
      <c r="B21" s="233" t="s">
        <v>48</v>
      </c>
      <c r="C21" s="234"/>
      <c r="D21" s="235" t="s">
        <v>49</v>
      </c>
      <c r="E21" s="236">
        <v>300.0</v>
      </c>
      <c r="F21" s="246">
        <v>300.0</v>
      </c>
      <c r="G21" s="238">
        <f t="shared" si="8"/>
        <v>600</v>
      </c>
      <c r="H21" s="239">
        <f t="shared" si="9"/>
        <v>600</v>
      </c>
      <c r="I21" s="542"/>
      <c r="J21" s="540" t="str">
        <f t="shared" si="11"/>
        <v/>
      </c>
      <c r="K21" s="252"/>
      <c r="L21" s="248"/>
      <c r="M21" s="243"/>
      <c r="N21" s="244"/>
      <c r="O21" s="250"/>
      <c r="P21" s="245"/>
    </row>
    <row r="22">
      <c r="A22" s="452" t="b">
        <v>1</v>
      </c>
      <c r="B22" s="233" t="s">
        <v>52</v>
      </c>
      <c r="C22" s="234"/>
      <c r="D22" s="235" t="s">
        <v>53</v>
      </c>
      <c r="E22" s="236">
        <v>300.0</v>
      </c>
      <c r="F22" s="246">
        <v>0.0</v>
      </c>
      <c r="G22" s="238">
        <f t="shared" si="8"/>
        <v>300</v>
      </c>
      <c r="H22" s="239">
        <f t="shared" si="9"/>
        <v>0</v>
      </c>
      <c r="I22" s="542"/>
      <c r="J22" s="540" t="str">
        <f t="shared" si="11"/>
        <v/>
      </c>
      <c r="K22" s="241"/>
      <c r="L22" s="242"/>
      <c r="M22" s="253">
        <v>300.0</v>
      </c>
      <c r="N22" s="249"/>
      <c r="O22" s="245"/>
      <c r="P22" s="250"/>
    </row>
    <row r="23">
      <c r="A23" s="452" t="b">
        <v>0</v>
      </c>
      <c r="B23" s="270" t="s">
        <v>54</v>
      </c>
      <c r="C23" s="251"/>
      <c r="D23" s="235">
        <v>1.678432716E9</v>
      </c>
      <c r="E23" s="236">
        <v>150.0</v>
      </c>
      <c r="F23" s="246">
        <v>0.0</v>
      </c>
      <c r="G23" s="238">
        <f t="shared" si="8"/>
        <v>150</v>
      </c>
      <c r="H23" s="239">
        <f t="shared" si="9"/>
        <v>0</v>
      </c>
      <c r="I23" s="542"/>
      <c r="J23" s="540" t="str">
        <f t="shared" si="11"/>
        <v/>
      </c>
      <c r="K23" s="241">
        <v>150.0</v>
      </c>
      <c r="L23" s="242"/>
      <c r="M23" s="243"/>
      <c r="N23" s="249"/>
      <c r="O23" s="245"/>
      <c r="P23" s="250"/>
    </row>
    <row r="24">
      <c r="A24" s="452" t="b">
        <v>1</v>
      </c>
      <c r="B24" s="270" t="s">
        <v>276</v>
      </c>
      <c r="C24" s="234"/>
      <c r="D24" s="255"/>
      <c r="E24" s="236">
        <v>150.0</v>
      </c>
      <c r="F24" s="246">
        <v>300.0</v>
      </c>
      <c r="G24" s="238">
        <f t="shared" si="8"/>
        <v>450</v>
      </c>
      <c r="H24" s="239">
        <f t="shared" si="9"/>
        <v>450</v>
      </c>
      <c r="I24" s="542"/>
      <c r="J24" s="540" t="str">
        <f t="shared" si="11"/>
        <v/>
      </c>
      <c r="K24" s="252"/>
      <c r="L24" s="242"/>
      <c r="M24" s="243"/>
      <c r="N24" s="249"/>
      <c r="O24" s="245"/>
      <c r="P24" s="245"/>
    </row>
    <row r="25">
      <c r="A25" s="452" t="b">
        <v>0</v>
      </c>
      <c r="B25" s="233" t="s">
        <v>57</v>
      </c>
      <c r="C25" s="251"/>
      <c r="D25" s="235">
        <v>1.605798493E9</v>
      </c>
      <c r="E25" s="236">
        <v>150.0</v>
      </c>
      <c r="F25" s="246">
        <v>0.0</v>
      </c>
      <c r="G25" s="238">
        <f t="shared" si="8"/>
        <v>150</v>
      </c>
      <c r="H25" s="239">
        <f t="shared" si="9"/>
        <v>150</v>
      </c>
      <c r="I25" s="542"/>
      <c r="J25" s="540" t="str">
        <f t="shared" si="11"/>
        <v/>
      </c>
      <c r="K25" s="241"/>
      <c r="L25" s="242"/>
      <c r="M25" s="243"/>
      <c r="N25" s="249"/>
      <c r="O25" s="245"/>
      <c r="P25" s="245"/>
    </row>
    <row r="26">
      <c r="A26" s="452" t="b">
        <v>0</v>
      </c>
      <c r="B26" s="233" t="s">
        <v>7</v>
      </c>
      <c r="C26" s="251"/>
      <c r="D26" s="235">
        <v>1.630119474E9</v>
      </c>
      <c r="E26" s="236">
        <v>150.0</v>
      </c>
      <c r="F26" s="246">
        <v>0.0</v>
      </c>
      <c r="G26" s="238">
        <f t="shared" si="8"/>
        <v>150</v>
      </c>
      <c r="H26" s="239">
        <f t="shared" si="9"/>
        <v>150</v>
      </c>
      <c r="I26" s="542"/>
      <c r="J26" s="540" t="str">
        <f t="shared" si="11"/>
        <v/>
      </c>
      <c r="K26" s="241"/>
      <c r="L26" s="242"/>
      <c r="M26" s="243"/>
      <c r="N26" s="249"/>
      <c r="O26" s="245"/>
      <c r="P26" s="245"/>
    </row>
    <row r="27">
      <c r="A27" s="452" t="b">
        <v>1</v>
      </c>
      <c r="B27" s="543" t="s">
        <v>58</v>
      </c>
      <c r="C27" s="234"/>
      <c r="D27" s="235">
        <v>1.6901555704E10</v>
      </c>
      <c r="E27" s="455">
        <v>0.0</v>
      </c>
      <c r="F27" s="246">
        <v>550.0</v>
      </c>
      <c r="G27" s="238">
        <f t="shared" si="8"/>
        <v>550</v>
      </c>
      <c r="H27" s="239">
        <f t="shared" si="9"/>
        <v>550</v>
      </c>
      <c r="I27" s="542"/>
      <c r="J27" s="540" t="str">
        <f t="shared" si="11"/>
        <v/>
      </c>
      <c r="K27" s="252"/>
      <c r="L27" s="248"/>
      <c r="M27" s="243"/>
      <c r="N27" s="249"/>
      <c r="O27" s="245"/>
      <c r="P27" s="250"/>
    </row>
    <row r="28">
      <c r="A28" s="452" t="b">
        <v>0</v>
      </c>
      <c r="B28" s="233" t="s">
        <v>60</v>
      </c>
      <c r="C28" s="234"/>
      <c r="D28" s="235">
        <v>1.674223988E9</v>
      </c>
      <c r="E28" s="236">
        <v>100.0</v>
      </c>
      <c r="F28" s="246">
        <v>100.0</v>
      </c>
      <c r="G28" s="238">
        <f t="shared" si="8"/>
        <v>200</v>
      </c>
      <c r="H28" s="239">
        <f t="shared" si="9"/>
        <v>200</v>
      </c>
      <c r="I28" s="542"/>
      <c r="J28" s="540" t="str">
        <f t="shared" si="11"/>
        <v/>
      </c>
      <c r="K28" s="252"/>
      <c r="L28" s="248"/>
      <c r="M28" s="243"/>
      <c r="N28" s="249"/>
      <c r="O28" s="245"/>
      <c r="P28" s="245"/>
    </row>
    <row r="29">
      <c r="A29" s="452" t="b">
        <v>0</v>
      </c>
      <c r="B29" s="233" t="s">
        <v>62</v>
      </c>
      <c r="C29" s="251"/>
      <c r="D29" s="255"/>
      <c r="E29" s="236">
        <v>150.0</v>
      </c>
      <c r="F29" s="246">
        <v>0.0</v>
      </c>
      <c r="G29" s="238">
        <f t="shared" si="8"/>
        <v>150</v>
      </c>
      <c r="H29" s="239">
        <f t="shared" si="9"/>
        <v>0</v>
      </c>
      <c r="I29" s="542"/>
      <c r="J29" s="540" t="str">
        <f t="shared" si="11"/>
        <v/>
      </c>
      <c r="K29" s="252"/>
      <c r="L29" s="248">
        <v>150.0</v>
      </c>
      <c r="M29" s="243"/>
      <c r="N29" s="249"/>
      <c r="O29" s="245"/>
      <c r="P29" s="245"/>
    </row>
    <row r="30">
      <c r="A30" s="452" t="b">
        <v>0</v>
      </c>
      <c r="B30" s="233" t="s">
        <v>63</v>
      </c>
      <c r="C30" s="234"/>
      <c r="D30" s="255"/>
      <c r="E30" s="236">
        <v>100.0</v>
      </c>
      <c r="F30" s="246">
        <v>100.0</v>
      </c>
      <c r="G30" s="238">
        <f t="shared" si="8"/>
        <v>200</v>
      </c>
      <c r="H30" s="239">
        <f t="shared" si="9"/>
        <v>200</v>
      </c>
      <c r="I30" s="542"/>
      <c r="J30" s="540" t="str">
        <f t="shared" si="11"/>
        <v/>
      </c>
      <c r="K30" s="252"/>
      <c r="L30" s="248"/>
      <c r="M30" s="243"/>
      <c r="N30" s="249"/>
      <c r="O30" s="245"/>
      <c r="P30" s="245"/>
    </row>
    <row r="31">
      <c r="A31" s="452" t="b">
        <v>1</v>
      </c>
      <c r="B31" s="233" t="s">
        <v>64</v>
      </c>
      <c r="C31" s="234"/>
      <c r="D31" s="255"/>
      <c r="E31" s="236">
        <v>150.0</v>
      </c>
      <c r="F31" s="246">
        <v>600.0</v>
      </c>
      <c r="G31" s="238">
        <f t="shared" si="8"/>
        <v>750</v>
      </c>
      <c r="H31" s="239">
        <f t="shared" si="9"/>
        <v>750</v>
      </c>
      <c r="I31" s="542"/>
      <c r="J31" s="540" t="str">
        <f t="shared" si="11"/>
        <v/>
      </c>
      <c r="K31" s="252"/>
      <c r="L31" s="242"/>
      <c r="M31" s="243"/>
      <c r="N31" s="249"/>
      <c r="O31" s="245"/>
      <c r="P31" s="245"/>
    </row>
    <row r="32">
      <c r="A32" s="452" t="b">
        <v>1</v>
      </c>
      <c r="B32" s="233" t="s">
        <v>65</v>
      </c>
      <c r="C32" s="234"/>
      <c r="D32" s="235">
        <v>1.62856149E9</v>
      </c>
      <c r="E32" s="236">
        <v>100.0</v>
      </c>
      <c r="F32" s="246">
        <v>100.0</v>
      </c>
      <c r="G32" s="238">
        <f t="shared" si="8"/>
        <v>200</v>
      </c>
      <c r="H32" s="239">
        <f t="shared" si="9"/>
        <v>200</v>
      </c>
      <c r="I32" s="542"/>
      <c r="J32" s="540" t="str">
        <f t="shared" si="11"/>
        <v/>
      </c>
      <c r="K32" s="241"/>
      <c r="L32" s="242"/>
      <c r="M32" s="243"/>
      <c r="N32" s="249"/>
      <c r="O32" s="245"/>
      <c r="P32" s="245"/>
    </row>
    <row r="33">
      <c r="A33" s="452" t="b">
        <v>0</v>
      </c>
      <c r="B33" s="233" t="s">
        <v>66</v>
      </c>
      <c r="C33" s="251"/>
      <c r="D33" s="255"/>
      <c r="E33" s="236">
        <v>150.0</v>
      </c>
      <c r="F33" s="246">
        <v>0.0</v>
      </c>
      <c r="G33" s="238">
        <f t="shared" si="8"/>
        <v>150</v>
      </c>
      <c r="H33" s="239">
        <f t="shared" si="9"/>
        <v>0</v>
      </c>
      <c r="I33" s="542"/>
      <c r="J33" s="540" t="str">
        <f t="shared" si="11"/>
        <v/>
      </c>
      <c r="K33" s="252"/>
      <c r="L33" s="242"/>
      <c r="M33" s="253">
        <v>150.0</v>
      </c>
      <c r="N33" s="249"/>
      <c r="O33" s="245"/>
      <c r="P33" s="245"/>
    </row>
    <row r="34">
      <c r="A34" s="452" t="b">
        <v>0</v>
      </c>
      <c r="B34" s="233" t="s">
        <v>67</v>
      </c>
      <c r="C34" s="234"/>
      <c r="D34" s="255"/>
      <c r="E34" s="236">
        <v>150.0</v>
      </c>
      <c r="F34" s="246">
        <v>400.0</v>
      </c>
      <c r="G34" s="238">
        <f t="shared" si="8"/>
        <v>550</v>
      </c>
      <c r="H34" s="239">
        <f t="shared" si="9"/>
        <v>400</v>
      </c>
      <c r="I34" s="542"/>
      <c r="J34" s="540" t="str">
        <f t="shared" si="11"/>
        <v/>
      </c>
      <c r="K34" s="252"/>
      <c r="L34" s="248">
        <v>150.0</v>
      </c>
      <c r="M34" s="243"/>
      <c r="N34" s="249"/>
      <c r="O34" s="245"/>
      <c r="P34" s="250"/>
    </row>
    <row r="35">
      <c r="A35" s="452" t="b">
        <v>1</v>
      </c>
      <c r="B35" s="266" t="s">
        <v>69</v>
      </c>
      <c r="C35" s="267"/>
      <c r="D35" s="255"/>
      <c r="E35" s="236">
        <v>150.0</v>
      </c>
      <c r="F35" s="246">
        <v>1350.0</v>
      </c>
      <c r="G35" s="238">
        <f t="shared" si="8"/>
        <v>1500</v>
      </c>
      <c r="H35" s="239">
        <f t="shared" si="9"/>
        <v>1500</v>
      </c>
      <c r="I35" s="542"/>
      <c r="J35" s="540" t="str">
        <f t="shared" si="11"/>
        <v/>
      </c>
      <c r="K35" s="241"/>
      <c r="L35" s="242"/>
      <c r="M35" s="243"/>
      <c r="N35" s="249"/>
      <c r="O35" s="245"/>
      <c r="P35" s="245"/>
    </row>
    <row r="36">
      <c r="A36" s="452" t="b">
        <v>1</v>
      </c>
      <c r="B36" s="233" t="s">
        <v>70</v>
      </c>
      <c r="C36" s="234"/>
      <c r="D36" s="235">
        <v>1.403693065E9</v>
      </c>
      <c r="E36" s="236">
        <v>150.0</v>
      </c>
      <c r="F36" s="246">
        <v>150.0</v>
      </c>
      <c r="G36" s="238">
        <f t="shared" si="8"/>
        <v>300</v>
      </c>
      <c r="H36" s="239">
        <f t="shared" si="9"/>
        <v>300</v>
      </c>
      <c r="I36" s="542"/>
      <c r="J36" s="540" t="str">
        <f t="shared" si="11"/>
        <v/>
      </c>
      <c r="K36" s="241"/>
      <c r="L36" s="242"/>
      <c r="M36" s="243"/>
      <c r="N36" s="249"/>
      <c r="O36" s="245"/>
      <c r="P36" s="245"/>
    </row>
    <row r="37">
      <c r="A37" s="452" t="b">
        <v>0</v>
      </c>
      <c r="B37" s="233" t="s">
        <v>71</v>
      </c>
      <c r="C37" s="234"/>
      <c r="D37" s="255"/>
      <c r="E37" s="236">
        <v>150.0</v>
      </c>
      <c r="F37" s="246">
        <v>150.0</v>
      </c>
      <c r="G37" s="238">
        <f t="shared" si="8"/>
        <v>300</v>
      </c>
      <c r="H37" s="239">
        <f t="shared" si="9"/>
        <v>100</v>
      </c>
      <c r="I37" s="542"/>
      <c r="J37" s="540" t="str">
        <f t="shared" si="11"/>
        <v/>
      </c>
      <c r="K37" s="252"/>
      <c r="L37" s="242"/>
      <c r="M37" s="253">
        <v>200.0</v>
      </c>
      <c r="N37" s="249"/>
      <c r="O37" s="245"/>
      <c r="P37" s="245"/>
    </row>
    <row r="38">
      <c r="A38" s="452" t="b">
        <v>0</v>
      </c>
      <c r="B38" s="544" t="s">
        <v>73</v>
      </c>
      <c r="C38" s="234"/>
      <c r="D38" s="255"/>
      <c r="E38" s="236">
        <v>150.0</v>
      </c>
      <c r="F38" s="246">
        <v>900.0</v>
      </c>
      <c r="G38" s="238">
        <f t="shared" si="8"/>
        <v>1050</v>
      </c>
      <c r="H38" s="239">
        <f t="shared" si="9"/>
        <v>1050</v>
      </c>
      <c r="I38" s="542"/>
      <c r="J38" s="540" t="str">
        <f t="shared" si="11"/>
        <v/>
      </c>
      <c r="K38" s="252"/>
      <c r="L38" s="242"/>
      <c r="M38" s="243"/>
      <c r="N38" s="249"/>
      <c r="O38" s="245"/>
      <c r="P38" s="245"/>
    </row>
    <row r="39">
      <c r="A39" s="452" t="b">
        <v>1</v>
      </c>
      <c r="B39" s="545" t="s">
        <v>75</v>
      </c>
      <c r="C39" s="234"/>
      <c r="D39" s="255"/>
      <c r="E39" s="236">
        <v>150.0</v>
      </c>
      <c r="F39" s="246">
        <v>600.0</v>
      </c>
      <c r="G39" s="238">
        <f t="shared" si="8"/>
        <v>750</v>
      </c>
      <c r="H39" s="239">
        <f t="shared" si="9"/>
        <v>750</v>
      </c>
      <c r="I39" s="542"/>
      <c r="J39" s="540" t="str">
        <f t="shared" si="11"/>
        <v/>
      </c>
      <c r="K39" s="252"/>
      <c r="L39" s="242"/>
      <c r="M39" s="243"/>
      <c r="N39" s="249"/>
      <c r="O39" s="245"/>
      <c r="P39" s="245"/>
    </row>
    <row r="40">
      <c r="A40" s="452" t="b">
        <v>1</v>
      </c>
      <c r="B40" s="233" t="s">
        <v>77</v>
      </c>
      <c r="C40" s="251"/>
      <c r="D40" s="235" t="s">
        <v>78</v>
      </c>
      <c r="E40" s="236">
        <v>300.0</v>
      </c>
      <c r="F40" s="246">
        <v>0.0</v>
      </c>
      <c r="G40" s="238">
        <f t="shared" si="8"/>
        <v>300</v>
      </c>
      <c r="H40" s="239">
        <f t="shared" si="9"/>
        <v>100</v>
      </c>
      <c r="I40" s="542"/>
      <c r="J40" s="540" t="str">
        <f t="shared" si="11"/>
        <v/>
      </c>
      <c r="K40" s="252"/>
      <c r="L40" s="242"/>
      <c r="M40" s="253">
        <v>200.0</v>
      </c>
      <c r="N40" s="249"/>
      <c r="O40" s="245"/>
      <c r="P40" s="245"/>
    </row>
    <row r="41">
      <c r="A41" s="452" t="b">
        <v>1</v>
      </c>
      <c r="B41" s="233" t="s">
        <v>79</v>
      </c>
      <c r="C41" s="234"/>
      <c r="D41" s="235">
        <v>1.997872588E9</v>
      </c>
      <c r="E41" s="236">
        <v>150.0</v>
      </c>
      <c r="F41" s="246">
        <v>300.0</v>
      </c>
      <c r="G41" s="238">
        <f t="shared" si="8"/>
        <v>450</v>
      </c>
      <c r="H41" s="239">
        <f t="shared" si="9"/>
        <v>450</v>
      </c>
      <c r="I41" s="542"/>
      <c r="J41" s="540" t="str">
        <f t="shared" si="11"/>
        <v/>
      </c>
      <c r="K41" s="241"/>
      <c r="L41" s="242"/>
      <c r="M41" s="243"/>
      <c r="N41" s="249"/>
      <c r="O41" s="245"/>
      <c r="P41" s="245"/>
    </row>
    <row r="42">
      <c r="A42" s="452" t="b">
        <v>1</v>
      </c>
      <c r="B42" s="270" t="s">
        <v>277</v>
      </c>
      <c r="C42" s="234"/>
      <c r="D42" s="235">
        <v>1.979753971E9</v>
      </c>
      <c r="E42" s="268">
        <v>150.0</v>
      </c>
      <c r="F42" s="246">
        <v>230.0</v>
      </c>
      <c r="G42" s="238">
        <f t="shared" si="8"/>
        <v>380</v>
      </c>
      <c r="H42" s="239">
        <f t="shared" si="9"/>
        <v>380</v>
      </c>
      <c r="I42" s="542"/>
      <c r="J42" s="540" t="str">
        <f t="shared" si="11"/>
        <v/>
      </c>
      <c r="K42" s="252"/>
      <c r="L42" s="242"/>
      <c r="M42" s="253"/>
      <c r="N42" s="249"/>
      <c r="O42" s="245"/>
      <c r="P42" s="250" t="s">
        <v>278</v>
      </c>
    </row>
    <row r="43">
      <c r="A43" s="452" t="b">
        <v>1</v>
      </c>
      <c r="B43" s="543" t="s">
        <v>83</v>
      </c>
      <c r="C43" s="234"/>
      <c r="D43" s="255"/>
      <c r="E43" s="236">
        <v>150.0</v>
      </c>
      <c r="F43" s="238">
        <v>150.0</v>
      </c>
      <c r="G43" s="238">
        <f t="shared" si="8"/>
        <v>300</v>
      </c>
      <c r="H43" s="239">
        <f t="shared" si="9"/>
        <v>300</v>
      </c>
      <c r="I43" s="542"/>
      <c r="J43" s="540" t="str">
        <f t="shared" si="11"/>
        <v/>
      </c>
      <c r="K43" s="252"/>
      <c r="L43" s="242"/>
      <c r="M43" s="253"/>
      <c r="N43" s="249"/>
      <c r="O43" s="245"/>
      <c r="P43" s="245"/>
    </row>
    <row r="44">
      <c r="A44" s="452" t="b">
        <v>0</v>
      </c>
      <c r="B44" s="233" t="s">
        <v>85</v>
      </c>
      <c r="C44" s="234"/>
      <c r="D44" s="255"/>
      <c r="E44" s="236">
        <v>150.0</v>
      </c>
      <c r="F44" s="238">
        <v>300.0</v>
      </c>
      <c r="G44" s="238">
        <f t="shared" si="8"/>
        <v>450</v>
      </c>
      <c r="H44" s="239">
        <f t="shared" si="9"/>
        <v>150</v>
      </c>
      <c r="I44" s="542"/>
      <c r="J44" s="540" t="str">
        <f t="shared" si="11"/>
        <v/>
      </c>
      <c r="K44" s="252"/>
      <c r="L44" s="242"/>
      <c r="M44" s="253">
        <v>300.0</v>
      </c>
      <c r="N44" s="249"/>
      <c r="O44" s="245"/>
      <c r="P44" s="245"/>
    </row>
    <row r="45">
      <c r="A45" s="452" t="b">
        <v>1</v>
      </c>
      <c r="B45" s="233" t="s">
        <v>86</v>
      </c>
      <c r="C45" s="234"/>
      <c r="D45" s="255"/>
      <c r="E45" s="236">
        <v>100.0</v>
      </c>
      <c r="F45" s="238">
        <v>200.0</v>
      </c>
      <c r="G45" s="238">
        <f t="shared" si="8"/>
        <v>300</v>
      </c>
      <c r="H45" s="239">
        <f t="shared" si="9"/>
        <v>300</v>
      </c>
      <c r="I45" s="542"/>
      <c r="J45" s="540" t="str">
        <f t="shared" si="11"/>
        <v/>
      </c>
      <c r="K45" s="252"/>
      <c r="L45" s="242"/>
      <c r="M45" s="243"/>
      <c r="N45" s="249"/>
      <c r="O45" s="245"/>
      <c r="P45" s="245"/>
    </row>
    <row r="46">
      <c r="A46" s="452" t="b">
        <v>1</v>
      </c>
      <c r="B46" s="270" t="s">
        <v>87</v>
      </c>
      <c r="C46" s="251"/>
      <c r="D46" s="235">
        <v>1.817871474E9</v>
      </c>
      <c r="E46" s="238"/>
      <c r="F46" s="238">
        <v>0.0</v>
      </c>
      <c r="G46" s="238">
        <f t="shared" si="8"/>
        <v>0</v>
      </c>
      <c r="H46" s="239">
        <f t="shared" si="9"/>
        <v>0</v>
      </c>
      <c r="I46" s="542"/>
      <c r="J46" s="540" t="str">
        <f t="shared" si="11"/>
        <v/>
      </c>
      <c r="K46" s="252"/>
      <c r="L46" s="242"/>
      <c r="M46" s="243"/>
      <c r="N46" s="249"/>
      <c r="O46" s="245"/>
      <c r="P46" s="245"/>
    </row>
    <row r="47">
      <c r="A47" s="452" t="b">
        <v>1</v>
      </c>
      <c r="B47" s="271" t="s">
        <v>88</v>
      </c>
      <c r="C47" s="272"/>
      <c r="D47" s="273">
        <v>1.878456996E9</v>
      </c>
      <c r="E47" s="238"/>
      <c r="F47" s="238">
        <v>0.0</v>
      </c>
      <c r="G47" s="238">
        <f t="shared" si="8"/>
        <v>0</v>
      </c>
      <c r="H47" s="239">
        <f t="shared" si="9"/>
        <v>0</v>
      </c>
      <c r="I47" s="542"/>
      <c r="J47" s="540" t="str">
        <f t="shared" si="11"/>
        <v/>
      </c>
      <c r="K47" s="252"/>
      <c r="L47" s="242"/>
      <c r="M47" s="253"/>
      <c r="N47" s="249"/>
      <c r="O47" s="245"/>
      <c r="P47" s="250"/>
    </row>
    <row r="48">
      <c r="A48" s="452" t="b">
        <v>1</v>
      </c>
      <c r="B48" s="278" t="s">
        <v>91</v>
      </c>
      <c r="C48" s="279"/>
      <c r="D48" s="255"/>
      <c r="E48" s="236">
        <v>150.0</v>
      </c>
      <c r="F48" s="238">
        <v>150.0</v>
      </c>
      <c r="G48" s="238">
        <f t="shared" si="8"/>
        <v>300</v>
      </c>
      <c r="H48" s="239">
        <f t="shared" si="9"/>
        <v>300</v>
      </c>
      <c r="I48" s="542"/>
      <c r="J48" s="540" t="str">
        <f t="shared" si="11"/>
        <v/>
      </c>
      <c r="K48" s="241"/>
      <c r="L48" s="242"/>
      <c r="M48" s="243"/>
      <c r="N48" s="249"/>
      <c r="O48" s="245"/>
      <c r="P48" s="245"/>
    </row>
    <row r="49">
      <c r="A49" s="452" t="b">
        <v>0</v>
      </c>
      <c r="B49" s="281" t="s">
        <v>130</v>
      </c>
      <c r="C49" s="282"/>
      <c r="D49" s="283"/>
      <c r="E49" s="284">
        <v>300.0</v>
      </c>
      <c r="F49" s="238">
        <v>600.0</v>
      </c>
      <c r="G49" s="238">
        <f t="shared" si="8"/>
        <v>900</v>
      </c>
      <c r="H49" s="239">
        <f t="shared" si="9"/>
        <v>900</v>
      </c>
      <c r="I49" s="542"/>
      <c r="J49" s="540" t="str">
        <f t="shared" si="11"/>
        <v/>
      </c>
      <c r="K49" s="252"/>
      <c r="L49" s="242"/>
      <c r="M49" s="243"/>
      <c r="N49" s="249"/>
      <c r="O49" s="245"/>
      <c r="P49" s="245"/>
    </row>
    <row r="50">
      <c r="A50" s="452" t="b">
        <v>0</v>
      </c>
      <c r="B50" s="281" t="s">
        <v>132</v>
      </c>
      <c r="C50" s="282"/>
      <c r="D50" s="283"/>
      <c r="E50" s="284">
        <v>250.0</v>
      </c>
      <c r="F50" s="238">
        <v>250.0</v>
      </c>
      <c r="G50" s="238">
        <f t="shared" si="8"/>
        <v>500</v>
      </c>
      <c r="H50" s="239">
        <f t="shared" si="9"/>
        <v>250</v>
      </c>
      <c r="I50" s="542"/>
      <c r="J50" s="540" t="str">
        <f t="shared" si="11"/>
        <v/>
      </c>
      <c r="K50" s="241"/>
      <c r="L50" s="242"/>
      <c r="M50" s="253">
        <v>250.0</v>
      </c>
      <c r="N50" s="249"/>
      <c r="O50" s="245"/>
      <c r="P50" s="245"/>
    </row>
    <row r="51">
      <c r="A51" s="452" t="b">
        <v>0</v>
      </c>
      <c r="B51" s="281" t="s">
        <v>134</v>
      </c>
      <c r="C51" s="282"/>
      <c r="D51" s="283"/>
      <c r="E51" s="284">
        <v>120.0</v>
      </c>
      <c r="F51" s="238">
        <v>120.0</v>
      </c>
      <c r="G51" s="238">
        <f t="shared" si="8"/>
        <v>240</v>
      </c>
      <c r="H51" s="239">
        <f t="shared" si="9"/>
        <v>240</v>
      </c>
      <c r="I51" s="542"/>
      <c r="J51" s="540" t="str">
        <f t="shared" si="11"/>
        <v/>
      </c>
      <c r="K51" s="252"/>
      <c r="L51" s="248"/>
      <c r="M51" s="243"/>
      <c r="N51" s="249"/>
      <c r="O51" s="245"/>
      <c r="P51" s="245"/>
    </row>
    <row r="52">
      <c r="A52" s="452" t="b">
        <v>0</v>
      </c>
      <c r="B52" s="281" t="s">
        <v>135</v>
      </c>
      <c r="C52" s="282"/>
      <c r="D52" s="283"/>
      <c r="E52" s="290"/>
      <c r="F52" s="238">
        <v>0.0</v>
      </c>
      <c r="G52" s="238">
        <f t="shared" si="8"/>
        <v>0</v>
      </c>
      <c r="H52" s="239">
        <f t="shared" si="9"/>
        <v>0</v>
      </c>
      <c r="I52" s="542"/>
      <c r="J52" s="540" t="str">
        <f t="shared" si="11"/>
        <v/>
      </c>
      <c r="K52" s="252"/>
      <c r="L52" s="248"/>
      <c r="M52" s="243"/>
      <c r="N52" s="249"/>
      <c r="O52" s="245"/>
      <c r="P52" s="245"/>
    </row>
    <row r="53">
      <c r="A53" s="452" t="b">
        <v>1</v>
      </c>
      <c r="B53" s="291" t="s">
        <v>143</v>
      </c>
      <c r="C53" s="292"/>
      <c r="D53" s="255"/>
      <c r="E53" s="291">
        <v>100.0</v>
      </c>
      <c r="F53" s="238">
        <v>200.0</v>
      </c>
      <c r="G53" s="238">
        <f t="shared" si="8"/>
        <v>300</v>
      </c>
      <c r="H53" s="239">
        <f t="shared" si="9"/>
        <v>300</v>
      </c>
      <c r="I53" s="542"/>
      <c r="J53" s="540" t="str">
        <f t="shared" si="11"/>
        <v/>
      </c>
      <c r="K53" s="252"/>
      <c r="L53" s="242"/>
      <c r="M53" s="243"/>
      <c r="N53" s="249"/>
      <c r="O53" s="245"/>
      <c r="P53" s="245"/>
    </row>
    <row r="54">
      <c r="A54" s="452" t="b">
        <v>0</v>
      </c>
      <c r="B54" s="291" t="s">
        <v>144</v>
      </c>
      <c r="C54" s="292"/>
      <c r="D54" s="255"/>
      <c r="E54" s="291">
        <v>150.0</v>
      </c>
      <c r="F54" s="238">
        <v>170.0</v>
      </c>
      <c r="G54" s="238">
        <f t="shared" si="8"/>
        <v>320</v>
      </c>
      <c r="H54" s="239">
        <f t="shared" si="9"/>
        <v>150</v>
      </c>
      <c r="I54" s="542"/>
      <c r="J54" s="540" t="str">
        <f t="shared" si="11"/>
        <v/>
      </c>
      <c r="K54" s="252"/>
      <c r="L54" s="242"/>
      <c r="M54" s="253">
        <v>150.0</v>
      </c>
      <c r="N54" s="244"/>
      <c r="O54" s="250">
        <v>20.0</v>
      </c>
      <c r="P54" s="245"/>
    </row>
    <row r="55">
      <c r="A55" s="452" t="b">
        <v>1</v>
      </c>
      <c r="B55" s="291" t="s">
        <v>140</v>
      </c>
      <c r="C55" s="292"/>
      <c r="D55" s="255"/>
      <c r="E55" s="291">
        <v>150.0</v>
      </c>
      <c r="F55" s="238">
        <v>300.0</v>
      </c>
      <c r="G55" s="238">
        <f t="shared" si="8"/>
        <v>450</v>
      </c>
      <c r="H55" s="239">
        <f t="shared" si="9"/>
        <v>450</v>
      </c>
      <c r="I55" s="542"/>
      <c r="J55" s="540" t="str">
        <f t="shared" si="11"/>
        <v/>
      </c>
      <c r="K55" s="252"/>
      <c r="L55" s="242"/>
      <c r="M55" s="243"/>
      <c r="N55" s="249"/>
      <c r="O55" s="245"/>
      <c r="P55" s="245"/>
    </row>
    <row r="56">
      <c r="A56" s="452" t="b">
        <v>0</v>
      </c>
      <c r="B56" s="293" t="s">
        <v>279</v>
      </c>
      <c r="C56" s="294"/>
      <c r="D56" s="255"/>
      <c r="E56" s="295"/>
      <c r="F56" s="238"/>
      <c r="G56" s="238">
        <f t="shared" si="8"/>
        <v>0</v>
      </c>
      <c r="H56" s="239">
        <f t="shared" si="9"/>
        <v>0</v>
      </c>
      <c r="I56" s="542"/>
      <c r="J56" s="540" t="str">
        <f t="shared" si="11"/>
        <v/>
      </c>
      <c r="K56" s="252"/>
      <c r="L56" s="242"/>
      <c r="M56" s="243"/>
      <c r="N56" s="249"/>
      <c r="O56" s="245"/>
      <c r="P56" s="245"/>
    </row>
    <row r="57" collapsed="1">
      <c r="A57" s="452" t="b">
        <v>1</v>
      </c>
      <c r="B57" s="293" t="s">
        <v>280</v>
      </c>
      <c r="C57" s="294"/>
      <c r="D57" s="255"/>
      <c r="E57" s="295">
        <v>200.0</v>
      </c>
      <c r="F57" s="238"/>
      <c r="G57" s="238">
        <f t="shared" si="8"/>
        <v>200</v>
      </c>
      <c r="H57" s="239">
        <f t="shared" si="9"/>
        <v>0</v>
      </c>
      <c r="I57" s="542"/>
      <c r="J57" s="540" t="str">
        <f t="shared" si="11"/>
        <v/>
      </c>
      <c r="K57" s="241">
        <v>200.0</v>
      </c>
      <c r="L57" s="242"/>
      <c r="M57" s="253"/>
      <c r="N57" s="249"/>
      <c r="O57" s="245"/>
      <c r="P57" s="245"/>
    </row>
    <row r="58" hidden="1" outlineLevel="1">
      <c r="A58" s="452" t="b">
        <v>0</v>
      </c>
      <c r="B58" s="293" t="s">
        <v>281</v>
      </c>
      <c r="C58" s="297"/>
      <c r="D58" s="255"/>
      <c r="E58" s="295">
        <v>150.0</v>
      </c>
      <c r="F58" s="238">
        <v>0.0</v>
      </c>
      <c r="G58" s="238">
        <f t="shared" si="8"/>
        <v>150</v>
      </c>
      <c r="H58" s="239">
        <f t="shared" si="9"/>
        <v>150</v>
      </c>
      <c r="I58" s="542"/>
      <c r="J58" s="540" t="str">
        <f t="shared" si="11"/>
        <v/>
      </c>
      <c r="K58" s="252"/>
      <c r="L58" s="242"/>
      <c r="M58" s="243"/>
      <c r="N58" s="249"/>
      <c r="O58" s="245"/>
      <c r="P58" s="245"/>
    </row>
    <row r="59" hidden="1" outlineLevel="1">
      <c r="A59" s="452" t="b">
        <v>0</v>
      </c>
      <c r="B59" s="296"/>
      <c r="C59" s="297"/>
      <c r="D59" s="255"/>
      <c r="E59" s="280"/>
      <c r="F59" s="238">
        <v>0.0</v>
      </c>
      <c r="G59" s="238">
        <f t="shared" si="8"/>
        <v>0</v>
      </c>
      <c r="H59" s="239">
        <f t="shared" si="9"/>
        <v>0</v>
      </c>
      <c r="I59" s="542"/>
      <c r="J59" s="540" t="str">
        <f t="shared" si="11"/>
        <v/>
      </c>
      <c r="K59" s="252"/>
      <c r="L59" s="242"/>
      <c r="M59" s="243"/>
      <c r="N59" s="249"/>
      <c r="O59" s="245"/>
      <c r="P59" s="245"/>
    </row>
    <row r="60" hidden="1" outlineLevel="1">
      <c r="A60" s="452" t="b">
        <v>0</v>
      </c>
      <c r="B60" s="296"/>
      <c r="C60" s="297"/>
      <c r="D60" s="255"/>
      <c r="E60" s="280"/>
      <c r="F60" s="238">
        <v>0.0</v>
      </c>
      <c r="G60" s="238">
        <f t="shared" si="8"/>
        <v>0</v>
      </c>
      <c r="H60" s="239">
        <f t="shared" si="9"/>
        <v>0</v>
      </c>
      <c r="I60" s="542"/>
      <c r="J60" s="540" t="str">
        <f t="shared" si="11"/>
        <v/>
      </c>
      <c r="K60" s="252"/>
      <c r="L60" s="242"/>
      <c r="M60" s="243"/>
      <c r="N60" s="249"/>
      <c r="O60" s="245"/>
      <c r="P60" s="245"/>
    </row>
    <row r="61" hidden="1" outlineLevel="1">
      <c r="A61" s="452" t="b">
        <v>0</v>
      </c>
      <c r="B61" s="296"/>
      <c r="C61" s="297"/>
      <c r="D61" s="255"/>
      <c r="E61" s="280"/>
      <c r="F61" s="238">
        <v>0.0</v>
      </c>
      <c r="G61" s="238">
        <f t="shared" si="8"/>
        <v>0</v>
      </c>
      <c r="H61" s="239">
        <f t="shared" si="9"/>
        <v>0</v>
      </c>
      <c r="I61" s="542"/>
      <c r="J61" s="540" t="str">
        <f t="shared" si="11"/>
        <v/>
      </c>
      <c r="K61" s="252"/>
      <c r="L61" s="242"/>
      <c r="M61" s="243"/>
      <c r="N61" s="249"/>
      <c r="O61" s="245"/>
      <c r="P61" s="245"/>
    </row>
    <row r="62" hidden="1" outlineLevel="1">
      <c r="A62" s="452" t="b">
        <v>0</v>
      </c>
      <c r="B62" s="296"/>
      <c r="C62" s="297"/>
      <c r="D62" s="255"/>
      <c r="E62" s="280"/>
      <c r="F62" s="238">
        <v>0.0</v>
      </c>
      <c r="G62" s="238">
        <f t="shared" si="8"/>
        <v>0</v>
      </c>
      <c r="H62" s="239">
        <f t="shared" si="9"/>
        <v>0</v>
      </c>
      <c r="I62" s="542"/>
      <c r="J62" s="540" t="str">
        <f t="shared" si="11"/>
        <v/>
      </c>
      <c r="K62" s="252"/>
      <c r="L62" s="242"/>
      <c r="M62" s="243"/>
      <c r="N62" s="249"/>
      <c r="O62" s="245"/>
      <c r="P62" s="245"/>
    </row>
    <row r="63" hidden="1" outlineLevel="1">
      <c r="A63" s="452" t="b">
        <v>0</v>
      </c>
      <c r="B63" s="296"/>
      <c r="C63" s="297"/>
      <c r="D63" s="255"/>
      <c r="E63" s="280"/>
      <c r="F63" s="238">
        <v>0.0</v>
      </c>
      <c r="G63" s="238">
        <f t="shared" si="8"/>
        <v>0</v>
      </c>
      <c r="H63" s="239">
        <f t="shared" si="9"/>
        <v>0</v>
      </c>
      <c r="I63" s="542"/>
      <c r="J63" s="540" t="str">
        <f t="shared" si="11"/>
        <v/>
      </c>
      <c r="K63" s="252"/>
      <c r="L63" s="242"/>
      <c r="M63" s="243"/>
      <c r="N63" s="249"/>
      <c r="O63" s="245"/>
      <c r="P63" s="245"/>
    </row>
    <row r="64" hidden="1" outlineLevel="1">
      <c r="A64" s="452" t="b">
        <v>0</v>
      </c>
      <c r="B64" s="296"/>
      <c r="C64" s="297"/>
      <c r="D64" s="255"/>
      <c r="E64" s="280"/>
      <c r="F64" s="238">
        <v>0.0</v>
      </c>
      <c r="G64" s="238">
        <f t="shared" si="8"/>
        <v>0</v>
      </c>
      <c r="H64" s="239">
        <f t="shared" si="9"/>
        <v>0</v>
      </c>
      <c r="I64" s="542"/>
      <c r="J64" s="540" t="str">
        <f t="shared" si="11"/>
        <v/>
      </c>
      <c r="K64" s="252"/>
      <c r="L64" s="242"/>
      <c r="M64" s="243"/>
      <c r="N64" s="249"/>
      <c r="O64" s="245"/>
      <c r="P64" s="245"/>
    </row>
    <row r="65" hidden="1" outlineLevel="1">
      <c r="A65" s="452" t="b">
        <v>0</v>
      </c>
      <c r="B65" s="296"/>
      <c r="C65" s="297"/>
      <c r="D65" s="255"/>
      <c r="E65" s="280"/>
      <c r="F65" s="238">
        <v>0.0</v>
      </c>
      <c r="G65" s="238">
        <f t="shared" si="8"/>
        <v>0</v>
      </c>
      <c r="H65" s="239">
        <f t="shared" si="9"/>
        <v>0</v>
      </c>
      <c r="I65" s="542"/>
      <c r="J65" s="540" t="str">
        <f t="shared" si="11"/>
        <v/>
      </c>
      <c r="K65" s="252"/>
      <c r="L65" s="242"/>
      <c r="M65" s="243"/>
      <c r="N65" s="249"/>
      <c r="O65" s="245"/>
      <c r="P65" s="245"/>
    </row>
    <row r="66" hidden="1" outlineLevel="1">
      <c r="A66" s="452" t="b">
        <v>0</v>
      </c>
      <c r="B66" s="296"/>
      <c r="C66" s="297"/>
      <c r="D66" s="255"/>
      <c r="E66" s="280"/>
      <c r="F66" s="238">
        <v>0.0</v>
      </c>
      <c r="G66" s="238">
        <f t="shared" si="8"/>
        <v>0</v>
      </c>
      <c r="H66" s="239">
        <f t="shared" si="9"/>
        <v>0</v>
      </c>
      <c r="I66" s="542"/>
      <c r="J66" s="540" t="str">
        <f t="shared" si="11"/>
        <v/>
      </c>
      <c r="K66" s="252"/>
      <c r="L66" s="242"/>
      <c r="M66" s="243"/>
      <c r="N66" s="249"/>
      <c r="O66" s="245"/>
      <c r="P66" s="245"/>
    </row>
    <row r="67" hidden="1" outlineLevel="1">
      <c r="A67" s="452" t="b">
        <v>0</v>
      </c>
      <c r="B67" s="296"/>
      <c r="C67" s="297"/>
      <c r="D67" s="255"/>
      <c r="E67" s="280"/>
      <c r="F67" s="238">
        <v>0.0</v>
      </c>
      <c r="G67" s="238">
        <f t="shared" si="8"/>
        <v>0</v>
      </c>
      <c r="H67" s="239">
        <f t="shared" si="9"/>
        <v>0</v>
      </c>
      <c r="I67" s="542"/>
      <c r="J67" s="540" t="str">
        <f t="shared" si="11"/>
        <v/>
      </c>
      <c r="K67" s="252"/>
      <c r="L67" s="242"/>
      <c r="M67" s="243"/>
      <c r="N67" s="249"/>
      <c r="O67" s="245"/>
      <c r="P67" s="245"/>
    </row>
    <row r="68" hidden="1" outlineLevel="1">
      <c r="A68" s="452" t="b">
        <v>0</v>
      </c>
      <c r="B68" s="296"/>
      <c r="C68" s="297"/>
      <c r="D68" s="255"/>
      <c r="E68" s="280"/>
      <c r="F68" s="238">
        <v>0.0</v>
      </c>
      <c r="G68" s="238">
        <f t="shared" si="8"/>
        <v>0</v>
      </c>
      <c r="H68" s="239">
        <f t="shared" si="9"/>
        <v>0</v>
      </c>
      <c r="I68" s="542"/>
      <c r="J68" s="540" t="str">
        <f t="shared" si="11"/>
        <v/>
      </c>
      <c r="K68" s="252"/>
      <c r="L68" s="242"/>
      <c r="M68" s="243"/>
      <c r="N68" s="249"/>
      <c r="O68" s="245"/>
      <c r="P68" s="245"/>
    </row>
    <row r="69" hidden="1" outlineLevel="1">
      <c r="A69" s="452" t="b">
        <v>0</v>
      </c>
      <c r="B69" s="296"/>
      <c r="C69" s="297"/>
      <c r="D69" s="255"/>
      <c r="E69" s="280"/>
      <c r="F69" s="238">
        <v>0.0</v>
      </c>
      <c r="G69" s="238">
        <f t="shared" si="8"/>
        <v>0</v>
      </c>
      <c r="H69" s="239">
        <f t="shared" si="9"/>
        <v>0</v>
      </c>
      <c r="I69" s="542"/>
      <c r="J69" s="540" t="str">
        <f t="shared" si="11"/>
        <v/>
      </c>
      <c r="K69" s="252"/>
      <c r="L69" s="242"/>
      <c r="M69" s="243"/>
      <c r="N69" s="249"/>
      <c r="O69" s="245"/>
      <c r="P69" s="245"/>
    </row>
    <row r="70" hidden="1" outlineLevel="1">
      <c r="A70" s="452" t="b">
        <v>0</v>
      </c>
      <c r="B70" s="296"/>
      <c r="C70" s="297"/>
      <c r="D70" s="255"/>
      <c r="E70" s="280"/>
      <c r="F70" s="238">
        <v>0.0</v>
      </c>
      <c r="G70" s="238">
        <f t="shared" si="8"/>
        <v>0</v>
      </c>
      <c r="H70" s="239">
        <f t="shared" si="9"/>
        <v>0</v>
      </c>
      <c r="I70" s="542"/>
      <c r="J70" s="540" t="str">
        <f t="shared" si="11"/>
        <v/>
      </c>
      <c r="K70" s="252"/>
      <c r="L70" s="242"/>
      <c r="M70" s="243"/>
      <c r="N70" s="249"/>
      <c r="O70" s="245"/>
      <c r="P70" s="245"/>
    </row>
    <row r="71" hidden="1" outlineLevel="1">
      <c r="A71" s="452" t="b">
        <v>0</v>
      </c>
      <c r="B71" s="296"/>
      <c r="C71" s="297"/>
      <c r="D71" s="255"/>
      <c r="E71" s="280"/>
      <c r="F71" s="238">
        <v>0.0</v>
      </c>
      <c r="G71" s="238">
        <f t="shared" si="8"/>
        <v>0</v>
      </c>
      <c r="H71" s="239">
        <f t="shared" si="9"/>
        <v>0</v>
      </c>
      <c r="I71" s="542"/>
      <c r="J71" s="540" t="str">
        <f t="shared" si="11"/>
        <v/>
      </c>
      <c r="K71" s="252"/>
      <c r="L71" s="242"/>
      <c r="M71" s="243"/>
      <c r="N71" s="249"/>
      <c r="O71" s="245"/>
      <c r="P71" s="245"/>
    </row>
    <row r="72" hidden="1" outlineLevel="1">
      <c r="A72" s="452" t="b">
        <v>0</v>
      </c>
      <c r="B72" s="296"/>
      <c r="C72" s="297"/>
      <c r="D72" s="255"/>
      <c r="E72" s="280"/>
      <c r="F72" s="238">
        <v>0.0</v>
      </c>
      <c r="G72" s="238">
        <f t="shared" si="8"/>
        <v>0</v>
      </c>
      <c r="H72" s="239">
        <f t="shared" si="9"/>
        <v>0</v>
      </c>
      <c r="I72" s="542"/>
      <c r="J72" s="540" t="str">
        <f t="shared" si="11"/>
        <v/>
      </c>
      <c r="K72" s="252"/>
      <c r="L72" s="242"/>
      <c r="M72" s="243"/>
      <c r="N72" s="249"/>
      <c r="O72" s="245"/>
      <c r="P72" s="245"/>
    </row>
    <row r="73" hidden="1" outlineLevel="1">
      <c r="A73" s="452" t="b">
        <v>0</v>
      </c>
      <c r="B73" s="296"/>
      <c r="C73" s="297"/>
      <c r="D73" s="255"/>
      <c r="E73" s="280"/>
      <c r="F73" s="238">
        <v>0.0</v>
      </c>
      <c r="G73" s="238">
        <f t="shared" si="8"/>
        <v>0</v>
      </c>
      <c r="H73" s="239">
        <f t="shared" si="9"/>
        <v>0</v>
      </c>
      <c r="I73" s="542"/>
      <c r="J73" s="540" t="str">
        <f t="shared" si="11"/>
        <v/>
      </c>
      <c r="K73" s="252"/>
      <c r="L73" s="242"/>
      <c r="M73" s="243"/>
      <c r="N73" s="249"/>
      <c r="O73" s="245"/>
      <c r="P73" s="245"/>
    </row>
    <row r="74" hidden="1" outlineLevel="1">
      <c r="A74" s="452" t="b">
        <v>0</v>
      </c>
      <c r="B74" s="296"/>
      <c r="C74" s="297"/>
      <c r="D74" s="255"/>
      <c r="E74" s="280"/>
      <c r="F74" s="238">
        <v>0.0</v>
      </c>
      <c r="G74" s="238">
        <f t="shared" si="8"/>
        <v>0</v>
      </c>
      <c r="H74" s="239">
        <f t="shared" si="9"/>
        <v>0</v>
      </c>
      <c r="I74" s="542"/>
      <c r="J74" s="540" t="str">
        <f t="shared" si="11"/>
        <v/>
      </c>
      <c r="K74" s="252"/>
      <c r="L74" s="242"/>
      <c r="M74" s="243"/>
      <c r="N74" s="249"/>
      <c r="O74" s="245"/>
      <c r="P74" s="245"/>
    </row>
    <row r="75" hidden="1" outlineLevel="1">
      <c r="A75" s="452" t="b">
        <v>0</v>
      </c>
      <c r="B75" s="296"/>
      <c r="C75" s="297"/>
      <c r="D75" s="255"/>
      <c r="E75" s="280"/>
      <c r="F75" s="238">
        <v>0.0</v>
      </c>
      <c r="G75" s="238">
        <f t="shared" si="8"/>
        <v>0</v>
      </c>
      <c r="H75" s="239">
        <f t="shared" si="9"/>
        <v>0</v>
      </c>
      <c r="I75" s="542"/>
      <c r="J75" s="540" t="str">
        <f t="shared" si="11"/>
        <v/>
      </c>
      <c r="K75" s="252"/>
      <c r="L75" s="242"/>
      <c r="M75" s="243"/>
      <c r="N75" s="249"/>
      <c r="O75" s="245"/>
      <c r="P75" s="245"/>
    </row>
    <row r="76" hidden="1" outlineLevel="1">
      <c r="A76" s="452" t="b">
        <v>0</v>
      </c>
      <c r="B76" s="296"/>
      <c r="C76" s="297"/>
      <c r="D76" s="255"/>
      <c r="E76" s="280"/>
      <c r="F76" s="238">
        <v>0.0</v>
      </c>
      <c r="G76" s="238">
        <f t="shared" si="8"/>
        <v>0</v>
      </c>
      <c r="H76" s="239">
        <f t="shared" si="9"/>
        <v>0</v>
      </c>
      <c r="I76" s="542"/>
      <c r="J76" s="540" t="str">
        <f t="shared" si="11"/>
        <v/>
      </c>
      <c r="K76" s="252"/>
      <c r="L76" s="242"/>
      <c r="M76" s="243"/>
      <c r="N76" s="249"/>
      <c r="O76" s="245"/>
      <c r="P76" s="245"/>
    </row>
    <row r="77" hidden="1" outlineLevel="1">
      <c r="A77" s="452" t="b">
        <v>0</v>
      </c>
      <c r="B77" s="296"/>
      <c r="C77" s="297"/>
      <c r="D77" s="255"/>
      <c r="E77" s="280"/>
      <c r="F77" s="238">
        <v>0.0</v>
      </c>
      <c r="G77" s="238">
        <f t="shared" si="8"/>
        <v>0</v>
      </c>
      <c r="H77" s="239">
        <f t="shared" si="9"/>
        <v>0</v>
      </c>
      <c r="I77" s="542"/>
      <c r="J77" s="540" t="str">
        <f t="shared" si="11"/>
        <v/>
      </c>
      <c r="K77" s="252"/>
      <c r="L77" s="242"/>
      <c r="M77" s="243"/>
      <c r="N77" s="249"/>
      <c r="O77" s="245"/>
      <c r="P77" s="245"/>
    </row>
    <row r="78" hidden="1" outlineLevel="1">
      <c r="A78" s="452" t="b">
        <v>0</v>
      </c>
      <c r="B78" s="296"/>
      <c r="C78" s="297"/>
      <c r="D78" s="255"/>
      <c r="E78" s="280"/>
      <c r="F78" s="238">
        <v>0.0</v>
      </c>
      <c r="G78" s="238">
        <f t="shared" si="8"/>
        <v>0</v>
      </c>
      <c r="H78" s="239">
        <f t="shared" si="9"/>
        <v>0</v>
      </c>
      <c r="I78" s="542"/>
      <c r="J78" s="540" t="str">
        <f t="shared" si="11"/>
        <v/>
      </c>
      <c r="K78" s="252"/>
      <c r="L78" s="242"/>
      <c r="M78" s="243"/>
      <c r="N78" s="249"/>
      <c r="O78" s="245"/>
      <c r="P78" s="245"/>
    </row>
    <row r="79" hidden="1" outlineLevel="1">
      <c r="A79" s="452" t="b">
        <v>0</v>
      </c>
      <c r="B79" s="296"/>
      <c r="C79" s="297"/>
      <c r="D79" s="255"/>
      <c r="E79" s="280"/>
      <c r="F79" s="238">
        <v>0.0</v>
      </c>
      <c r="G79" s="238">
        <f t="shared" si="8"/>
        <v>0</v>
      </c>
      <c r="H79" s="239">
        <f t="shared" si="9"/>
        <v>0</v>
      </c>
      <c r="I79" s="542"/>
      <c r="J79" s="540" t="str">
        <f t="shared" si="11"/>
        <v/>
      </c>
      <c r="K79" s="252"/>
      <c r="L79" s="242"/>
      <c r="M79" s="243"/>
      <c r="N79" s="249"/>
      <c r="O79" s="245"/>
      <c r="P79" s="245"/>
    </row>
    <row r="80" hidden="1" outlineLevel="1">
      <c r="A80" s="452" t="b">
        <v>0</v>
      </c>
      <c r="B80" s="296"/>
      <c r="C80" s="297"/>
      <c r="D80" s="255"/>
      <c r="E80" s="280"/>
      <c r="F80" s="238">
        <v>0.0</v>
      </c>
      <c r="G80" s="238">
        <f t="shared" si="8"/>
        <v>0</v>
      </c>
      <c r="H80" s="239">
        <f t="shared" si="9"/>
        <v>0</v>
      </c>
      <c r="I80" s="542"/>
      <c r="J80" s="540" t="str">
        <f t="shared" si="11"/>
        <v/>
      </c>
      <c r="K80" s="252"/>
      <c r="L80" s="242"/>
      <c r="M80" s="243"/>
      <c r="N80" s="249"/>
      <c r="O80" s="245"/>
      <c r="P80" s="245"/>
    </row>
    <row r="81" hidden="1" outlineLevel="1">
      <c r="A81" s="452" t="b">
        <v>0</v>
      </c>
      <c r="B81" s="296"/>
      <c r="C81" s="297"/>
      <c r="D81" s="255"/>
      <c r="E81" s="280"/>
      <c r="F81" s="238">
        <v>0.0</v>
      </c>
      <c r="G81" s="238">
        <f t="shared" si="8"/>
        <v>0</v>
      </c>
      <c r="H81" s="239">
        <f t="shared" si="9"/>
        <v>0</v>
      </c>
      <c r="I81" s="542"/>
      <c r="J81" s="540" t="str">
        <f t="shared" si="11"/>
        <v/>
      </c>
      <c r="K81" s="252"/>
      <c r="L81" s="242"/>
      <c r="M81" s="243"/>
      <c r="N81" s="249"/>
      <c r="O81" s="245"/>
      <c r="P81" s="245"/>
    </row>
    <row r="82" hidden="1" outlineLevel="1">
      <c r="A82" s="452" t="b">
        <v>0</v>
      </c>
      <c r="B82" s="296"/>
      <c r="C82" s="297"/>
      <c r="D82" s="255"/>
      <c r="E82" s="280"/>
      <c r="F82" s="238">
        <v>0.0</v>
      </c>
      <c r="G82" s="238">
        <f t="shared" si="8"/>
        <v>0</v>
      </c>
      <c r="H82" s="239">
        <f t="shared" si="9"/>
        <v>0</v>
      </c>
      <c r="I82" s="542"/>
      <c r="J82" s="540" t="str">
        <f t="shared" si="11"/>
        <v/>
      </c>
      <c r="K82" s="252"/>
      <c r="L82" s="242"/>
      <c r="M82" s="243"/>
      <c r="N82" s="249"/>
      <c r="O82" s="245"/>
      <c r="P82" s="245"/>
    </row>
    <row r="83" hidden="1" outlineLevel="1">
      <c r="A83" s="452" t="b">
        <v>0</v>
      </c>
      <c r="B83" s="296"/>
      <c r="C83" s="297"/>
      <c r="D83" s="255"/>
      <c r="E83" s="280"/>
      <c r="F83" s="238">
        <v>0.0</v>
      </c>
      <c r="G83" s="238">
        <f t="shared" si="8"/>
        <v>0</v>
      </c>
      <c r="H83" s="239">
        <f t="shared" si="9"/>
        <v>0</v>
      </c>
      <c r="I83" s="542"/>
      <c r="J83" s="540" t="str">
        <f t="shared" si="11"/>
        <v/>
      </c>
      <c r="K83" s="252"/>
      <c r="L83" s="242"/>
      <c r="M83" s="243"/>
      <c r="N83" s="249"/>
      <c r="O83" s="245"/>
      <c r="P83" s="245"/>
    </row>
    <row r="84" hidden="1" outlineLevel="1">
      <c r="A84" s="452" t="b">
        <v>0</v>
      </c>
      <c r="B84" s="296"/>
      <c r="C84" s="297"/>
      <c r="D84" s="255"/>
      <c r="E84" s="280"/>
      <c r="F84" s="238">
        <v>0.0</v>
      </c>
      <c r="G84" s="238">
        <f t="shared" si="8"/>
        <v>0</v>
      </c>
      <c r="H84" s="239">
        <f t="shared" si="9"/>
        <v>0</v>
      </c>
      <c r="I84" s="542"/>
      <c r="J84" s="540" t="str">
        <f t="shared" si="11"/>
        <v/>
      </c>
      <c r="K84" s="252"/>
      <c r="L84" s="242"/>
      <c r="M84" s="243"/>
      <c r="N84" s="249"/>
      <c r="O84" s="245"/>
      <c r="P84" s="245"/>
    </row>
    <row r="85" hidden="1" outlineLevel="1">
      <c r="A85" s="452" t="b">
        <v>0</v>
      </c>
      <c r="B85" s="296"/>
      <c r="C85" s="297"/>
      <c r="D85" s="255"/>
      <c r="E85" s="280"/>
      <c r="F85" s="238">
        <v>0.0</v>
      </c>
      <c r="G85" s="238">
        <f t="shared" si="8"/>
        <v>0</v>
      </c>
      <c r="H85" s="239">
        <f t="shared" si="9"/>
        <v>0</v>
      </c>
      <c r="I85" s="542"/>
      <c r="J85" s="540" t="str">
        <f t="shared" si="11"/>
        <v/>
      </c>
      <c r="K85" s="252"/>
      <c r="L85" s="242"/>
      <c r="M85" s="243"/>
      <c r="N85" s="249"/>
      <c r="O85" s="245"/>
      <c r="P85" s="245"/>
    </row>
    <row r="86" hidden="1" outlineLevel="1">
      <c r="A86" s="452" t="b">
        <v>0</v>
      </c>
      <c r="B86" s="296"/>
      <c r="C86" s="297"/>
      <c r="D86" s="255"/>
      <c r="E86" s="280"/>
      <c r="F86" s="238">
        <v>0.0</v>
      </c>
      <c r="G86" s="238">
        <f t="shared" si="8"/>
        <v>0</v>
      </c>
      <c r="H86" s="239">
        <f t="shared" si="9"/>
        <v>0</v>
      </c>
      <c r="I86" s="542"/>
      <c r="J86" s="540" t="str">
        <f t="shared" si="11"/>
        <v/>
      </c>
      <c r="K86" s="252"/>
      <c r="L86" s="242"/>
      <c r="M86" s="243"/>
      <c r="N86" s="249"/>
      <c r="O86" s="245"/>
      <c r="P86" s="245"/>
    </row>
    <row r="87" hidden="1" outlineLevel="1">
      <c r="A87" s="452" t="b">
        <v>0</v>
      </c>
      <c r="B87" s="296"/>
      <c r="C87" s="297"/>
      <c r="D87" s="255"/>
      <c r="E87" s="280"/>
      <c r="F87" s="238">
        <v>0.0</v>
      </c>
      <c r="G87" s="238">
        <f t="shared" si="8"/>
        <v>0</v>
      </c>
      <c r="H87" s="239">
        <f t="shared" si="9"/>
        <v>0</v>
      </c>
      <c r="I87" s="542"/>
      <c r="J87" s="540" t="str">
        <f t="shared" si="11"/>
        <v/>
      </c>
      <c r="K87" s="252"/>
      <c r="L87" s="242"/>
      <c r="M87" s="243"/>
      <c r="N87" s="249"/>
      <c r="O87" s="245"/>
      <c r="P87" s="245"/>
    </row>
    <row r="88" hidden="1" outlineLevel="1">
      <c r="A88" s="452" t="b">
        <v>0</v>
      </c>
      <c r="B88" s="296"/>
      <c r="C88" s="297"/>
      <c r="D88" s="255"/>
      <c r="E88" s="280"/>
      <c r="F88" s="238">
        <v>0.0</v>
      </c>
      <c r="G88" s="238">
        <f t="shared" si="8"/>
        <v>0</v>
      </c>
      <c r="H88" s="239">
        <f t="shared" si="9"/>
        <v>0</v>
      </c>
      <c r="I88" s="542"/>
      <c r="J88" s="540" t="str">
        <f t="shared" si="11"/>
        <v/>
      </c>
      <c r="K88" s="252"/>
      <c r="L88" s="242"/>
      <c r="M88" s="243"/>
      <c r="N88" s="249"/>
      <c r="O88" s="245"/>
      <c r="P88" s="245"/>
    </row>
    <row r="89" hidden="1" outlineLevel="1">
      <c r="A89" s="452" t="b">
        <v>0</v>
      </c>
      <c r="B89" s="296"/>
      <c r="C89" s="297"/>
      <c r="D89" s="255"/>
      <c r="E89" s="280"/>
      <c r="F89" s="238">
        <v>0.0</v>
      </c>
      <c r="G89" s="238">
        <f t="shared" si="8"/>
        <v>0</v>
      </c>
      <c r="H89" s="239">
        <f t="shared" si="9"/>
        <v>0</v>
      </c>
      <c r="I89" s="542"/>
      <c r="J89" s="540" t="str">
        <f t="shared" si="11"/>
        <v/>
      </c>
      <c r="K89" s="252"/>
      <c r="L89" s="242"/>
      <c r="M89" s="243"/>
      <c r="N89" s="249"/>
      <c r="O89" s="245"/>
      <c r="P89" s="245"/>
    </row>
    <row r="90" hidden="1" outlineLevel="1">
      <c r="A90" s="452" t="b">
        <v>0</v>
      </c>
      <c r="B90" s="296"/>
      <c r="C90" s="297"/>
      <c r="D90" s="255"/>
      <c r="E90" s="280"/>
      <c r="F90" s="238">
        <v>0.0</v>
      </c>
      <c r="G90" s="238">
        <f t="shared" si="8"/>
        <v>0</v>
      </c>
      <c r="H90" s="239">
        <f t="shared" si="9"/>
        <v>0</v>
      </c>
      <c r="I90" s="542"/>
      <c r="J90" s="540" t="str">
        <f t="shared" si="11"/>
        <v/>
      </c>
      <c r="K90" s="252"/>
      <c r="L90" s="242"/>
      <c r="M90" s="243"/>
      <c r="N90" s="249"/>
      <c r="O90" s="245"/>
      <c r="P90" s="245"/>
    </row>
    <row r="91" hidden="1" outlineLevel="1">
      <c r="A91" s="452" t="b">
        <v>0</v>
      </c>
      <c r="B91" s="296"/>
      <c r="C91" s="297"/>
      <c r="D91" s="255"/>
      <c r="E91" s="280"/>
      <c r="F91" s="238">
        <v>0.0</v>
      </c>
      <c r="G91" s="238">
        <f t="shared" si="8"/>
        <v>0</v>
      </c>
      <c r="H91" s="239">
        <f t="shared" si="9"/>
        <v>0</v>
      </c>
      <c r="I91" s="542"/>
      <c r="J91" s="540" t="str">
        <f t="shared" si="11"/>
        <v/>
      </c>
      <c r="K91" s="252"/>
      <c r="L91" s="242"/>
      <c r="M91" s="243"/>
      <c r="N91" s="249"/>
      <c r="O91" s="245"/>
      <c r="P91" s="245"/>
    </row>
    <row r="92" hidden="1" outlineLevel="1">
      <c r="A92" s="452" t="b">
        <v>0</v>
      </c>
      <c r="B92" s="296"/>
      <c r="C92" s="297"/>
      <c r="D92" s="255"/>
      <c r="E92" s="280"/>
      <c r="F92" s="238">
        <v>0.0</v>
      </c>
      <c r="G92" s="238">
        <f t="shared" si="8"/>
        <v>0</v>
      </c>
      <c r="H92" s="239">
        <f t="shared" si="9"/>
        <v>0</v>
      </c>
      <c r="I92" s="542"/>
      <c r="J92" s="540" t="str">
        <f t="shared" si="11"/>
        <v/>
      </c>
      <c r="K92" s="252"/>
      <c r="L92" s="242"/>
      <c r="M92" s="243"/>
      <c r="N92" s="249"/>
      <c r="O92" s="245"/>
      <c r="P92" s="245"/>
    </row>
    <row r="93" hidden="1" outlineLevel="1">
      <c r="A93" s="452" t="b">
        <v>0</v>
      </c>
      <c r="B93" s="296"/>
      <c r="C93" s="297"/>
      <c r="D93" s="255"/>
      <c r="E93" s="280"/>
      <c r="F93" s="238">
        <v>0.0</v>
      </c>
      <c r="G93" s="238">
        <f t="shared" si="8"/>
        <v>0</v>
      </c>
      <c r="H93" s="239">
        <f t="shared" si="9"/>
        <v>0</v>
      </c>
      <c r="I93" s="542"/>
      <c r="J93" s="540" t="str">
        <f t="shared" si="11"/>
        <v/>
      </c>
      <c r="K93" s="252"/>
      <c r="L93" s="242"/>
      <c r="M93" s="243"/>
      <c r="N93" s="249"/>
      <c r="O93" s="245"/>
      <c r="P93" s="245"/>
    </row>
    <row r="94" hidden="1" outlineLevel="1">
      <c r="A94" s="452" t="b">
        <v>0</v>
      </c>
      <c r="B94" s="296"/>
      <c r="C94" s="297"/>
      <c r="D94" s="255"/>
      <c r="E94" s="280"/>
      <c r="F94" s="238">
        <v>0.0</v>
      </c>
      <c r="G94" s="238">
        <f t="shared" si="8"/>
        <v>0</v>
      </c>
      <c r="H94" s="239">
        <f t="shared" si="9"/>
        <v>0</v>
      </c>
      <c r="I94" s="542"/>
      <c r="J94" s="540" t="str">
        <f t="shared" si="11"/>
        <v/>
      </c>
      <c r="K94" s="252"/>
      <c r="L94" s="242"/>
      <c r="M94" s="243"/>
      <c r="N94" s="249"/>
      <c r="O94" s="245"/>
      <c r="P94" s="245"/>
    </row>
    <row r="95" hidden="1" outlineLevel="1">
      <c r="A95" s="452" t="b">
        <v>0</v>
      </c>
      <c r="B95" s="296"/>
      <c r="C95" s="297"/>
      <c r="D95" s="255"/>
      <c r="E95" s="280"/>
      <c r="F95" s="238">
        <v>0.0</v>
      </c>
      <c r="G95" s="238">
        <f t="shared" si="8"/>
        <v>0</v>
      </c>
      <c r="H95" s="239">
        <f t="shared" si="9"/>
        <v>0</v>
      </c>
      <c r="I95" s="542"/>
      <c r="J95" s="540" t="str">
        <f t="shared" si="11"/>
        <v/>
      </c>
      <c r="K95" s="252"/>
      <c r="L95" s="242"/>
      <c r="M95" s="243"/>
      <c r="N95" s="249"/>
      <c r="O95" s="245"/>
      <c r="P95" s="245"/>
    </row>
    <row r="96" hidden="1" outlineLevel="1">
      <c r="A96" s="452" t="b">
        <v>0</v>
      </c>
      <c r="B96" s="296"/>
      <c r="C96" s="297"/>
      <c r="D96" s="255"/>
      <c r="E96" s="280"/>
      <c r="F96" s="238">
        <v>0.0</v>
      </c>
      <c r="G96" s="238">
        <f t="shared" si="8"/>
        <v>0</v>
      </c>
      <c r="H96" s="239">
        <f t="shared" si="9"/>
        <v>0</v>
      </c>
      <c r="I96" s="542"/>
      <c r="J96" s="540" t="str">
        <f t="shared" si="11"/>
        <v/>
      </c>
      <c r="K96" s="252"/>
      <c r="L96" s="242"/>
      <c r="M96" s="243"/>
      <c r="N96" s="249"/>
      <c r="O96" s="245"/>
      <c r="P96" s="245"/>
    </row>
    <row r="97" hidden="1" outlineLevel="1">
      <c r="A97" s="452" t="b">
        <v>0</v>
      </c>
      <c r="B97" s="296"/>
      <c r="C97" s="297"/>
      <c r="D97" s="255"/>
      <c r="E97" s="280"/>
      <c r="F97" s="238">
        <v>0.0</v>
      </c>
      <c r="G97" s="238">
        <f t="shared" si="8"/>
        <v>0</v>
      </c>
      <c r="H97" s="239">
        <f t="shared" si="9"/>
        <v>0</v>
      </c>
      <c r="I97" s="542"/>
      <c r="J97" s="540" t="str">
        <f t="shared" si="11"/>
        <v/>
      </c>
      <c r="K97" s="252"/>
      <c r="L97" s="242"/>
      <c r="M97" s="243"/>
      <c r="N97" s="249"/>
      <c r="O97" s="245"/>
      <c r="P97" s="245"/>
    </row>
    <row r="98" hidden="1" outlineLevel="1">
      <c r="A98" s="452" t="b">
        <v>0</v>
      </c>
      <c r="B98" s="296"/>
      <c r="C98" s="297"/>
      <c r="D98" s="255"/>
      <c r="E98" s="280"/>
      <c r="F98" s="238">
        <v>0.0</v>
      </c>
      <c r="G98" s="238">
        <f t="shared" si="8"/>
        <v>0</v>
      </c>
      <c r="H98" s="239">
        <f t="shared" si="9"/>
        <v>0</v>
      </c>
      <c r="I98" s="542"/>
      <c r="J98" s="540" t="str">
        <f t="shared" si="11"/>
        <v/>
      </c>
      <c r="K98" s="252"/>
      <c r="L98" s="242"/>
      <c r="M98" s="243"/>
      <c r="N98" s="249"/>
      <c r="O98" s="245"/>
      <c r="P98" s="245"/>
    </row>
    <row r="99" hidden="1" outlineLevel="1">
      <c r="A99" s="452" t="b">
        <v>0</v>
      </c>
      <c r="B99" s="296"/>
      <c r="C99" s="297"/>
      <c r="D99" s="255"/>
      <c r="E99" s="280"/>
      <c r="F99" s="238">
        <v>0.0</v>
      </c>
      <c r="G99" s="238">
        <f t="shared" si="8"/>
        <v>0</v>
      </c>
      <c r="H99" s="239">
        <f t="shared" si="9"/>
        <v>0</v>
      </c>
      <c r="I99" s="542"/>
      <c r="J99" s="540" t="str">
        <f t="shared" si="11"/>
        <v/>
      </c>
      <c r="K99" s="252"/>
      <c r="L99" s="242"/>
      <c r="M99" s="243"/>
      <c r="N99" s="249"/>
      <c r="O99" s="245"/>
      <c r="P99" s="245"/>
    </row>
    <row r="100" hidden="1" outlineLevel="1">
      <c r="A100" s="452" t="b">
        <v>0</v>
      </c>
      <c r="B100" s="296"/>
      <c r="C100" s="297"/>
      <c r="D100" s="255"/>
      <c r="E100" s="280"/>
      <c r="F100" s="238">
        <v>0.0</v>
      </c>
      <c r="G100" s="238">
        <f t="shared" si="8"/>
        <v>0</v>
      </c>
      <c r="H100" s="239">
        <f t="shared" si="9"/>
        <v>0</v>
      </c>
      <c r="I100" s="542"/>
      <c r="J100" s="540" t="str">
        <f t="shared" si="11"/>
        <v/>
      </c>
      <c r="K100" s="252"/>
      <c r="L100" s="242"/>
      <c r="M100" s="243"/>
      <c r="N100" s="249"/>
      <c r="O100" s="245"/>
      <c r="P100" s="245"/>
    </row>
    <row r="101" hidden="1" outlineLevel="1">
      <c r="A101" s="452" t="b">
        <v>0</v>
      </c>
      <c r="B101" s="296"/>
      <c r="C101" s="297"/>
      <c r="D101" s="255"/>
      <c r="E101" s="280"/>
      <c r="F101" s="238">
        <v>0.0</v>
      </c>
      <c r="G101" s="238">
        <f t="shared" si="8"/>
        <v>0</v>
      </c>
      <c r="H101" s="239">
        <f t="shared" si="9"/>
        <v>0</v>
      </c>
      <c r="I101" s="542"/>
      <c r="J101" s="540" t="str">
        <f t="shared" si="11"/>
        <v/>
      </c>
      <c r="K101" s="252"/>
      <c r="L101" s="242"/>
      <c r="M101" s="243"/>
      <c r="N101" s="249"/>
      <c r="O101" s="245"/>
      <c r="P101" s="245"/>
    </row>
    <row r="102" hidden="1" outlineLevel="1">
      <c r="A102" s="452" t="b">
        <v>0</v>
      </c>
      <c r="B102" s="296"/>
      <c r="C102" s="297"/>
      <c r="D102" s="255"/>
      <c r="E102" s="280"/>
      <c r="F102" s="238">
        <v>0.0</v>
      </c>
      <c r="G102" s="238">
        <f t="shared" si="8"/>
        <v>0</v>
      </c>
      <c r="H102" s="239">
        <f t="shared" si="9"/>
        <v>0</v>
      </c>
      <c r="I102" s="542"/>
      <c r="J102" s="540" t="str">
        <f t="shared" si="11"/>
        <v/>
      </c>
      <c r="K102" s="252"/>
      <c r="L102" s="242"/>
      <c r="M102" s="243"/>
      <c r="N102" s="249"/>
      <c r="O102" s="245"/>
      <c r="P102" s="245"/>
    </row>
    <row r="103" hidden="1" outlineLevel="1">
      <c r="A103" s="452" t="b">
        <v>0</v>
      </c>
      <c r="B103" s="296"/>
      <c r="C103" s="297"/>
      <c r="D103" s="255"/>
      <c r="E103" s="280"/>
      <c r="F103" s="238">
        <v>0.0</v>
      </c>
      <c r="G103" s="238">
        <f t="shared" si="8"/>
        <v>0</v>
      </c>
      <c r="H103" s="239">
        <f t="shared" si="9"/>
        <v>0</v>
      </c>
      <c r="I103" s="542"/>
      <c r="J103" s="540" t="str">
        <f t="shared" si="11"/>
        <v/>
      </c>
      <c r="K103" s="252"/>
      <c r="L103" s="242"/>
      <c r="M103" s="243"/>
      <c r="N103" s="249"/>
      <c r="O103" s="245"/>
      <c r="P103" s="245"/>
    </row>
    <row r="104" hidden="1" outlineLevel="1">
      <c r="A104" s="452" t="b">
        <v>0</v>
      </c>
      <c r="B104" s="296"/>
      <c r="C104" s="297"/>
      <c r="D104" s="255"/>
      <c r="E104" s="280"/>
      <c r="F104" s="238">
        <v>0.0</v>
      </c>
      <c r="G104" s="238">
        <f t="shared" si="8"/>
        <v>0</v>
      </c>
      <c r="H104" s="239">
        <f t="shared" si="9"/>
        <v>0</v>
      </c>
      <c r="I104" s="542"/>
      <c r="J104" s="540" t="str">
        <f t="shared" si="11"/>
        <v/>
      </c>
      <c r="K104" s="252"/>
      <c r="L104" s="242"/>
      <c r="M104" s="243"/>
      <c r="N104" s="249"/>
      <c r="O104" s="245"/>
      <c r="P104" s="245"/>
    </row>
    <row r="105" hidden="1" outlineLevel="1">
      <c r="A105" s="452" t="b">
        <v>0</v>
      </c>
      <c r="B105" s="296"/>
      <c r="C105" s="297"/>
      <c r="D105" s="255"/>
      <c r="E105" s="280"/>
      <c r="F105" s="238">
        <v>0.0</v>
      </c>
      <c r="G105" s="238">
        <f t="shared" si="8"/>
        <v>0</v>
      </c>
      <c r="H105" s="239">
        <f t="shared" si="9"/>
        <v>0</v>
      </c>
      <c r="I105" s="542"/>
      <c r="J105" s="540" t="str">
        <f t="shared" si="11"/>
        <v/>
      </c>
      <c r="K105" s="252"/>
      <c r="L105" s="242"/>
      <c r="M105" s="243"/>
      <c r="N105" s="249"/>
      <c r="O105" s="245"/>
      <c r="P105" s="245"/>
    </row>
    <row r="106" hidden="1" outlineLevel="1">
      <c r="A106" s="452" t="b">
        <v>0</v>
      </c>
      <c r="B106" s="296"/>
      <c r="C106" s="297"/>
      <c r="D106" s="255"/>
      <c r="E106" s="280"/>
      <c r="F106" s="238">
        <v>0.0</v>
      </c>
      <c r="G106" s="238">
        <f t="shared" si="8"/>
        <v>0</v>
      </c>
      <c r="H106" s="239">
        <f t="shared" si="9"/>
        <v>0</v>
      </c>
      <c r="I106" s="542"/>
      <c r="J106" s="540" t="str">
        <f t="shared" si="11"/>
        <v/>
      </c>
      <c r="K106" s="252"/>
      <c r="L106" s="242"/>
      <c r="M106" s="243"/>
      <c r="N106" s="249"/>
      <c r="O106" s="245"/>
      <c r="P106" s="245"/>
    </row>
    <row r="107" hidden="1" outlineLevel="1">
      <c r="A107" s="452" t="b">
        <v>0</v>
      </c>
      <c r="B107" s="296"/>
      <c r="C107" s="297"/>
      <c r="D107" s="255"/>
      <c r="E107" s="280"/>
      <c r="F107" s="238">
        <v>0.0</v>
      </c>
      <c r="G107" s="238">
        <f t="shared" si="8"/>
        <v>0</v>
      </c>
      <c r="H107" s="239">
        <f t="shared" si="9"/>
        <v>0</v>
      </c>
      <c r="I107" s="542"/>
      <c r="J107" s="540" t="str">
        <f t="shared" si="11"/>
        <v/>
      </c>
      <c r="K107" s="252"/>
      <c r="L107" s="242"/>
      <c r="M107" s="243"/>
      <c r="N107" s="249"/>
      <c r="O107" s="245"/>
      <c r="P107" s="245"/>
    </row>
    <row r="108" hidden="1" outlineLevel="1">
      <c r="A108" s="452" t="b">
        <v>0</v>
      </c>
      <c r="B108" s="296"/>
      <c r="C108" s="297"/>
      <c r="D108" s="255"/>
      <c r="E108" s="280"/>
      <c r="F108" s="238">
        <v>0.0</v>
      </c>
      <c r="G108" s="238">
        <f t="shared" si="8"/>
        <v>0</v>
      </c>
      <c r="H108" s="239">
        <f t="shared" si="9"/>
        <v>0</v>
      </c>
      <c r="I108" s="542"/>
      <c r="J108" s="540" t="str">
        <f t="shared" si="11"/>
        <v/>
      </c>
      <c r="K108" s="252"/>
      <c r="L108" s="242"/>
      <c r="M108" s="243"/>
      <c r="N108" s="249"/>
      <c r="O108" s="245"/>
      <c r="P108" s="245"/>
    </row>
    <row r="109" hidden="1" outlineLevel="1">
      <c r="A109" s="452" t="b">
        <v>0</v>
      </c>
      <c r="B109" s="296"/>
      <c r="C109" s="297"/>
      <c r="D109" s="255"/>
      <c r="E109" s="280"/>
      <c r="F109" s="238">
        <v>0.0</v>
      </c>
      <c r="G109" s="238">
        <f t="shared" si="8"/>
        <v>0</v>
      </c>
      <c r="H109" s="239">
        <f t="shared" si="9"/>
        <v>0</v>
      </c>
      <c r="I109" s="542"/>
      <c r="J109" s="540" t="str">
        <f t="shared" si="11"/>
        <v/>
      </c>
      <c r="K109" s="252"/>
      <c r="L109" s="242"/>
      <c r="M109" s="243"/>
      <c r="N109" s="249"/>
      <c r="O109" s="245"/>
      <c r="P109" s="245"/>
    </row>
    <row r="110" hidden="1" outlineLevel="1">
      <c r="A110" s="452" t="b">
        <v>0</v>
      </c>
      <c r="B110" s="296"/>
      <c r="C110" s="297"/>
      <c r="D110" s="255"/>
      <c r="E110" s="280"/>
      <c r="F110" s="238">
        <v>0.0</v>
      </c>
      <c r="G110" s="238">
        <f t="shared" si="8"/>
        <v>0</v>
      </c>
      <c r="H110" s="239">
        <f t="shared" si="9"/>
        <v>0</v>
      </c>
      <c r="I110" s="542"/>
      <c r="J110" s="540" t="str">
        <f t="shared" si="11"/>
        <v/>
      </c>
      <c r="K110" s="252"/>
      <c r="L110" s="242"/>
      <c r="M110" s="243"/>
      <c r="N110" s="249"/>
      <c r="O110" s="245"/>
      <c r="P110" s="245"/>
    </row>
    <row r="111" hidden="1" outlineLevel="1">
      <c r="A111" s="452" t="b">
        <v>0</v>
      </c>
      <c r="B111" s="296"/>
      <c r="C111" s="297"/>
      <c r="D111" s="255"/>
      <c r="E111" s="280"/>
      <c r="F111" s="238">
        <v>0.0</v>
      </c>
      <c r="G111" s="238">
        <f t="shared" si="8"/>
        <v>0</v>
      </c>
      <c r="H111" s="239">
        <f t="shared" si="9"/>
        <v>0</v>
      </c>
      <c r="I111" s="542"/>
      <c r="J111" s="540" t="str">
        <f t="shared" si="11"/>
        <v/>
      </c>
      <c r="K111" s="252"/>
      <c r="L111" s="242"/>
      <c r="M111" s="243"/>
      <c r="N111" s="249"/>
      <c r="O111" s="245"/>
      <c r="P111" s="245"/>
    </row>
    <row r="112" hidden="1" outlineLevel="1">
      <c r="A112" s="452" t="b">
        <v>0</v>
      </c>
      <c r="B112" s="296"/>
      <c r="C112" s="297"/>
      <c r="D112" s="255"/>
      <c r="E112" s="280"/>
      <c r="F112" s="238">
        <v>0.0</v>
      </c>
      <c r="G112" s="238">
        <f t="shared" si="8"/>
        <v>0</v>
      </c>
      <c r="H112" s="239">
        <f t="shared" si="9"/>
        <v>0</v>
      </c>
      <c r="I112" s="542"/>
      <c r="J112" s="540" t="str">
        <f t="shared" si="11"/>
        <v/>
      </c>
      <c r="K112" s="252"/>
      <c r="L112" s="242"/>
      <c r="M112" s="243"/>
      <c r="N112" s="249"/>
      <c r="O112" s="245"/>
      <c r="P112" s="245"/>
    </row>
    <row r="113" hidden="1" outlineLevel="1">
      <c r="A113" s="452" t="b">
        <v>0</v>
      </c>
      <c r="B113" s="296"/>
      <c r="C113" s="297"/>
      <c r="D113" s="255"/>
      <c r="E113" s="280"/>
      <c r="F113" s="238">
        <v>0.0</v>
      </c>
      <c r="G113" s="238">
        <f t="shared" si="8"/>
        <v>0</v>
      </c>
      <c r="H113" s="239">
        <f t="shared" si="9"/>
        <v>0</v>
      </c>
      <c r="I113" s="542"/>
      <c r="J113" s="540" t="str">
        <f t="shared" si="11"/>
        <v/>
      </c>
      <c r="K113" s="252"/>
      <c r="L113" s="242"/>
      <c r="M113" s="243"/>
      <c r="N113" s="249"/>
      <c r="O113" s="245"/>
      <c r="P113" s="245"/>
    </row>
    <row r="114" hidden="1" outlineLevel="1">
      <c r="A114" s="452" t="b">
        <v>0</v>
      </c>
      <c r="B114" s="296"/>
      <c r="C114" s="297"/>
      <c r="D114" s="255"/>
      <c r="E114" s="280"/>
      <c r="F114" s="238">
        <v>0.0</v>
      </c>
      <c r="G114" s="238">
        <f t="shared" si="8"/>
        <v>0</v>
      </c>
      <c r="H114" s="239">
        <f t="shared" si="9"/>
        <v>0</v>
      </c>
      <c r="I114" s="542"/>
      <c r="J114" s="540" t="str">
        <f t="shared" si="11"/>
        <v/>
      </c>
      <c r="K114" s="252"/>
      <c r="L114" s="242"/>
      <c r="M114" s="243"/>
      <c r="N114" s="249"/>
      <c r="O114" s="245"/>
      <c r="P114" s="245"/>
    </row>
    <row r="115" hidden="1" outlineLevel="1">
      <c r="A115" s="452" t="b">
        <v>0</v>
      </c>
      <c r="B115" s="296"/>
      <c r="C115" s="297"/>
      <c r="D115" s="255"/>
      <c r="E115" s="280"/>
      <c r="F115" s="238">
        <v>0.0</v>
      </c>
      <c r="G115" s="238">
        <f t="shared" si="8"/>
        <v>0</v>
      </c>
      <c r="H115" s="239">
        <f t="shared" si="9"/>
        <v>0</v>
      </c>
      <c r="I115" s="542"/>
      <c r="J115" s="540" t="str">
        <f t="shared" si="11"/>
        <v/>
      </c>
      <c r="K115" s="252"/>
      <c r="L115" s="242"/>
      <c r="M115" s="243"/>
      <c r="N115" s="249"/>
      <c r="O115" s="245"/>
      <c r="P115" s="245"/>
    </row>
    <row r="116" hidden="1" outlineLevel="1">
      <c r="A116" s="452" t="b">
        <v>0</v>
      </c>
      <c r="B116" s="296"/>
      <c r="C116" s="297"/>
      <c r="D116" s="255"/>
      <c r="E116" s="280"/>
      <c r="F116" s="238">
        <v>0.0</v>
      </c>
      <c r="G116" s="238">
        <f t="shared" si="8"/>
        <v>0</v>
      </c>
      <c r="H116" s="239">
        <f t="shared" si="9"/>
        <v>0</v>
      </c>
      <c r="I116" s="542"/>
      <c r="J116" s="540" t="str">
        <f t="shared" si="11"/>
        <v/>
      </c>
      <c r="K116" s="252"/>
      <c r="L116" s="242"/>
      <c r="M116" s="243"/>
      <c r="N116" s="249"/>
      <c r="O116" s="245"/>
      <c r="P116" s="245"/>
    </row>
    <row r="117" hidden="1" outlineLevel="1">
      <c r="A117" s="452" t="b">
        <v>0</v>
      </c>
      <c r="B117" s="296"/>
      <c r="C117" s="297"/>
      <c r="D117" s="255"/>
      <c r="E117" s="280"/>
      <c r="F117" s="238">
        <v>0.0</v>
      </c>
      <c r="G117" s="238">
        <f t="shared" si="8"/>
        <v>0</v>
      </c>
      <c r="H117" s="239">
        <f t="shared" si="9"/>
        <v>0</v>
      </c>
      <c r="I117" s="542"/>
      <c r="J117" s="540" t="str">
        <f t="shared" si="11"/>
        <v/>
      </c>
      <c r="K117" s="252"/>
      <c r="L117" s="242"/>
      <c r="M117" s="243"/>
      <c r="N117" s="249"/>
      <c r="O117" s="245"/>
      <c r="P117" s="245"/>
    </row>
    <row r="118" hidden="1" outlineLevel="1">
      <c r="A118" s="452" t="b">
        <v>0</v>
      </c>
      <c r="B118" s="296"/>
      <c r="C118" s="297"/>
      <c r="D118" s="255"/>
      <c r="E118" s="280"/>
      <c r="F118" s="238">
        <v>0.0</v>
      </c>
      <c r="G118" s="238">
        <f t="shared" si="8"/>
        <v>0</v>
      </c>
      <c r="H118" s="239">
        <f t="shared" si="9"/>
        <v>0</v>
      </c>
      <c r="I118" s="542"/>
      <c r="J118" s="540" t="str">
        <f t="shared" si="11"/>
        <v/>
      </c>
      <c r="K118" s="252"/>
      <c r="L118" s="242"/>
      <c r="M118" s="243"/>
      <c r="N118" s="249"/>
      <c r="O118" s="245"/>
      <c r="P118" s="245"/>
    </row>
    <row r="119" hidden="1" outlineLevel="1">
      <c r="A119" s="452" t="b">
        <v>0</v>
      </c>
      <c r="B119" s="296"/>
      <c r="C119" s="297"/>
      <c r="D119" s="255"/>
      <c r="E119" s="280"/>
      <c r="F119" s="238">
        <v>0.0</v>
      </c>
      <c r="G119" s="238">
        <f t="shared" si="8"/>
        <v>0</v>
      </c>
      <c r="H119" s="239">
        <f t="shared" si="9"/>
        <v>0</v>
      </c>
      <c r="I119" s="542"/>
      <c r="J119" s="540" t="str">
        <f t="shared" si="11"/>
        <v/>
      </c>
      <c r="K119" s="252"/>
      <c r="L119" s="242"/>
      <c r="M119" s="243"/>
      <c r="N119" s="249"/>
      <c r="O119" s="245"/>
      <c r="P119" s="245"/>
    </row>
    <row r="120" hidden="1" outlineLevel="1">
      <c r="A120" s="452" t="b">
        <v>0</v>
      </c>
      <c r="B120" s="296"/>
      <c r="C120" s="297"/>
      <c r="D120" s="255"/>
      <c r="E120" s="280"/>
      <c r="F120" s="238">
        <v>0.0</v>
      </c>
      <c r="G120" s="238">
        <f t="shared" si="8"/>
        <v>0</v>
      </c>
      <c r="H120" s="239">
        <f t="shared" si="9"/>
        <v>0</v>
      </c>
      <c r="I120" s="542"/>
      <c r="J120" s="540" t="str">
        <f t="shared" si="11"/>
        <v/>
      </c>
      <c r="K120" s="252"/>
      <c r="L120" s="242"/>
      <c r="M120" s="243"/>
      <c r="N120" s="249"/>
      <c r="O120" s="245"/>
      <c r="P120" s="245"/>
    </row>
    <row r="121" hidden="1" outlineLevel="1">
      <c r="A121" s="452" t="b">
        <v>0</v>
      </c>
      <c r="B121" s="296"/>
      <c r="C121" s="297"/>
      <c r="D121" s="255"/>
      <c r="E121" s="280"/>
      <c r="F121" s="238">
        <v>0.0</v>
      </c>
      <c r="G121" s="238">
        <f t="shared" si="8"/>
        <v>0</v>
      </c>
      <c r="H121" s="239">
        <f t="shared" si="9"/>
        <v>0</v>
      </c>
      <c r="I121" s="542"/>
      <c r="J121" s="540" t="str">
        <f t="shared" si="11"/>
        <v/>
      </c>
      <c r="K121" s="252"/>
      <c r="L121" s="242"/>
      <c r="M121" s="243"/>
      <c r="N121" s="249"/>
      <c r="O121" s="245"/>
      <c r="P121" s="245"/>
    </row>
    <row r="122" hidden="1" outlineLevel="1">
      <c r="A122" s="452" t="b">
        <v>0</v>
      </c>
      <c r="B122" s="296"/>
      <c r="C122" s="297"/>
      <c r="D122" s="255"/>
      <c r="E122" s="280"/>
      <c r="F122" s="238">
        <v>0.0</v>
      </c>
      <c r="G122" s="238">
        <f t="shared" si="8"/>
        <v>0</v>
      </c>
      <c r="H122" s="239">
        <f t="shared" si="9"/>
        <v>0</v>
      </c>
      <c r="I122" s="542"/>
      <c r="J122" s="540" t="str">
        <f t="shared" si="11"/>
        <v/>
      </c>
      <c r="K122" s="252"/>
      <c r="L122" s="242"/>
      <c r="M122" s="243"/>
      <c r="N122" s="249"/>
      <c r="O122" s="245"/>
      <c r="P122" s="245"/>
    </row>
    <row r="123" hidden="1" outlineLevel="1">
      <c r="A123" s="452" t="b">
        <v>0</v>
      </c>
      <c r="B123" s="296"/>
      <c r="C123" s="297"/>
      <c r="D123" s="255"/>
      <c r="E123" s="280"/>
      <c r="F123" s="238">
        <v>0.0</v>
      </c>
      <c r="G123" s="238">
        <f t="shared" si="8"/>
        <v>0</v>
      </c>
      <c r="H123" s="239">
        <f t="shared" si="9"/>
        <v>0</v>
      </c>
      <c r="I123" s="542"/>
      <c r="J123" s="540" t="str">
        <f t="shared" si="11"/>
        <v/>
      </c>
      <c r="K123" s="252"/>
      <c r="L123" s="242"/>
      <c r="M123" s="243"/>
      <c r="N123" s="249"/>
      <c r="O123" s="245"/>
      <c r="P123" s="245"/>
    </row>
    <row r="124" hidden="1" outlineLevel="1">
      <c r="A124" s="452" t="b">
        <v>0</v>
      </c>
      <c r="B124" s="296"/>
      <c r="C124" s="297"/>
      <c r="D124" s="255"/>
      <c r="E124" s="280"/>
      <c r="F124" s="238">
        <v>0.0</v>
      </c>
      <c r="G124" s="238">
        <f t="shared" si="8"/>
        <v>0</v>
      </c>
      <c r="H124" s="239">
        <f t="shared" si="9"/>
        <v>0</v>
      </c>
      <c r="I124" s="542"/>
      <c r="J124" s="540" t="str">
        <f t="shared" si="11"/>
        <v/>
      </c>
      <c r="K124" s="252"/>
      <c r="L124" s="242"/>
      <c r="M124" s="243"/>
      <c r="N124" s="249"/>
      <c r="O124" s="245"/>
      <c r="P124" s="245"/>
    </row>
    <row r="125" hidden="1" outlineLevel="1">
      <c r="A125" s="452" t="b">
        <v>0</v>
      </c>
      <c r="B125" s="296"/>
      <c r="C125" s="297"/>
      <c r="D125" s="255"/>
      <c r="E125" s="280"/>
      <c r="F125" s="238">
        <v>0.0</v>
      </c>
      <c r="G125" s="238">
        <f t="shared" si="8"/>
        <v>0</v>
      </c>
      <c r="H125" s="239">
        <f t="shared" si="9"/>
        <v>0</v>
      </c>
      <c r="I125" s="542"/>
      <c r="J125" s="540" t="str">
        <f t="shared" si="11"/>
        <v/>
      </c>
      <c r="K125" s="252"/>
      <c r="L125" s="242"/>
      <c r="M125" s="243"/>
      <c r="N125" s="249"/>
      <c r="O125" s="245"/>
      <c r="P125" s="245"/>
    </row>
    <row r="126" hidden="1" outlineLevel="1">
      <c r="A126" s="452" t="b">
        <v>0</v>
      </c>
      <c r="B126" s="296"/>
      <c r="C126" s="297"/>
      <c r="D126" s="255"/>
      <c r="E126" s="280"/>
      <c r="F126" s="238">
        <v>0.0</v>
      </c>
      <c r="G126" s="238">
        <f t="shared" si="8"/>
        <v>0</v>
      </c>
      <c r="H126" s="239">
        <f t="shared" si="9"/>
        <v>0</v>
      </c>
      <c r="I126" s="542"/>
      <c r="J126" s="540" t="str">
        <f t="shared" si="11"/>
        <v/>
      </c>
      <c r="K126" s="252"/>
      <c r="L126" s="242"/>
      <c r="M126" s="243"/>
      <c r="N126" s="249"/>
      <c r="O126" s="245"/>
      <c r="P126" s="245"/>
    </row>
    <row r="127" hidden="1" outlineLevel="1">
      <c r="A127" s="452" t="b">
        <v>0</v>
      </c>
      <c r="B127" s="296"/>
      <c r="C127" s="297"/>
      <c r="D127" s="255"/>
      <c r="E127" s="280"/>
      <c r="F127" s="238">
        <v>0.0</v>
      </c>
      <c r="G127" s="238">
        <f t="shared" si="8"/>
        <v>0</v>
      </c>
      <c r="H127" s="239">
        <f t="shared" si="9"/>
        <v>0</v>
      </c>
      <c r="I127" s="542"/>
      <c r="J127" s="540" t="str">
        <f t="shared" si="11"/>
        <v/>
      </c>
      <c r="K127" s="252"/>
      <c r="L127" s="242"/>
      <c r="M127" s="243"/>
      <c r="N127" s="249"/>
      <c r="O127" s="245"/>
      <c r="P127" s="245"/>
    </row>
    <row r="128" hidden="1" outlineLevel="1">
      <c r="A128" s="452" t="b">
        <v>0</v>
      </c>
      <c r="B128" s="296"/>
      <c r="C128" s="297"/>
      <c r="D128" s="255"/>
      <c r="E128" s="280"/>
      <c r="F128" s="238">
        <v>0.0</v>
      </c>
      <c r="G128" s="238">
        <f t="shared" si="8"/>
        <v>0</v>
      </c>
      <c r="H128" s="239">
        <f t="shared" si="9"/>
        <v>0</v>
      </c>
      <c r="I128" s="542"/>
      <c r="J128" s="540" t="str">
        <f t="shared" si="11"/>
        <v/>
      </c>
      <c r="K128" s="252"/>
      <c r="L128" s="242"/>
      <c r="M128" s="243"/>
      <c r="N128" s="249"/>
      <c r="O128" s="245"/>
      <c r="P128" s="245"/>
    </row>
    <row r="129" hidden="1" outlineLevel="1">
      <c r="A129" s="452" t="b">
        <v>0</v>
      </c>
      <c r="B129" s="296"/>
      <c r="C129" s="297"/>
      <c r="D129" s="255"/>
      <c r="E129" s="280"/>
      <c r="F129" s="238">
        <v>0.0</v>
      </c>
      <c r="G129" s="238">
        <f t="shared" si="8"/>
        <v>0</v>
      </c>
      <c r="H129" s="239">
        <f t="shared" si="9"/>
        <v>0</v>
      </c>
      <c r="I129" s="542"/>
      <c r="J129" s="540" t="str">
        <f t="shared" si="11"/>
        <v/>
      </c>
      <c r="K129" s="252"/>
      <c r="L129" s="242"/>
      <c r="M129" s="243"/>
      <c r="N129" s="249"/>
      <c r="O129" s="245"/>
      <c r="P129" s="245"/>
    </row>
    <row r="130" hidden="1" outlineLevel="1">
      <c r="A130" s="452" t="b">
        <v>0</v>
      </c>
      <c r="B130" s="296"/>
      <c r="C130" s="297"/>
      <c r="D130" s="255"/>
      <c r="E130" s="280"/>
      <c r="F130" s="238">
        <v>0.0</v>
      </c>
      <c r="G130" s="238">
        <f t="shared" si="8"/>
        <v>0</v>
      </c>
      <c r="H130" s="239">
        <f t="shared" si="9"/>
        <v>0</v>
      </c>
      <c r="I130" s="542"/>
      <c r="J130" s="540" t="str">
        <f t="shared" si="11"/>
        <v/>
      </c>
      <c r="K130" s="252"/>
      <c r="L130" s="242"/>
      <c r="M130" s="243"/>
      <c r="N130" s="249"/>
      <c r="O130" s="245"/>
      <c r="P130" s="245"/>
    </row>
    <row r="131" hidden="1" outlineLevel="1">
      <c r="A131" s="452" t="b">
        <v>0</v>
      </c>
      <c r="B131" s="296"/>
      <c r="C131" s="297"/>
      <c r="D131" s="255"/>
      <c r="E131" s="280"/>
      <c r="F131" s="238">
        <v>0.0</v>
      </c>
      <c r="G131" s="238">
        <f t="shared" si="8"/>
        <v>0</v>
      </c>
      <c r="H131" s="239">
        <f t="shared" si="9"/>
        <v>0</v>
      </c>
      <c r="I131" s="542"/>
      <c r="J131" s="540" t="str">
        <f t="shared" si="11"/>
        <v/>
      </c>
      <c r="K131" s="252"/>
      <c r="L131" s="242"/>
      <c r="M131" s="243"/>
      <c r="N131" s="249"/>
      <c r="O131" s="245"/>
      <c r="P131" s="245"/>
    </row>
    <row r="132" hidden="1" outlineLevel="1">
      <c r="A132" s="452" t="b">
        <v>0</v>
      </c>
      <c r="B132" s="296"/>
      <c r="C132" s="297"/>
      <c r="D132" s="255"/>
      <c r="E132" s="280"/>
      <c r="F132" s="238">
        <v>0.0</v>
      </c>
      <c r="G132" s="238">
        <f t="shared" si="8"/>
        <v>0</v>
      </c>
      <c r="H132" s="239">
        <f t="shared" si="9"/>
        <v>0</v>
      </c>
      <c r="I132" s="542"/>
      <c r="J132" s="540" t="str">
        <f t="shared" si="11"/>
        <v/>
      </c>
      <c r="K132" s="252"/>
      <c r="L132" s="242"/>
      <c r="M132" s="243"/>
      <c r="N132" s="249"/>
      <c r="O132" s="245"/>
      <c r="P132" s="245"/>
    </row>
    <row r="133" hidden="1" outlineLevel="1">
      <c r="A133" s="452" t="b">
        <v>0</v>
      </c>
      <c r="B133" s="296"/>
      <c r="C133" s="297"/>
      <c r="D133" s="255"/>
      <c r="E133" s="280"/>
      <c r="F133" s="238">
        <v>0.0</v>
      </c>
      <c r="G133" s="238">
        <f t="shared" si="8"/>
        <v>0</v>
      </c>
      <c r="H133" s="239">
        <f t="shared" si="9"/>
        <v>0</v>
      </c>
      <c r="I133" s="542"/>
      <c r="J133" s="540" t="str">
        <f t="shared" si="11"/>
        <v/>
      </c>
      <c r="K133" s="252"/>
      <c r="L133" s="242"/>
      <c r="M133" s="243"/>
      <c r="N133" s="249"/>
      <c r="O133" s="245"/>
      <c r="P133" s="245"/>
    </row>
    <row r="134" hidden="1" outlineLevel="1">
      <c r="A134" s="452" t="b">
        <v>0</v>
      </c>
      <c r="B134" s="296"/>
      <c r="C134" s="297"/>
      <c r="D134" s="255"/>
      <c r="E134" s="280"/>
      <c r="F134" s="238">
        <v>0.0</v>
      </c>
      <c r="G134" s="238">
        <f t="shared" si="8"/>
        <v>0</v>
      </c>
      <c r="H134" s="239">
        <f t="shared" si="9"/>
        <v>0</v>
      </c>
      <c r="I134" s="542"/>
      <c r="J134" s="540" t="str">
        <f t="shared" si="11"/>
        <v/>
      </c>
      <c r="K134" s="252"/>
      <c r="L134" s="242"/>
      <c r="M134" s="243"/>
      <c r="N134" s="249"/>
      <c r="O134" s="245"/>
      <c r="P134" s="245"/>
    </row>
    <row r="135" hidden="1" outlineLevel="1">
      <c r="A135" s="452" t="b">
        <v>0</v>
      </c>
      <c r="B135" s="296"/>
      <c r="C135" s="297"/>
      <c r="D135" s="255"/>
      <c r="E135" s="280"/>
      <c r="F135" s="238">
        <v>0.0</v>
      </c>
      <c r="G135" s="238">
        <f t="shared" si="8"/>
        <v>0</v>
      </c>
      <c r="H135" s="239">
        <f t="shared" si="9"/>
        <v>0</v>
      </c>
      <c r="I135" s="542"/>
      <c r="J135" s="540" t="str">
        <f t="shared" si="11"/>
        <v/>
      </c>
      <c r="K135" s="252"/>
      <c r="L135" s="242"/>
      <c r="M135" s="243"/>
      <c r="N135" s="249"/>
      <c r="O135" s="245"/>
      <c r="P135" s="245"/>
    </row>
    <row r="136" hidden="1" outlineLevel="1">
      <c r="A136" s="452" t="b">
        <v>0</v>
      </c>
      <c r="B136" s="296"/>
      <c r="C136" s="297"/>
      <c r="D136" s="255"/>
      <c r="E136" s="280"/>
      <c r="F136" s="238">
        <v>0.0</v>
      </c>
      <c r="G136" s="238">
        <f t="shared" si="8"/>
        <v>0</v>
      </c>
      <c r="H136" s="239">
        <f t="shared" si="9"/>
        <v>0</v>
      </c>
      <c r="I136" s="542"/>
      <c r="J136" s="540" t="str">
        <f t="shared" si="11"/>
        <v/>
      </c>
      <c r="K136" s="252"/>
      <c r="L136" s="242"/>
      <c r="M136" s="243"/>
      <c r="N136" s="249"/>
      <c r="O136" s="245"/>
      <c r="P136" s="245"/>
    </row>
    <row r="137" hidden="1" outlineLevel="1">
      <c r="A137" s="452" t="b">
        <v>0</v>
      </c>
      <c r="B137" s="296"/>
      <c r="C137" s="297"/>
      <c r="D137" s="255"/>
      <c r="E137" s="280"/>
      <c r="F137" s="238">
        <v>0.0</v>
      </c>
      <c r="G137" s="238">
        <f t="shared" si="8"/>
        <v>0</v>
      </c>
      <c r="H137" s="239">
        <f t="shared" si="9"/>
        <v>0</v>
      </c>
      <c r="I137" s="542"/>
      <c r="J137" s="540" t="str">
        <f t="shared" si="11"/>
        <v/>
      </c>
      <c r="K137" s="252"/>
      <c r="L137" s="242"/>
      <c r="M137" s="243"/>
      <c r="N137" s="249"/>
      <c r="O137" s="245"/>
      <c r="P137" s="245"/>
    </row>
    <row r="138" hidden="1" outlineLevel="1">
      <c r="A138" s="452" t="b">
        <v>0</v>
      </c>
      <c r="B138" s="296"/>
      <c r="C138" s="297"/>
      <c r="D138" s="255"/>
      <c r="E138" s="280"/>
      <c r="F138" s="238">
        <v>0.0</v>
      </c>
      <c r="G138" s="238">
        <f t="shared" si="8"/>
        <v>0</v>
      </c>
      <c r="H138" s="239">
        <f t="shared" si="9"/>
        <v>0</v>
      </c>
      <c r="I138" s="542"/>
      <c r="J138" s="540" t="str">
        <f t="shared" si="11"/>
        <v/>
      </c>
      <c r="K138" s="252"/>
      <c r="L138" s="242"/>
      <c r="M138" s="243"/>
      <c r="N138" s="249"/>
      <c r="O138" s="245"/>
      <c r="P138" s="245"/>
    </row>
    <row r="139" hidden="1" outlineLevel="1">
      <c r="A139" s="452" t="b">
        <v>0</v>
      </c>
      <c r="B139" s="296"/>
      <c r="C139" s="297"/>
      <c r="D139" s="255"/>
      <c r="E139" s="280"/>
      <c r="F139" s="238">
        <v>0.0</v>
      </c>
      <c r="G139" s="238">
        <f t="shared" si="8"/>
        <v>0</v>
      </c>
      <c r="H139" s="239">
        <f t="shared" si="9"/>
        <v>0</v>
      </c>
      <c r="I139" s="542"/>
      <c r="J139" s="540" t="str">
        <f t="shared" si="11"/>
        <v/>
      </c>
      <c r="K139" s="252"/>
      <c r="L139" s="242"/>
      <c r="M139" s="243"/>
      <c r="N139" s="249"/>
      <c r="O139" s="245"/>
      <c r="P139" s="245"/>
    </row>
    <row r="140" hidden="1" outlineLevel="1">
      <c r="A140" s="452" t="b">
        <v>0</v>
      </c>
      <c r="B140" s="296"/>
      <c r="C140" s="297"/>
      <c r="D140" s="255"/>
      <c r="E140" s="280"/>
      <c r="F140" s="238">
        <v>0.0</v>
      </c>
      <c r="G140" s="238">
        <f t="shared" si="8"/>
        <v>0</v>
      </c>
      <c r="H140" s="239">
        <f t="shared" si="9"/>
        <v>0</v>
      </c>
      <c r="I140" s="542"/>
      <c r="J140" s="540" t="str">
        <f t="shared" si="11"/>
        <v/>
      </c>
      <c r="K140" s="252"/>
      <c r="L140" s="242"/>
      <c r="M140" s="243"/>
      <c r="N140" s="249"/>
      <c r="O140" s="245"/>
      <c r="P140" s="245"/>
    </row>
    <row r="141" hidden="1" outlineLevel="1">
      <c r="A141" s="452" t="b">
        <v>0</v>
      </c>
      <c r="B141" s="296"/>
      <c r="C141" s="297"/>
      <c r="D141" s="255"/>
      <c r="E141" s="280"/>
      <c r="F141" s="238">
        <v>0.0</v>
      </c>
      <c r="G141" s="238">
        <f t="shared" si="8"/>
        <v>0</v>
      </c>
      <c r="H141" s="239">
        <f t="shared" si="9"/>
        <v>0</v>
      </c>
      <c r="I141" s="542"/>
      <c r="J141" s="540" t="str">
        <f t="shared" si="11"/>
        <v/>
      </c>
      <c r="K141" s="252"/>
      <c r="L141" s="242"/>
      <c r="M141" s="243"/>
      <c r="N141" s="249"/>
      <c r="O141" s="245"/>
      <c r="P141" s="245"/>
    </row>
    <row r="142" hidden="1" outlineLevel="1">
      <c r="A142" s="452" t="b">
        <v>0</v>
      </c>
      <c r="B142" s="296"/>
      <c r="C142" s="297"/>
      <c r="D142" s="255"/>
      <c r="E142" s="280"/>
      <c r="F142" s="238">
        <v>0.0</v>
      </c>
      <c r="G142" s="238">
        <f t="shared" si="8"/>
        <v>0</v>
      </c>
      <c r="H142" s="239">
        <f t="shared" si="9"/>
        <v>0</v>
      </c>
      <c r="I142" s="542"/>
      <c r="J142" s="540" t="str">
        <f t="shared" si="11"/>
        <v/>
      </c>
      <c r="K142" s="252"/>
      <c r="L142" s="242"/>
      <c r="M142" s="243"/>
      <c r="N142" s="249"/>
      <c r="O142" s="245"/>
      <c r="P142" s="245"/>
    </row>
    <row r="143" hidden="1" outlineLevel="1">
      <c r="A143" s="452" t="b">
        <v>0</v>
      </c>
      <c r="B143" s="296"/>
      <c r="C143" s="297"/>
      <c r="D143" s="255"/>
      <c r="E143" s="280"/>
      <c r="F143" s="238">
        <v>0.0</v>
      </c>
      <c r="G143" s="238">
        <f t="shared" si="8"/>
        <v>0</v>
      </c>
      <c r="H143" s="239">
        <f t="shared" si="9"/>
        <v>0</v>
      </c>
      <c r="I143" s="542"/>
      <c r="J143" s="540" t="str">
        <f t="shared" si="11"/>
        <v/>
      </c>
      <c r="K143" s="252"/>
      <c r="L143" s="242"/>
      <c r="M143" s="243"/>
      <c r="N143" s="249"/>
      <c r="O143" s="245"/>
      <c r="P143" s="245"/>
    </row>
    <row r="144" hidden="1" outlineLevel="1">
      <c r="A144" s="452" t="b">
        <v>0</v>
      </c>
      <c r="B144" s="296"/>
      <c r="C144" s="297"/>
      <c r="D144" s="255"/>
      <c r="E144" s="280"/>
      <c r="F144" s="238">
        <v>0.0</v>
      </c>
      <c r="G144" s="238">
        <f t="shared" si="8"/>
        <v>0</v>
      </c>
      <c r="H144" s="239">
        <f t="shared" si="9"/>
        <v>0</v>
      </c>
      <c r="I144" s="542"/>
      <c r="J144" s="540" t="str">
        <f t="shared" si="11"/>
        <v/>
      </c>
      <c r="K144" s="252"/>
      <c r="L144" s="242"/>
      <c r="M144" s="243"/>
      <c r="N144" s="249"/>
      <c r="O144" s="245"/>
      <c r="P144" s="245"/>
    </row>
    <row r="145" hidden="1" outlineLevel="1">
      <c r="A145" s="452" t="b">
        <v>0</v>
      </c>
      <c r="B145" s="296"/>
      <c r="C145" s="297"/>
      <c r="D145" s="255"/>
      <c r="E145" s="280"/>
      <c r="F145" s="238">
        <v>0.0</v>
      </c>
      <c r="G145" s="238">
        <f t="shared" si="8"/>
        <v>0</v>
      </c>
      <c r="H145" s="239">
        <f t="shared" si="9"/>
        <v>0</v>
      </c>
      <c r="I145" s="542"/>
      <c r="J145" s="540" t="str">
        <f t="shared" si="11"/>
        <v/>
      </c>
      <c r="K145" s="252"/>
      <c r="L145" s="242"/>
      <c r="M145" s="243"/>
      <c r="N145" s="249"/>
      <c r="O145" s="245"/>
      <c r="P145" s="245"/>
    </row>
    <row r="146" hidden="1" outlineLevel="1">
      <c r="A146" s="452" t="b">
        <v>0</v>
      </c>
      <c r="B146" s="296"/>
      <c r="C146" s="297"/>
      <c r="D146" s="255"/>
      <c r="E146" s="280"/>
      <c r="F146" s="238">
        <v>0.0</v>
      </c>
      <c r="G146" s="238">
        <f t="shared" si="8"/>
        <v>0</v>
      </c>
      <c r="H146" s="239">
        <f t="shared" si="9"/>
        <v>0</v>
      </c>
      <c r="I146" s="542"/>
      <c r="J146" s="540" t="str">
        <f t="shared" si="11"/>
        <v/>
      </c>
      <c r="K146" s="252"/>
      <c r="L146" s="242"/>
      <c r="M146" s="243"/>
      <c r="N146" s="249"/>
      <c r="O146" s="245"/>
      <c r="P146" s="245"/>
    </row>
    <row r="147" hidden="1" outlineLevel="1">
      <c r="A147" s="452" t="b">
        <v>0</v>
      </c>
      <c r="B147" s="296"/>
      <c r="C147" s="297"/>
      <c r="D147" s="255"/>
      <c r="E147" s="280"/>
      <c r="F147" s="238">
        <v>0.0</v>
      </c>
      <c r="G147" s="238">
        <f t="shared" si="8"/>
        <v>0</v>
      </c>
      <c r="H147" s="239">
        <f t="shared" si="9"/>
        <v>0</v>
      </c>
      <c r="I147" s="542"/>
      <c r="J147" s="540" t="str">
        <f t="shared" si="11"/>
        <v/>
      </c>
      <c r="K147" s="252"/>
      <c r="L147" s="242"/>
      <c r="M147" s="243"/>
      <c r="N147" s="249"/>
      <c r="O147" s="245"/>
      <c r="P147" s="245"/>
    </row>
    <row r="148" hidden="1" outlineLevel="1">
      <c r="A148" s="452" t="b">
        <v>0</v>
      </c>
      <c r="B148" s="296"/>
      <c r="C148" s="297"/>
      <c r="D148" s="255"/>
      <c r="E148" s="280"/>
      <c r="F148" s="238">
        <v>0.0</v>
      </c>
      <c r="G148" s="238">
        <f t="shared" si="8"/>
        <v>0</v>
      </c>
      <c r="H148" s="239">
        <f t="shared" si="9"/>
        <v>0</v>
      </c>
      <c r="I148" s="542"/>
      <c r="J148" s="540" t="str">
        <f t="shared" si="11"/>
        <v/>
      </c>
      <c r="K148" s="252"/>
      <c r="L148" s="242"/>
      <c r="M148" s="243"/>
      <c r="N148" s="249"/>
      <c r="O148" s="245"/>
      <c r="P148" s="245"/>
    </row>
    <row r="149" hidden="1" outlineLevel="1">
      <c r="A149" s="452" t="b">
        <v>0</v>
      </c>
      <c r="B149" s="296"/>
      <c r="C149" s="297"/>
      <c r="D149" s="255"/>
      <c r="E149" s="280"/>
      <c r="F149" s="238">
        <v>0.0</v>
      </c>
      <c r="G149" s="238">
        <f t="shared" si="8"/>
        <v>0</v>
      </c>
      <c r="H149" s="239">
        <f t="shared" si="9"/>
        <v>0</v>
      </c>
      <c r="I149" s="542"/>
      <c r="J149" s="540" t="str">
        <f t="shared" si="11"/>
        <v/>
      </c>
      <c r="K149" s="252"/>
      <c r="L149" s="242"/>
      <c r="M149" s="243"/>
      <c r="N149" s="249"/>
      <c r="O149" s="245"/>
      <c r="P149" s="245"/>
    </row>
    <row r="150" hidden="1" outlineLevel="1">
      <c r="A150" s="452" t="b">
        <v>0</v>
      </c>
      <c r="B150" s="296"/>
      <c r="C150" s="297"/>
      <c r="D150" s="255"/>
      <c r="E150" s="280"/>
      <c r="F150" s="238">
        <v>0.0</v>
      </c>
      <c r="G150" s="238">
        <f t="shared" si="8"/>
        <v>0</v>
      </c>
      <c r="H150" s="239">
        <f t="shared" si="9"/>
        <v>0</v>
      </c>
      <c r="I150" s="542"/>
      <c r="J150" s="540" t="str">
        <f t="shared" si="11"/>
        <v/>
      </c>
      <c r="K150" s="252"/>
      <c r="L150" s="242"/>
      <c r="M150" s="243"/>
      <c r="N150" s="249"/>
      <c r="O150" s="245"/>
      <c r="P150" s="245"/>
    </row>
    <row r="151" hidden="1" outlineLevel="1">
      <c r="A151" s="452" t="b">
        <v>0</v>
      </c>
      <c r="B151" s="296"/>
      <c r="C151" s="297"/>
      <c r="D151" s="255"/>
      <c r="E151" s="280"/>
      <c r="F151" s="238">
        <v>0.0</v>
      </c>
      <c r="G151" s="238">
        <f t="shared" si="8"/>
        <v>0</v>
      </c>
      <c r="H151" s="239">
        <f t="shared" si="9"/>
        <v>0</v>
      </c>
      <c r="I151" s="542"/>
      <c r="J151" s="540" t="str">
        <f t="shared" si="11"/>
        <v/>
      </c>
      <c r="K151" s="252"/>
      <c r="L151" s="242"/>
      <c r="M151" s="243"/>
      <c r="N151" s="249"/>
      <c r="O151" s="245"/>
      <c r="P151" s="245"/>
    </row>
    <row r="152" hidden="1" outlineLevel="1">
      <c r="A152" s="452" t="b">
        <v>0</v>
      </c>
      <c r="B152" s="296"/>
      <c r="C152" s="297"/>
      <c r="D152" s="255"/>
      <c r="E152" s="280"/>
      <c r="F152" s="238">
        <v>0.0</v>
      </c>
      <c r="G152" s="238">
        <f t="shared" si="8"/>
        <v>0</v>
      </c>
      <c r="H152" s="239">
        <f t="shared" si="9"/>
        <v>0</v>
      </c>
      <c r="I152" s="542"/>
      <c r="J152" s="540" t="str">
        <f t="shared" si="11"/>
        <v/>
      </c>
      <c r="K152" s="252"/>
      <c r="L152" s="242"/>
      <c r="M152" s="243"/>
      <c r="N152" s="249"/>
      <c r="O152" s="245"/>
      <c r="P152" s="245"/>
    </row>
    <row r="153" hidden="1" outlineLevel="1">
      <c r="A153" s="452" t="b">
        <v>0</v>
      </c>
      <c r="B153" s="296"/>
      <c r="C153" s="297"/>
      <c r="D153" s="255"/>
      <c r="E153" s="280"/>
      <c r="F153" s="238">
        <v>0.0</v>
      </c>
      <c r="G153" s="238">
        <f t="shared" si="8"/>
        <v>0</v>
      </c>
      <c r="H153" s="239">
        <f t="shared" si="9"/>
        <v>0</v>
      </c>
      <c r="I153" s="542"/>
      <c r="J153" s="540" t="str">
        <f t="shared" si="11"/>
        <v/>
      </c>
      <c r="K153" s="252"/>
      <c r="L153" s="242"/>
      <c r="M153" s="243"/>
      <c r="N153" s="249"/>
      <c r="O153" s="245"/>
      <c r="P153" s="245"/>
    </row>
    <row r="154" hidden="1" outlineLevel="1">
      <c r="A154" s="452" t="b">
        <v>0</v>
      </c>
      <c r="B154" s="296"/>
      <c r="C154" s="297"/>
      <c r="D154" s="255"/>
      <c r="E154" s="280"/>
      <c r="F154" s="238">
        <v>0.0</v>
      </c>
      <c r="G154" s="238">
        <f t="shared" si="8"/>
        <v>0</v>
      </c>
      <c r="H154" s="239">
        <f t="shared" si="9"/>
        <v>0</v>
      </c>
      <c r="I154" s="542"/>
      <c r="J154" s="540" t="str">
        <f t="shared" si="11"/>
        <v/>
      </c>
      <c r="K154" s="252"/>
      <c r="L154" s="242"/>
      <c r="M154" s="243"/>
      <c r="N154" s="249"/>
      <c r="O154" s="245"/>
      <c r="P154" s="245"/>
    </row>
    <row r="155" hidden="1" outlineLevel="1">
      <c r="A155" s="452" t="b">
        <v>0</v>
      </c>
      <c r="B155" s="296"/>
      <c r="C155" s="297"/>
      <c r="D155" s="255"/>
      <c r="E155" s="280"/>
      <c r="F155" s="238">
        <v>0.0</v>
      </c>
      <c r="G155" s="238">
        <f t="shared" si="8"/>
        <v>0</v>
      </c>
      <c r="H155" s="239">
        <f t="shared" si="9"/>
        <v>0</v>
      </c>
      <c r="I155" s="542"/>
      <c r="J155" s="540" t="str">
        <f t="shared" si="11"/>
        <v/>
      </c>
      <c r="K155" s="252"/>
      <c r="L155" s="242"/>
      <c r="M155" s="243"/>
      <c r="N155" s="249"/>
      <c r="O155" s="245"/>
      <c r="P155" s="245"/>
    </row>
    <row r="156" hidden="1" outlineLevel="1">
      <c r="A156" s="452" t="b">
        <v>0</v>
      </c>
      <c r="B156" s="296"/>
      <c r="C156" s="297"/>
      <c r="D156" s="255"/>
      <c r="E156" s="280"/>
      <c r="F156" s="238">
        <v>0.0</v>
      </c>
      <c r="G156" s="238">
        <f t="shared" si="8"/>
        <v>0</v>
      </c>
      <c r="H156" s="239">
        <f t="shared" si="9"/>
        <v>0</v>
      </c>
      <c r="I156" s="542"/>
      <c r="J156" s="540" t="str">
        <f t="shared" si="11"/>
        <v/>
      </c>
      <c r="K156" s="252"/>
      <c r="L156" s="242"/>
      <c r="M156" s="243"/>
      <c r="N156" s="249"/>
      <c r="O156" s="245"/>
      <c r="P156" s="245"/>
    </row>
    <row r="157" hidden="1" outlineLevel="1">
      <c r="A157" s="452" t="b">
        <v>0</v>
      </c>
      <c r="B157" s="296"/>
      <c r="C157" s="297"/>
      <c r="D157" s="255"/>
      <c r="E157" s="280"/>
      <c r="F157" s="238">
        <v>0.0</v>
      </c>
      <c r="G157" s="238">
        <f t="shared" si="8"/>
        <v>0</v>
      </c>
      <c r="H157" s="239">
        <f t="shared" si="9"/>
        <v>0</v>
      </c>
      <c r="I157" s="542"/>
      <c r="J157" s="540" t="str">
        <f t="shared" si="11"/>
        <v/>
      </c>
      <c r="K157" s="252"/>
      <c r="L157" s="242"/>
      <c r="M157" s="243"/>
      <c r="N157" s="249"/>
      <c r="O157" s="245"/>
      <c r="P157" s="245"/>
    </row>
    <row r="158" hidden="1" outlineLevel="1">
      <c r="A158" s="452" t="b">
        <v>0</v>
      </c>
      <c r="B158" s="296"/>
      <c r="C158" s="297"/>
      <c r="D158" s="255"/>
      <c r="E158" s="280"/>
      <c r="F158" s="238">
        <v>0.0</v>
      </c>
      <c r="G158" s="238">
        <f t="shared" si="8"/>
        <v>0</v>
      </c>
      <c r="H158" s="239">
        <f t="shared" si="9"/>
        <v>0</v>
      </c>
      <c r="I158" s="542"/>
      <c r="J158" s="540" t="str">
        <f t="shared" si="11"/>
        <v/>
      </c>
      <c r="K158" s="252"/>
      <c r="L158" s="242"/>
      <c r="M158" s="243"/>
      <c r="N158" s="249"/>
      <c r="O158" s="245"/>
      <c r="P158" s="245"/>
    </row>
    <row r="159" hidden="1" outlineLevel="1">
      <c r="A159" s="452" t="b">
        <v>0</v>
      </c>
      <c r="B159" s="296"/>
      <c r="C159" s="297"/>
      <c r="D159" s="255"/>
      <c r="E159" s="280"/>
      <c r="F159" s="238">
        <v>0.0</v>
      </c>
      <c r="G159" s="238">
        <f t="shared" si="8"/>
        <v>0</v>
      </c>
      <c r="H159" s="239">
        <f t="shared" si="9"/>
        <v>0</v>
      </c>
      <c r="I159" s="542"/>
      <c r="J159" s="540" t="str">
        <f t="shared" si="11"/>
        <v/>
      </c>
      <c r="K159" s="252"/>
      <c r="L159" s="242"/>
      <c r="M159" s="243"/>
      <c r="N159" s="249"/>
      <c r="O159" s="245"/>
      <c r="P159" s="245"/>
    </row>
    <row r="160" hidden="1" outlineLevel="1">
      <c r="A160" s="452" t="b">
        <v>0</v>
      </c>
      <c r="B160" s="296"/>
      <c r="C160" s="297"/>
      <c r="D160" s="255"/>
      <c r="E160" s="280"/>
      <c r="F160" s="238">
        <v>0.0</v>
      </c>
      <c r="G160" s="238">
        <f t="shared" si="8"/>
        <v>0</v>
      </c>
      <c r="H160" s="239">
        <f t="shared" si="9"/>
        <v>0</v>
      </c>
      <c r="I160" s="542"/>
      <c r="J160" s="540" t="str">
        <f t="shared" si="11"/>
        <v/>
      </c>
      <c r="K160" s="252"/>
      <c r="L160" s="242"/>
      <c r="M160" s="243"/>
      <c r="N160" s="249"/>
      <c r="O160" s="245"/>
      <c r="P160" s="245"/>
    </row>
    <row r="161" hidden="1" outlineLevel="1">
      <c r="A161" s="452" t="b">
        <v>0</v>
      </c>
      <c r="B161" s="296"/>
      <c r="C161" s="297"/>
      <c r="D161" s="255"/>
      <c r="E161" s="280"/>
      <c r="F161" s="238">
        <v>0.0</v>
      </c>
      <c r="G161" s="238">
        <f t="shared" si="8"/>
        <v>0</v>
      </c>
      <c r="H161" s="239">
        <f t="shared" si="9"/>
        <v>0</v>
      </c>
      <c r="I161" s="542"/>
      <c r="J161" s="540" t="str">
        <f t="shared" si="11"/>
        <v/>
      </c>
      <c r="K161" s="252"/>
      <c r="L161" s="242"/>
      <c r="M161" s="243"/>
      <c r="N161" s="249"/>
      <c r="O161" s="245"/>
      <c r="P161" s="245"/>
    </row>
    <row r="162" hidden="1" outlineLevel="1">
      <c r="A162" s="452" t="b">
        <v>0</v>
      </c>
      <c r="B162" s="296"/>
      <c r="C162" s="297"/>
      <c r="D162" s="255"/>
      <c r="E162" s="280"/>
      <c r="F162" s="238">
        <v>0.0</v>
      </c>
      <c r="G162" s="238">
        <f t="shared" si="8"/>
        <v>0</v>
      </c>
      <c r="H162" s="239">
        <f t="shared" si="9"/>
        <v>0</v>
      </c>
      <c r="I162" s="542"/>
      <c r="J162" s="540" t="str">
        <f t="shared" si="11"/>
        <v/>
      </c>
      <c r="K162" s="252"/>
      <c r="L162" s="242"/>
      <c r="M162" s="243"/>
      <c r="N162" s="249"/>
      <c r="O162" s="245"/>
      <c r="P162" s="245"/>
    </row>
    <row r="163" hidden="1" outlineLevel="1">
      <c r="A163" s="452" t="b">
        <v>0</v>
      </c>
      <c r="B163" s="296"/>
      <c r="C163" s="297"/>
      <c r="D163" s="255"/>
      <c r="E163" s="280"/>
      <c r="F163" s="238">
        <v>0.0</v>
      </c>
      <c r="G163" s="238">
        <f t="shared" si="8"/>
        <v>0</v>
      </c>
      <c r="H163" s="239">
        <f t="shared" si="9"/>
        <v>0</v>
      </c>
      <c r="I163" s="542"/>
      <c r="J163" s="540" t="str">
        <f t="shared" si="11"/>
        <v/>
      </c>
      <c r="K163" s="252"/>
      <c r="L163" s="242"/>
      <c r="M163" s="243"/>
      <c r="N163" s="249"/>
      <c r="O163" s="245"/>
      <c r="P163" s="245"/>
    </row>
    <row r="164" hidden="1" outlineLevel="1">
      <c r="A164" s="452" t="b">
        <v>0</v>
      </c>
      <c r="B164" s="296"/>
      <c r="C164" s="297"/>
      <c r="D164" s="255"/>
      <c r="E164" s="280"/>
      <c r="F164" s="238">
        <v>0.0</v>
      </c>
      <c r="G164" s="238">
        <f t="shared" si="8"/>
        <v>0</v>
      </c>
      <c r="H164" s="239">
        <f t="shared" si="9"/>
        <v>0</v>
      </c>
      <c r="I164" s="542"/>
      <c r="J164" s="540" t="str">
        <f t="shared" si="11"/>
        <v/>
      </c>
      <c r="K164" s="252"/>
      <c r="L164" s="242"/>
      <c r="M164" s="243"/>
      <c r="N164" s="249"/>
      <c r="O164" s="245"/>
      <c r="P164" s="245"/>
    </row>
    <row r="165" hidden="1" outlineLevel="1">
      <c r="A165" s="452" t="b">
        <v>0</v>
      </c>
      <c r="B165" s="296"/>
      <c r="C165" s="297"/>
      <c r="D165" s="255"/>
      <c r="E165" s="280"/>
      <c r="F165" s="238">
        <v>0.0</v>
      </c>
      <c r="G165" s="238">
        <f t="shared" si="8"/>
        <v>0</v>
      </c>
      <c r="H165" s="239">
        <f t="shared" si="9"/>
        <v>0</v>
      </c>
      <c r="I165" s="542"/>
      <c r="J165" s="540" t="str">
        <f t="shared" si="11"/>
        <v/>
      </c>
      <c r="K165" s="252"/>
      <c r="L165" s="242"/>
      <c r="M165" s="243"/>
      <c r="N165" s="249"/>
      <c r="O165" s="245"/>
      <c r="P165" s="245"/>
    </row>
    <row r="166" hidden="1" outlineLevel="1">
      <c r="A166" s="452" t="b">
        <v>0</v>
      </c>
      <c r="B166" s="296"/>
      <c r="C166" s="297"/>
      <c r="D166" s="255"/>
      <c r="E166" s="280"/>
      <c r="F166" s="238">
        <v>0.0</v>
      </c>
      <c r="G166" s="238">
        <f t="shared" si="8"/>
        <v>0</v>
      </c>
      <c r="H166" s="239">
        <f t="shared" si="9"/>
        <v>0</v>
      </c>
      <c r="I166" s="542"/>
      <c r="J166" s="540" t="str">
        <f t="shared" si="11"/>
        <v/>
      </c>
      <c r="K166" s="252"/>
      <c r="L166" s="242"/>
      <c r="M166" s="243"/>
      <c r="N166" s="249"/>
      <c r="O166" s="245"/>
      <c r="P166" s="245"/>
    </row>
    <row r="167" hidden="1" outlineLevel="1">
      <c r="A167" s="452" t="b">
        <v>0</v>
      </c>
      <c r="B167" s="296"/>
      <c r="C167" s="297"/>
      <c r="D167" s="255"/>
      <c r="E167" s="280"/>
      <c r="F167" s="238">
        <v>0.0</v>
      </c>
      <c r="G167" s="238">
        <f t="shared" si="8"/>
        <v>0</v>
      </c>
      <c r="H167" s="239">
        <f t="shared" si="9"/>
        <v>0</v>
      </c>
      <c r="I167" s="542"/>
      <c r="J167" s="540" t="str">
        <f t="shared" si="11"/>
        <v/>
      </c>
      <c r="K167" s="252"/>
      <c r="L167" s="242"/>
      <c r="M167" s="243"/>
      <c r="N167" s="249"/>
      <c r="O167" s="245"/>
      <c r="P167" s="245"/>
    </row>
    <row r="168" hidden="1" outlineLevel="1">
      <c r="A168" s="452" t="b">
        <v>0</v>
      </c>
      <c r="B168" s="296"/>
      <c r="C168" s="297"/>
      <c r="D168" s="255"/>
      <c r="E168" s="280"/>
      <c r="F168" s="238">
        <v>0.0</v>
      </c>
      <c r="G168" s="238">
        <f t="shared" si="8"/>
        <v>0</v>
      </c>
      <c r="H168" s="239">
        <f t="shared" si="9"/>
        <v>0</v>
      </c>
      <c r="I168" s="542"/>
      <c r="J168" s="540" t="str">
        <f t="shared" si="11"/>
        <v/>
      </c>
      <c r="K168" s="252"/>
      <c r="L168" s="242"/>
      <c r="M168" s="243"/>
      <c r="N168" s="249"/>
      <c r="O168" s="245"/>
      <c r="P168" s="245"/>
    </row>
    <row r="169" hidden="1" outlineLevel="1">
      <c r="A169" s="452" t="b">
        <v>0</v>
      </c>
      <c r="B169" s="296"/>
      <c r="C169" s="297"/>
      <c r="D169" s="255"/>
      <c r="E169" s="280"/>
      <c r="F169" s="238">
        <v>0.0</v>
      </c>
      <c r="G169" s="238">
        <f t="shared" si="8"/>
        <v>0</v>
      </c>
      <c r="H169" s="239">
        <f t="shared" si="9"/>
        <v>0</v>
      </c>
      <c r="I169" s="542"/>
      <c r="J169" s="540" t="str">
        <f t="shared" si="11"/>
        <v/>
      </c>
      <c r="K169" s="252"/>
      <c r="L169" s="242"/>
      <c r="M169" s="243"/>
      <c r="N169" s="249"/>
      <c r="O169" s="245"/>
      <c r="P169" s="245"/>
    </row>
    <row r="170" hidden="1" outlineLevel="1">
      <c r="A170" s="452" t="b">
        <v>0</v>
      </c>
      <c r="B170" s="296"/>
      <c r="C170" s="297"/>
      <c r="D170" s="255"/>
      <c r="E170" s="280"/>
      <c r="F170" s="238">
        <v>0.0</v>
      </c>
      <c r="G170" s="238">
        <f t="shared" si="8"/>
        <v>0</v>
      </c>
      <c r="H170" s="239">
        <f t="shared" si="9"/>
        <v>0</v>
      </c>
      <c r="I170" s="542"/>
      <c r="J170" s="540" t="str">
        <f t="shared" si="11"/>
        <v/>
      </c>
      <c r="K170" s="252"/>
      <c r="L170" s="242"/>
      <c r="M170" s="243"/>
      <c r="N170" s="249"/>
      <c r="O170" s="245"/>
      <c r="P170" s="245"/>
    </row>
    <row r="171" hidden="1" outlineLevel="1">
      <c r="A171" s="452" t="b">
        <v>0</v>
      </c>
      <c r="B171" s="296"/>
      <c r="C171" s="297"/>
      <c r="D171" s="255"/>
      <c r="E171" s="280"/>
      <c r="F171" s="238">
        <v>0.0</v>
      </c>
      <c r="G171" s="238">
        <f t="shared" si="8"/>
        <v>0</v>
      </c>
      <c r="H171" s="239">
        <f t="shared" si="9"/>
        <v>0</v>
      </c>
      <c r="I171" s="542"/>
      <c r="J171" s="540" t="str">
        <f t="shared" si="11"/>
        <v/>
      </c>
      <c r="K171" s="252"/>
      <c r="L171" s="242"/>
      <c r="M171" s="243"/>
      <c r="N171" s="249"/>
      <c r="O171" s="245"/>
      <c r="P171" s="245"/>
    </row>
    <row r="172" hidden="1" outlineLevel="1">
      <c r="A172" s="452" t="b">
        <v>0</v>
      </c>
      <c r="B172" s="296"/>
      <c r="C172" s="297"/>
      <c r="D172" s="255"/>
      <c r="E172" s="280"/>
      <c r="F172" s="238">
        <v>0.0</v>
      </c>
      <c r="G172" s="238">
        <f t="shared" si="8"/>
        <v>0</v>
      </c>
      <c r="H172" s="239">
        <f t="shared" si="9"/>
        <v>0</v>
      </c>
      <c r="I172" s="542"/>
      <c r="J172" s="540" t="str">
        <f t="shared" si="11"/>
        <v/>
      </c>
      <c r="K172" s="252"/>
      <c r="L172" s="242"/>
      <c r="M172" s="243"/>
      <c r="N172" s="249"/>
      <c r="O172" s="245"/>
      <c r="P172" s="245"/>
    </row>
    <row r="173" hidden="1" outlineLevel="1">
      <c r="A173" s="452" t="b">
        <v>0</v>
      </c>
      <c r="B173" s="296"/>
      <c r="C173" s="297"/>
      <c r="D173" s="255"/>
      <c r="E173" s="280"/>
      <c r="F173" s="238">
        <v>0.0</v>
      </c>
      <c r="G173" s="238">
        <f t="shared" si="8"/>
        <v>0</v>
      </c>
      <c r="H173" s="239">
        <f t="shared" si="9"/>
        <v>0</v>
      </c>
      <c r="I173" s="542"/>
      <c r="J173" s="540" t="str">
        <f t="shared" si="11"/>
        <v/>
      </c>
      <c r="K173" s="252"/>
      <c r="L173" s="242"/>
      <c r="M173" s="243"/>
      <c r="N173" s="249"/>
      <c r="O173" s="245"/>
      <c r="P173" s="245"/>
    </row>
    <row r="174" hidden="1" outlineLevel="1">
      <c r="A174" s="452" t="b">
        <v>0</v>
      </c>
      <c r="B174" s="296"/>
      <c r="C174" s="297"/>
      <c r="D174" s="255"/>
      <c r="E174" s="280"/>
      <c r="F174" s="238">
        <v>0.0</v>
      </c>
      <c r="G174" s="238">
        <f t="shared" si="8"/>
        <v>0</v>
      </c>
      <c r="H174" s="239">
        <f t="shared" si="9"/>
        <v>0</v>
      </c>
      <c r="I174" s="542"/>
      <c r="J174" s="540" t="str">
        <f t="shared" si="11"/>
        <v/>
      </c>
      <c r="K174" s="252"/>
      <c r="L174" s="242"/>
      <c r="M174" s="243"/>
      <c r="N174" s="249"/>
      <c r="O174" s="245"/>
      <c r="P174" s="245"/>
    </row>
    <row r="175" hidden="1" outlineLevel="1">
      <c r="A175" s="452" t="b">
        <v>0</v>
      </c>
      <c r="B175" s="296"/>
      <c r="C175" s="297"/>
      <c r="D175" s="255"/>
      <c r="E175" s="280"/>
      <c r="F175" s="238">
        <v>0.0</v>
      </c>
      <c r="G175" s="238">
        <f t="shared" si="8"/>
        <v>0</v>
      </c>
      <c r="H175" s="239">
        <f t="shared" si="9"/>
        <v>0</v>
      </c>
      <c r="I175" s="542"/>
      <c r="J175" s="540" t="str">
        <f t="shared" si="11"/>
        <v/>
      </c>
      <c r="K175" s="252"/>
      <c r="L175" s="242"/>
      <c r="M175" s="243"/>
      <c r="N175" s="249"/>
      <c r="O175" s="245"/>
      <c r="P175" s="245"/>
    </row>
    <row r="176" hidden="1" outlineLevel="1">
      <c r="A176" s="452" t="b">
        <v>0</v>
      </c>
      <c r="B176" s="296"/>
      <c r="C176" s="297"/>
      <c r="D176" s="255"/>
      <c r="E176" s="280"/>
      <c r="F176" s="238">
        <v>0.0</v>
      </c>
      <c r="G176" s="238">
        <f t="shared" si="8"/>
        <v>0</v>
      </c>
      <c r="H176" s="239">
        <f t="shared" si="9"/>
        <v>0</v>
      </c>
      <c r="I176" s="542"/>
      <c r="J176" s="540" t="str">
        <f t="shared" si="11"/>
        <v/>
      </c>
      <c r="K176" s="252"/>
      <c r="L176" s="242"/>
      <c r="M176" s="243"/>
      <c r="N176" s="249"/>
      <c r="O176" s="245"/>
      <c r="P176" s="245"/>
    </row>
    <row r="177" hidden="1" outlineLevel="1">
      <c r="A177" s="452" t="b">
        <v>0</v>
      </c>
      <c r="B177" s="296"/>
      <c r="C177" s="297"/>
      <c r="D177" s="255"/>
      <c r="E177" s="280"/>
      <c r="F177" s="238">
        <v>0.0</v>
      </c>
      <c r="G177" s="238">
        <f t="shared" si="8"/>
        <v>0</v>
      </c>
      <c r="H177" s="239">
        <f t="shared" si="9"/>
        <v>0</v>
      </c>
      <c r="I177" s="542"/>
      <c r="J177" s="540" t="str">
        <f t="shared" si="11"/>
        <v/>
      </c>
      <c r="K177" s="252"/>
      <c r="L177" s="242"/>
      <c r="M177" s="243"/>
      <c r="N177" s="249"/>
      <c r="O177" s="245"/>
      <c r="P177" s="245"/>
    </row>
    <row r="178" hidden="1" outlineLevel="1">
      <c r="A178" s="452" t="b">
        <v>0</v>
      </c>
      <c r="B178" s="296"/>
      <c r="C178" s="297"/>
      <c r="D178" s="255"/>
      <c r="E178" s="280"/>
      <c r="F178" s="238">
        <v>0.0</v>
      </c>
      <c r="G178" s="238">
        <f t="shared" si="8"/>
        <v>0</v>
      </c>
      <c r="H178" s="239">
        <f t="shared" si="9"/>
        <v>0</v>
      </c>
      <c r="I178" s="542"/>
      <c r="J178" s="540" t="str">
        <f t="shared" si="11"/>
        <v/>
      </c>
      <c r="K178" s="252"/>
      <c r="L178" s="242"/>
      <c r="M178" s="243"/>
      <c r="N178" s="249"/>
      <c r="O178" s="245"/>
      <c r="P178" s="245"/>
    </row>
    <row r="179" hidden="1" outlineLevel="1">
      <c r="A179" s="452" t="b">
        <v>0</v>
      </c>
      <c r="B179" s="296"/>
      <c r="C179" s="297"/>
      <c r="D179" s="255"/>
      <c r="E179" s="280"/>
      <c r="F179" s="238">
        <v>0.0</v>
      </c>
      <c r="G179" s="238">
        <f t="shared" si="8"/>
        <v>0</v>
      </c>
      <c r="H179" s="239">
        <f t="shared" si="9"/>
        <v>0</v>
      </c>
      <c r="I179" s="542"/>
      <c r="J179" s="540" t="str">
        <f t="shared" si="11"/>
        <v/>
      </c>
      <c r="K179" s="252"/>
      <c r="L179" s="242"/>
      <c r="M179" s="243"/>
      <c r="N179" s="249"/>
      <c r="O179" s="245"/>
      <c r="P179" s="245"/>
    </row>
    <row r="180" hidden="1" outlineLevel="1">
      <c r="A180" s="452" t="b">
        <v>0</v>
      </c>
      <c r="B180" s="296"/>
      <c r="C180" s="297"/>
      <c r="D180" s="255"/>
      <c r="E180" s="280"/>
      <c r="F180" s="238">
        <v>0.0</v>
      </c>
      <c r="G180" s="238">
        <f t="shared" si="8"/>
        <v>0</v>
      </c>
      <c r="H180" s="239">
        <f t="shared" si="9"/>
        <v>0</v>
      </c>
      <c r="I180" s="542"/>
      <c r="J180" s="540" t="str">
        <f t="shared" si="11"/>
        <v/>
      </c>
      <c r="K180" s="252"/>
      <c r="L180" s="242"/>
      <c r="M180" s="243"/>
      <c r="N180" s="249"/>
      <c r="O180" s="245"/>
      <c r="P180" s="245"/>
    </row>
    <row r="181" hidden="1" outlineLevel="1">
      <c r="A181" s="452" t="b">
        <v>0</v>
      </c>
      <c r="B181" s="296"/>
      <c r="C181" s="297"/>
      <c r="D181" s="255"/>
      <c r="E181" s="280"/>
      <c r="F181" s="238">
        <v>0.0</v>
      </c>
      <c r="G181" s="238">
        <f t="shared" si="8"/>
        <v>0</v>
      </c>
      <c r="H181" s="239">
        <f t="shared" si="9"/>
        <v>0</v>
      </c>
      <c r="I181" s="542"/>
      <c r="J181" s="540" t="str">
        <f t="shared" si="11"/>
        <v/>
      </c>
      <c r="K181" s="252"/>
      <c r="L181" s="242"/>
      <c r="M181" s="243"/>
      <c r="N181" s="249"/>
      <c r="O181" s="245"/>
      <c r="P181" s="245"/>
    </row>
    <row r="182" hidden="1" outlineLevel="1">
      <c r="A182" s="452" t="b">
        <v>0</v>
      </c>
      <c r="B182" s="296"/>
      <c r="C182" s="297"/>
      <c r="D182" s="255"/>
      <c r="E182" s="280"/>
      <c r="F182" s="238">
        <v>0.0</v>
      </c>
      <c r="G182" s="238">
        <f t="shared" si="8"/>
        <v>0</v>
      </c>
      <c r="H182" s="239">
        <f t="shared" si="9"/>
        <v>0</v>
      </c>
      <c r="I182" s="542"/>
      <c r="J182" s="540" t="str">
        <f t="shared" si="11"/>
        <v/>
      </c>
      <c r="K182" s="252"/>
      <c r="L182" s="242"/>
      <c r="M182" s="243"/>
      <c r="N182" s="249"/>
      <c r="O182" s="245"/>
      <c r="P182" s="245"/>
    </row>
    <row r="183" hidden="1" outlineLevel="1">
      <c r="A183" s="452" t="b">
        <v>0</v>
      </c>
      <c r="B183" s="296"/>
      <c r="C183" s="297"/>
      <c r="D183" s="255"/>
      <c r="E183" s="280"/>
      <c r="F183" s="238">
        <v>0.0</v>
      </c>
      <c r="G183" s="238">
        <f t="shared" si="8"/>
        <v>0</v>
      </c>
      <c r="H183" s="239">
        <f t="shared" si="9"/>
        <v>0</v>
      </c>
      <c r="I183" s="542"/>
      <c r="J183" s="540" t="str">
        <f t="shared" si="11"/>
        <v/>
      </c>
      <c r="K183" s="252"/>
      <c r="L183" s="242"/>
      <c r="M183" s="243"/>
      <c r="N183" s="249"/>
      <c r="O183" s="245"/>
      <c r="P183" s="245"/>
    </row>
    <row r="184" hidden="1" outlineLevel="1">
      <c r="A184" s="452" t="b">
        <v>0</v>
      </c>
      <c r="B184" s="296"/>
      <c r="C184" s="297"/>
      <c r="D184" s="255"/>
      <c r="E184" s="280"/>
      <c r="F184" s="238">
        <v>0.0</v>
      </c>
      <c r="G184" s="238">
        <f t="shared" si="8"/>
        <v>0</v>
      </c>
      <c r="H184" s="239">
        <f t="shared" si="9"/>
        <v>0</v>
      </c>
      <c r="I184" s="542"/>
      <c r="J184" s="540" t="str">
        <f t="shared" si="11"/>
        <v/>
      </c>
      <c r="K184" s="252"/>
      <c r="L184" s="242"/>
      <c r="M184" s="243"/>
      <c r="N184" s="249"/>
      <c r="O184" s="245"/>
      <c r="P184" s="245"/>
    </row>
    <row r="185" hidden="1" outlineLevel="1">
      <c r="A185" s="452" t="b">
        <v>0</v>
      </c>
      <c r="B185" s="296"/>
      <c r="C185" s="297"/>
      <c r="D185" s="255"/>
      <c r="E185" s="280"/>
      <c r="F185" s="238">
        <v>0.0</v>
      </c>
      <c r="G185" s="238">
        <f t="shared" si="8"/>
        <v>0</v>
      </c>
      <c r="H185" s="239">
        <f t="shared" si="9"/>
        <v>0</v>
      </c>
      <c r="I185" s="542"/>
      <c r="J185" s="540" t="str">
        <f t="shared" si="11"/>
        <v/>
      </c>
      <c r="K185" s="252"/>
      <c r="L185" s="242"/>
      <c r="M185" s="243"/>
      <c r="N185" s="249"/>
      <c r="O185" s="245"/>
      <c r="P185" s="245"/>
    </row>
    <row r="186" hidden="1" outlineLevel="1">
      <c r="A186" s="452" t="b">
        <v>0</v>
      </c>
      <c r="B186" s="296"/>
      <c r="C186" s="297"/>
      <c r="D186" s="255"/>
      <c r="E186" s="280"/>
      <c r="F186" s="238">
        <v>0.0</v>
      </c>
      <c r="G186" s="238">
        <f t="shared" si="8"/>
        <v>0</v>
      </c>
      <c r="H186" s="239">
        <f t="shared" si="9"/>
        <v>0</v>
      </c>
      <c r="I186" s="542"/>
      <c r="J186" s="540" t="str">
        <f t="shared" si="11"/>
        <v/>
      </c>
      <c r="K186" s="252"/>
      <c r="L186" s="242"/>
      <c r="M186" s="243"/>
      <c r="N186" s="249"/>
      <c r="O186" s="245"/>
      <c r="P186" s="245"/>
    </row>
    <row r="187" hidden="1" outlineLevel="1">
      <c r="A187" s="452" t="b">
        <v>0</v>
      </c>
      <c r="B187" s="296"/>
      <c r="C187" s="297"/>
      <c r="D187" s="255"/>
      <c r="E187" s="280"/>
      <c r="F187" s="238">
        <v>0.0</v>
      </c>
      <c r="G187" s="238">
        <f t="shared" si="8"/>
        <v>0</v>
      </c>
      <c r="H187" s="239">
        <f t="shared" si="9"/>
        <v>0</v>
      </c>
      <c r="I187" s="542"/>
      <c r="J187" s="540" t="str">
        <f t="shared" si="11"/>
        <v/>
      </c>
      <c r="K187" s="252"/>
      <c r="L187" s="242"/>
      <c r="M187" s="243"/>
      <c r="N187" s="249"/>
      <c r="O187" s="245"/>
      <c r="P187" s="245"/>
    </row>
    <row r="188">
      <c r="A188" s="452" t="b">
        <v>1</v>
      </c>
      <c r="B188" s="293" t="s">
        <v>282</v>
      </c>
      <c r="C188" s="297"/>
      <c r="D188" s="255"/>
      <c r="E188" s="295">
        <v>150.0</v>
      </c>
      <c r="F188" s="238"/>
      <c r="G188" s="238">
        <f t="shared" si="8"/>
        <v>150</v>
      </c>
      <c r="H188" s="239">
        <f t="shared" si="9"/>
        <v>150</v>
      </c>
      <c r="I188" s="542"/>
      <c r="J188" s="540" t="str">
        <f t="shared" si="11"/>
        <v/>
      </c>
      <c r="K188" s="252"/>
      <c r="L188" s="242"/>
      <c r="M188" s="243"/>
      <c r="N188" s="249"/>
      <c r="O188" s="245"/>
      <c r="P188" s="245"/>
    </row>
    <row r="189">
      <c r="A189" s="298"/>
      <c r="B189" s="299"/>
      <c r="C189" s="300"/>
      <c r="D189" s="301"/>
      <c r="E189" s="357"/>
      <c r="F189" s="298"/>
      <c r="G189" s="238">
        <f t="shared" si="8"/>
        <v>0</v>
      </c>
      <c r="H189" s="239">
        <f t="shared" si="9"/>
        <v>0</v>
      </c>
      <c r="I189" s="546"/>
      <c r="J189" s="540" t="str">
        <f t="shared" si="11"/>
        <v/>
      </c>
      <c r="K189" s="302"/>
      <c r="L189" s="302"/>
      <c r="M189" s="303"/>
      <c r="N189" s="302"/>
      <c r="O189" s="298"/>
      <c r="P189" s="298"/>
    </row>
    <row r="190">
      <c r="A190" s="304"/>
      <c r="B190" s="305" t="s">
        <v>92</v>
      </c>
      <c r="C190" s="306"/>
      <c r="D190" s="307"/>
      <c r="E190" s="308"/>
      <c r="F190" s="308"/>
      <c r="G190" s="238">
        <f t="shared" si="8"/>
        <v>0</v>
      </c>
      <c r="H190" s="239">
        <f t="shared" si="9"/>
        <v>0</v>
      </c>
      <c r="I190" s="547"/>
      <c r="J190" s="540" t="str">
        <f t="shared" si="11"/>
        <v/>
      </c>
      <c r="K190" s="309"/>
      <c r="L190" s="309"/>
      <c r="M190" s="310"/>
      <c r="N190" s="309"/>
      <c r="O190" s="308"/>
      <c r="P190" s="308"/>
    </row>
    <row r="191">
      <c r="A191" s="311"/>
      <c r="B191" s="312"/>
      <c r="C191" s="313"/>
      <c r="D191" s="314"/>
      <c r="E191" s="311"/>
      <c r="F191" s="311"/>
      <c r="G191" s="238">
        <f t="shared" si="8"/>
        <v>0</v>
      </c>
      <c r="H191" s="239">
        <f t="shared" si="9"/>
        <v>0</v>
      </c>
      <c r="I191" s="548"/>
      <c r="J191" s="540" t="str">
        <f t="shared" si="11"/>
        <v/>
      </c>
      <c r="K191" s="315"/>
      <c r="L191" s="315"/>
      <c r="M191" s="316"/>
      <c r="N191" s="315"/>
      <c r="O191" s="311"/>
      <c r="P191" s="311"/>
    </row>
    <row r="192">
      <c r="A192" s="317"/>
      <c r="B192" s="318" t="s">
        <v>93</v>
      </c>
      <c r="C192" s="319"/>
      <c r="D192" s="320">
        <v>1.995088134E9</v>
      </c>
      <c r="E192" s="321">
        <v>300.0</v>
      </c>
      <c r="F192" s="322">
        <v>200.0</v>
      </c>
      <c r="G192" s="238">
        <f t="shared" si="8"/>
        <v>500</v>
      </c>
      <c r="H192" s="239">
        <f t="shared" si="9"/>
        <v>300</v>
      </c>
      <c r="I192" s="549"/>
      <c r="J192" s="540" t="str">
        <f t="shared" si="11"/>
        <v/>
      </c>
      <c r="K192" s="338">
        <v>200.0</v>
      </c>
      <c r="L192" s="327"/>
      <c r="M192" s="328"/>
      <c r="N192" s="329"/>
      <c r="O192" s="330"/>
      <c r="P192" s="330"/>
    </row>
    <row r="193">
      <c r="A193" s="317"/>
      <c r="B193" s="331" t="s">
        <v>155</v>
      </c>
      <c r="C193" s="319"/>
      <c r="D193" s="332"/>
      <c r="E193" s="323"/>
      <c r="F193" s="322">
        <v>150.0</v>
      </c>
      <c r="G193" s="238">
        <f t="shared" si="8"/>
        <v>150</v>
      </c>
      <c r="H193" s="239">
        <f t="shared" si="9"/>
        <v>150</v>
      </c>
      <c r="I193" s="549"/>
      <c r="J193" s="540" t="str">
        <f t="shared" si="11"/>
        <v/>
      </c>
      <c r="K193" s="326"/>
      <c r="L193" s="327"/>
      <c r="M193" s="333"/>
      <c r="N193" s="334"/>
      <c r="O193" s="330"/>
      <c r="P193" s="330"/>
    </row>
    <row r="194">
      <c r="A194" s="317"/>
      <c r="B194" s="318" t="s">
        <v>95</v>
      </c>
      <c r="C194" s="335"/>
      <c r="D194" s="332"/>
      <c r="E194" s="321"/>
      <c r="F194" s="322">
        <v>600.0</v>
      </c>
      <c r="G194" s="238">
        <f t="shared" si="8"/>
        <v>600</v>
      </c>
      <c r="H194" s="239">
        <f t="shared" si="9"/>
        <v>600</v>
      </c>
      <c r="I194" s="549"/>
      <c r="J194" s="540" t="str">
        <f t="shared" si="11"/>
        <v/>
      </c>
      <c r="K194" s="326"/>
      <c r="L194" s="327"/>
      <c r="M194" s="333"/>
      <c r="N194" s="329"/>
      <c r="O194" s="330"/>
      <c r="P194" s="330"/>
    </row>
    <row r="195">
      <c r="A195" s="317"/>
      <c r="B195" s="318" t="s">
        <v>96</v>
      </c>
      <c r="C195" s="335"/>
      <c r="D195" s="332"/>
      <c r="E195" s="321"/>
      <c r="F195" s="322">
        <v>600.0</v>
      </c>
      <c r="G195" s="238">
        <f t="shared" si="8"/>
        <v>600</v>
      </c>
      <c r="H195" s="239">
        <f t="shared" si="9"/>
        <v>600</v>
      </c>
      <c r="I195" s="549"/>
      <c r="J195" s="540" t="str">
        <f t="shared" si="11"/>
        <v/>
      </c>
      <c r="K195" s="326"/>
      <c r="L195" s="327"/>
      <c r="M195" s="333"/>
      <c r="N195" s="329"/>
      <c r="O195" s="330"/>
      <c r="P195" s="330"/>
    </row>
    <row r="196">
      <c r="A196" s="317"/>
      <c r="B196" s="336" t="s">
        <v>97</v>
      </c>
      <c r="C196" s="337"/>
      <c r="D196" s="332"/>
      <c r="E196" s="321">
        <v>250.0</v>
      </c>
      <c r="F196" s="322">
        <v>200.0</v>
      </c>
      <c r="G196" s="238">
        <f t="shared" si="8"/>
        <v>450</v>
      </c>
      <c r="H196" s="239">
        <f t="shared" si="9"/>
        <v>250</v>
      </c>
      <c r="I196" s="549"/>
      <c r="J196" s="540" t="str">
        <f t="shared" si="11"/>
        <v/>
      </c>
      <c r="K196" s="338">
        <v>200.0</v>
      </c>
      <c r="L196" s="327"/>
      <c r="M196" s="333"/>
      <c r="N196" s="329"/>
      <c r="O196" s="330"/>
      <c r="P196" s="330"/>
    </row>
    <row r="197">
      <c r="A197" s="317"/>
      <c r="B197" s="339" t="s">
        <v>98</v>
      </c>
      <c r="C197" s="340"/>
      <c r="D197" s="332"/>
      <c r="E197" s="341">
        <v>400.0</v>
      </c>
      <c r="F197" s="322">
        <v>500.0</v>
      </c>
      <c r="G197" s="238">
        <f t="shared" si="8"/>
        <v>900</v>
      </c>
      <c r="H197" s="239">
        <f t="shared" si="9"/>
        <v>900</v>
      </c>
      <c r="I197" s="549"/>
      <c r="J197" s="540" t="str">
        <f t="shared" si="11"/>
        <v/>
      </c>
      <c r="K197" s="326"/>
      <c r="L197" s="327"/>
      <c r="M197" s="333"/>
      <c r="N197" s="329"/>
      <c r="O197" s="330"/>
      <c r="P197" s="330"/>
    </row>
    <row r="198">
      <c r="A198" s="317"/>
      <c r="B198" s="331" t="s">
        <v>99</v>
      </c>
      <c r="C198" s="319"/>
      <c r="D198" s="332"/>
      <c r="E198" s="321">
        <v>150.0</v>
      </c>
      <c r="F198" s="323">
        <v>300.0</v>
      </c>
      <c r="G198" s="238">
        <f t="shared" si="8"/>
        <v>450</v>
      </c>
      <c r="H198" s="239">
        <f t="shared" si="9"/>
        <v>450</v>
      </c>
      <c r="I198" s="549"/>
      <c r="J198" s="540" t="str">
        <f t="shared" si="11"/>
        <v/>
      </c>
      <c r="K198" s="326"/>
      <c r="L198" s="327"/>
      <c r="M198" s="333"/>
      <c r="N198" s="329"/>
      <c r="O198" s="330"/>
      <c r="P198" s="330"/>
    </row>
    <row r="199">
      <c r="A199" s="317"/>
      <c r="B199" s="331" t="s">
        <v>100</v>
      </c>
      <c r="C199" s="319"/>
      <c r="D199" s="332"/>
      <c r="E199" s="321">
        <v>150.0</v>
      </c>
      <c r="F199" s="323">
        <v>300.0</v>
      </c>
      <c r="G199" s="238">
        <f t="shared" si="8"/>
        <v>450</v>
      </c>
      <c r="H199" s="239">
        <f t="shared" si="9"/>
        <v>350</v>
      </c>
      <c r="I199" s="549"/>
      <c r="J199" s="540" t="str">
        <f t="shared" si="11"/>
        <v/>
      </c>
      <c r="K199" s="326"/>
      <c r="L199" s="327"/>
      <c r="M199" s="328">
        <v>100.0</v>
      </c>
      <c r="N199" s="329"/>
      <c r="O199" s="330"/>
      <c r="P199" s="330"/>
    </row>
    <row r="200">
      <c r="A200" s="317"/>
      <c r="B200" s="342" t="s">
        <v>101</v>
      </c>
      <c r="C200" s="343"/>
      <c r="D200" s="332"/>
      <c r="E200" s="323"/>
      <c r="F200" s="322">
        <v>0.0</v>
      </c>
      <c r="G200" s="238">
        <f t="shared" si="8"/>
        <v>0</v>
      </c>
      <c r="H200" s="239">
        <f t="shared" si="9"/>
        <v>0</v>
      </c>
      <c r="I200" s="549"/>
      <c r="J200" s="540" t="str">
        <f t="shared" si="11"/>
        <v/>
      </c>
      <c r="K200" s="326"/>
      <c r="L200" s="327"/>
      <c r="M200" s="333"/>
      <c r="N200" s="329"/>
      <c r="O200" s="330"/>
      <c r="P200" s="330"/>
    </row>
    <row r="201">
      <c r="A201" s="317"/>
      <c r="B201" s="318" t="s">
        <v>102</v>
      </c>
      <c r="C201" s="335"/>
      <c r="D201" s="332"/>
      <c r="E201" s="321">
        <v>100.0</v>
      </c>
      <c r="F201" s="322">
        <v>300.0</v>
      </c>
      <c r="G201" s="238">
        <f t="shared" si="8"/>
        <v>400</v>
      </c>
      <c r="H201" s="239">
        <f t="shared" si="9"/>
        <v>400</v>
      </c>
      <c r="I201" s="549"/>
      <c r="J201" s="540" t="str">
        <f t="shared" si="11"/>
        <v/>
      </c>
      <c r="K201" s="326"/>
      <c r="L201" s="327"/>
      <c r="M201" s="333"/>
      <c r="N201" s="334"/>
      <c r="O201" s="330"/>
      <c r="P201" s="330"/>
    </row>
    <row r="202">
      <c r="A202" s="317"/>
      <c r="B202" s="318" t="s">
        <v>103</v>
      </c>
      <c r="C202" s="335"/>
      <c r="D202" s="332"/>
      <c r="E202" s="321">
        <v>100.0</v>
      </c>
      <c r="F202" s="322">
        <v>300.0</v>
      </c>
      <c r="G202" s="238">
        <f t="shared" si="8"/>
        <v>400</v>
      </c>
      <c r="H202" s="239">
        <f t="shared" si="9"/>
        <v>400</v>
      </c>
      <c r="I202" s="549"/>
      <c r="J202" s="540" t="str">
        <f t="shared" si="11"/>
        <v/>
      </c>
      <c r="K202" s="326"/>
      <c r="L202" s="327"/>
      <c r="M202" s="333"/>
      <c r="N202" s="329"/>
      <c r="O202" s="330"/>
      <c r="P202" s="330"/>
    </row>
    <row r="203">
      <c r="A203" s="317"/>
      <c r="B203" s="336" t="s">
        <v>104</v>
      </c>
      <c r="C203" s="337"/>
      <c r="D203" s="344">
        <v>8801843045678</v>
      </c>
      <c r="E203" s="321">
        <v>300.0</v>
      </c>
      <c r="F203" s="323">
        <v>200.0</v>
      </c>
      <c r="G203" s="238">
        <f t="shared" si="8"/>
        <v>500</v>
      </c>
      <c r="H203" s="239">
        <f t="shared" si="9"/>
        <v>100</v>
      </c>
      <c r="I203" s="549"/>
      <c r="J203" s="540" t="str">
        <f t="shared" si="11"/>
        <v/>
      </c>
      <c r="K203" s="338"/>
      <c r="L203" s="327"/>
      <c r="M203" s="328">
        <v>400.0</v>
      </c>
      <c r="N203" s="329"/>
      <c r="O203" s="330"/>
      <c r="P203" s="330"/>
    </row>
    <row r="204">
      <c r="A204" s="317"/>
      <c r="B204" s="331" t="s">
        <v>105</v>
      </c>
      <c r="C204" s="319"/>
      <c r="D204" s="332"/>
      <c r="E204" s="321">
        <v>200.0</v>
      </c>
      <c r="F204" s="322">
        <v>0.0</v>
      </c>
      <c r="G204" s="238">
        <f t="shared" si="8"/>
        <v>200</v>
      </c>
      <c r="H204" s="239">
        <f t="shared" si="9"/>
        <v>0</v>
      </c>
      <c r="I204" s="549"/>
      <c r="J204" s="540" t="str">
        <f t="shared" si="11"/>
        <v/>
      </c>
      <c r="K204" s="326"/>
      <c r="L204" s="327"/>
      <c r="M204" s="328">
        <v>200.0</v>
      </c>
      <c r="N204" s="334"/>
      <c r="O204" s="330"/>
      <c r="P204" s="330"/>
    </row>
    <row r="205">
      <c r="A205" s="317"/>
      <c r="B205" s="331" t="s">
        <v>106</v>
      </c>
      <c r="C205" s="319"/>
      <c r="D205" s="320" t="s">
        <v>107</v>
      </c>
      <c r="E205" s="341">
        <v>150.0</v>
      </c>
      <c r="F205" s="322">
        <v>-100.0</v>
      </c>
      <c r="G205" s="238">
        <f t="shared" si="8"/>
        <v>50</v>
      </c>
      <c r="H205" s="239">
        <f t="shared" si="9"/>
        <v>50</v>
      </c>
      <c r="I205" s="549"/>
      <c r="J205" s="540" t="str">
        <f t="shared" si="11"/>
        <v/>
      </c>
      <c r="K205" s="326"/>
      <c r="L205" s="327"/>
      <c r="M205" s="333"/>
      <c r="N205" s="329"/>
      <c r="O205" s="330"/>
      <c r="P205" s="330"/>
    </row>
    <row r="206">
      <c r="A206" s="317"/>
      <c r="B206" s="336" t="s">
        <v>108</v>
      </c>
      <c r="C206" s="337"/>
      <c r="D206" s="332"/>
      <c r="E206" s="341">
        <v>300.0</v>
      </c>
      <c r="F206" s="322">
        <v>250.0</v>
      </c>
      <c r="G206" s="238">
        <f t="shared" si="8"/>
        <v>550</v>
      </c>
      <c r="H206" s="239">
        <f t="shared" si="9"/>
        <v>250</v>
      </c>
      <c r="I206" s="549"/>
      <c r="J206" s="540" t="str">
        <f t="shared" si="11"/>
        <v/>
      </c>
      <c r="K206" s="338">
        <v>300.0</v>
      </c>
      <c r="L206" s="327"/>
      <c r="M206" s="333"/>
      <c r="N206" s="334"/>
      <c r="O206" s="330"/>
      <c r="P206" s="330"/>
    </row>
    <row r="207">
      <c r="A207" s="317"/>
      <c r="B207" s="331" t="s">
        <v>109</v>
      </c>
      <c r="C207" s="319"/>
      <c r="D207" s="320">
        <v>8801856939452</v>
      </c>
      <c r="E207" s="341">
        <v>200.0</v>
      </c>
      <c r="F207" s="322">
        <v>100.0</v>
      </c>
      <c r="G207" s="238">
        <f t="shared" si="8"/>
        <v>300</v>
      </c>
      <c r="H207" s="239">
        <f t="shared" si="9"/>
        <v>200</v>
      </c>
      <c r="I207" s="549"/>
      <c r="J207" s="540" t="str">
        <f t="shared" si="11"/>
        <v/>
      </c>
      <c r="K207" s="338"/>
      <c r="L207" s="327"/>
      <c r="M207" s="328">
        <v>100.0</v>
      </c>
      <c r="N207" s="334"/>
      <c r="O207" s="330"/>
      <c r="P207" s="330"/>
    </row>
    <row r="208">
      <c r="A208" s="317"/>
      <c r="B208" s="331" t="s">
        <v>110</v>
      </c>
      <c r="C208" s="319"/>
      <c r="D208" s="320">
        <v>8801872733850</v>
      </c>
      <c r="E208" s="321">
        <v>150.0</v>
      </c>
      <c r="F208" s="322">
        <v>100.0</v>
      </c>
      <c r="G208" s="238">
        <f t="shared" si="8"/>
        <v>250</v>
      </c>
      <c r="H208" s="239">
        <f t="shared" si="9"/>
        <v>100</v>
      </c>
      <c r="I208" s="549"/>
      <c r="J208" s="540" t="str">
        <f t="shared" si="11"/>
        <v/>
      </c>
      <c r="K208" s="338">
        <v>150.0</v>
      </c>
      <c r="L208" s="327"/>
      <c r="M208" s="333"/>
      <c r="N208" s="329"/>
      <c r="O208" s="330"/>
      <c r="P208" s="330"/>
    </row>
    <row r="209">
      <c r="A209" s="317"/>
      <c r="B209" s="331" t="s">
        <v>111</v>
      </c>
      <c r="C209" s="319"/>
      <c r="D209" s="332"/>
      <c r="E209" s="321">
        <v>150.0</v>
      </c>
      <c r="F209" s="323">
        <v>300.0</v>
      </c>
      <c r="G209" s="238">
        <f t="shared" si="8"/>
        <v>450</v>
      </c>
      <c r="H209" s="239">
        <f t="shared" si="9"/>
        <v>450</v>
      </c>
      <c r="I209" s="549"/>
      <c r="J209" s="540" t="str">
        <f t="shared" si="11"/>
        <v/>
      </c>
      <c r="K209" s="326"/>
      <c r="L209" s="327"/>
      <c r="M209" s="333"/>
      <c r="N209" s="329"/>
      <c r="O209" s="330"/>
      <c r="P209" s="330"/>
    </row>
    <row r="210">
      <c r="A210" s="317"/>
      <c r="B210" s="331" t="s">
        <v>112</v>
      </c>
      <c r="C210" s="319"/>
      <c r="D210" s="320">
        <v>8801923751251</v>
      </c>
      <c r="E210" s="321">
        <v>150.0</v>
      </c>
      <c r="F210" s="323">
        <v>100.0</v>
      </c>
      <c r="G210" s="238">
        <f t="shared" si="8"/>
        <v>250</v>
      </c>
      <c r="H210" s="239">
        <f t="shared" si="9"/>
        <v>250</v>
      </c>
      <c r="I210" s="549"/>
      <c r="J210" s="540" t="str">
        <f t="shared" si="11"/>
        <v/>
      </c>
      <c r="K210" s="326"/>
      <c r="L210" s="327"/>
      <c r="M210" s="333"/>
      <c r="N210" s="334"/>
      <c r="O210" s="330"/>
      <c r="P210" s="330"/>
    </row>
    <row r="211">
      <c r="A211" s="317"/>
      <c r="B211" s="331" t="s">
        <v>113</v>
      </c>
      <c r="C211" s="319"/>
      <c r="D211" s="332"/>
      <c r="E211" s="321">
        <v>150.0</v>
      </c>
      <c r="F211" s="323">
        <v>200.0</v>
      </c>
      <c r="G211" s="238">
        <f t="shared" si="8"/>
        <v>350</v>
      </c>
      <c r="H211" s="239">
        <f t="shared" si="9"/>
        <v>250</v>
      </c>
      <c r="I211" s="549"/>
      <c r="J211" s="540" t="str">
        <f t="shared" si="11"/>
        <v/>
      </c>
      <c r="K211" s="338">
        <v>100.0</v>
      </c>
      <c r="L211" s="327"/>
      <c r="M211" s="333"/>
      <c r="N211" s="329"/>
      <c r="O211" s="330"/>
      <c r="P211" s="330"/>
    </row>
    <row r="212">
      <c r="A212" s="317"/>
      <c r="B212" s="331" t="s">
        <v>114</v>
      </c>
      <c r="C212" s="319"/>
      <c r="D212" s="320">
        <v>8801861119358</v>
      </c>
      <c r="E212" s="321">
        <v>300.0</v>
      </c>
      <c r="F212" s="323">
        <v>600.0</v>
      </c>
      <c r="G212" s="238">
        <f t="shared" si="8"/>
        <v>900</v>
      </c>
      <c r="H212" s="239">
        <f t="shared" si="9"/>
        <v>900</v>
      </c>
      <c r="I212" s="549"/>
      <c r="J212" s="540" t="str">
        <f t="shared" si="11"/>
        <v/>
      </c>
      <c r="K212" s="326"/>
      <c r="L212" s="327"/>
      <c r="M212" s="333"/>
      <c r="N212" s="329"/>
      <c r="O212" s="330"/>
      <c r="P212" s="330"/>
    </row>
    <row r="213">
      <c r="A213" s="317"/>
      <c r="B213" s="331" t="s">
        <v>115</v>
      </c>
      <c r="C213" s="319"/>
      <c r="D213" s="320">
        <v>8801606738010</v>
      </c>
      <c r="E213" s="321">
        <v>150.0</v>
      </c>
      <c r="F213" s="323">
        <v>200.0</v>
      </c>
      <c r="G213" s="238">
        <f t="shared" si="8"/>
        <v>350</v>
      </c>
      <c r="H213" s="239">
        <f t="shared" si="9"/>
        <v>0</v>
      </c>
      <c r="I213" s="549"/>
      <c r="J213" s="540" t="str">
        <f t="shared" si="11"/>
        <v/>
      </c>
      <c r="K213" s="338">
        <v>150.0</v>
      </c>
      <c r="L213" s="327"/>
      <c r="M213" s="333"/>
      <c r="N213" s="334"/>
      <c r="O213" s="345">
        <v>200.0</v>
      </c>
      <c r="P213" s="330"/>
    </row>
    <row r="214">
      <c r="A214" s="317"/>
      <c r="B214" s="331" t="s">
        <v>116</v>
      </c>
      <c r="C214" s="319"/>
      <c r="D214" s="332"/>
      <c r="E214" s="321">
        <v>300.0</v>
      </c>
      <c r="F214" s="323">
        <v>600.0</v>
      </c>
      <c r="G214" s="238">
        <f t="shared" si="8"/>
        <v>900</v>
      </c>
      <c r="H214" s="239">
        <f t="shared" si="9"/>
        <v>900</v>
      </c>
      <c r="I214" s="549"/>
      <c r="J214" s="540" t="str">
        <f t="shared" si="11"/>
        <v/>
      </c>
      <c r="K214" s="326"/>
      <c r="L214" s="327"/>
      <c r="M214" s="333"/>
      <c r="N214" s="329"/>
      <c r="O214" s="330"/>
      <c r="P214" s="330"/>
    </row>
    <row r="215">
      <c r="A215" s="317"/>
      <c r="B215" s="331" t="s">
        <v>117</v>
      </c>
      <c r="C215" s="319"/>
      <c r="D215" s="320">
        <v>1.325984465E9</v>
      </c>
      <c r="E215" s="321">
        <v>150.0</v>
      </c>
      <c r="F215" s="323">
        <v>300.0</v>
      </c>
      <c r="G215" s="238">
        <f t="shared" si="8"/>
        <v>450</v>
      </c>
      <c r="H215" s="239">
        <f t="shared" si="9"/>
        <v>450</v>
      </c>
      <c r="I215" s="549"/>
      <c r="J215" s="540" t="str">
        <f t="shared" si="11"/>
        <v/>
      </c>
      <c r="K215" s="326"/>
      <c r="L215" s="327"/>
      <c r="M215" s="333"/>
      <c r="N215" s="329"/>
      <c r="O215" s="330"/>
      <c r="P215" s="330"/>
    </row>
    <row r="216">
      <c r="A216" s="317"/>
      <c r="B216" s="331" t="s">
        <v>118</v>
      </c>
      <c r="C216" s="319"/>
      <c r="D216" s="332"/>
      <c r="E216" s="321">
        <v>150.0</v>
      </c>
      <c r="F216" s="323">
        <v>0.0</v>
      </c>
      <c r="G216" s="238">
        <f t="shared" si="8"/>
        <v>150</v>
      </c>
      <c r="H216" s="239">
        <f t="shared" si="9"/>
        <v>0</v>
      </c>
      <c r="I216" s="549"/>
      <c r="J216" s="540" t="str">
        <f t="shared" si="11"/>
        <v/>
      </c>
      <c r="K216" s="326"/>
      <c r="L216" s="327"/>
      <c r="M216" s="333"/>
      <c r="N216" s="334">
        <v>150.0</v>
      </c>
      <c r="O216" s="330"/>
      <c r="P216" s="330"/>
    </row>
    <row r="217">
      <c r="A217" s="550" t="b">
        <v>1</v>
      </c>
      <c r="B217" s="331" t="s">
        <v>119</v>
      </c>
      <c r="C217" s="319"/>
      <c r="D217" s="332"/>
      <c r="E217" s="341">
        <v>300.0</v>
      </c>
      <c r="F217" s="323">
        <v>0.0</v>
      </c>
      <c r="G217" s="238">
        <f t="shared" si="8"/>
        <v>300</v>
      </c>
      <c r="H217" s="239">
        <f t="shared" si="9"/>
        <v>0</v>
      </c>
      <c r="I217" s="549"/>
      <c r="J217" s="540" t="str">
        <f t="shared" si="11"/>
        <v/>
      </c>
      <c r="K217" s="338">
        <v>300.0</v>
      </c>
      <c r="L217" s="327"/>
      <c r="M217" s="333"/>
      <c r="N217" s="334"/>
      <c r="O217" s="330"/>
      <c r="P217" s="330"/>
    </row>
    <row r="218">
      <c r="A218" s="317"/>
      <c r="B218" s="331" t="s">
        <v>120</v>
      </c>
      <c r="C218" s="319"/>
      <c r="D218" s="332"/>
      <c r="E218" s="321">
        <v>250.0</v>
      </c>
      <c r="F218" s="323">
        <v>200.0</v>
      </c>
      <c r="G218" s="238">
        <f t="shared" si="8"/>
        <v>450</v>
      </c>
      <c r="H218" s="239">
        <f t="shared" si="9"/>
        <v>450</v>
      </c>
      <c r="I218" s="549"/>
      <c r="J218" s="540" t="str">
        <f t="shared" si="11"/>
        <v/>
      </c>
      <c r="K218" s="326"/>
      <c r="L218" s="327"/>
      <c r="M218" s="328"/>
      <c r="N218" s="329"/>
      <c r="O218" s="330"/>
      <c r="P218" s="330"/>
    </row>
    <row r="219">
      <c r="A219" s="317"/>
      <c r="B219" s="331" t="s">
        <v>121</v>
      </c>
      <c r="C219" s="319"/>
      <c r="D219" s="332"/>
      <c r="E219" s="321">
        <v>150.0</v>
      </c>
      <c r="F219" s="323">
        <v>300.0</v>
      </c>
      <c r="G219" s="238">
        <f t="shared" si="8"/>
        <v>450</v>
      </c>
      <c r="H219" s="239">
        <f t="shared" si="9"/>
        <v>450</v>
      </c>
      <c r="I219" s="549"/>
      <c r="J219" s="540" t="str">
        <f t="shared" si="11"/>
        <v/>
      </c>
      <c r="K219" s="326"/>
      <c r="L219" s="327"/>
      <c r="M219" s="333"/>
      <c r="N219" s="329"/>
      <c r="O219" s="330"/>
      <c r="P219" s="330"/>
    </row>
    <row r="220">
      <c r="A220" s="317"/>
      <c r="B220" s="331" t="s">
        <v>122</v>
      </c>
      <c r="C220" s="319"/>
      <c r="D220" s="332"/>
      <c r="E220" s="321">
        <v>150.0</v>
      </c>
      <c r="F220" s="323">
        <v>-100.0</v>
      </c>
      <c r="G220" s="238">
        <f t="shared" si="8"/>
        <v>50</v>
      </c>
      <c r="H220" s="239">
        <f t="shared" si="9"/>
        <v>50</v>
      </c>
      <c r="I220" s="549"/>
      <c r="J220" s="540" t="str">
        <f t="shared" si="11"/>
        <v/>
      </c>
      <c r="K220" s="338"/>
      <c r="L220" s="327"/>
      <c r="M220" s="333"/>
      <c r="N220" s="334"/>
      <c r="O220" s="345"/>
      <c r="P220" s="330"/>
    </row>
    <row r="221">
      <c r="A221" s="317"/>
      <c r="B221" s="318" t="s">
        <v>123</v>
      </c>
      <c r="C221" s="335"/>
      <c r="D221" s="332"/>
      <c r="E221" s="321">
        <v>100.0</v>
      </c>
      <c r="F221" s="323">
        <v>200.0</v>
      </c>
      <c r="G221" s="238">
        <f t="shared" si="8"/>
        <v>300</v>
      </c>
      <c r="H221" s="239">
        <f t="shared" si="9"/>
        <v>300</v>
      </c>
      <c r="I221" s="549"/>
      <c r="J221" s="540" t="str">
        <f t="shared" si="11"/>
        <v/>
      </c>
      <c r="K221" s="326"/>
      <c r="L221" s="327"/>
      <c r="M221" s="333"/>
      <c r="N221" s="329"/>
      <c r="O221" s="330"/>
      <c r="P221" s="330"/>
    </row>
    <row r="222">
      <c r="A222" s="317"/>
      <c r="B222" s="318" t="s">
        <v>124</v>
      </c>
      <c r="C222" s="335"/>
      <c r="D222" s="332"/>
      <c r="E222" s="321">
        <v>150.0</v>
      </c>
      <c r="F222" s="323">
        <v>150.0</v>
      </c>
      <c r="G222" s="238">
        <f t="shared" si="8"/>
        <v>300</v>
      </c>
      <c r="H222" s="239">
        <f t="shared" si="9"/>
        <v>300</v>
      </c>
      <c r="I222" s="549"/>
      <c r="J222" s="540" t="str">
        <f t="shared" si="11"/>
        <v/>
      </c>
      <c r="K222" s="338"/>
      <c r="L222" s="327"/>
      <c r="M222" s="333"/>
      <c r="N222" s="329"/>
      <c r="O222" s="330"/>
      <c r="P222" s="330"/>
    </row>
    <row r="223">
      <c r="A223" s="317"/>
      <c r="B223" s="346" t="s">
        <v>125</v>
      </c>
      <c r="C223" s="347"/>
      <c r="D223" s="332"/>
      <c r="E223" s="321">
        <v>150.0</v>
      </c>
      <c r="F223" s="323">
        <v>150.0</v>
      </c>
      <c r="G223" s="238">
        <f t="shared" si="8"/>
        <v>300</v>
      </c>
      <c r="H223" s="239">
        <f t="shared" si="9"/>
        <v>300</v>
      </c>
      <c r="I223" s="549"/>
      <c r="J223" s="540" t="str">
        <f t="shared" si="11"/>
        <v/>
      </c>
      <c r="K223" s="326"/>
      <c r="L223" s="327"/>
      <c r="M223" s="333"/>
      <c r="N223" s="334"/>
      <c r="O223" s="330"/>
      <c r="P223" s="330"/>
    </row>
    <row r="224">
      <c r="A224" s="317"/>
      <c r="B224" s="348" t="s">
        <v>126</v>
      </c>
      <c r="C224" s="349"/>
      <c r="D224" s="350">
        <v>1.953706616E9</v>
      </c>
      <c r="E224" s="351">
        <v>150.0</v>
      </c>
      <c r="F224" s="323">
        <v>300.0</v>
      </c>
      <c r="G224" s="238">
        <f t="shared" si="8"/>
        <v>450</v>
      </c>
      <c r="H224" s="239">
        <f t="shared" si="9"/>
        <v>450</v>
      </c>
      <c r="I224" s="549"/>
      <c r="J224" s="540" t="str">
        <f t="shared" si="11"/>
        <v/>
      </c>
      <c r="K224" s="326"/>
      <c r="L224" s="327"/>
      <c r="M224" s="333"/>
      <c r="N224" s="329"/>
      <c r="O224" s="330"/>
      <c r="P224" s="330"/>
    </row>
    <row r="225" ht="16.5" customHeight="1">
      <c r="A225" s="317"/>
      <c r="B225" s="348" t="s">
        <v>127</v>
      </c>
      <c r="C225" s="349"/>
      <c r="D225" s="352"/>
      <c r="E225" s="351">
        <v>300.0</v>
      </c>
      <c r="F225" s="323">
        <v>300.0</v>
      </c>
      <c r="G225" s="238">
        <f t="shared" si="8"/>
        <v>600</v>
      </c>
      <c r="H225" s="239">
        <f t="shared" si="9"/>
        <v>600</v>
      </c>
      <c r="I225" s="549"/>
      <c r="J225" s="540" t="str">
        <f t="shared" si="11"/>
        <v/>
      </c>
      <c r="K225" s="326"/>
      <c r="L225" s="327"/>
      <c r="M225" s="333"/>
      <c r="N225" s="334"/>
      <c r="O225" s="330"/>
      <c r="P225" s="330"/>
    </row>
    <row r="226">
      <c r="A226" s="317"/>
      <c r="B226" s="353" t="s">
        <v>136</v>
      </c>
      <c r="C226" s="349"/>
      <c r="D226" s="332"/>
      <c r="E226" s="351">
        <v>250.0</v>
      </c>
      <c r="F226" s="323">
        <v>50.0</v>
      </c>
      <c r="G226" s="238">
        <f t="shared" si="8"/>
        <v>300</v>
      </c>
      <c r="H226" s="239">
        <f t="shared" si="9"/>
        <v>50</v>
      </c>
      <c r="I226" s="549"/>
      <c r="J226" s="540" t="str">
        <f t="shared" si="11"/>
        <v/>
      </c>
      <c r="K226" s="326"/>
      <c r="L226" s="354"/>
      <c r="M226" s="328"/>
      <c r="N226" s="551">
        <v>250.0</v>
      </c>
      <c r="O226" s="330"/>
      <c r="P226" s="330"/>
    </row>
    <row r="227">
      <c r="A227" s="317"/>
      <c r="B227" s="353" t="s">
        <v>138</v>
      </c>
      <c r="C227" s="356"/>
      <c r="D227" s="332"/>
      <c r="E227" s="357">
        <v>150.0</v>
      </c>
      <c r="F227" s="323">
        <v>150.0</v>
      </c>
      <c r="G227" s="238">
        <f t="shared" si="8"/>
        <v>300</v>
      </c>
      <c r="H227" s="239">
        <f t="shared" si="9"/>
        <v>100</v>
      </c>
      <c r="I227" s="549"/>
      <c r="J227" s="540" t="str">
        <f t="shared" si="11"/>
        <v/>
      </c>
      <c r="K227" s="326"/>
      <c r="L227" s="354"/>
      <c r="M227" s="328">
        <v>200.0</v>
      </c>
      <c r="N227" s="355"/>
      <c r="O227" s="330"/>
      <c r="P227" s="330"/>
    </row>
    <row r="228">
      <c r="A228" s="317"/>
      <c r="B228" s="353" t="s">
        <v>142</v>
      </c>
      <c r="C228" s="356"/>
      <c r="D228" s="332"/>
      <c r="E228" s="358">
        <v>100.0</v>
      </c>
      <c r="F228" s="323">
        <v>200.0</v>
      </c>
      <c r="G228" s="238">
        <f t="shared" si="8"/>
        <v>300</v>
      </c>
      <c r="H228" s="239">
        <f t="shared" si="9"/>
        <v>300</v>
      </c>
      <c r="I228" s="549"/>
      <c r="J228" s="540" t="str">
        <f t="shared" si="11"/>
        <v/>
      </c>
      <c r="K228" s="326"/>
      <c r="L228" s="327"/>
      <c r="M228" s="333"/>
      <c r="N228" s="355"/>
      <c r="O228" s="330"/>
      <c r="P228" s="330"/>
    </row>
    <row r="229">
      <c r="A229" s="317"/>
      <c r="B229" s="357" t="s">
        <v>126</v>
      </c>
      <c r="C229" s="359"/>
      <c r="D229" s="346"/>
      <c r="E229" s="358">
        <v>150.0</v>
      </c>
      <c r="F229" s="323">
        <v>300.0</v>
      </c>
      <c r="G229" s="238">
        <f t="shared" si="8"/>
        <v>450</v>
      </c>
      <c r="H229" s="239">
        <f t="shared" si="9"/>
        <v>450</v>
      </c>
      <c r="I229" s="549"/>
      <c r="J229" s="540" t="str">
        <f t="shared" si="11"/>
        <v/>
      </c>
      <c r="K229" s="326"/>
      <c r="L229" s="327"/>
      <c r="M229" s="333"/>
      <c r="N229" s="355"/>
      <c r="O229" s="330"/>
      <c r="P229" s="330"/>
    </row>
    <row r="230">
      <c r="A230" s="317"/>
      <c r="B230" s="368" t="s">
        <v>156</v>
      </c>
      <c r="C230" s="369"/>
      <c r="D230" s="332"/>
      <c r="E230" s="341">
        <v>150.0</v>
      </c>
      <c r="F230" s="323">
        <v>0.0</v>
      </c>
      <c r="G230" s="238">
        <f t="shared" si="8"/>
        <v>150</v>
      </c>
      <c r="H230" s="239">
        <f t="shared" si="9"/>
        <v>50</v>
      </c>
      <c r="I230" s="549"/>
      <c r="J230" s="540" t="str">
        <f t="shared" si="11"/>
        <v/>
      </c>
      <c r="K230" s="326"/>
      <c r="L230" s="327"/>
      <c r="M230" s="328">
        <v>100.0</v>
      </c>
      <c r="N230" s="355"/>
      <c r="O230" s="330"/>
      <c r="P230" s="330"/>
    </row>
    <row r="231">
      <c r="A231" s="317"/>
      <c r="B231" s="357" t="s">
        <v>157</v>
      </c>
      <c r="C231" s="347"/>
      <c r="D231" s="332"/>
      <c r="E231" s="341">
        <v>100.0</v>
      </c>
      <c r="F231" s="323">
        <v>0.0</v>
      </c>
      <c r="G231" s="238">
        <f t="shared" si="8"/>
        <v>100</v>
      </c>
      <c r="H231" s="239">
        <f t="shared" si="9"/>
        <v>-50</v>
      </c>
      <c r="I231" s="549"/>
      <c r="J231" s="540" t="str">
        <f t="shared" si="11"/>
        <v/>
      </c>
      <c r="K231" s="338">
        <v>150.0</v>
      </c>
      <c r="L231" s="327"/>
      <c r="M231" s="333"/>
      <c r="N231" s="355"/>
      <c r="O231" s="330"/>
      <c r="P231" s="330"/>
    </row>
    <row r="232">
      <c r="A232" s="317"/>
      <c r="B232" s="552" t="s">
        <v>158</v>
      </c>
      <c r="C232" s="347"/>
      <c r="D232" s="332"/>
      <c r="E232" s="341">
        <v>100.0</v>
      </c>
      <c r="F232" s="323">
        <v>0.0</v>
      </c>
      <c r="G232" s="238">
        <f t="shared" si="8"/>
        <v>100</v>
      </c>
      <c r="H232" s="239">
        <f t="shared" si="9"/>
        <v>0</v>
      </c>
      <c r="I232" s="549"/>
      <c r="J232" s="540" t="str">
        <f t="shared" si="11"/>
        <v/>
      </c>
      <c r="K232" s="326"/>
      <c r="L232" s="327"/>
      <c r="M232" s="333"/>
      <c r="N232" s="551">
        <v>100.0</v>
      </c>
      <c r="O232" s="330"/>
      <c r="P232" s="330"/>
    </row>
    <row r="233">
      <c r="A233" s="317"/>
      <c r="B233" s="357" t="s">
        <v>159</v>
      </c>
      <c r="C233" s="347"/>
      <c r="D233" s="332"/>
      <c r="E233" s="341">
        <v>150.0</v>
      </c>
      <c r="F233" s="323">
        <v>0.0</v>
      </c>
      <c r="G233" s="238">
        <f t="shared" si="8"/>
        <v>150</v>
      </c>
      <c r="H233" s="239">
        <f t="shared" si="9"/>
        <v>150</v>
      </c>
      <c r="I233" s="549"/>
      <c r="J233" s="540" t="str">
        <f t="shared" si="11"/>
        <v/>
      </c>
      <c r="K233" s="326"/>
      <c r="L233" s="327"/>
      <c r="M233" s="333"/>
      <c r="N233" s="355"/>
      <c r="O233" s="330"/>
      <c r="P233" s="330"/>
    </row>
    <row r="234" ht="13.5" customHeight="1" outlineLevel="1">
      <c r="A234" s="317"/>
      <c r="B234" s="368" t="s">
        <v>90</v>
      </c>
      <c r="C234" s="347"/>
      <c r="D234" s="553" t="s">
        <v>283</v>
      </c>
      <c r="E234" s="341">
        <v>150.0</v>
      </c>
      <c r="F234" s="323">
        <v>0.0</v>
      </c>
      <c r="G234" s="238">
        <f t="shared" si="8"/>
        <v>150</v>
      </c>
      <c r="H234" s="239">
        <f t="shared" si="9"/>
        <v>150</v>
      </c>
      <c r="I234" s="549"/>
      <c r="J234" s="540" t="str">
        <f t="shared" si="11"/>
        <v/>
      </c>
      <c r="K234" s="326"/>
      <c r="L234" s="327"/>
      <c r="M234" s="333"/>
      <c r="N234" s="355"/>
      <c r="O234" s="330"/>
      <c r="P234" s="330"/>
    </row>
    <row r="235" outlineLevel="1">
      <c r="A235" s="317"/>
      <c r="B235" s="368" t="s">
        <v>284</v>
      </c>
      <c r="C235" s="347"/>
      <c r="D235" s="553" t="s">
        <v>285</v>
      </c>
      <c r="E235" s="341">
        <v>150.0</v>
      </c>
      <c r="F235" s="323">
        <v>0.0</v>
      </c>
      <c r="G235" s="238">
        <f t="shared" si="8"/>
        <v>150</v>
      </c>
      <c r="H235" s="239">
        <f t="shared" si="9"/>
        <v>50</v>
      </c>
      <c r="I235" s="549"/>
      <c r="J235" s="540" t="str">
        <f t="shared" si="11"/>
        <v/>
      </c>
      <c r="K235" s="326"/>
      <c r="L235" s="327"/>
      <c r="M235" s="333"/>
      <c r="N235" s="551">
        <v>100.0</v>
      </c>
      <c r="O235" s="330"/>
      <c r="P235" s="330"/>
    </row>
    <row r="236" outlineLevel="1">
      <c r="A236" s="317"/>
      <c r="B236" s="368" t="s">
        <v>286</v>
      </c>
      <c r="C236" s="347"/>
      <c r="D236" s="553" t="s">
        <v>287</v>
      </c>
      <c r="E236" s="341">
        <v>150.0</v>
      </c>
      <c r="F236" s="323">
        <v>0.0</v>
      </c>
      <c r="G236" s="238">
        <f t="shared" si="8"/>
        <v>150</v>
      </c>
      <c r="H236" s="239">
        <f t="shared" si="9"/>
        <v>150</v>
      </c>
      <c r="I236" s="549"/>
      <c r="J236" s="540" t="str">
        <f t="shared" si="11"/>
        <v/>
      </c>
      <c r="K236" s="326"/>
      <c r="L236" s="327"/>
      <c r="M236" s="333"/>
      <c r="N236" s="355"/>
      <c r="O236" s="330"/>
      <c r="P236" s="330"/>
    </row>
    <row r="237" outlineLevel="1">
      <c r="A237" s="317"/>
      <c r="B237" s="368" t="s">
        <v>121</v>
      </c>
      <c r="C237" s="347"/>
      <c r="D237" s="553" t="s">
        <v>288</v>
      </c>
      <c r="E237" s="341">
        <v>100.0</v>
      </c>
      <c r="F237" s="323">
        <v>0.0</v>
      </c>
      <c r="G237" s="238">
        <f t="shared" si="8"/>
        <v>100</v>
      </c>
      <c r="H237" s="239">
        <f t="shared" si="9"/>
        <v>0</v>
      </c>
      <c r="I237" s="549"/>
      <c r="J237" s="540" t="str">
        <f t="shared" si="11"/>
        <v/>
      </c>
      <c r="K237" s="338">
        <v>100.0</v>
      </c>
      <c r="L237" s="327"/>
      <c r="M237" s="333"/>
      <c r="N237" s="355"/>
      <c r="O237" s="330"/>
      <c r="P237" s="330"/>
    </row>
    <row r="238" outlineLevel="1">
      <c r="A238" s="317"/>
      <c r="B238" s="368" t="s">
        <v>289</v>
      </c>
      <c r="C238" s="347"/>
      <c r="D238" s="332"/>
      <c r="E238" s="341">
        <v>300.0</v>
      </c>
      <c r="F238" s="323">
        <v>0.0</v>
      </c>
      <c r="G238" s="238">
        <f t="shared" si="8"/>
        <v>300</v>
      </c>
      <c r="H238" s="239">
        <f t="shared" si="9"/>
        <v>0</v>
      </c>
      <c r="I238" s="549"/>
      <c r="J238" s="540" t="str">
        <f t="shared" si="11"/>
        <v/>
      </c>
      <c r="K238" s="326"/>
      <c r="L238" s="327"/>
      <c r="M238" s="333"/>
      <c r="N238" s="551">
        <v>300.0</v>
      </c>
      <c r="O238" s="330"/>
      <c r="P238" s="330"/>
    </row>
    <row r="239" outlineLevel="1">
      <c r="A239" s="317"/>
      <c r="B239" s="368" t="s">
        <v>290</v>
      </c>
      <c r="C239" s="347"/>
      <c r="D239" s="332"/>
      <c r="E239" s="321"/>
      <c r="F239" s="323">
        <v>0.0</v>
      </c>
      <c r="G239" s="238">
        <f t="shared" si="8"/>
        <v>0</v>
      </c>
      <c r="H239" s="239">
        <f t="shared" si="9"/>
        <v>-300</v>
      </c>
      <c r="I239" s="549"/>
      <c r="J239" s="540" t="str">
        <f t="shared" si="11"/>
        <v/>
      </c>
      <c r="K239" s="326"/>
      <c r="L239" s="327"/>
      <c r="M239" s="333"/>
      <c r="N239" s="551">
        <v>300.0</v>
      </c>
      <c r="O239" s="330"/>
      <c r="P239" s="330"/>
    </row>
    <row r="240" outlineLevel="1">
      <c r="A240" s="317"/>
      <c r="B240" s="346"/>
      <c r="C240" s="347"/>
      <c r="D240" s="332"/>
      <c r="E240" s="321"/>
      <c r="F240" s="323">
        <v>0.0</v>
      </c>
      <c r="G240" s="238">
        <f t="shared" si="8"/>
        <v>0</v>
      </c>
      <c r="H240" s="239">
        <f t="shared" si="9"/>
        <v>0</v>
      </c>
      <c r="I240" s="549"/>
      <c r="J240" s="540" t="str">
        <f t="shared" si="11"/>
        <v/>
      </c>
      <c r="K240" s="326"/>
      <c r="L240" s="327"/>
      <c r="M240" s="333"/>
      <c r="N240" s="355"/>
      <c r="O240" s="330"/>
      <c r="P240" s="330"/>
    </row>
    <row r="241" outlineLevel="1">
      <c r="A241" s="317"/>
      <c r="B241" s="346"/>
      <c r="C241" s="347"/>
      <c r="D241" s="332"/>
      <c r="E241" s="321"/>
      <c r="F241" s="323">
        <v>0.0</v>
      </c>
      <c r="G241" s="238">
        <f t="shared" si="8"/>
        <v>0</v>
      </c>
      <c r="H241" s="239">
        <f t="shared" si="9"/>
        <v>0</v>
      </c>
      <c r="I241" s="549"/>
      <c r="J241" s="540" t="str">
        <f t="shared" si="11"/>
        <v/>
      </c>
      <c r="K241" s="326"/>
      <c r="L241" s="327"/>
      <c r="M241" s="333"/>
      <c r="N241" s="355"/>
      <c r="O241" s="330"/>
      <c r="P241" s="330"/>
    </row>
    <row r="242" outlineLevel="1">
      <c r="A242" s="317"/>
      <c r="B242" s="346"/>
      <c r="C242" s="347"/>
      <c r="D242" s="332"/>
      <c r="E242" s="321"/>
      <c r="F242" s="323">
        <v>0.0</v>
      </c>
      <c r="G242" s="238">
        <f t="shared" si="8"/>
        <v>0</v>
      </c>
      <c r="H242" s="239">
        <f t="shared" si="9"/>
        <v>0</v>
      </c>
      <c r="I242" s="549"/>
      <c r="J242" s="540" t="str">
        <f t="shared" si="11"/>
        <v/>
      </c>
      <c r="K242" s="326"/>
      <c r="L242" s="327"/>
      <c r="M242" s="333"/>
      <c r="N242" s="355"/>
      <c r="O242" s="330"/>
      <c r="P242" s="330"/>
    </row>
    <row r="243" outlineLevel="1">
      <c r="A243" s="317"/>
      <c r="B243" s="346"/>
      <c r="C243" s="347"/>
      <c r="D243" s="332"/>
      <c r="E243" s="321"/>
      <c r="F243" s="323">
        <v>0.0</v>
      </c>
      <c r="G243" s="238">
        <f t="shared" si="8"/>
        <v>0</v>
      </c>
      <c r="H243" s="239">
        <f t="shared" si="9"/>
        <v>0</v>
      </c>
      <c r="I243" s="549"/>
      <c r="J243" s="540" t="str">
        <f t="shared" si="11"/>
        <v/>
      </c>
      <c r="K243" s="326"/>
      <c r="L243" s="327"/>
      <c r="M243" s="333"/>
      <c r="N243" s="355"/>
      <c r="O243" s="330"/>
      <c r="P243" s="330"/>
    </row>
    <row r="244" outlineLevel="1">
      <c r="A244" s="317"/>
      <c r="B244" s="346"/>
      <c r="C244" s="347"/>
      <c r="D244" s="332"/>
      <c r="E244" s="321"/>
      <c r="F244" s="323">
        <v>0.0</v>
      </c>
      <c r="G244" s="238">
        <f t="shared" si="8"/>
        <v>0</v>
      </c>
      <c r="H244" s="239">
        <f t="shared" si="9"/>
        <v>0</v>
      </c>
      <c r="I244" s="549"/>
      <c r="J244" s="540" t="str">
        <f t="shared" si="11"/>
        <v/>
      </c>
      <c r="K244" s="326"/>
      <c r="L244" s="327"/>
      <c r="M244" s="333"/>
      <c r="N244" s="355"/>
      <c r="O244" s="330"/>
      <c r="P244" s="330"/>
    </row>
    <row r="245" outlineLevel="1">
      <c r="A245" s="317"/>
      <c r="B245" s="346"/>
      <c r="C245" s="347"/>
      <c r="D245" s="332"/>
      <c r="E245" s="321"/>
      <c r="F245" s="323">
        <v>0.0</v>
      </c>
      <c r="G245" s="238">
        <f t="shared" si="8"/>
        <v>0</v>
      </c>
      <c r="H245" s="239">
        <f t="shared" si="9"/>
        <v>0</v>
      </c>
      <c r="I245" s="549"/>
      <c r="J245" s="540" t="str">
        <f t="shared" si="11"/>
        <v/>
      </c>
      <c r="K245" s="326"/>
      <c r="L245" s="327"/>
      <c r="M245" s="333"/>
      <c r="N245" s="355"/>
      <c r="O245" s="330"/>
      <c r="P245" s="330"/>
    </row>
    <row r="246" outlineLevel="1">
      <c r="A246" s="317"/>
      <c r="B246" s="346"/>
      <c r="C246" s="347"/>
      <c r="D246" s="332"/>
      <c r="E246" s="321"/>
      <c r="F246" s="323">
        <v>0.0</v>
      </c>
      <c r="G246" s="238">
        <f t="shared" si="8"/>
        <v>0</v>
      </c>
      <c r="H246" s="239">
        <f t="shared" si="9"/>
        <v>0</v>
      </c>
      <c r="I246" s="549"/>
      <c r="J246" s="540" t="str">
        <f t="shared" si="11"/>
        <v/>
      </c>
      <c r="K246" s="326"/>
      <c r="L246" s="327"/>
      <c r="M246" s="333"/>
      <c r="N246" s="355"/>
      <c r="O246" s="330"/>
      <c r="P246" s="330"/>
    </row>
    <row r="247" outlineLevel="1">
      <c r="A247" s="317"/>
      <c r="B247" s="346"/>
      <c r="C247" s="347"/>
      <c r="D247" s="332"/>
      <c r="E247" s="321"/>
      <c r="F247" s="323">
        <v>0.0</v>
      </c>
      <c r="G247" s="238">
        <f t="shared" si="8"/>
        <v>0</v>
      </c>
      <c r="H247" s="239">
        <f t="shared" si="9"/>
        <v>0</v>
      </c>
      <c r="I247" s="549"/>
      <c r="J247" s="540" t="str">
        <f t="shared" si="11"/>
        <v/>
      </c>
      <c r="K247" s="326"/>
      <c r="L247" s="327"/>
      <c r="M247" s="333"/>
      <c r="N247" s="355"/>
      <c r="O247" s="330"/>
      <c r="P247" s="330"/>
    </row>
    <row r="248" outlineLevel="1">
      <c r="A248" s="317"/>
      <c r="B248" s="346"/>
      <c r="C248" s="347"/>
      <c r="D248" s="332"/>
      <c r="E248" s="321"/>
      <c r="F248" s="323">
        <v>0.0</v>
      </c>
      <c r="G248" s="238">
        <f t="shared" si="8"/>
        <v>0</v>
      </c>
      <c r="H248" s="239">
        <f t="shared" si="9"/>
        <v>0</v>
      </c>
      <c r="I248" s="549"/>
      <c r="J248" s="540" t="str">
        <f t="shared" si="11"/>
        <v/>
      </c>
      <c r="K248" s="326"/>
      <c r="L248" s="327"/>
      <c r="M248" s="333"/>
      <c r="N248" s="355"/>
      <c r="O248" s="330"/>
      <c r="P248" s="330"/>
    </row>
    <row r="249" outlineLevel="1">
      <c r="A249" s="317"/>
      <c r="B249" s="346"/>
      <c r="C249" s="347"/>
      <c r="D249" s="332"/>
      <c r="E249" s="321"/>
      <c r="F249" s="323">
        <v>0.0</v>
      </c>
      <c r="G249" s="238">
        <f t="shared" si="8"/>
        <v>0</v>
      </c>
      <c r="H249" s="239">
        <f t="shared" si="9"/>
        <v>0</v>
      </c>
      <c r="I249" s="549"/>
      <c r="J249" s="540" t="str">
        <f t="shared" si="11"/>
        <v/>
      </c>
      <c r="K249" s="326"/>
      <c r="L249" s="327"/>
      <c r="M249" s="333"/>
      <c r="N249" s="355"/>
      <c r="O249" s="330"/>
      <c r="P249" s="330"/>
    </row>
    <row r="250" outlineLevel="1">
      <c r="A250" s="317"/>
      <c r="B250" s="346"/>
      <c r="C250" s="347"/>
      <c r="D250" s="332"/>
      <c r="E250" s="321"/>
      <c r="F250" s="323">
        <v>0.0</v>
      </c>
      <c r="G250" s="238">
        <f t="shared" si="8"/>
        <v>0</v>
      </c>
      <c r="H250" s="239">
        <f t="shared" si="9"/>
        <v>0</v>
      </c>
      <c r="I250" s="549"/>
      <c r="J250" s="540" t="str">
        <f t="shared" si="11"/>
        <v/>
      </c>
      <c r="K250" s="326"/>
      <c r="L250" s="327"/>
      <c r="M250" s="333"/>
      <c r="N250" s="355"/>
      <c r="O250" s="330"/>
      <c r="P250" s="330"/>
    </row>
    <row r="251" outlineLevel="1">
      <c r="A251" s="317"/>
      <c r="B251" s="346"/>
      <c r="C251" s="347"/>
      <c r="D251" s="332"/>
      <c r="E251" s="321"/>
      <c r="F251" s="323">
        <v>0.0</v>
      </c>
      <c r="G251" s="238">
        <f t="shared" si="8"/>
        <v>0</v>
      </c>
      <c r="H251" s="239">
        <f t="shared" si="9"/>
        <v>0</v>
      </c>
      <c r="I251" s="549"/>
      <c r="J251" s="540" t="str">
        <f t="shared" si="11"/>
        <v/>
      </c>
      <c r="K251" s="326"/>
      <c r="L251" s="327"/>
      <c r="M251" s="333"/>
      <c r="N251" s="355"/>
      <c r="O251" s="330"/>
      <c r="P251" s="330"/>
    </row>
    <row r="252" outlineLevel="1">
      <c r="A252" s="317"/>
      <c r="B252" s="346"/>
      <c r="C252" s="347"/>
      <c r="D252" s="332"/>
      <c r="E252" s="321"/>
      <c r="F252" s="323">
        <v>0.0</v>
      </c>
      <c r="G252" s="238">
        <f t="shared" si="8"/>
        <v>0</v>
      </c>
      <c r="H252" s="239">
        <f t="shared" si="9"/>
        <v>0</v>
      </c>
      <c r="I252" s="549"/>
      <c r="J252" s="540" t="str">
        <f t="shared" si="11"/>
        <v/>
      </c>
      <c r="K252" s="326"/>
      <c r="L252" s="327"/>
      <c r="M252" s="333"/>
      <c r="N252" s="355"/>
      <c r="O252" s="330"/>
      <c r="P252" s="330"/>
    </row>
    <row r="253" outlineLevel="1">
      <c r="A253" s="317"/>
      <c r="B253" s="346"/>
      <c r="C253" s="347"/>
      <c r="D253" s="332"/>
      <c r="E253" s="321"/>
      <c r="F253" s="323">
        <v>0.0</v>
      </c>
      <c r="G253" s="238">
        <f t="shared" si="8"/>
        <v>0</v>
      </c>
      <c r="H253" s="239">
        <f t="shared" si="9"/>
        <v>0</v>
      </c>
      <c r="I253" s="549"/>
      <c r="J253" s="540" t="str">
        <f t="shared" si="11"/>
        <v/>
      </c>
      <c r="K253" s="326"/>
      <c r="L253" s="327"/>
      <c r="M253" s="333"/>
      <c r="N253" s="355"/>
      <c r="O253" s="330"/>
      <c r="P253" s="330"/>
    </row>
    <row r="254" outlineLevel="1">
      <c r="A254" s="317"/>
      <c r="B254" s="346"/>
      <c r="C254" s="347"/>
      <c r="D254" s="332"/>
      <c r="E254" s="321"/>
      <c r="F254" s="323">
        <v>0.0</v>
      </c>
      <c r="G254" s="238">
        <f t="shared" si="8"/>
        <v>0</v>
      </c>
      <c r="H254" s="239">
        <f t="shared" si="9"/>
        <v>0</v>
      </c>
      <c r="I254" s="549"/>
      <c r="J254" s="540" t="str">
        <f t="shared" ref="J254:J256" si="12">IF(I253:I258=0,"-","Paid")</f>
        <v>-</v>
      </c>
      <c r="K254" s="326"/>
      <c r="L254" s="327"/>
      <c r="M254" s="333"/>
      <c r="N254" s="355"/>
      <c r="O254" s="330"/>
      <c r="P254" s="330"/>
    </row>
    <row r="255" outlineLevel="1">
      <c r="A255" s="317"/>
      <c r="B255" s="346"/>
      <c r="C255" s="347"/>
      <c r="D255" s="332"/>
      <c r="E255" s="321"/>
      <c r="F255" s="323">
        <v>0.0</v>
      </c>
      <c r="G255" s="238">
        <f t="shared" si="8"/>
        <v>0</v>
      </c>
      <c r="H255" s="239">
        <f t="shared" si="9"/>
        <v>0</v>
      </c>
      <c r="I255" s="549"/>
      <c r="J255" s="540" t="str">
        <f t="shared" si="12"/>
        <v>-</v>
      </c>
      <c r="K255" s="326"/>
      <c r="L255" s="327"/>
      <c r="M255" s="333"/>
      <c r="N255" s="355"/>
      <c r="O255" s="330"/>
      <c r="P255" s="330"/>
    </row>
    <row r="256" outlineLevel="1">
      <c r="A256" s="317"/>
      <c r="B256" s="346"/>
      <c r="C256" s="347"/>
      <c r="D256" s="332"/>
      <c r="E256" s="321"/>
      <c r="F256" s="323">
        <v>0.0</v>
      </c>
      <c r="G256" s="238">
        <f t="shared" si="8"/>
        <v>0</v>
      </c>
      <c r="H256" s="239">
        <f t="shared" si="9"/>
        <v>0</v>
      </c>
      <c r="I256" s="549"/>
      <c r="J256" s="540" t="str">
        <f t="shared" si="12"/>
        <v>-</v>
      </c>
      <c r="K256" s="326"/>
      <c r="L256" s="327"/>
      <c r="M256" s="333"/>
      <c r="N256" s="355"/>
      <c r="O256" s="330"/>
      <c r="P256" s="330"/>
    </row>
    <row r="257" outlineLevel="1">
      <c r="A257" s="317"/>
      <c r="B257" s="346"/>
      <c r="C257" s="347"/>
      <c r="D257" s="332"/>
      <c r="E257" s="321"/>
      <c r="F257" s="323">
        <v>0.0</v>
      </c>
      <c r="G257" s="238">
        <f t="shared" si="8"/>
        <v>0</v>
      </c>
      <c r="H257" s="239">
        <f t="shared" si="9"/>
        <v>0</v>
      </c>
      <c r="I257" s="549"/>
      <c r="J257" s="540" t="str">
        <f t="shared" ref="J257:J281" si="13">IF(I257:I261=0,"Pending","Paid")</f>
        <v>Pending</v>
      </c>
      <c r="K257" s="326"/>
      <c r="L257" s="327"/>
      <c r="M257" s="333"/>
      <c r="N257" s="355"/>
      <c r="O257" s="330"/>
      <c r="P257" s="330"/>
    </row>
    <row r="258" outlineLevel="1">
      <c r="A258" s="317"/>
      <c r="B258" s="346"/>
      <c r="C258" s="347"/>
      <c r="D258" s="332"/>
      <c r="E258" s="321"/>
      <c r="F258" s="323">
        <v>0.0</v>
      </c>
      <c r="G258" s="238">
        <f t="shared" si="8"/>
        <v>0</v>
      </c>
      <c r="H258" s="239">
        <f t="shared" si="9"/>
        <v>0</v>
      </c>
      <c r="I258" s="549"/>
      <c r="J258" s="540" t="str">
        <f t="shared" si="13"/>
        <v>Pending</v>
      </c>
      <c r="K258" s="326"/>
      <c r="L258" s="327"/>
      <c r="M258" s="333"/>
      <c r="N258" s="355"/>
      <c r="O258" s="330"/>
      <c r="P258" s="330"/>
    </row>
    <row r="259" outlineLevel="1">
      <c r="A259" s="317"/>
      <c r="B259" s="346"/>
      <c r="C259" s="347"/>
      <c r="D259" s="332"/>
      <c r="E259" s="321"/>
      <c r="F259" s="323">
        <v>0.0</v>
      </c>
      <c r="G259" s="238">
        <f t="shared" si="8"/>
        <v>0</v>
      </c>
      <c r="H259" s="239">
        <f t="shared" si="9"/>
        <v>0</v>
      </c>
      <c r="I259" s="549"/>
      <c r="J259" s="540" t="str">
        <f t="shared" si="13"/>
        <v>Pending</v>
      </c>
      <c r="K259" s="326"/>
      <c r="L259" s="327"/>
      <c r="M259" s="333"/>
      <c r="N259" s="355"/>
      <c r="O259" s="330"/>
      <c r="P259" s="330"/>
    </row>
    <row r="260" outlineLevel="1">
      <c r="A260" s="317"/>
      <c r="B260" s="346"/>
      <c r="C260" s="347"/>
      <c r="D260" s="332"/>
      <c r="E260" s="321"/>
      <c r="F260" s="323">
        <v>0.0</v>
      </c>
      <c r="G260" s="238">
        <f t="shared" si="8"/>
        <v>0</v>
      </c>
      <c r="H260" s="239">
        <f t="shared" si="9"/>
        <v>0</v>
      </c>
      <c r="I260" s="549"/>
      <c r="J260" s="540" t="str">
        <f t="shared" si="13"/>
        <v>Pending</v>
      </c>
      <c r="K260" s="326"/>
      <c r="L260" s="327"/>
      <c r="M260" s="333"/>
      <c r="N260" s="355"/>
      <c r="O260" s="330"/>
      <c r="P260" s="330"/>
    </row>
    <row r="261" outlineLevel="1">
      <c r="A261" s="317"/>
      <c r="B261" s="346"/>
      <c r="C261" s="347"/>
      <c r="D261" s="332"/>
      <c r="E261" s="321"/>
      <c r="F261" s="323">
        <v>0.0</v>
      </c>
      <c r="G261" s="238">
        <f t="shared" si="8"/>
        <v>0</v>
      </c>
      <c r="H261" s="239">
        <f t="shared" si="9"/>
        <v>0</v>
      </c>
      <c r="I261" s="549"/>
      <c r="J261" s="540" t="str">
        <f t="shared" si="13"/>
        <v>Pending</v>
      </c>
      <c r="K261" s="326"/>
      <c r="L261" s="327"/>
      <c r="M261" s="333"/>
      <c r="N261" s="355"/>
      <c r="O261" s="330"/>
      <c r="P261" s="330"/>
    </row>
    <row r="262" outlineLevel="1">
      <c r="A262" s="317"/>
      <c r="B262" s="346"/>
      <c r="C262" s="347"/>
      <c r="D262" s="332"/>
      <c r="E262" s="321"/>
      <c r="F262" s="323">
        <v>0.0</v>
      </c>
      <c r="G262" s="238">
        <f t="shared" si="8"/>
        <v>0</v>
      </c>
      <c r="H262" s="239">
        <f t="shared" si="9"/>
        <v>0</v>
      </c>
      <c r="I262" s="549"/>
      <c r="J262" s="540" t="str">
        <f t="shared" si="13"/>
        <v>Pending</v>
      </c>
      <c r="K262" s="326"/>
      <c r="L262" s="327"/>
      <c r="M262" s="333"/>
      <c r="N262" s="355"/>
      <c r="O262" s="330"/>
      <c r="P262" s="330"/>
    </row>
    <row r="263" outlineLevel="1">
      <c r="A263" s="317"/>
      <c r="B263" s="346"/>
      <c r="C263" s="347"/>
      <c r="D263" s="332"/>
      <c r="E263" s="321"/>
      <c r="F263" s="323">
        <v>0.0</v>
      </c>
      <c r="G263" s="238">
        <f t="shared" si="8"/>
        <v>0</v>
      </c>
      <c r="H263" s="239">
        <f t="shared" si="9"/>
        <v>0</v>
      </c>
      <c r="I263" s="549"/>
      <c r="J263" s="540" t="str">
        <f t="shared" si="13"/>
        <v>Pending</v>
      </c>
      <c r="K263" s="326"/>
      <c r="L263" s="327"/>
      <c r="M263" s="333"/>
      <c r="N263" s="355"/>
      <c r="O263" s="330"/>
      <c r="P263" s="330"/>
    </row>
    <row r="264" outlineLevel="1">
      <c r="A264" s="317"/>
      <c r="B264" s="346"/>
      <c r="C264" s="347"/>
      <c r="D264" s="332"/>
      <c r="E264" s="321"/>
      <c r="F264" s="323">
        <v>0.0</v>
      </c>
      <c r="G264" s="238">
        <f t="shared" si="8"/>
        <v>0</v>
      </c>
      <c r="H264" s="239">
        <f t="shared" si="9"/>
        <v>0</v>
      </c>
      <c r="I264" s="549"/>
      <c r="J264" s="540" t="str">
        <f t="shared" si="13"/>
        <v>Pending</v>
      </c>
      <c r="K264" s="326"/>
      <c r="L264" s="327"/>
      <c r="M264" s="333"/>
      <c r="N264" s="355"/>
      <c r="O264" s="330"/>
      <c r="P264" s="330"/>
    </row>
    <row r="265" outlineLevel="1">
      <c r="A265" s="317"/>
      <c r="B265" s="346"/>
      <c r="C265" s="347"/>
      <c r="D265" s="332"/>
      <c r="E265" s="321"/>
      <c r="F265" s="323">
        <v>0.0</v>
      </c>
      <c r="G265" s="238">
        <f t="shared" si="8"/>
        <v>0</v>
      </c>
      <c r="H265" s="239">
        <f t="shared" si="9"/>
        <v>0</v>
      </c>
      <c r="I265" s="549"/>
      <c r="J265" s="540" t="str">
        <f t="shared" si="13"/>
        <v>Pending</v>
      </c>
      <c r="K265" s="326"/>
      <c r="L265" s="327"/>
      <c r="M265" s="333"/>
      <c r="N265" s="355"/>
      <c r="O265" s="330"/>
      <c r="P265" s="330"/>
    </row>
    <row r="266" outlineLevel="1">
      <c r="A266" s="317"/>
      <c r="B266" s="346"/>
      <c r="C266" s="347"/>
      <c r="D266" s="332"/>
      <c r="E266" s="321"/>
      <c r="F266" s="323">
        <v>0.0</v>
      </c>
      <c r="G266" s="238">
        <f t="shared" si="8"/>
        <v>0</v>
      </c>
      <c r="H266" s="239">
        <f t="shared" si="9"/>
        <v>0</v>
      </c>
      <c r="I266" s="549"/>
      <c r="J266" s="540" t="str">
        <f t="shared" si="13"/>
        <v>Pending</v>
      </c>
      <c r="K266" s="326"/>
      <c r="L266" s="327"/>
      <c r="M266" s="333"/>
      <c r="N266" s="355"/>
      <c r="O266" s="330"/>
      <c r="P266" s="330"/>
    </row>
    <row r="267" outlineLevel="1">
      <c r="A267" s="317"/>
      <c r="B267" s="346"/>
      <c r="C267" s="347"/>
      <c r="D267" s="332"/>
      <c r="E267" s="321"/>
      <c r="F267" s="323">
        <v>0.0</v>
      </c>
      <c r="G267" s="238">
        <f t="shared" si="8"/>
        <v>0</v>
      </c>
      <c r="H267" s="239">
        <f t="shared" si="9"/>
        <v>0</v>
      </c>
      <c r="I267" s="549"/>
      <c r="J267" s="540" t="str">
        <f t="shared" si="13"/>
        <v>Pending</v>
      </c>
      <c r="K267" s="326"/>
      <c r="L267" s="327"/>
      <c r="M267" s="333"/>
      <c r="N267" s="355"/>
      <c r="O267" s="330"/>
      <c r="P267" s="330"/>
    </row>
    <row r="268" outlineLevel="1">
      <c r="A268" s="317"/>
      <c r="B268" s="346"/>
      <c r="C268" s="347"/>
      <c r="D268" s="332"/>
      <c r="E268" s="321"/>
      <c r="F268" s="323">
        <v>0.0</v>
      </c>
      <c r="G268" s="238">
        <f t="shared" si="8"/>
        <v>0</v>
      </c>
      <c r="H268" s="239">
        <f t="shared" si="9"/>
        <v>0</v>
      </c>
      <c r="I268" s="549"/>
      <c r="J268" s="540" t="str">
        <f t="shared" si="13"/>
        <v>Pending</v>
      </c>
      <c r="K268" s="326"/>
      <c r="L268" s="327"/>
      <c r="M268" s="333"/>
      <c r="N268" s="355"/>
      <c r="O268" s="330"/>
      <c r="P268" s="330"/>
    </row>
    <row r="269" outlineLevel="1">
      <c r="A269" s="317"/>
      <c r="B269" s="346"/>
      <c r="C269" s="347"/>
      <c r="D269" s="332"/>
      <c r="E269" s="321"/>
      <c r="F269" s="323">
        <v>0.0</v>
      </c>
      <c r="G269" s="238">
        <f t="shared" si="8"/>
        <v>0</v>
      </c>
      <c r="H269" s="239">
        <f t="shared" si="9"/>
        <v>0</v>
      </c>
      <c r="I269" s="549"/>
      <c r="J269" s="540" t="str">
        <f t="shared" si="13"/>
        <v>Pending</v>
      </c>
      <c r="K269" s="326"/>
      <c r="L269" s="327"/>
      <c r="M269" s="333"/>
      <c r="N269" s="355"/>
      <c r="O269" s="330"/>
      <c r="P269" s="330"/>
    </row>
    <row r="270" outlineLevel="1">
      <c r="A270" s="317"/>
      <c r="B270" s="346"/>
      <c r="C270" s="347"/>
      <c r="D270" s="332"/>
      <c r="E270" s="321"/>
      <c r="F270" s="323">
        <v>0.0</v>
      </c>
      <c r="G270" s="238">
        <f t="shared" si="8"/>
        <v>0</v>
      </c>
      <c r="H270" s="239">
        <f t="shared" si="9"/>
        <v>0</v>
      </c>
      <c r="I270" s="549"/>
      <c r="J270" s="540" t="str">
        <f t="shared" si="13"/>
        <v>Pending</v>
      </c>
      <c r="K270" s="326"/>
      <c r="L270" s="327"/>
      <c r="M270" s="333"/>
      <c r="N270" s="355"/>
      <c r="O270" s="330"/>
      <c r="P270" s="330"/>
    </row>
    <row r="271" outlineLevel="1">
      <c r="A271" s="317"/>
      <c r="B271" s="346"/>
      <c r="C271" s="347"/>
      <c r="D271" s="332"/>
      <c r="E271" s="321"/>
      <c r="F271" s="323">
        <v>0.0</v>
      </c>
      <c r="G271" s="238">
        <f t="shared" si="8"/>
        <v>0</v>
      </c>
      <c r="H271" s="239">
        <f t="shared" si="9"/>
        <v>0</v>
      </c>
      <c r="I271" s="549"/>
      <c r="J271" s="540" t="str">
        <f t="shared" si="13"/>
        <v>Pending</v>
      </c>
      <c r="K271" s="326"/>
      <c r="L271" s="327"/>
      <c r="M271" s="333"/>
      <c r="N271" s="355"/>
      <c r="O271" s="330"/>
      <c r="P271" s="330"/>
    </row>
    <row r="272" outlineLevel="1">
      <c r="A272" s="317"/>
      <c r="B272" s="346"/>
      <c r="C272" s="347"/>
      <c r="D272" s="332"/>
      <c r="E272" s="321"/>
      <c r="F272" s="323">
        <v>0.0</v>
      </c>
      <c r="G272" s="238">
        <f t="shared" si="8"/>
        <v>0</v>
      </c>
      <c r="H272" s="239">
        <f t="shared" si="9"/>
        <v>0</v>
      </c>
      <c r="I272" s="549"/>
      <c r="J272" s="540" t="str">
        <f t="shared" si="13"/>
        <v>Pending</v>
      </c>
      <c r="K272" s="326"/>
      <c r="L272" s="327"/>
      <c r="M272" s="333"/>
      <c r="N272" s="355"/>
      <c r="O272" s="330"/>
      <c r="P272" s="330"/>
    </row>
    <row r="273" outlineLevel="1">
      <c r="A273" s="317"/>
      <c r="B273" s="346"/>
      <c r="C273" s="347"/>
      <c r="D273" s="332"/>
      <c r="E273" s="321"/>
      <c r="F273" s="323">
        <v>0.0</v>
      </c>
      <c r="G273" s="238">
        <f t="shared" si="8"/>
        <v>0</v>
      </c>
      <c r="H273" s="239">
        <f t="shared" si="9"/>
        <v>0</v>
      </c>
      <c r="I273" s="549"/>
      <c r="J273" s="540" t="str">
        <f t="shared" si="13"/>
        <v>Pending</v>
      </c>
      <c r="K273" s="326"/>
      <c r="L273" s="327"/>
      <c r="M273" s="333"/>
      <c r="N273" s="355"/>
      <c r="O273" s="330"/>
      <c r="P273" s="330"/>
    </row>
    <row r="274" outlineLevel="1">
      <c r="A274" s="317"/>
      <c r="B274" s="346"/>
      <c r="C274" s="347"/>
      <c r="D274" s="332"/>
      <c r="E274" s="321"/>
      <c r="F274" s="323">
        <v>0.0</v>
      </c>
      <c r="G274" s="238">
        <f t="shared" si="8"/>
        <v>0</v>
      </c>
      <c r="H274" s="239">
        <f t="shared" si="9"/>
        <v>0</v>
      </c>
      <c r="I274" s="549"/>
      <c r="J274" s="540" t="str">
        <f t="shared" si="13"/>
        <v>Pending</v>
      </c>
      <c r="K274" s="326"/>
      <c r="L274" s="327"/>
      <c r="M274" s="333"/>
      <c r="N274" s="355"/>
      <c r="O274" s="330"/>
      <c r="P274" s="330"/>
    </row>
    <row r="275" outlineLevel="1">
      <c r="A275" s="317"/>
      <c r="B275" s="346"/>
      <c r="C275" s="347"/>
      <c r="D275" s="332"/>
      <c r="E275" s="321"/>
      <c r="F275" s="323">
        <v>0.0</v>
      </c>
      <c r="G275" s="238">
        <f t="shared" si="8"/>
        <v>0</v>
      </c>
      <c r="H275" s="239">
        <f t="shared" si="9"/>
        <v>0</v>
      </c>
      <c r="I275" s="549"/>
      <c r="J275" s="540" t="str">
        <f t="shared" si="13"/>
        <v>Pending</v>
      </c>
      <c r="K275" s="326"/>
      <c r="L275" s="327"/>
      <c r="M275" s="333"/>
      <c r="N275" s="355"/>
      <c r="O275" s="330"/>
      <c r="P275" s="330"/>
    </row>
    <row r="276" outlineLevel="1">
      <c r="A276" s="317"/>
      <c r="B276" s="346"/>
      <c r="C276" s="347"/>
      <c r="D276" s="332"/>
      <c r="E276" s="321"/>
      <c r="F276" s="323">
        <v>0.0</v>
      </c>
      <c r="G276" s="238">
        <f t="shared" si="8"/>
        <v>0</v>
      </c>
      <c r="H276" s="239">
        <f t="shared" si="9"/>
        <v>0</v>
      </c>
      <c r="I276" s="549"/>
      <c r="J276" s="540" t="str">
        <f t="shared" si="13"/>
        <v>Pending</v>
      </c>
      <c r="K276" s="326"/>
      <c r="L276" s="327"/>
      <c r="M276" s="333"/>
      <c r="N276" s="355"/>
      <c r="O276" s="330"/>
      <c r="P276" s="330"/>
    </row>
    <row r="277" outlineLevel="1">
      <c r="A277" s="317"/>
      <c r="B277" s="346"/>
      <c r="C277" s="347"/>
      <c r="D277" s="332"/>
      <c r="E277" s="321"/>
      <c r="F277" s="323">
        <v>0.0</v>
      </c>
      <c r="G277" s="238">
        <f t="shared" si="8"/>
        <v>0</v>
      </c>
      <c r="H277" s="239">
        <f t="shared" si="9"/>
        <v>0</v>
      </c>
      <c r="I277" s="549"/>
      <c r="J277" s="540" t="str">
        <f t="shared" si="13"/>
        <v>Pending</v>
      </c>
      <c r="K277" s="326"/>
      <c r="L277" s="327"/>
      <c r="M277" s="333"/>
      <c r="N277" s="355"/>
      <c r="O277" s="330"/>
      <c r="P277" s="330"/>
    </row>
    <row r="278" outlineLevel="1">
      <c r="A278" s="317"/>
      <c r="B278" s="346"/>
      <c r="C278" s="347"/>
      <c r="D278" s="332"/>
      <c r="E278" s="321"/>
      <c r="F278" s="323">
        <v>0.0</v>
      </c>
      <c r="G278" s="238">
        <f t="shared" si="8"/>
        <v>0</v>
      </c>
      <c r="H278" s="239">
        <f t="shared" si="9"/>
        <v>0</v>
      </c>
      <c r="I278" s="549"/>
      <c r="J278" s="540" t="str">
        <f t="shared" si="13"/>
        <v>Pending</v>
      </c>
      <c r="K278" s="326"/>
      <c r="L278" s="327"/>
      <c r="M278" s="333"/>
      <c r="N278" s="355"/>
      <c r="O278" s="330"/>
      <c r="P278" s="330"/>
    </row>
    <row r="279" outlineLevel="1">
      <c r="A279" s="317"/>
      <c r="B279" s="346"/>
      <c r="C279" s="347"/>
      <c r="D279" s="332"/>
      <c r="E279" s="321"/>
      <c r="F279" s="323">
        <v>0.0</v>
      </c>
      <c r="G279" s="238">
        <f t="shared" si="8"/>
        <v>0</v>
      </c>
      <c r="H279" s="239">
        <f t="shared" si="9"/>
        <v>0</v>
      </c>
      <c r="I279" s="549"/>
      <c r="J279" s="540" t="str">
        <f t="shared" si="13"/>
        <v>Pending</v>
      </c>
      <c r="K279" s="326"/>
      <c r="L279" s="327"/>
      <c r="M279" s="333"/>
      <c r="N279" s="355"/>
      <c r="O279" s="330"/>
      <c r="P279" s="330"/>
    </row>
    <row r="280" outlineLevel="1">
      <c r="A280" s="317"/>
      <c r="B280" s="346"/>
      <c r="C280" s="347"/>
      <c r="D280" s="332"/>
      <c r="E280" s="321"/>
      <c r="F280" s="323">
        <v>0.0</v>
      </c>
      <c r="G280" s="238">
        <f t="shared" si="8"/>
        <v>0</v>
      </c>
      <c r="H280" s="239">
        <f t="shared" si="9"/>
        <v>0</v>
      </c>
      <c r="I280" s="549"/>
      <c r="J280" s="540" t="str">
        <f t="shared" si="13"/>
        <v>Pending</v>
      </c>
      <c r="K280" s="326"/>
      <c r="L280" s="327"/>
      <c r="M280" s="333"/>
      <c r="N280" s="355"/>
      <c r="O280" s="330"/>
      <c r="P280" s="330"/>
    </row>
    <row r="281" outlineLevel="1">
      <c r="A281" s="298"/>
      <c r="B281" s="299"/>
      <c r="C281" s="300"/>
      <c r="D281" s="301"/>
      <c r="E281" s="298"/>
      <c r="F281" s="298">
        <v>0.0</v>
      </c>
      <c r="G281" s="238">
        <f t="shared" si="8"/>
        <v>0</v>
      </c>
      <c r="H281" s="239">
        <f t="shared" si="9"/>
        <v>0</v>
      </c>
      <c r="I281" s="546"/>
      <c r="J281" s="540" t="str">
        <f t="shared" si="13"/>
        <v>Pending</v>
      </c>
      <c r="K281" s="302"/>
      <c r="L281" s="302"/>
      <c r="M281" s="303"/>
      <c r="N281" s="302"/>
      <c r="O281" s="298"/>
      <c r="P281" s="298"/>
    </row>
    <row r="282" ht="34.5" customHeight="1">
      <c r="A282" s="370"/>
      <c r="B282" s="221" t="s">
        <v>129</v>
      </c>
      <c r="C282" s="371"/>
      <c r="D282" s="372"/>
      <c r="E282" s="373"/>
      <c r="F282" s="554"/>
      <c r="G282" s="375"/>
      <c r="H282" s="375"/>
      <c r="I282" s="555"/>
      <c r="J282" s="326"/>
      <c r="K282" s="326"/>
      <c r="L282" s="326"/>
      <c r="M282" s="326"/>
      <c r="N282" s="326"/>
      <c r="O282" s="326"/>
      <c r="P282" s="376"/>
    </row>
    <row r="283">
      <c r="A283" s="378"/>
      <c r="B283" s="387" t="s">
        <v>291</v>
      </c>
      <c r="C283" s="388"/>
      <c r="D283" s="381"/>
      <c r="E283" s="379">
        <v>150.0</v>
      </c>
      <c r="F283" s="384"/>
      <c r="G283" s="351">
        <v>0.0</v>
      </c>
      <c r="H283" s="239">
        <f t="shared" ref="H283:H293" si="14">G283-SUM(K283:O283)</f>
        <v>-130</v>
      </c>
      <c r="I283" s="556"/>
      <c r="J283" s="385"/>
      <c r="K283" s="385"/>
      <c r="L283" s="385"/>
      <c r="M283" s="386">
        <v>130.0</v>
      </c>
      <c r="N283" s="390"/>
      <c r="O283" s="384"/>
      <c r="P283" s="384"/>
    </row>
    <row r="284">
      <c r="A284" s="378"/>
      <c r="B284" s="379" t="s">
        <v>292</v>
      </c>
      <c r="C284" s="380"/>
      <c r="D284" s="381"/>
      <c r="E284" s="379">
        <v>100.0</v>
      </c>
      <c r="F284" s="384"/>
      <c r="G284" s="351"/>
      <c r="H284" s="239">
        <f t="shared" si="14"/>
        <v>-120</v>
      </c>
      <c r="I284" s="556"/>
      <c r="J284" s="385"/>
      <c r="K284" s="385"/>
      <c r="L284" s="385"/>
      <c r="M284" s="386">
        <v>100.0</v>
      </c>
      <c r="N284" s="385"/>
      <c r="O284" s="383">
        <v>20.0</v>
      </c>
      <c r="P284" s="384"/>
    </row>
    <row r="285">
      <c r="A285" s="378"/>
      <c r="B285" s="391"/>
      <c r="C285" s="392"/>
      <c r="D285" s="393"/>
      <c r="E285" s="382"/>
      <c r="F285" s="384"/>
      <c r="G285" s="323"/>
      <c r="H285" s="239">
        <f t="shared" si="14"/>
        <v>0</v>
      </c>
      <c r="I285" s="556"/>
      <c r="J285" s="385"/>
      <c r="K285" s="385"/>
      <c r="L285" s="385"/>
      <c r="M285" s="389"/>
      <c r="N285" s="385"/>
      <c r="O285" s="384"/>
      <c r="P285" s="384"/>
    </row>
    <row r="286">
      <c r="A286" s="378"/>
      <c r="B286" s="391" t="s">
        <v>293</v>
      </c>
      <c r="C286" s="392"/>
      <c r="D286" s="393"/>
      <c r="E286" s="379">
        <v>150.0</v>
      </c>
      <c r="F286" s="384"/>
      <c r="G286" s="323"/>
      <c r="H286" s="239">
        <f t="shared" si="14"/>
        <v>-150</v>
      </c>
      <c r="I286" s="556"/>
      <c r="J286" s="385"/>
      <c r="K286" s="378"/>
      <c r="L286" s="385"/>
      <c r="M286" s="386">
        <v>100.0</v>
      </c>
      <c r="N286" s="385"/>
      <c r="O286" s="383">
        <v>50.0</v>
      </c>
      <c r="P286" s="384"/>
    </row>
    <row r="287">
      <c r="A287" s="378"/>
      <c r="B287" s="379" t="s">
        <v>294</v>
      </c>
      <c r="C287" s="380"/>
      <c r="D287" s="381"/>
      <c r="E287" s="379">
        <v>150.0</v>
      </c>
      <c r="F287" s="384"/>
      <c r="G287" s="323"/>
      <c r="H287" s="239">
        <f t="shared" si="14"/>
        <v>-100</v>
      </c>
      <c r="I287" s="556"/>
      <c r="J287" s="385"/>
      <c r="K287" s="385"/>
      <c r="L287" s="385"/>
      <c r="M287" s="386">
        <v>100.0</v>
      </c>
      <c r="N287" s="385"/>
      <c r="O287" s="384"/>
      <c r="P287" s="384"/>
    </row>
    <row r="288">
      <c r="A288" s="378"/>
      <c r="B288" s="379" t="s">
        <v>295</v>
      </c>
      <c r="C288" s="394"/>
      <c r="D288" s="381"/>
      <c r="E288" s="379">
        <v>150.0</v>
      </c>
      <c r="F288" s="384"/>
      <c r="G288" s="323"/>
      <c r="H288" s="239">
        <f t="shared" si="14"/>
        <v>0</v>
      </c>
      <c r="I288" s="556"/>
      <c r="J288" s="385"/>
      <c r="K288" s="385"/>
      <c r="L288" s="385"/>
      <c r="M288" s="389"/>
      <c r="N288" s="385"/>
      <c r="O288" s="384"/>
      <c r="P288" s="384"/>
    </row>
    <row r="289">
      <c r="A289" s="378"/>
      <c r="B289" s="379" t="s">
        <v>296</v>
      </c>
      <c r="C289" s="380"/>
      <c r="D289" s="381"/>
      <c r="E289" s="382"/>
      <c r="F289" s="384"/>
      <c r="G289" s="323"/>
      <c r="H289" s="239">
        <f t="shared" si="14"/>
        <v>0</v>
      </c>
      <c r="I289" s="556"/>
      <c r="J289" s="385"/>
      <c r="K289" s="385"/>
      <c r="L289" s="385"/>
      <c r="M289" s="389"/>
      <c r="N289" s="385"/>
      <c r="O289" s="384"/>
      <c r="P289" s="384"/>
    </row>
    <row r="290">
      <c r="A290" s="378"/>
      <c r="B290" s="379" t="s">
        <v>297</v>
      </c>
      <c r="C290" s="394"/>
      <c r="D290" s="557">
        <v>1.8185660571E10</v>
      </c>
      <c r="E290" s="382"/>
      <c r="F290" s="384"/>
      <c r="G290" s="323"/>
      <c r="H290" s="239">
        <f t="shared" si="14"/>
        <v>0</v>
      </c>
      <c r="I290" s="556"/>
      <c r="J290" s="385"/>
      <c r="K290" s="378"/>
      <c r="L290" s="385"/>
      <c r="M290" s="389"/>
      <c r="N290" s="385"/>
      <c r="O290" s="384"/>
      <c r="P290" s="384"/>
    </row>
    <row r="291">
      <c r="A291" s="378"/>
      <c r="B291" s="382"/>
      <c r="C291" s="394"/>
      <c r="D291" s="381"/>
      <c r="E291" s="382"/>
      <c r="F291" s="384"/>
      <c r="G291" s="323"/>
      <c r="H291" s="239">
        <f t="shared" si="14"/>
        <v>0</v>
      </c>
      <c r="I291" s="556"/>
      <c r="J291" s="385"/>
      <c r="K291" s="385"/>
      <c r="L291" s="385"/>
      <c r="M291" s="386"/>
      <c r="N291" s="385"/>
      <c r="O291" s="384"/>
      <c r="P291" s="384"/>
    </row>
    <row r="292">
      <c r="A292" s="378"/>
      <c r="B292" s="382"/>
      <c r="C292" s="394"/>
      <c r="D292" s="381"/>
      <c r="E292" s="382"/>
      <c r="F292" s="384"/>
      <c r="G292" s="323"/>
      <c r="H292" s="239">
        <f t="shared" si="14"/>
        <v>0</v>
      </c>
      <c r="I292" s="556"/>
      <c r="J292" s="385"/>
      <c r="K292" s="385"/>
      <c r="L292" s="385"/>
      <c r="M292" s="386"/>
      <c r="N292" s="385"/>
      <c r="O292" s="384"/>
      <c r="P292" s="384"/>
    </row>
    <row r="293">
      <c r="A293" s="378"/>
      <c r="B293" s="391"/>
      <c r="C293" s="392"/>
      <c r="D293" s="395"/>
      <c r="E293" s="383"/>
      <c r="F293" s="384"/>
      <c r="G293" s="323"/>
      <c r="H293" s="239">
        <f t="shared" si="14"/>
        <v>0</v>
      </c>
      <c r="I293" s="556"/>
      <c r="J293" s="385"/>
      <c r="K293" s="378"/>
      <c r="L293" s="385"/>
      <c r="M293" s="389"/>
      <c r="N293" s="385"/>
      <c r="O293" s="384"/>
      <c r="P293" s="384"/>
    </row>
    <row r="294">
      <c r="A294" s="378"/>
      <c r="B294" s="391"/>
      <c r="C294" s="392"/>
      <c r="D294" s="395"/>
      <c r="E294" s="384"/>
      <c r="F294" s="384"/>
      <c r="G294" s="384"/>
      <c r="H294" s="384"/>
      <c r="I294" s="556"/>
      <c r="J294" s="385"/>
      <c r="K294" s="385"/>
      <c r="L294" s="385"/>
      <c r="M294" s="389"/>
      <c r="N294" s="385"/>
      <c r="O294" s="384"/>
      <c r="P294" s="384"/>
    </row>
    <row r="295">
      <c r="A295" s="378"/>
      <c r="B295" s="391"/>
      <c r="C295" s="392"/>
      <c r="D295" s="395"/>
      <c r="E295" s="384"/>
      <c r="F295" s="384"/>
      <c r="G295" s="384"/>
      <c r="H295" s="384"/>
      <c r="I295" s="556"/>
      <c r="J295" s="385"/>
      <c r="K295" s="385"/>
      <c r="L295" s="385"/>
      <c r="M295" s="389"/>
      <c r="N295" s="385"/>
      <c r="O295" s="384"/>
      <c r="P295" s="384"/>
    </row>
    <row r="296">
      <c r="A296" s="378"/>
      <c r="B296" s="391"/>
      <c r="C296" s="392"/>
      <c r="D296" s="396"/>
      <c r="E296" s="384"/>
      <c r="F296" s="384"/>
      <c r="G296" s="384"/>
      <c r="H296" s="384"/>
      <c r="I296" s="556"/>
      <c r="J296" s="385"/>
      <c r="K296" s="385"/>
      <c r="L296" s="385"/>
      <c r="M296" s="389"/>
      <c r="N296" s="385"/>
      <c r="O296" s="384"/>
      <c r="P296" s="384"/>
    </row>
    <row r="297" ht="42.0" customHeight="1">
      <c r="A297" s="397"/>
      <c r="B297" s="398"/>
      <c r="C297" s="399"/>
      <c r="D297" s="400"/>
      <c r="E297" s="401"/>
      <c r="F297" s="402"/>
      <c r="G297" s="403"/>
      <c r="H297" s="397"/>
      <c r="I297" s="558"/>
      <c r="J297" s="397"/>
      <c r="K297" s="397"/>
      <c r="L297" s="397"/>
      <c r="M297" s="404"/>
      <c r="N297" s="397"/>
      <c r="O297" s="397"/>
      <c r="P297" s="397"/>
    </row>
    <row r="298">
      <c r="A298" s="405"/>
      <c r="B298" s="405"/>
      <c r="C298" s="406"/>
      <c r="D298" s="211"/>
      <c r="E298" s="405"/>
      <c r="F298" s="405"/>
      <c r="G298" s="405"/>
      <c r="H298" s="405"/>
      <c r="I298" s="559"/>
      <c r="J298" s="407"/>
      <c r="K298" s="407"/>
      <c r="L298" s="407"/>
      <c r="M298" s="408"/>
      <c r="N298" s="407"/>
      <c r="O298" s="405"/>
      <c r="P298" s="405"/>
    </row>
    <row r="299">
      <c r="A299" s="409"/>
      <c r="B299" s="410"/>
      <c r="C299" s="411"/>
      <c r="D299" s="412"/>
      <c r="E299" s="413"/>
      <c r="F299" s="414"/>
      <c r="G299" s="403"/>
      <c r="H299" s="413"/>
      <c r="I299" s="560"/>
      <c r="J299" s="415"/>
      <c r="K299" s="415"/>
      <c r="L299" s="415"/>
      <c r="M299" s="416"/>
      <c r="N299" s="415"/>
      <c r="O299" s="413"/>
      <c r="P299" s="413"/>
    </row>
    <row r="300">
      <c r="A300" s="409"/>
      <c r="B300" s="409"/>
      <c r="C300" s="417"/>
      <c r="D300" s="412"/>
      <c r="E300" s="413"/>
      <c r="F300" s="414"/>
      <c r="G300" s="403"/>
      <c r="H300" s="418"/>
      <c r="I300" s="560"/>
      <c r="J300" s="415"/>
      <c r="K300" s="415"/>
      <c r="L300" s="415"/>
      <c r="M300" s="416"/>
      <c r="N300" s="415"/>
      <c r="O300" s="413"/>
      <c r="P300" s="413"/>
    </row>
    <row r="301">
      <c r="A301" s="409"/>
      <c r="B301" s="418"/>
      <c r="C301" s="419"/>
      <c r="D301" s="412"/>
      <c r="E301" s="413"/>
      <c r="F301" s="414"/>
      <c r="G301" s="403"/>
      <c r="H301" s="413"/>
      <c r="I301" s="560"/>
      <c r="J301" s="415"/>
      <c r="K301" s="415"/>
      <c r="L301" s="415"/>
      <c r="M301" s="416"/>
      <c r="N301" s="415"/>
      <c r="O301" s="413"/>
      <c r="P301" s="413"/>
    </row>
    <row r="302">
      <c r="A302" s="409"/>
      <c r="B302" s="420"/>
      <c r="C302" s="421"/>
      <c r="D302" s="412"/>
      <c r="E302" s="413"/>
      <c r="F302" s="414"/>
      <c r="G302" s="403"/>
      <c r="H302" s="413"/>
      <c r="I302" s="560"/>
      <c r="J302" s="415"/>
      <c r="K302" s="415"/>
      <c r="L302" s="415"/>
      <c r="M302" s="416"/>
      <c r="N302" s="415"/>
      <c r="O302" s="413"/>
      <c r="P302" s="413"/>
    </row>
    <row r="303">
      <c r="A303" s="409"/>
      <c r="B303" s="422"/>
      <c r="C303" s="423"/>
      <c r="D303" s="412"/>
      <c r="E303" s="413"/>
      <c r="F303" s="413"/>
      <c r="G303" s="413"/>
      <c r="H303" s="413"/>
      <c r="I303" s="560"/>
      <c r="J303" s="415"/>
      <c r="K303" s="415"/>
      <c r="L303" s="415"/>
      <c r="M303" s="416"/>
      <c r="N303" s="415"/>
      <c r="O303" s="413"/>
      <c r="P303" s="413"/>
    </row>
    <row r="304">
      <c r="A304" s="409"/>
      <c r="B304" s="422"/>
      <c r="C304" s="423"/>
      <c r="D304" s="412"/>
      <c r="E304" s="413"/>
      <c r="F304" s="413"/>
      <c r="G304" s="413"/>
      <c r="H304" s="413"/>
      <c r="I304" s="560"/>
      <c r="J304" s="415"/>
      <c r="K304" s="415"/>
      <c r="L304" s="415"/>
      <c r="M304" s="416"/>
      <c r="N304" s="415"/>
      <c r="O304" s="413"/>
      <c r="P304" s="413"/>
    </row>
    <row r="305">
      <c r="A305" s="409"/>
      <c r="B305" s="424"/>
      <c r="C305" s="425"/>
      <c r="D305" s="412"/>
      <c r="E305" s="413"/>
      <c r="F305" s="413"/>
      <c r="G305" s="413"/>
      <c r="H305" s="413"/>
      <c r="I305" s="560"/>
      <c r="J305" s="415"/>
      <c r="K305" s="415"/>
      <c r="L305" s="415"/>
      <c r="M305" s="416"/>
      <c r="N305" s="415"/>
      <c r="O305" s="413"/>
      <c r="P305" s="413"/>
    </row>
    <row r="306">
      <c r="A306" s="409"/>
      <c r="B306" s="424"/>
      <c r="C306" s="425"/>
      <c r="D306" s="412"/>
      <c r="E306" s="413"/>
      <c r="F306" s="413"/>
      <c r="G306" s="413"/>
      <c r="H306" s="413"/>
      <c r="I306" s="560"/>
      <c r="J306" s="415"/>
      <c r="K306" s="415"/>
      <c r="L306" s="415"/>
      <c r="M306" s="416"/>
      <c r="N306" s="415"/>
      <c r="O306" s="413"/>
      <c r="P306" s="413"/>
    </row>
    <row r="307">
      <c r="A307" s="409"/>
      <c r="B307" s="424"/>
      <c r="C307" s="425"/>
      <c r="D307" s="412"/>
      <c r="E307" s="413"/>
      <c r="F307" s="413"/>
      <c r="G307" s="413"/>
      <c r="H307" s="413"/>
      <c r="I307" s="560"/>
      <c r="J307" s="415"/>
      <c r="K307" s="415"/>
      <c r="L307" s="415"/>
      <c r="M307" s="416"/>
      <c r="N307" s="415"/>
      <c r="O307" s="413"/>
      <c r="P307" s="413"/>
    </row>
    <row r="308">
      <c r="A308" s="409"/>
      <c r="B308" s="426"/>
      <c r="C308" s="427"/>
      <c r="D308" s="412"/>
      <c r="E308" s="413"/>
      <c r="F308" s="413"/>
      <c r="G308" s="413"/>
      <c r="H308" s="413"/>
      <c r="I308" s="560"/>
      <c r="J308" s="415"/>
      <c r="K308" s="415"/>
      <c r="L308" s="415"/>
      <c r="M308" s="416"/>
      <c r="N308" s="415"/>
      <c r="O308" s="413"/>
      <c r="P308" s="413"/>
    </row>
    <row r="309">
      <c r="A309" s="409"/>
      <c r="B309" s="424"/>
      <c r="C309" s="425"/>
      <c r="D309" s="412"/>
      <c r="E309" s="413"/>
      <c r="F309" s="413"/>
      <c r="G309" s="413"/>
      <c r="H309" s="413"/>
      <c r="I309" s="560"/>
      <c r="J309" s="415"/>
      <c r="K309" s="415"/>
      <c r="L309" s="415"/>
      <c r="M309" s="416"/>
      <c r="N309" s="415"/>
      <c r="O309" s="413"/>
      <c r="P309" s="413"/>
    </row>
    <row r="310">
      <c r="A310" s="418"/>
      <c r="B310" s="424"/>
      <c r="C310" s="425"/>
      <c r="D310" s="428"/>
      <c r="E310" s="418"/>
      <c r="F310" s="418"/>
      <c r="G310" s="418"/>
      <c r="H310" s="418"/>
      <c r="I310" s="561"/>
      <c r="J310" s="429"/>
      <c r="K310" s="429"/>
      <c r="L310" s="429"/>
      <c r="M310" s="430"/>
      <c r="N310" s="429"/>
      <c r="O310" s="418"/>
      <c r="P310" s="418"/>
    </row>
    <row r="311">
      <c r="A311" s="418"/>
      <c r="B311" s="424"/>
      <c r="C311" s="425"/>
      <c r="D311" s="428"/>
      <c r="E311" s="418"/>
      <c r="F311" s="418"/>
      <c r="G311" s="418"/>
      <c r="H311" s="418"/>
      <c r="I311" s="561"/>
      <c r="J311" s="429"/>
      <c r="K311" s="429"/>
      <c r="L311" s="429"/>
      <c r="M311" s="430"/>
      <c r="N311" s="429"/>
      <c r="O311" s="418"/>
      <c r="P311" s="418"/>
    </row>
    <row r="312">
      <c r="A312" s="418"/>
      <c r="B312" s="405"/>
      <c r="C312" s="406"/>
      <c r="D312" s="211"/>
      <c r="E312" s="405"/>
      <c r="F312" s="418"/>
      <c r="G312" s="418"/>
      <c r="H312" s="418"/>
      <c r="I312" s="561"/>
      <c r="J312" s="429"/>
      <c r="K312" s="429"/>
      <c r="L312" s="429"/>
      <c r="M312" s="430"/>
      <c r="N312" s="429"/>
      <c r="O312" s="418"/>
      <c r="P312" s="418"/>
    </row>
    <row r="313">
      <c r="A313" s="418"/>
      <c r="B313" s="431"/>
      <c r="C313" s="432"/>
      <c r="D313" s="428"/>
      <c r="E313" s="418"/>
      <c r="F313" s="418"/>
      <c r="G313" s="418"/>
      <c r="H313" s="418"/>
      <c r="I313" s="561"/>
      <c r="J313" s="429"/>
      <c r="K313" s="429"/>
      <c r="L313" s="429"/>
      <c r="M313" s="430"/>
      <c r="N313" s="429"/>
      <c r="O313" s="418"/>
      <c r="P313" s="418"/>
    </row>
    <row r="314">
      <c r="A314" s="418"/>
      <c r="B314" s="431"/>
      <c r="C314" s="432"/>
      <c r="D314" s="428"/>
      <c r="E314" s="418"/>
      <c r="F314" s="418"/>
      <c r="G314" s="418"/>
      <c r="H314" s="418"/>
      <c r="I314" s="561"/>
      <c r="J314" s="429"/>
      <c r="K314" s="429"/>
      <c r="L314" s="429"/>
      <c r="M314" s="430"/>
      <c r="N314" s="429"/>
      <c r="O314" s="418"/>
      <c r="P314" s="418"/>
    </row>
    <row r="315">
      <c r="I315" s="562"/>
      <c r="J315" s="407"/>
    </row>
    <row r="316">
      <c r="I316" s="562"/>
      <c r="J316" s="407"/>
    </row>
    <row r="317">
      <c r="I317" s="562"/>
      <c r="J317" s="407"/>
    </row>
    <row r="318">
      <c r="I318" s="562"/>
      <c r="J318" s="407"/>
    </row>
    <row r="319">
      <c r="I319" s="562"/>
      <c r="J319" s="407"/>
    </row>
    <row r="320">
      <c r="I320" s="562"/>
      <c r="J320" s="407"/>
    </row>
    <row r="321">
      <c r="I321" s="562"/>
      <c r="J321" s="407"/>
    </row>
    <row r="322">
      <c r="I322" s="562"/>
      <c r="J322" s="407"/>
    </row>
    <row r="323">
      <c r="I323" s="562"/>
      <c r="J323" s="407"/>
    </row>
    <row r="324">
      <c r="I324" s="562"/>
      <c r="J324" s="407"/>
    </row>
    <row r="325">
      <c r="I325" s="562"/>
      <c r="J325" s="407"/>
    </row>
    <row r="326">
      <c r="I326" s="562"/>
      <c r="J326" s="407"/>
    </row>
    <row r="327">
      <c r="I327" s="562"/>
      <c r="J327" s="407"/>
    </row>
    <row r="328">
      <c r="I328" s="562"/>
      <c r="J328" s="407"/>
    </row>
    <row r="329">
      <c r="I329" s="562"/>
      <c r="J329" s="407"/>
    </row>
    <row r="330">
      <c r="I330" s="562"/>
      <c r="J330" s="407"/>
    </row>
    <row r="331">
      <c r="I331" s="562"/>
      <c r="J331" s="407"/>
    </row>
    <row r="332">
      <c r="I332" s="562"/>
      <c r="J332" s="407"/>
    </row>
    <row r="333">
      <c r="I333" s="562"/>
      <c r="J333" s="407"/>
    </row>
    <row r="334">
      <c r="I334" s="562"/>
      <c r="J334" s="407"/>
    </row>
    <row r="335">
      <c r="I335" s="562"/>
      <c r="J335" s="407"/>
    </row>
    <row r="336">
      <c r="I336" s="562"/>
      <c r="J336" s="407"/>
    </row>
    <row r="337">
      <c r="I337" s="562"/>
      <c r="J337" s="407"/>
    </row>
    <row r="338">
      <c r="I338" s="562"/>
      <c r="J338" s="407"/>
    </row>
    <row r="339">
      <c r="I339" s="562"/>
      <c r="J339" s="407"/>
    </row>
    <row r="340">
      <c r="I340" s="562"/>
      <c r="J340" s="407"/>
    </row>
    <row r="341">
      <c r="I341" s="562"/>
      <c r="J341" s="407"/>
    </row>
    <row r="342">
      <c r="I342" s="562"/>
      <c r="J342" s="407"/>
    </row>
    <row r="343">
      <c r="I343" s="562"/>
      <c r="J343" s="407"/>
    </row>
    <row r="344">
      <c r="I344" s="562"/>
      <c r="J344" s="407"/>
    </row>
    <row r="345">
      <c r="I345" s="562"/>
      <c r="J345" s="407"/>
    </row>
    <row r="346">
      <c r="I346" s="562"/>
      <c r="J346" s="407"/>
    </row>
    <row r="347">
      <c r="I347" s="562"/>
      <c r="J347" s="407"/>
    </row>
    <row r="348">
      <c r="I348" s="562"/>
      <c r="J348" s="407"/>
    </row>
    <row r="349">
      <c r="I349" s="562"/>
      <c r="J349" s="407"/>
    </row>
    <row r="350">
      <c r="I350" s="562"/>
      <c r="J350" s="407"/>
    </row>
    <row r="351">
      <c r="I351" s="562"/>
      <c r="J351" s="407"/>
    </row>
    <row r="352">
      <c r="I352" s="562"/>
      <c r="J352" s="407"/>
    </row>
    <row r="353">
      <c r="I353" s="562"/>
      <c r="J353" s="407"/>
    </row>
    <row r="354">
      <c r="I354" s="562"/>
      <c r="J354" s="407"/>
    </row>
    <row r="355">
      <c r="I355" s="562"/>
      <c r="J355" s="407"/>
    </row>
    <row r="356">
      <c r="I356" s="562"/>
      <c r="J356" s="407"/>
    </row>
    <row r="357">
      <c r="I357" s="562"/>
      <c r="J357" s="407"/>
    </row>
    <row r="358">
      <c r="I358" s="562"/>
      <c r="J358" s="407"/>
    </row>
    <row r="359">
      <c r="I359" s="562"/>
      <c r="J359" s="407"/>
    </row>
    <row r="360">
      <c r="I360" s="562"/>
      <c r="J360" s="407"/>
    </row>
    <row r="361">
      <c r="I361" s="562"/>
      <c r="J361" s="407"/>
    </row>
    <row r="362">
      <c r="I362" s="562"/>
      <c r="J362" s="407"/>
    </row>
    <row r="363">
      <c r="I363" s="562"/>
      <c r="J363" s="407"/>
    </row>
    <row r="364">
      <c r="I364" s="562"/>
      <c r="J364" s="407"/>
    </row>
    <row r="365">
      <c r="I365" s="562"/>
      <c r="J365" s="407"/>
    </row>
    <row r="366">
      <c r="I366" s="562"/>
      <c r="J366" s="407"/>
    </row>
    <row r="367">
      <c r="I367" s="562"/>
      <c r="J367" s="407"/>
    </row>
    <row r="368">
      <c r="I368" s="562"/>
      <c r="J368" s="407"/>
    </row>
    <row r="369">
      <c r="I369" s="562"/>
      <c r="J369" s="407"/>
    </row>
    <row r="370">
      <c r="I370" s="562"/>
      <c r="J370" s="407"/>
    </row>
    <row r="371">
      <c r="I371" s="562"/>
      <c r="J371" s="407"/>
    </row>
    <row r="372">
      <c r="I372" s="562"/>
      <c r="J372" s="407"/>
    </row>
    <row r="373">
      <c r="I373" s="562"/>
      <c r="J373" s="407"/>
    </row>
    <row r="374">
      <c r="I374" s="562"/>
      <c r="J374" s="407"/>
    </row>
    <row r="375">
      <c r="I375" s="562"/>
      <c r="J375" s="407"/>
    </row>
    <row r="376">
      <c r="I376" s="562"/>
      <c r="J376" s="407"/>
    </row>
    <row r="377">
      <c r="I377" s="562"/>
      <c r="J377" s="407"/>
    </row>
    <row r="378">
      <c r="I378" s="562"/>
      <c r="J378" s="407"/>
    </row>
    <row r="379">
      <c r="I379" s="562"/>
      <c r="J379" s="407"/>
    </row>
    <row r="380">
      <c r="I380" s="562"/>
      <c r="J380" s="407"/>
    </row>
    <row r="381">
      <c r="I381" s="562"/>
      <c r="J381" s="407"/>
    </row>
    <row r="382">
      <c r="I382" s="562"/>
      <c r="J382" s="407"/>
    </row>
    <row r="383">
      <c r="I383" s="562"/>
      <c r="J383" s="407"/>
    </row>
    <row r="384">
      <c r="I384" s="562"/>
      <c r="J384" s="407"/>
    </row>
    <row r="385">
      <c r="I385" s="562"/>
      <c r="J385" s="407"/>
    </row>
    <row r="386">
      <c r="I386" s="562"/>
      <c r="J386" s="407"/>
    </row>
    <row r="387">
      <c r="I387" s="562"/>
      <c r="J387" s="407"/>
    </row>
    <row r="388">
      <c r="I388" s="562"/>
      <c r="J388" s="407"/>
    </row>
    <row r="389">
      <c r="I389" s="562"/>
      <c r="J389" s="407"/>
    </row>
    <row r="390">
      <c r="I390" s="562"/>
      <c r="J390" s="407"/>
    </row>
    <row r="391">
      <c r="I391" s="562"/>
      <c r="J391" s="407"/>
    </row>
    <row r="392">
      <c r="I392" s="562"/>
      <c r="J392" s="407"/>
    </row>
    <row r="393">
      <c r="I393" s="562"/>
      <c r="J393" s="407"/>
    </row>
    <row r="394">
      <c r="I394" s="562"/>
      <c r="J394" s="407"/>
    </row>
    <row r="395">
      <c r="I395" s="562"/>
      <c r="J395" s="407"/>
    </row>
    <row r="396">
      <c r="I396" s="562"/>
      <c r="J396" s="407"/>
    </row>
    <row r="397">
      <c r="I397" s="562"/>
      <c r="J397" s="407"/>
    </row>
    <row r="398">
      <c r="I398" s="562"/>
      <c r="J398" s="407"/>
    </row>
    <row r="399">
      <c r="I399" s="562"/>
      <c r="J399" s="407"/>
    </row>
    <row r="400">
      <c r="I400" s="562"/>
      <c r="J400" s="407"/>
    </row>
    <row r="401">
      <c r="I401" s="562"/>
      <c r="J401" s="407"/>
    </row>
    <row r="402">
      <c r="I402" s="562"/>
      <c r="J402" s="407"/>
    </row>
    <row r="403">
      <c r="I403" s="562"/>
      <c r="J403" s="407"/>
    </row>
    <row r="404">
      <c r="I404" s="562"/>
      <c r="J404" s="407"/>
    </row>
    <row r="405">
      <c r="I405" s="562"/>
      <c r="J405" s="407"/>
    </row>
    <row r="406">
      <c r="I406" s="562"/>
      <c r="J406" s="407"/>
    </row>
    <row r="407">
      <c r="I407" s="562"/>
      <c r="J407" s="407"/>
    </row>
    <row r="408">
      <c r="I408" s="562"/>
      <c r="J408" s="407"/>
    </row>
    <row r="409">
      <c r="I409" s="562"/>
      <c r="J409" s="407"/>
    </row>
    <row r="410">
      <c r="I410" s="562"/>
      <c r="J410" s="407"/>
    </row>
    <row r="411">
      <c r="I411" s="562"/>
      <c r="J411" s="407"/>
    </row>
    <row r="412">
      <c r="I412" s="562"/>
      <c r="J412" s="407"/>
    </row>
    <row r="413">
      <c r="I413" s="562"/>
      <c r="J413" s="407"/>
    </row>
    <row r="414">
      <c r="I414" s="562"/>
      <c r="J414" s="407"/>
    </row>
    <row r="415">
      <c r="I415" s="562"/>
      <c r="J415" s="407"/>
    </row>
    <row r="416">
      <c r="I416" s="562"/>
      <c r="J416" s="407"/>
    </row>
    <row r="417">
      <c r="I417" s="562"/>
      <c r="J417" s="407"/>
    </row>
    <row r="418">
      <c r="I418" s="562"/>
      <c r="J418" s="407"/>
    </row>
    <row r="419">
      <c r="I419" s="562"/>
      <c r="J419" s="407"/>
    </row>
    <row r="420">
      <c r="I420" s="562"/>
      <c r="J420" s="407"/>
    </row>
    <row r="421">
      <c r="I421" s="562"/>
      <c r="J421" s="407"/>
    </row>
    <row r="422">
      <c r="I422" s="562"/>
      <c r="J422" s="407"/>
    </row>
    <row r="423">
      <c r="I423" s="562"/>
      <c r="J423" s="407"/>
    </row>
    <row r="424">
      <c r="I424" s="562"/>
      <c r="J424" s="407"/>
    </row>
    <row r="425">
      <c r="I425" s="562"/>
      <c r="J425" s="407"/>
    </row>
    <row r="426">
      <c r="I426" s="562"/>
      <c r="J426" s="407"/>
    </row>
    <row r="427">
      <c r="I427" s="562"/>
      <c r="J427" s="407"/>
    </row>
    <row r="428">
      <c r="I428" s="562"/>
      <c r="J428" s="407"/>
    </row>
    <row r="429">
      <c r="I429" s="562"/>
      <c r="J429" s="407"/>
    </row>
    <row r="430">
      <c r="I430" s="562"/>
      <c r="J430" s="407"/>
    </row>
    <row r="431">
      <c r="I431" s="562"/>
      <c r="J431" s="407"/>
    </row>
    <row r="432">
      <c r="I432" s="562"/>
      <c r="J432" s="407"/>
    </row>
    <row r="433">
      <c r="I433" s="562"/>
      <c r="J433" s="407"/>
    </row>
    <row r="434">
      <c r="I434" s="562"/>
      <c r="J434" s="407"/>
    </row>
    <row r="435">
      <c r="I435" s="562"/>
      <c r="J435" s="407"/>
    </row>
    <row r="436">
      <c r="I436" s="562"/>
      <c r="J436" s="407"/>
    </row>
    <row r="437">
      <c r="I437" s="562"/>
      <c r="J437" s="407"/>
    </row>
    <row r="438">
      <c r="I438" s="562"/>
      <c r="J438" s="407"/>
    </row>
    <row r="439">
      <c r="I439" s="562"/>
      <c r="J439" s="407"/>
    </row>
    <row r="440">
      <c r="I440" s="562"/>
      <c r="J440" s="407"/>
    </row>
    <row r="441">
      <c r="I441" s="562"/>
      <c r="J441" s="407"/>
    </row>
    <row r="442">
      <c r="I442" s="562"/>
      <c r="J442" s="407"/>
    </row>
    <row r="443">
      <c r="I443" s="562"/>
      <c r="J443" s="407"/>
    </row>
    <row r="444">
      <c r="I444" s="562"/>
      <c r="J444" s="407"/>
    </row>
    <row r="445">
      <c r="I445" s="562"/>
      <c r="J445" s="407"/>
    </row>
    <row r="446">
      <c r="I446" s="562"/>
      <c r="J446" s="407"/>
    </row>
    <row r="447">
      <c r="I447" s="562"/>
      <c r="J447" s="407"/>
    </row>
    <row r="448">
      <c r="I448" s="562"/>
      <c r="J448" s="407"/>
    </row>
    <row r="449">
      <c r="I449" s="562"/>
      <c r="J449" s="407"/>
    </row>
    <row r="450">
      <c r="I450" s="562"/>
      <c r="J450" s="407"/>
    </row>
    <row r="451">
      <c r="I451" s="562"/>
      <c r="J451" s="407"/>
    </row>
    <row r="452">
      <c r="I452" s="562"/>
      <c r="J452" s="407"/>
    </row>
    <row r="453">
      <c r="I453" s="562"/>
      <c r="J453" s="407"/>
    </row>
    <row r="454">
      <c r="I454" s="562"/>
      <c r="J454" s="407"/>
    </row>
    <row r="455">
      <c r="I455" s="562"/>
      <c r="J455" s="407"/>
    </row>
    <row r="456">
      <c r="I456" s="562"/>
      <c r="J456" s="407"/>
    </row>
    <row r="457">
      <c r="I457" s="562"/>
      <c r="J457" s="407"/>
    </row>
    <row r="458">
      <c r="I458" s="562"/>
      <c r="J458" s="407"/>
    </row>
    <row r="459">
      <c r="I459" s="562"/>
      <c r="J459" s="407"/>
    </row>
    <row r="460">
      <c r="I460" s="562"/>
      <c r="J460" s="407"/>
    </row>
    <row r="461">
      <c r="I461" s="562"/>
      <c r="J461" s="407"/>
    </row>
    <row r="462">
      <c r="I462" s="562"/>
      <c r="J462" s="407"/>
    </row>
    <row r="463">
      <c r="I463" s="562"/>
      <c r="J463" s="407"/>
    </row>
    <row r="464">
      <c r="I464" s="562"/>
      <c r="J464" s="407"/>
    </row>
    <row r="465">
      <c r="I465" s="562"/>
      <c r="J465" s="407"/>
    </row>
    <row r="466">
      <c r="I466" s="562"/>
      <c r="J466" s="407"/>
    </row>
    <row r="467">
      <c r="I467" s="562"/>
      <c r="J467" s="407"/>
    </row>
    <row r="468">
      <c r="I468" s="562"/>
      <c r="J468" s="407"/>
    </row>
    <row r="469">
      <c r="I469" s="562"/>
      <c r="J469" s="407"/>
    </row>
    <row r="470">
      <c r="I470" s="562"/>
      <c r="J470" s="407"/>
    </row>
    <row r="471">
      <c r="I471" s="562"/>
      <c r="J471" s="407"/>
    </row>
    <row r="472">
      <c r="I472" s="562"/>
      <c r="J472" s="407"/>
    </row>
    <row r="473">
      <c r="I473" s="562"/>
      <c r="J473" s="407"/>
    </row>
    <row r="474">
      <c r="I474" s="562"/>
      <c r="J474" s="407"/>
    </row>
    <row r="475">
      <c r="I475" s="562"/>
      <c r="J475" s="407"/>
    </row>
    <row r="476">
      <c r="I476" s="562"/>
      <c r="J476" s="407"/>
    </row>
    <row r="477">
      <c r="I477" s="562"/>
      <c r="J477" s="407"/>
    </row>
    <row r="478">
      <c r="I478" s="562"/>
      <c r="J478" s="407"/>
    </row>
    <row r="479">
      <c r="I479" s="562"/>
      <c r="J479" s="407"/>
    </row>
    <row r="480">
      <c r="I480" s="562"/>
      <c r="J480" s="407"/>
    </row>
    <row r="481">
      <c r="I481" s="562"/>
      <c r="J481" s="407"/>
    </row>
    <row r="482">
      <c r="I482" s="562"/>
      <c r="J482" s="407"/>
    </row>
    <row r="483">
      <c r="I483" s="562"/>
      <c r="J483" s="407"/>
    </row>
    <row r="484">
      <c r="I484" s="562"/>
      <c r="J484" s="407"/>
    </row>
    <row r="485">
      <c r="I485" s="562"/>
      <c r="J485" s="407"/>
    </row>
    <row r="486">
      <c r="I486" s="562"/>
      <c r="J486" s="407"/>
    </row>
    <row r="487">
      <c r="I487" s="562"/>
      <c r="J487" s="407"/>
    </row>
    <row r="488">
      <c r="I488" s="562"/>
      <c r="J488" s="407"/>
    </row>
    <row r="489">
      <c r="I489" s="562"/>
      <c r="J489" s="407"/>
    </row>
    <row r="490">
      <c r="I490" s="562"/>
      <c r="J490" s="407"/>
    </row>
    <row r="491">
      <c r="I491" s="562"/>
      <c r="J491" s="407"/>
    </row>
    <row r="492">
      <c r="I492" s="562"/>
      <c r="J492" s="407"/>
    </row>
    <row r="493">
      <c r="I493" s="562"/>
      <c r="J493" s="407"/>
    </row>
    <row r="494">
      <c r="I494" s="562"/>
      <c r="J494" s="407"/>
    </row>
    <row r="495">
      <c r="I495" s="562"/>
      <c r="J495" s="407"/>
    </row>
    <row r="496">
      <c r="I496" s="562"/>
      <c r="J496" s="407"/>
    </row>
    <row r="497">
      <c r="I497" s="562"/>
      <c r="J497" s="407"/>
    </row>
    <row r="498">
      <c r="I498" s="562"/>
      <c r="J498" s="407"/>
    </row>
    <row r="499">
      <c r="I499" s="562"/>
      <c r="J499" s="407"/>
    </row>
    <row r="500">
      <c r="I500" s="562"/>
      <c r="J500" s="407"/>
    </row>
    <row r="501">
      <c r="I501" s="562"/>
      <c r="J501" s="407"/>
    </row>
    <row r="502">
      <c r="I502" s="562"/>
      <c r="J502" s="407"/>
    </row>
    <row r="503">
      <c r="I503" s="562"/>
      <c r="J503" s="407"/>
    </row>
    <row r="504">
      <c r="I504" s="562"/>
      <c r="J504" s="407"/>
    </row>
    <row r="505">
      <c r="I505" s="562"/>
      <c r="J505" s="407"/>
    </row>
    <row r="506">
      <c r="I506" s="562"/>
      <c r="J506" s="407"/>
    </row>
    <row r="507">
      <c r="I507" s="562"/>
      <c r="J507" s="407"/>
    </row>
    <row r="508">
      <c r="I508" s="562"/>
      <c r="J508" s="407"/>
    </row>
    <row r="509">
      <c r="I509" s="562"/>
      <c r="J509" s="407"/>
    </row>
    <row r="510">
      <c r="I510" s="562"/>
      <c r="J510" s="407"/>
    </row>
    <row r="511">
      <c r="I511" s="562"/>
      <c r="J511" s="407"/>
    </row>
    <row r="512">
      <c r="I512" s="562"/>
      <c r="J512" s="407"/>
    </row>
    <row r="513">
      <c r="I513" s="562"/>
      <c r="J513" s="407"/>
    </row>
    <row r="514">
      <c r="I514" s="562"/>
      <c r="J514" s="407"/>
    </row>
    <row r="515">
      <c r="I515" s="562"/>
      <c r="J515" s="407"/>
    </row>
    <row r="516">
      <c r="I516" s="562"/>
      <c r="J516" s="407"/>
    </row>
    <row r="517">
      <c r="I517" s="562"/>
      <c r="J517" s="407"/>
    </row>
    <row r="518">
      <c r="I518" s="562"/>
      <c r="J518" s="407"/>
    </row>
    <row r="519">
      <c r="I519" s="562"/>
      <c r="J519" s="407"/>
    </row>
    <row r="520">
      <c r="I520" s="562"/>
      <c r="J520" s="407"/>
    </row>
    <row r="521">
      <c r="I521" s="562"/>
      <c r="J521" s="407"/>
    </row>
    <row r="522">
      <c r="I522" s="562"/>
      <c r="J522" s="407"/>
    </row>
    <row r="523">
      <c r="I523" s="562"/>
      <c r="J523" s="407"/>
    </row>
    <row r="524">
      <c r="I524" s="562"/>
      <c r="J524" s="407"/>
    </row>
    <row r="525">
      <c r="I525" s="562"/>
      <c r="J525" s="407"/>
    </row>
    <row r="526">
      <c r="I526" s="562"/>
      <c r="J526" s="407"/>
    </row>
    <row r="527">
      <c r="I527" s="562"/>
      <c r="J527" s="407"/>
    </row>
    <row r="528">
      <c r="I528" s="562"/>
      <c r="J528" s="407"/>
    </row>
    <row r="529">
      <c r="I529" s="562"/>
      <c r="J529" s="407"/>
    </row>
    <row r="530">
      <c r="I530" s="562"/>
      <c r="J530" s="407"/>
    </row>
    <row r="531">
      <c r="I531" s="562"/>
      <c r="J531" s="407"/>
    </row>
    <row r="532">
      <c r="I532" s="562"/>
      <c r="J532" s="407"/>
    </row>
    <row r="533">
      <c r="I533" s="562"/>
      <c r="J533" s="407"/>
    </row>
    <row r="534">
      <c r="I534" s="562"/>
      <c r="J534" s="407"/>
    </row>
    <row r="535">
      <c r="I535" s="562"/>
      <c r="J535" s="407"/>
    </row>
    <row r="536">
      <c r="I536" s="562"/>
      <c r="J536" s="407"/>
    </row>
    <row r="537">
      <c r="I537" s="562"/>
      <c r="J537" s="407"/>
    </row>
    <row r="538">
      <c r="I538" s="562"/>
      <c r="J538" s="407"/>
    </row>
    <row r="539">
      <c r="I539" s="562"/>
      <c r="J539" s="407"/>
    </row>
    <row r="540">
      <c r="I540" s="562"/>
      <c r="J540" s="407"/>
    </row>
    <row r="541">
      <c r="I541" s="562"/>
      <c r="J541" s="407"/>
    </row>
    <row r="542">
      <c r="I542" s="562"/>
      <c r="J542" s="407"/>
    </row>
    <row r="543">
      <c r="I543" s="562"/>
      <c r="J543" s="407"/>
    </row>
    <row r="544">
      <c r="I544" s="562"/>
      <c r="J544" s="407"/>
    </row>
    <row r="545">
      <c r="I545" s="562"/>
      <c r="J545" s="407"/>
    </row>
    <row r="546">
      <c r="I546" s="562"/>
      <c r="J546" s="407"/>
    </row>
    <row r="547">
      <c r="I547" s="562"/>
      <c r="J547" s="407"/>
    </row>
    <row r="548">
      <c r="I548" s="562"/>
      <c r="J548" s="407"/>
    </row>
    <row r="549">
      <c r="I549" s="562"/>
      <c r="J549" s="407"/>
    </row>
    <row r="550">
      <c r="I550" s="562"/>
      <c r="J550" s="407"/>
    </row>
    <row r="551">
      <c r="I551" s="562"/>
      <c r="J551" s="407"/>
    </row>
    <row r="552">
      <c r="I552" s="562"/>
      <c r="J552" s="407"/>
    </row>
    <row r="553">
      <c r="I553" s="562"/>
      <c r="J553" s="407"/>
    </row>
    <row r="554">
      <c r="I554" s="562"/>
      <c r="J554" s="407"/>
    </row>
    <row r="555">
      <c r="I555" s="562"/>
      <c r="J555" s="407"/>
    </row>
    <row r="556">
      <c r="I556" s="562"/>
      <c r="J556" s="407"/>
    </row>
    <row r="557">
      <c r="I557" s="562"/>
      <c r="J557" s="407"/>
    </row>
    <row r="558">
      <c r="I558" s="562"/>
      <c r="J558" s="407"/>
    </row>
    <row r="559">
      <c r="I559" s="562"/>
      <c r="J559" s="407"/>
    </row>
    <row r="560">
      <c r="I560" s="562"/>
      <c r="J560" s="407"/>
    </row>
    <row r="561">
      <c r="I561" s="562"/>
      <c r="J561" s="407"/>
    </row>
    <row r="562">
      <c r="I562" s="562"/>
      <c r="J562" s="407"/>
    </row>
    <row r="563">
      <c r="I563" s="562"/>
      <c r="J563" s="407"/>
    </row>
    <row r="564">
      <c r="I564" s="562"/>
      <c r="J564" s="407"/>
    </row>
    <row r="565">
      <c r="I565" s="562"/>
      <c r="J565" s="407"/>
    </row>
    <row r="566">
      <c r="I566" s="562"/>
      <c r="J566" s="407"/>
    </row>
    <row r="567">
      <c r="I567" s="562"/>
      <c r="J567" s="407"/>
    </row>
    <row r="568">
      <c r="I568" s="562"/>
      <c r="J568" s="407"/>
    </row>
    <row r="569">
      <c r="I569" s="562"/>
      <c r="J569" s="407"/>
    </row>
    <row r="570">
      <c r="I570" s="562"/>
      <c r="J570" s="407"/>
    </row>
    <row r="571">
      <c r="I571" s="562"/>
      <c r="J571" s="407"/>
    </row>
    <row r="572">
      <c r="I572" s="562"/>
      <c r="J572" s="407"/>
    </row>
    <row r="573">
      <c r="I573" s="562"/>
      <c r="J573" s="407"/>
    </row>
    <row r="574">
      <c r="I574" s="562"/>
      <c r="J574" s="407"/>
    </row>
    <row r="575">
      <c r="I575" s="562"/>
      <c r="J575" s="407"/>
    </row>
    <row r="576">
      <c r="I576" s="562"/>
      <c r="J576" s="407"/>
    </row>
    <row r="577">
      <c r="I577" s="562"/>
      <c r="J577" s="407"/>
    </row>
    <row r="578">
      <c r="I578" s="562"/>
      <c r="J578" s="407"/>
    </row>
    <row r="579">
      <c r="I579" s="562"/>
      <c r="J579" s="407"/>
    </row>
    <row r="580">
      <c r="I580" s="562"/>
      <c r="J580" s="407"/>
    </row>
    <row r="581">
      <c r="I581" s="562"/>
      <c r="J581" s="407"/>
    </row>
    <row r="582">
      <c r="I582" s="562"/>
      <c r="J582" s="407"/>
    </row>
    <row r="583">
      <c r="I583" s="562"/>
      <c r="J583" s="407"/>
    </row>
    <row r="584">
      <c r="I584" s="562"/>
      <c r="J584" s="407"/>
    </row>
    <row r="585">
      <c r="I585" s="562"/>
      <c r="J585" s="407"/>
    </row>
    <row r="586">
      <c r="I586" s="562"/>
      <c r="J586" s="407"/>
    </row>
    <row r="587">
      <c r="I587" s="562"/>
      <c r="J587" s="407"/>
    </row>
    <row r="588">
      <c r="I588" s="562"/>
      <c r="J588" s="407"/>
    </row>
    <row r="589">
      <c r="I589" s="562"/>
      <c r="J589" s="407"/>
    </row>
    <row r="590">
      <c r="I590" s="562"/>
      <c r="J590" s="407"/>
    </row>
    <row r="591">
      <c r="I591" s="562"/>
      <c r="J591" s="407"/>
    </row>
    <row r="592">
      <c r="I592" s="562"/>
      <c r="J592" s="407"/>
    </row>
    <row r="593">
      <c r="I593" s="562"/>
      <c r="J593" s="407"/>
    </row>
    <row r="594">
      <c r="I594" s="562"/>
      <c r="J594" s="407"/>
    </row>
    <row r="595">
      <c r="I595" s="562"/>
      <c r="J595" s="407"/>
    </row>
    <row r="596">
      <c r="I596" s="562"/>
      <c r="J596" s="407"/>
    </row>
    <row r="597">
      <c r="I597" s="562"/>
      <c r="J597" s="407"/>
    </row>
    <row r="598">
      <c r="I598" s="562"/>
      <c r="J598" s="407"/>
    </row>
    <row r="599">
      <c r="I599" s="562"/>
      <c r="J599" s="407"/>
    </row>
    <row r="600">
      <c r="I600" s="562"/>
      <c r="J600" s="407"/>
    </row>
    <row r="601">
      <c r="I601" s="562"/>
      <c r="J601" s="407"/>
    </row>
    <row r="602">
      <c r="I602" s="562"/>
      <c r="J602" s="407"/>
    </row>
    <row r="603">
      <c r="I603" s="562"/>
      <c r="J603" s="407"/>
    </row>
    <row r="604">
      <c r="I604" s="562"/>
      <c r="J604" s="407"/>
    </row>
    <row r="605">
      <c r="I605" s="562"/>
      <c r="J605" s="407"/>
    </row>
    <row r="606">
      <c r="I606" s="562"/>
      <c r="J606" s="407"/>
    </row>
    <row r="607">
      <c r="I607" s="562"/>
      <c r="J607" s="407"/>
    </row>
    <row r="608">
      <c r="I608" s="562"/>
      <c r="J608" s="407"/>
    </row>
    <row r="609">
      <c r="I609" s="562"/>
      <c r="J609" s="407"/>
    </row>
    <row r="610">
      <c r="I610" s="562"/>
      <c r="J610" s="407"/>
    </row>
    <row r="611">
      <c r="I611" s="562"/>
      <c r="J611" s="407"/>
    </row>
    <row r="612">
      <c r="I612" s="562"/>
      <c r="J612" s="407"/>
    </row>
    <row r="613">
      <c r="I613" s="562"/>
      <c r="J613" s="407"/>
    </row>
    <row r="614">
      <c r="I614" s="562"/>
      <c r="J614" s="407"/>
    </row>
    <row r="615">
      <c r="I615" s="562"/>
      <c r="J615" s="407"/>
    </row>
    <row r="616">
      <c r="I616" s="562"/>
      <c r="J616" s="407"/>
    </row>
    <row r="617">
      <c r="I617" s="562"/>
      <c r="J617" s="407"/>
    </row>
    <row r="618">
      <c r="I618" s="562"/>
      <c r="J618" s="407"/>
    </row>
    <row r="619">
      <c r="I619" s="562"/>
      <c r="J619" s="407"/>
    </row>
    <row r="620">
      <c r="I620" s="562"/>
      <c r="J620" s="407"/>
    </row>
    <row r="621">
      <c r="I621" s="562"/>
      <c r="J621" s="407"/>
    </row>
    <row r="622">
      <c r="I622" s="562"/>
      <c r="J622" s="407"/>
    </row>
    <row r="623">
      <c r="I623" s="562"/>
      <c r="J623" s="407"/>
    </row>
    <row r="624">
      <c r="I624" s="562"/>
      <c r="J624" s="407"/>
    </row>
    <row r="625">
      <c r="I625" s="562"/>
      <c r="J625" s="407"/>
    </row>
    <row r="626">
      <c r="I626" s="562"/>
      <c r="J626" s="407"/>
    </row>
    <row r="627">
      <c r="I627" s="562"/>
      <c r="J627" s="407"/>
    </row>
    <row r="628">
      <c r="I628" s="562"/>
      <c r="J628" s="407"/>
    </row>
    <row r="629">
      <c r="I629" s="562"/>
      <c r="J629" s="407"/>
    </row>
    <row r="630">
      <c r="I630" s="562"/>
      <c r="J630" s="407"/>
    </row>
    <row r="631">
      <c r="I631" s="562"/>
      <c r="J631" s="407"/>
    </row>
    <row r="632">
      <c r="I632" s="562"/>
      <c r="J632" s="407"/>
    </row>
    <row r="633">
      <c r="I633" s="562"/>
      <c r="J633" s="407"/>
    </row>
    <row r="634">
      <c r="I634" s="562"/>
      <c r="J634" s="407"/>
    </row>
    <row r="635">
      <c r="I635" s="562"/>
      <c r="J635" s="407"/>
    </row>
    <row r="636">
      <c r="I636" s="562"/>
      <c r="J636" s="407"/>
    </row>
    <row r="637">
      <c r="I637" s="562"/>
      <c r="J637" s="407"/>
    </row>
    <row r="638">
      <c r="I638" s="562"/>
      <c r="J638" s="407"/>
    </row>
    <row r="639">
      <c r="I639" s="562"/>
      <c r="J639" s="407"/>
    </row>
    <row r="640">
      <c r="I640" s="562"/>
      <c r="J640" s="407"/>
    </row>
    <row r="641">
      <c r="I641" s="562"/>
      <c r="J641" s="407"/>
    </row>
    <row r="642">
      <c r="I642" s="562"/>
      <c r="J642" s="407"/>
    </row>
    <row r="643">
      <c r="I643" s="562"/>
      <c r="J643" s="407"/>
    </row>
    <row r="644">
      <c r="I644" s="562"/>
      <c r="J644" s="407"/>
    </row>
    <row r="645">
      <c r="I645" s="562"/>
      <c r="J645" s="407"/>
    </row>
    <row r="646">
      <c r="I646" s="562"/>
      <c r="J646" s="407"/>
    </row>
    <row r="647">
      <c r="I647" s="562"/>
      <c r="J647" s="407"/>
    </row>
    <row r="648">
      <c r="I648" s="562"/>
      <c r="J648" s="407"/>
    </row>
    <row r="649">
      <c r="I649" s="562"/>
      <c r="J649" s="407"/>
    </row>
    <row r="650">
      <c r="I650" s="562"/>
      <c r="J650" s="407"/>
    </row>
    <row r="651">
      <c r="I651" s="562"/>
      <c r="J651" s="407"/>
    </row>
    <row r="652">
      <c r="I652" s="562"/>
      <c r="J652" s="407"/>
    </row>
    <row r="653">
      <c r="I653" s="562"/>
      <c r="J653" s="407"/>
    </row>
    <row r="654">
      <c r="I654" s="562"/>
      <c r="J654" s="407"/>
    </row>
    <row r="655">
      <c r="I655" s="562"/>
      <c r="J655" s="407"/>
    </row>
    <row r="656">
      <c r="I656" s="562"/>
      <c r="J656" s="407"/>
    </row>
    <row r="657">
      <c r="I657" s="562"/>
      <c r="J657" s="407"/>
    </row>
    <row r="658">
      <c r="I658" s="562"/>
      <c r="J658" s="407"/>
    </row>
    <row r="659">
      <c r="I659" s="562"/>
      <c r="J659" s="407"/>
    </row>
    <row r="660">
      <c r="I660" s="562"/>
      <c r="J660" s="407"/>
    </row>
    <row r="661">
      <c r="I661" s="562"/>
      <c r="J661" s="407"/>
    </row>
    <row r="662">
      <c r="I662" s="562"/>
      <c r="J662" s="407"/>
    </row>
    <row r="663">
      <c r="I663" s="562"/>
      <c r="J663" s="407"/>
    </row>
    <row r="664">
      <c r="I664" s="562"/>
      <c r="J664" s="407"/>
    </row>
    <row r="665">
      <c r="I665" s="562"/>
      <c r="J665" s="407"/>
    </row>
    <row r="666">
      <c r="I666" s="562"/>
      <c r="J666" s="407"/>
    </row>
    <row r="667">
      <c r="I667" s="562"/>
      <c r="J667" s="407"/>
    </row>
    <row r="668">
      <c r="I668" s="562"/>
      <c r="J668" s="407"/>
    </row>
    <row r="669">
      <c r="I669" s="562"/>
      <c r="J669" s="407"/>
    </row>
    <row r="670">
      <c r="I670" s="562"/>
      <c r="J670" s="407"/>
    </row>
    <row r="671">
      <c r="I671" s="562"/>
      <c r="J671" s="407"/>
    </row>
    <row r="672">
      <c r="I672" s="562"/>
      <c r="J672" s="407"/>
    </row>
    <row r="673">
      <c r="I673" s="562"/>
      <c r="J673" s="407"/>
    </row>
    <row r="674">
      <c r="I674" s="562"/>
      <c r="J674" s="407"/>
    </row>
    <row r="675">
      <c r="I675" s="562"/>
      <c r="J675" s="407"/>
    </row>
    <row r="676">
      <c r="I676" s="562"/>
      <c r="J676" s="407"/>
    </row>
    <row r="677">
      <c r="I677" s="562"/>
      <c r="J677" s="407"/>
    </row>
    <row r="678">
      <c r="I678" s="562"/>
      <c r="J678" s="407"/>
    </row>
    <row r="679">
      <c r="I679" s="562"/>
      <c r="J679" s="407"/>
    </row>
    <row r="680">
      <c r="I680" s="562"/>
      <c r="J680" s="407"/>
    </row>
    <row r="681">
      <c r="I681" s="562"/>
      <c r="J681" s="407"/>
    </row>
    <row r="682">
      <c r="I682" s="562"/>
      <c r="J682" s="407"/>
    </row>
    <row r="683">
      <c r="I683" s="562"/>
      <c r="J683" s="407"/>
    </row>
    <row r="684">
      <c r="I684" s="562"/>
      <c r="J684" s="407"/>
    </row>
    <row r="685">
      <c r="I685" s="562"/>
      <c r="J685" s="407"/>
    </row>
    <row r="686">
      <c r="I686" s="562"/>
      <c r="J686" s="407"/>
    </row>
    <row r="687">
      <c r="I687" s="562"/>
      <c r="J687" s="407"/>
    </row>
    <row r="688">
      <c r="I688" s="562"/>
      <c r="J688" s="407"/>
    </row>
    <row r="689">
      <c r="I689" s="562"/>
      <c r="J689" s="407"/>
    </row>
    <row r="690">
      <c r="I690" s="562"/>
      <c r="J690" s="407"/>
    </row>
    <row r="691">
      <c r="I691" s="562"/>
      <c r="J691" s="407"/>
    </row>
    <row r="692">
      <c r="I692" s="562"/>
      <c r="J692" s="407"/>
    </row>
    <row r="693">
      <c r="I693" s="562"/>
      <c r="J693" s="407"/>
    </row>
    <row r="694">
      <c r="I694" s="562"/>
      <c r="J694" s="407"/>
    </row>
    <row r="695">
      <c r="I695" s="562"/>
      <c r="J695" s="407"/>
    </row>
    <row r="696">
      <c r="I696" s="562"/>
      <c r="J696" s="407"/>
    </row>
    <row r="697">
      <c r="I697" s="562"/>
      <c r="J697" s="407"/>
    </row>
    <row r="698">
      <c r="I698" s="562"/>
      <c r="J698" s="407"/>
    </row>
    <row r="699">
      <c r="I699" s="562"/>
      <c r="J699" s="407"/>
    </row>
    <row r="700">
      <c r="I700" s="562"/>
      <c r="J700" s="407"/>
    </row>
    <row r="701">
      <c r="I701" s="562"/>
      <c r="J701" s="407"/>
    </row>
    <row r="702">
      <c r="I702" s="562"/>
      <c r="J702" s="407"/>
    </row>
    <row r="703">
      <c r="I703" s="562"/>
      <c r="J703" s="407"/>
    </row>
    <row r="704">
      <c r="I704" s="562"/>
      <c r="J704" s="407"/>
    </row>
    <row r="705">
      <c r="I705" s="562"/>
      <c r="J705" s="407"/>
    </row>
    <row r="706">
      <c r="I706" s="562"/>
      <c r="J706" s="407"/>
    </row>
    <row r="707">
      <c r="I707" s="562"/>
      <c r="J707" s="407"/>
    </row>
    <row r="708">
      <c r="I708" s="562"/>
      <c r="J708" s="407"/>
    </row>
    <row r="709">
      <c r="I709" s="562"/>
      <c r="J709" s="407"/>
    </row>
    <row r="710">
      <c r="I710" s="562"/>
      <c r="J710" s="407"/>
    </row>
    <row r="711">
      <c r="I711" s="562"/>
      <c r="J711" s="407"/>
    </row>
    <row r="712">
      <c r="I712" s="562"/>
      <c r="J712" s="407"/>
    </row>
    <row r="713">
      <c r="I713" s="562"/>
      <c r="J713" s="407"/>
    </row>
    <row r="714">
      <c r="I714" s="562"/>
      <c r="J714" s="407"/>
    </row>
    <row r="715">
      <c r="I715" s="562"/>
      <c r="J715" s="407"/>
    </row>
    <row r="716">
      <c r="I716" s="562"/>
      <c r="J716" s="407"/>
    </row>
    <row r="717">
      <c r="I717" s="562"/>
      <c r="J717" s="407"/>
    </row>
    <row r="718">
      <c r="I718" s="562"/>
      <c r="J718" s="407"/>
    </row>
    <row r="719">
      <c r="I719" s="562"/>
      <c r="J719" s="407"/>
    </row>
    <row r="720">
      <c r="I720" s="562"/>
      <c r="J720" s="407"/>
    </row>
    <row r="721">
      <c r="I721" s="562"/>
      <c r="J721" s="407"/>
    </row>
    <row r="722">
      <c r="I722" s="562"/>
      <c r="J722" s="407"/>
    </row>
    <row r="723">
      <c r="I723" s="562"/>
      <c r="J723" s="407"/>
    </row>
    <row r="724">
      <c r="I724" s="562"/>
      <c r="J724" s="407"/>
    </row>
    <row r="725">
      <c r="I725" s="562"/>
      <c r="J725" s="407"/>
    </row>
    <row r="726">
      <c r="I726" s="562"/>
      <c r="J726" s="407"/>
    </row>
    <row r="727">
      <c r="I727" s="562"/>
      <c r="J727" s="407"/>
    </row>
    <row r="728">
      <c r="I728" s="562"/>
      <c r="J728" s="407"/>
    </row>
    <row r="729">
      <c r="I729" s="562"/>
      <c r="J729" s="407"/>
    </row>
    <row r="730">
      <c r="I730" s="562"/>
      <c r="J730" s="407"/>
    </row>
    <row r="731">
      <c r="I731" s="562"/>
      <c r="J731" s="407"/>
    </row>
    <row r="732">
      <c r="I732" s="562"/>
      <c r="J732" s="407"/>
    </row>
    <row r="733">
      <c r="I733" s="562"/>
      <c r="J733" s="407"/>
    </row>
    <row r="734">
      <c r="I734" s="562"/>
      <c r="J734" s="407"/>
    </row>
    <row r="735">
      <c r="I735" s="562"/>
      <c r="J735" s="407"/>
    </row>
    <row r="736">
      <c r="I736" s="562"/>
      <c r="J736" s="407"/>
    </row>
    <row r="737">
      <c r="I737" s="562"/>
      <c r="J737" s="407"/>
    </row>
    <row r="738">
      <c r="I738" s="562"/>
      <c r="J738" s="407"/>
    </row>
    <row r="739">
      <c r="I739" s="562"/>
      <c r="J739" s="407"/>
    </row>
    <row r="740">
      <c r="I740" s="562"/>
      <c r="J740" s="407"/>
    </row>
    <row r="741">
      <c r="I741" s="562"/>
      <c r="J741" s="407"/>
    </row>
    <row r="742">
      <c r="I742" s="562"/>
      <c r="J742" s="407"/>
    </row>
    <row r="743">
      <c r="I743" s="562"/>
      <c r="J743" s="407"/>
    </row>
    <row r="744">
      <c r="I744" s="562"/>
      <c r="J744" s="407"/>
    </row>
    <row r="745">
      <c r="I745" s="562"/>
      <c r="J745" s="407"/>
    </row>
    <row r="746">
      <c r="I746" s="562"/>
      <c r="J746" s="407"/>
    </row>
    <row r="747">
      <c r="I747" s="562"/>
      <c r="J747" s="407"/>
    </row>
    <row r="748">
      <c r="I748" s="562"/>
      <c r="J748" s="407"/>
    </row>
    <row r="749">
      <c r="I749" s="562"/>
      <c r="J749" s="407"/>
    </row>
    <row r="750">
      <c r="I750" s="562"/>
      <c r="J750" s="407"/>
    </row>
    <row r="751">
      <c r="I751" s="562"/>
      <c r="J751" s="407"/>
    </row>
    <row r="752">
      <c r="I752" s="562"/>
      <c r="J752" s="407"/>
    </row>
    <row r="753">
      <c r="I753" s="562"/>
      <c r="J753" s="407"/>
    </row>
    <row r="754">
      <c r="I754" s="562"/>
      <c r="J754" s="407"/>
    </row>
    <row r="755">
      <c r="I755" s="562"/>
      <c r="J755" s="407"/>
    </row>
    <row r="756">
      <c r="I756" s="562"/>
      <c r="J756" s="407"/>
    </row>
    <row r="757">
      <c r="I757" s="562"/>
      <c r="J757" s="407"/>
    </row>
    <row r="758">
      <c r="I758" s="562"/>
      <c r="J758" s="407"/>
    </row>
    <row r="759">
      <c r="I759" s="562"/>
      <c r="J759" s="407"/>
    </row>
    <row r="760">
      <c r="I760" s="562"/>
      <c r="J760" s="407"/>
    </row>
    <row r="761">
      <c r="I761" s="562"/>
      <c r="J761" s="407"/>
    </row>
    <row r="762">
      <c r="I762" s="562"/>
      <c r="J762" s="407"/>
    </row>
    <row r="763">
      <c r="I763" s="562"/>
      <c r="J763" s="407"/>
    </row>
    <row r="764">
      <c r="I764" s="562"/>
      <c r="J764" s="407"/>
    </row>
    <row r="765">
      <c r="I765" s="562"/>
      <c r="J765" s="407"/>
    </row>
    <row r="766">
      <c r="I766" s="562"/>
      <c r="J766" s="407"/>
    </row>
    <row r="767">
      <c r="I767" s="562"/>
      <c r="J767" s="407"/>
    </row>
    <row r="768">
      <c r="I768" s="562"/>
      <c r="J768" s="407"/>
    </row>
    <row r="769">
      <c r="I769" s="562"/>
      <c r="J769" s="407"/>
    </row>
    <row r="770">
      <c r="I770" s="562"/>
      <c r="J770" s="407"/>
    </row>
    <row r="771">
      <c r="I771" s="562"/>
      <c r="J771" s="407"/>
    </row>
    <row r="772">
      <c r="I772" s="562"/>
      <c r="J772" s="407"/>
    </row>
    <row r="773">
      <c r="I773" s="562"/>
      <c r="J773" s="407"/>
    </row>
    <row r="774">
      <c r="I774" s="562"/>
      <c r="J774" s="407"/>
    </row>
    <row r="775">
      <c r="I775" s="562"/>
      <c r="J775" s="407"/>
    </row>
    <row r="776">
      <c r="I776" s="562"/>
      <c r="J776" s="407"/>
    </row>
    <row r="777">
      <c r="I777" s="562"/>
      <c r="J777" s="407"/>
    </row>
    <row r="778">
      <c r="I778" s="562"/>
      <c r="J778" s="407"/>
    </row>
    <row r="779">
      <c r="I779" s="562"/>
      <c r="J779" s="407"/>
    </row>
    <row r="780">
      <c r="I780" s="562"/>
      <c r="J780" s="407"/>
    </row>
    <row r="781">
      <c r="I781" s="562"/>
      <c r="J781" s="407"/>
    </row>
    <row r="782">
      <c r="I782" s="562"/>
      <c r="J782" s="407"/>
    </row>
    <row r="783">
      <c r="I783" s="562"/>
      <c r="J783" s="407"/>
    </row>
    <row r="784">
      <c r="I784" s="562"/>
      <c r="J784" s="407"/>
    </row>
    <row r="785">
      <c r="I785" s="562"/>
      <c r="J785" s="407"/>
    </row>
    <row r="786">
      <c r="I786" s="562"/>
      <c r="J786" s="407"/>
    </row>
    <row r="787">
      <c r="I787" s="562"/>
      <c r="J787" s="407"/>
    </row>
    <row r="788">
      <c r="I788" s="562"/>
      <c r="J788" s="407"/>
    </row>
    <row r="789">
      <c r="I789" s="562"/>
      <c r="J789" s="407"/>
    </row>
    <row r="790">
      <c r="I790" s="562"/>
      <c r="J790" s="407"/>
    </row>
    <row r="791">
      <c r="I791" s="562"/>
      <c r="J791" s="407"/>
    </row>
    <row r="792">
      <c r="I792" s="562"/>
      <c r="J792" s="407"/>
    </row>
    <row r="793">
      <c r="I793" s="562"/>
      <c r="J793" s="407"/>
    </row>
    <row r="794">
      <c r="I794" s="562"/>
      <c r="J794" s="407"/>
    </row>
    <row r="795">
      <c r="I795" s="562"/>
      <c r="J795" s="407"/>
    </row>
    <row r="796">
      <c r="I796" s="562"/>
      <c r="J796" s="407"/>
    </row>
    <row r="797">
      <c r="I797" s="562"/>
      <c r="J797" s="407"/>
    </row>
    <row r="798">
      <c r="I798" s="562"/>
      <c r="J798" s="407"/>
    </row>
    <row r="799">
      <c r="I799" s="562"/>
      <c r="J799" s="407"/>
    </row>
    <row r="800">
      <c r="I800" s="562"/>
      <c r="J800" s="407"/>
    </row>
    <row r="801">
      <c r="I801" s="562"/>
      <c r="J801" s="407"/>
    </row>
    <row r="802">
      <c r="I802" s="562"/>
      <c r="J802" s="407"/>
    </row>
    <row r="803">
      <c r="I803" s="562"/>
      <c r="J803" s="407"/>
    </row>
    <row r="804">
      <c r="I804" s="562"/>
      <c r="J804" s="407"/>
    </row>
    <row r="805">
      <c r="I805" s="562"/>
      <c r="J805" s="407"/>
    </row>
    <row r="806">
      <c r="I806" s="562"/>
      <c r="J806" s="407"/>
    </row>
    <row r="807">
      <c r="I807" s="562"/>
      <c r="J807" s="407"/>
    </row>
    <row r="808">
      <c r="I808" s="562"/>
      <c r="J808" s="407"/>
    </row>
    <row r="809">
      <c r="I809" s="562"/>
      <c r="J809" s="407"/>
    </row>
    <row r="810">
      <c r="I810" s="562"/>
      <c r="J810" s="407"/>
    </row>
    <row r="811">
      <c r="I811" s="562"/>
      <c r="J811" s="407"/>
    </row>
    <row r="812">
      <c r="I812" s="562"/>
      <c r="J812" s="407"/>
    </row>
    <row r="813">
      <c r="I813" s="562"/>
      <c r="J813" s="407"/>
    </row>
    <row r="814">
      <c r="I814" s="562"/>
      <c r="J814" s="407"/>
    </row>
    <row r="815">
      <c r="I815" s="562"/>
      <c r="J815" s="407"/>
    </row>
    <row r="816">
      <c r="I816" s="562"/>
      <c r="J816" s="407"/>
    </row>
    <row r="817">
      <c r="I817" s="562"/>
      <c r="J817" s="407"/>
    </row>
    <row r="818">
      <c r="I818" s="562"/>
      <c r="J818" s="407"/>
    </row>
    <row r="819">
      <c r="I819" s="562"/>
      <c r="J819" s="407"/>
    </row>
    <row r="820">
      <c r="I820" s="562"/>
      <c r="J820" s="407"/>
    </row>
    <row r="821">
      <c r="I821" s="562"/>
      <c r="J821" s="407"/>
    </row>
    <row r="822">
      <c r="I822" s="562"/>
      <c r="J822" s="407"/>
    </row>
    <row r="823">
      <c r="I823" s="562"/>
      <c r="J823" s="407"/>
    </row>
    <row r="824">
      <c r="I824" s="562"/>
      <c r="J824" s="407"/>
    </row>
    <row r="825">
      <c r="I825" s="562"/>
      <c r="J825" s="407"/>
    </row>
    <row r="826">
      <c r="I826" s="562"/>
      <c r="J826" s="407"/>
    </row>
    <row r="827">
      <c r="I827" s="562"/>
      <c r="J827" s="407"/>
    </row>
    <row r="828">
      <c r="I828" s="562"/>
      <c r="J828" s="407"/>
    </row>
    <row r="829">
      <c r="I829" s="562"/>
      <c r="J829" s="407"/>
    </row>
    <row r="830">
      <c r="I830" s="562"/>
      <c r="J830" s="407"/>
    </row>
    <row r="831">
      <c r="I831" s="562"/>
      <c r="J831" s="407"/>
    </row>
    <row r="832">
      <c r="I832" s="562"/>
      <c r="J832" s="407"/>
    </row>
    <row r="833">
      <c r="I833" s="562"/>
      <c r="J833" s="407"/>
    </row>
    <row r="834">
      <c r="I834" s="562"/>
      <c r="J834" s="407"/>
    </row>
    <row r="835">
      <c r="I835" s="562"/>
      <c r="J835" s="407"/>
    </row>
    <row r="836">
      <c r="I836" s="562"/>
      <c r="J836" s="407"/>
    </row>
    <row r="837">
      <c r="I837" s="562"/>
      <c r="J837" s="407"/>
    </row>
    <row r="838">
      <c r="I838" s="562"/>
      <c r="J838" s="407"/>
    </row>
    <row r="839">
      <c r="I839" s="562"/>
      <c r="J839" s="407"/>
    </row>
    <row r="840">
      <c r="I840" s="562"/>
      <c r="J840" s="407"/>
    </row>
    <row r="841">
      <c r="I841" s="562"/>
      <c r="J841" s="407"/>
    </row>
    <row r="842">
      <c r="I842" s="562"/>
      <c r="J842" s="407"/>
    </row>
    <row r="843">
      <c r="I843" s="562"/>
      <c r="J843" s="407"/>
    </row>
    <row r="844">
      <c r="I844" s="562"/>
      <c r="J844" s="407"/>
    </row>
    <row r="845">
      <c r="I845" s="562"/>
      <c r="J845" s="407"/>
    </row>
    <row r="846">
      <c r="I846" s="562"/>
      <c r="J846" s="407"/>
    </row>
    <row r="847">
      <c r="I847" s="562"/>
      <c r="J847" s="407"/>
    </row>
    <row r="848">
      <c r="I848" s="562"/>
      <c r="J848" s="407"/>
    </row>
    <row r="849">
      <c r="I849" s="562"/>
      <c r="J849" s="407"/>
    </row>
    <row r="850">
      <c r="I850" s="562"/>
      <c r="J850" s="407"/>
    </row>
    <row r="851">
      <c r="I851" s="562"/>
      <c r="J851" s="407"/>
    </row>
    <row r="852">
      <c r="I852" s="562"/>
      <c r="J852" s="407"/>
    </row>
    <row r="853">
      <c r="I853" s="562"/>
      <c r="J853" s="407"/>
    </row>
    <row r="854">
      <c r="I854" s="562"/>
      <c r="J854" s="407"/>
    </row>
    <row r="855">
      <c r="I855" s="562"/>
      <c r="J855" s="407"/>
    </row>
    <row r="856">
      <c r="I856" s="562"/>
      <c r="J856" s="407"/>
    </row>
    <row r="857">
      <c r="I857" s="562"/>
      <c r="J857" s="407"/>
    </row>
    <row r="858">
      <c r="I858" s="562"/>
      <c r="J858" s="407"/>
    </row>
    <row r="859">
      <c r="I859" s="562"/>
      <c r="J859" s="407"/>
    </row>
    <row r="860">
      <c r="I860" s="562"/>
      <c r="J860" s="407"/>
    </row>
    <row r="861">
      <c r="I861" s="562"/>
      <c r="J861" s="407"/>
    </row>
    <row r="862">
      <c r="I862" s="562"/>
      <c r="J862" s="407"/>
    </row>
    <row r="863">
      <c r="I863" s="562"/>
      <c r="J863" s="407"/>
    </row>
    <row r="864">
      <c r="I864" s="562"/>
      <c r="J864" s="407"/>
    </row>
    <row r="865">
      <c r="I865" s="562"/>
      <c r="J865" s="407"/>
    </row>
    <row r="866">
      <c r="I866" s="562"/>
      <c r="J866" s="407"/>
    </row>
    <row r="867">
      <c r="I867" s="562"/>
      <c r="J867" s="407"/>
    </row>
    <row r="868">
      <c r="I868" s="562"/>
      <c r="J868" s="407"/>
    </row>
    <row r="869">
      <c r="I869" s="562"/>
      <c r="J869" s="407"/>
    </row>
    <row r="870">
      <c r="I870" s="562"/>
      <c r="J870" s="407"/>
    </row>
    <row r="871">
      <c r="I871" s="562"/>
      <c r="J871" s="407"/>
    </row>
    <row r="872">
      <c r="I872" s="562"/>
      <c r="J872" s="407"/>
    </row>
    <row r="873">
      <c r="I873" s="562"/>
      <c r="J873" s="407"/>
    </row>
    <row r="874">
      <c r="I874" s="562"/>
      <c r="J874" s="407"/>
    </row>
    <row r="875">
      <c r="I875" s="562"/>
      <c r="J875" s="407"/>
    </row>
    <row r="876">
      <c r="I876" s="562"/>
      <c r="J876" s="407"/>
    </row>
    <row r="877">
      <c r="I877" s="562"/>
      <c r="J877" s="407"/>
    </row>
    <row r="878">
      <c r="I878" s="562"/>
      <c r="J878" s="407"/>
    </row>
    <row r="879">
      <c r="I879" s="562"/>
      <c r="J879" s="407"/>
    </row>
    <row r="880">
      <c r="I880" s="562"/>
      <c r="J880" s="407"/>
    </row>
    <row r="881">
      <c r="I881" s="562"/>
      <c r="J881" s="407"/>
    </row>
    <row r="882">
      <c r="I882" s="562"/>
      <c r="J882" s="407"/>
    </row>
    <row r="883">
      <c r="I883" s="562"/>
      <c r="J883" s="407"/>
    </row>
    <row r="884">
      <c r="I884" s="562"/>
      <c r="J884" s="407"/>
    </row>
    <row r="885">
      <c r="I885" s="562"/>
      <c r="J885" s="407"/>
    </row>
    <row r="886">
      <c r="I886" s="562"/>
      <c r="J886" s="407"/>
    </row>
    <row r="887">
      <c r="I887" s="562"/>
      <c r="J887" s="407"/>
    </row>
    <row r="888">
      <c r="I888" s="562"/>
      <c r="J888" s="407"/>
    </row>
    <row r="889">
      <c r="I889" s="562"/>
      <c r="J889" s="407"/>
    </row>
    <row r="890">
      <c r="I890" s="562"/>
      <c r="J890" s="407"/>
    </row>
    <row r="891">
      <c r="I891" s="562"/>
      <c r="J891" s="407"/>
    </row>
    <row r="892">
      <c r="I892" s="562"/>
      <c r="J892" s="407"/>
    </row>
    <row r="893">
      <c r="I893" s="562"/>
      <c r="J893" s="407"/>
    </row>
    <row r="894">
      <c r="I894" s="562"/>
      <c r="J894" s="407"/>
    </row>
    <row r="895">
      <c r="I895" s="562"/>
      <c r="J895" s="407"/>
    </row>
    <row r="896">
      <c r="I896" s="562"/>
      <c r="J896" s="407"/>
    </row>
    <row r="897">
      <c r="I897" s="562"/>
      <c r="J897" s="407"/>
    </row>
    <row r="898">
      <c r="I898" s="562"/>
      <c r="J898" s="407"/>
    </row>
    <row r="899">
      <c r="I899" s="562"/>
      <c r="J899" s="407"/>
    </row>
    <row r="900">
      <c r="I900" s="562"/>
      <c r="J900" s="407"/>
    </row>
    <row r="901">
      <c r="I901" s="562"/>
      <c r="J901" s="407"/>
    </row>
    <row r="902">
      <c r="I902" s="562"/>
      <c r="J902" s="407"/>
    </row>
    <row r="903">
      <c r="I903" s="562"/>
      <c r="J903" s="407"/>
    </row>
    <row r="904">
      <c r="I904" s="562"/>
      <c r="J904" s="407"/>
    </row>
    <row r="905">
      <c r="I905" s="562"/>
      <c r="J905" s="407"/>
    </row>
    <row r="906">
      <c r="I906" s="562"/>
      <c r="J906" s="407"/>
    </row>
    <row r="907">
      <c r="I907" s="562"/>
      <c r="J907" s="407"/>
    </row>
    <row r="908">
      <c r="I908" s="562"/>
      <c r="J908" s="407"/>
    </row>
    <row r="909">
      <c r="I909" s="562"/>
      <c r="J909" s="407"/>
    </row>
    <row r="910">
      <c r="I910" s="562"/>
      <c r="J910" s="407"/>
    </row>
    <row r="911">
      <c r="I911" s="562"/>
      <c r="J911" s="407"/>
    </row>
    <row r="912">
      <c r="I912" s="562"/>
      <c r="J912" s="407"/>
    </row>
    <row r="913">
      <c r="I913" s="562"/>
      <c r="J913" s="407"/>
    </row>
    <row r="914">
      <c r="I914" s="562"/>
      <c r="J914" s="407"/>
    </row>
    <row r="915">
      <c r="I915" s="562"/>
      <c r="J915" s="407"/>
    </row>
    <row r="916">
      <c r="I916" s="562"/>
      <c r="J916" s="407"/>
    </row>
    <row r="917">
      <c r="I917" s="562"/>
      <c r="J917" s="407"/>
    </row>
    <row r="918">
      <c r="I918" s="562"/>
      <c r="J918" s="407"/>
    </row>
    <row r="919">
      <c r="I919" s="562"/>
      <c r="J919" s="407"/>
    </row>
    <row r="920">
      <c r="I920" s="562"/>
      <c r="J920" s="407"/>
    </row>
    <row r="921">
      <c r="I921" s="562"/>
      <c r="J921" s="407"/>
    </row>
    <row r="922">
      <c r="I922" s="562"/>
      <c r="J922" s="407"/>
    </row>
    <row r="923">
      <c r="I923" s="562"/>
      <c r="J923" s="407"/>
    </row>
    <row r="924">
      <c r="I924" s="562"/>
      <c r="J924" s="407"/>
    </row>
    <row r="925">
      <c r="I925" s="562"/>
      <c r="J925" s="407"/>
    </row>
    <row r="926">
      <c r="I926" s="562"/>
      <c r="J926" s="407"/>
    </row>
    <row r="927">
      <c r="I927" s="562"/>
      <c r="J927" s="407"/>
    </row>
    <row r="928">
      <c r="I928" s="562"/>
      <c r="J928" s="407"/>
    </row>
    <row r="929">
      <c r="I929" s="562"/>
      <c r="J929" s="407"/>
    </row>
    <row r="930">
      <c r="I930" s="562"/>
      <c r="J930" s="407"/>
    </row>
    <row r="931">
      <c r="I931" s="562"/>
      <c r="J931" s="407"/>
    </row>
    <row r="932">
      <c r="I932" s="562"/>
      <c r="J932" s="407"/>
    </row>
    <row r="933">
      <c r="I933" s="562"/>
      <c r="J933" s="407"/>
    </row>
    <row r="934">
      <c r="I934" s="562"/>
      <c r="J934" s="407"/>
    </row>
    <row r="935">
      <c r="I935" s="562"/>
      <c r="J935" s="407"/>
    </row>
    <row r="936">
      <c r="I936" s="562"/>
      <c r="J936" s="407"/>
    </row>
    <row r="937">
      <c r="I937" s="562"/>
      <c r="J937" s="407"/>
    </row>
    <row r="938">
      <c r="I938" s="562"/>
      <c r="J938" s="407"/>
    </row>
    <row r="939">
      <c r="I939" s="562"/>
      <c r="J939" s="407"/>
    </row>
    <row r="940">
      <c r="I940" s="562"/>
      <c r="J940" s="407"/>
    </row>
    <row r="941">
      <c r="I941" s="562"/>
      <c r="J941" s="407"/>
    </row>
    <row r="942">
      <c r="I942" s="562"/>
      <c r="J942" s="407"/>
    </row>
    <row r="943">
      <c r="I943" s="562"/>
      <c r="J943" s="407"/>
    </row>
    <row r="944">
      <c r="I944" s="562"/>
      <c r="J944" s="407"/>
    </row>
    <row r="945">
      <c r="I945" s="562"/>
      <c r="J945" s="407"/>
    </row>
    <row r="946">
      <c r="I946" s="562"/>
      <c r="J946" s="407"/>
    </row>
    <row r="947">
      <c r="I947" s="562"/>
      <c r="J947" s="407"/>
    </row>
    <row r="948">
      <c r="I948" s="562"/>
      <c r="J948" s="407"/>
    </row>
    <row r="949">
      <c r="I949" s="562"/>
      <c r="J949" s="407"/>
    </row>
    <row r="950">
      <c r="I950" s="562"/>
      <c r="J950" s="407"/>
    </row>
    <row r="951">
      <c r="I951" s="562"/>
      <c r="J951" s="407"/>
    </row>
    <row r="952">
      <c r="I952" s="562"/>
      <c r="J952" s="407"/>
    </row>
    <row r="953">
      <c r="I953" s="562"/>
      <c r="J953" s="407"/>
    </row>
    <row r="954">
      <c r="I954" s="562"/>
      <c r="J954" s="407"/>
    </row>
    <row r="955">
      <c r="I955" s="562"/>
      <c r="J955" s="407"/>
    </row>
    <row r="956">
      <c r="I956" s="562"/>
      <c r="J956" s="407"/>
    </row>
    <row r="957">
      <c r="I957" s="562"/>
      <c r="J957" s="407"/>
    </row>
    <row r="958">
      <c r="I958" s="562"/>
      <c r="J958" s="407"/>
    </row>
    <row r="959">
      <c r="I959" s="562"/>
      <c r="J959" s="407"/>
    </row>
    <row r="960">
      <c r="I960" s="562"/>
      <c r="J960" s="407"/>
    </row>
    <row r="961">
      <c r="I961" s="562"/>
      <c r="J961" s="407"/>
    </row>
    <row r="962">
      <c r="I962" s="562"/>
      <c r="J962" s="407"/>
    </row>
    <row r="963">
      <c r="I963" s="562"/>
      <c r="J963" s="407"/>
    </row>
    <row r="964">
      <c r="I964" s="562"/>
      <c r="J964" s="407"/>
    </row>
    <row r="965">
      <c r="I965" s="562"/>
      <c r="J965" s="407"/>
    </row>
    <row r="966">
      <c r="I966" s="562"/>
      <c r="J966" s="407"/>
    </row>
    <row r="967">
      <c r="I967" s="562"/>
      <c r="J967" s="407"/>
    </row>
    <row r="968">
      <c r="I968" s="562"/>
      <c r="J968" s="407"/>
    </row>
    <row r="969">
      <c r="I969" s="562"/>
      <c r="J969" s="407"/>
    </row>
    <row r="970">
      <c r="I970" s="562"/>
      <c r="J970" s="407"/>
    </row>
    <row r="971">
      <c r="I971" s="562"/>
      <c r="J971" s="407"/>
    </row>
    <row r="972">
      <c r="I972" s="562"/>
      <c r="J972" s="407"/>
    </row>
    <row r="973">
      <c r="I973" s="562"/>
      <c r="J973" s="407"/>
    </row>
    <row r="974">
      <c r="I974" s="562"/>
      <c r="J974" s="407"/>
    </row>
    <row r="975">
      <c r="I975" s="562"/>
      <c r="J975" s="407"/>
    </row>
    <row r="976">
      <c r="I976" s="562"/>
      <c r="J976" s="407"/>
    </row>
    <row r="977">
      <c r="I977" s="562"/>
      <c r="J977" s="407"/>
    </row>
    <row r="978">
      <c r="I978" s="562"/>
      <c r="J978" s="407"/>
    </row>
    <row r="979">
      <c r="I979" s="562"/>
      <c r="J979" s="407"/>
    </row>
    <row r="980">
      <c r="I980" s="562"/>
      <c r="J980" s="407"/>
    </row>
    <row r="981">
      <c r="I981" s="562"/>
      <c r="J981" s="407"/>
    </row>
    <row r="982">
      <c r="I982" s="562"/>
      <c r="J982" s="407"/>
    </row>
    <row r="983">
      <c r="I983" s="562"/>
      <c r="J983" s="407"/>
    </row>
    <row r="984">
      <c r="I984" s="562"/>
      <c r="J984" s="407"/>
    </row>
    <row r="985">
      <c r="I985" s="562"/>
      <c r="J985" s="407"/>
    </row>
    <row r="986">
      <c r="I986" s="562"/>
      <c r="J986" s="407"/>
    </row>
    <row r="987">
      <c r="I987" s="562"/>
      <c r="J987" s="407"/>
    </row>
    <row r="988">
      <c r="I988" s="562"/>
      <c r="J988" s="407"/>
    </row>
    <row r="989">
      <c r="I989" s="562"/>
      <c r="J989" s="407"/>
    </row>
    <row r="990">
      <c r="I990" s="562"/>
      <c r="J990" s="407"/>
    </row>
    <row r="991">
      <c r="I991" s="562"/>
      <c r="J991" s="407"/>
    </row>
  </sheetData>
  <mergeCells count="5">
    <mergeCell ref="F297:G297"/>
    <mergeCell ref="F299:G299"/>
    <mergeCell ref="F300:G300"/>
    <mergeCell ref="F301:G301"/>
    <mergeCell ref="F302:G302"/>
  </mergeCells>
  <hyperlinks>
    <hyperlink r:id="rId1" ref="A1"/>
  </hyperlinks>
  <drawing r:id="rId2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3.0" topLeftCell="D14" activePane="bottomRight" state="frozen"/>
      <selection activeCell="D1" sqref="D1" pane="topRight"/>
      <selection activeCell="A14" sqref="A14" pane="bottomLeft"/>
      <selection activeCell="D14" sqref="D14" pane="bottomRight"/>
    </sheetView>
  </sheetViews>
  <sheetFormatPr customHeight="1" defaultColWidth="12.63" defaultRowHeight="15.75" outlineLevelRow="1"/>
  <cols>
    <col customWidth="1" min="1" max="1" width="2.88"/>
    <col customWidth="1" min="2" max="2" width="16.5"/>
    <col customWidth="1" min="3" max="4" width="7.88"/>
    <col customWidth="1" hidden="1" min="5" max="5" width="6.5"/>
    <col customWidth="1" hidden="1" min="6" max="6" width="7.38"/>
    <col customWidth="1" min="7" max="7" width="7.13"/>
    <col customWidth="1" min="8" max="8" width="7.63"/>
    <col customWidth="1" min="9" max="9" width="7.38"/>
    <col customWidth="1" min="10" max="10" width="9.75"/>
    <col customWidth="1" min="11" max="11" width="3.25"/>
    <col customWidth="1" min="12" max="12" width="14.38"/>
    <col customWidth="1" min="13" max="13" width="6.88"/>
    <col customWidth="1" min="14" max="14" width="7.75"/>
    <col customWidth="1" min="15" max="15" width="7.63"/>
    <col customWidth="1" min="16" max="16" width="6.63"/>
    <col customWidth="1" min="17" max="17" width="7.75"/>
    <col customWidth="1" min="18" max="18" width="7.88"/>
  </cols>
  <sheetData>
    <row r="1" ht="16.5" hidden="1" customHeight="1">
      <c r="A1" s="563"/>
      <c r="B1" s="564"/>
      <c r="C1" s="437"/>
      <c r="D1" s="437"/>
      <c r="E1" s="437"/>
      <c r="F1" s="565"/>
      <c r="G1" s="563"/>
      <c r="J1" s="563"/>
      <c r="L1" s="566" t="s">
        <v>11</v>
      </c>
      <c r="M1" s="566" t="s">
        <v>298</v>
      </c>
      <c r="N1" s="566" t="s">
        <v>299</v>
      </c>
      <c r="O1" s="563"/>
      <c r="P1" s="563"/>
      <c r="R1" s="437"/>
    </row>
    <row r="2" ht="16.5" hidden="1" customHeight="1">
      <c r="A2" s="563"/>
      <c r="B2" s="564"/>
      <c r="C2" s="437"/>
      <c r="D2" s="437"/>
      <c r="E2" s="437"/>
      <c r="F2" s="565"/>
      <c r="G2" s="437"/>
      <c r="H2" s="563"/>
      <c r="J2" s="563"/>
      <c r="L2" s="567" t="s">
        <v>4</v>
      </c>
      <c r="M2" s="568">
        <f>SUM(M14:M514)</f>
        <v>2340</v>
      </c>
      <c r="N2" s="568">
        <f>COUNT(M14:M160)</f>
        <v>11</v>
      </c>
      <c r="P2" s="437"/>
      <c r="R2" s="437"/>
    </row>
    <row r="3" ht="16.5" hidden="1" customHeight="1">
      <c r="A3" s="563"/>
      <c r="B3" s="564"/>
      <c r="C3" s="437"/>
      <c r="D3" s="437"/>
      <c r="E3" s="437"/>
      <c r="F3" s="565"/>
      <c r="G3" s="563"/>
      <c r="H3" s="563"/>
      <c r="J3" s="563"/>
      <c r="L3" s="567" t="s">
        <v>5</v>
      </c>
      <c r="M3" s="568">
        <f>SUM(N14:N514)</f>
        <v>1600</v>
      </c>
      <c r="N3" s="568">
        <f>COUNT(N14:N160)</f>
        <v>5</v>
      </c>
      <c r="O3" s="563"/>
      <c r="P3" s="563"/>
      <c r="Q3" s="569"/>
      <c r="R3" s="437"/>
    </row>
    <row r="4" ht="16.5" hidden="1" customHeight="1">
      <c r="A4" s="563"/>
      <c r="B4" s="564"/>
      <c r="C4" s="437"/>
      <c r="D4" s="437"/>
      <c r="E4" s="437"/>
      <c r="F4" s="565"/>
      <c r="H4" s="563"/>
      <c r="J4" s="563"/>
      <c r="L4" s="570" t="s">
        <v>300</v>
      </c>
      <c r="M4" s="568">
        <f>SUM(O14:O514)</f>
        <v>5500</v>
      </c>
      <c r="N4" s="568">
        <f>COUNT(O14:O160)</f>
        <v>28</v>
      </c>
      <c r="O4" s="563"/>
      <c r="P4" s="563"/>
      <c r="R4" s="437"/>
    </row>
    <row r="5" ht="16.5" hidden="1" customHeight="1">
      <c r="A5" s="563"/>
      <c r="B5" s="564"/>
      <c r="C5" s="437"/>
      <c r="D5" s="437"/>
      <c r="E5" s="437"/>
      <c r="F5" s="565"/>
      <c r="H5" s="563"/>
      <c r="I5" s="563"/>
      <c r="J5" s="563"/>
      <c r="L5" s="567" t="s">
        <v>7</v>
      </c>
      <c r="M5" s="568">
        <f>SUM(P14:P514)</f>
        <v>1150</v>
      </c>
      <c r="N5" s="568">
        <f>COUNT(P14:P160)</f>
        <v>7</v>
      </c>
      <c r="O5" s="563"/>
      <c r="P5" s="563"/>
      <c r="R5" s="437"/>
    </row>
    <row r="6" ht="16.5" hidden="1" customHeight="1">
      <c r="A6" s="563"/>
      <c r="B6" s="564"/>
      <c r="C6" s="437"/>
      <c r="D6" s="437"/>
      <c r="E6" s="437"/>
      <c r="F6" s="565"/>
      <c r="H6" s="563"/>
      <c r="I6" s="563"/>
      <c r="J6" s="563"/>
      <c r="L6" s="566" t="s">
        <v>9</v>
      </c>
      <c r="M6" s="566">
        <f t="shared" ref="M6:N6" si="1">SUM(M2:M5)</f>
        <v>10590</v>
      </c>
      <c r="N6" s="566">
        <f t="shared" si="1"/>
        <v>51</v>
      </c>
      <c r="R6" s="437"/>
    </row>
    <row r="7" ht="9.0" hidden="1" customHeight="1">
      <c r="A7" s="571"/>
      <c r="B7" s="572"/>
      <c r="C7" s="573"/>
      <c r="D7" s="573"/>
      <c r="E7" s="573"/>
      <c r="F7" s="574"/>
      <c r="G7" s="575"/>
      <c r="H7" s="576"/>
      <c r="I7" s="576"/>
      <c r="J7" s="576"/>
      <c r="K7" s="577"/>
      <c r="L7" s="437"/>
      <c r="M7" s="437"/>
      <c r="N7" s="437"/>
      <c r="O7" s="439"/>
      <c r="P7" s="439"/>
      <c r="Q7" s="439"/>
      <c r="R7" s="436"/>
    </row>
    <row r="8" ht="43.5" customHeight="1">
      <c r="A8" s="578" t="s">
        <v>10</v>
      </c>
      <c r="B8" s="579" t="s">
        <v>11</v>
      </c>
      <c r="C8" s="580" t="s">
        <v>174</v>
      </c>
      <c r="D8" s="580" t="s">
        <v>301</v>
      </c>
      <c r="E8" s="580" t="s">
        <v>168</v>
      </c>
      <c r="F8" s="581" t="s">
        <v>12</v>
      </c>
      <c r="G8" s="582" t="s">
        <v>0</v>
      </c>
      <c r="H8" s="583" t="s">
        <v>169</v>
      </c>
      <c r="I8" s="583" t="s">
        <v>170</v>
      </c>
      <c r="J8" s="583" t="s">
        <v>171</v>
      </c>
      <c r="K8" s="584"/>
      <c r="L8" s="585" t="s">
        <v>302</v>
      </c>
      <c r="M8" s="586" t="s">
        <v>4</v>
      </c>
      <c r="N8" s="586" t="s">
        <v>5</v>
      </c>
      <c r="O8" s="587" t="s">
        <v>300</v>
      </c>
      <c r="P8" s="588" t="s">
        <v>7</v>
      </c>
      <c r="Q8" s="586" t="s">
        <v>8</v>
      </c>
      <c r="R8" s="583" t="s">
        <v>303</v>
      </c>
    </row>
    <row r="9">
      <c r="A9" s="589"/>
      <c r="B9" s="590" t="s">
        <v>15</v>
      </c>
      <c r="C9" s="591"/>
      <c r="D9" s="591">
        <f>SUM(D14:D160)</f>
        <v>10590</v>
      </c>
      <c r="E9" s="592"/>
      <c r="F9" s="593"/>
      <c r="G9" s="594">
        <f t="shared" ref="G9:J9" si="2">SUM(G14:G160)</f>
        <v>18190</v>
      </c>
      <c r="H9" s="594">
        <f t="shared" si="2"/>
        <v>12970</v>
      </c>
      <c r="I9" s="594">
        <f t="shared" si="2"/>
        <v>31010</v>
      </c>
      <c r="J9" s="594">
        <f t="shared" si="2"/>
        <v>19700</v>
      </c>
      <c r="K9" s="595"/>
      <c r="L9" s="596"/>
      <c r="M9" s="597">
        <f t="shared" ref="M9:Q9" si="3">SUM(M10:M13)</f>
        <v>2340</v>
      </c>
      <c r="N9" s="597">
        <f t="shared" si="3"/>
        <v>1600</v>
      </c>
      <c r="O9" s="597">
        <f t="shared" si="3"/>
        <v>5500</v>
      </c>
      <c r="P9" s="597">
        <f t="shared" si="3"/>
        <v>1150</v>
      </c>
      <c r="Q9" s="597">
        <f t="shared" si="3"/>
        <v>720</v>
      </c>
      <c r="R9" s="598">
        <f t="shared" ref="R9:R13" si="5">SUM(M9:P9)</f>
        <v>10590</v>
      </c>
    </row>
    <row r="10">
      <c r="A10" s="599"/>
      <c r="B10" s="600" t="s">
        <v>304</v>
      </c>
      <c r="C10" s="601"/>
      <c r="D10" s="601"/>
      <c r="E10" s="602"/>
      <c r="F10" s="603"/>
      <c r="G10" s="604"/>
      <c r="H10" s="604"/>
      <c r="I10" s="604"/>
      <c r="J10" s="604"/>
      <c r="K10" s="605"/>
      <c r="L10" s="606"/>
      <c r="M10" s="607">
        <f t="shared" ref="M10:Q10" si="4">SUM(M14:M62)</f>
        <v>1870</v>
      </c>
      <c r="N10" s="607">
        <f t="shared" si="4"/>
        <v>800</v>
      </c>
      <c r="O10" s="607">
        <f t="shared" si="4"/>
        <v>2350</v>
      </c>
      <c r="P10" s="607">
        <f t="shared" si="4"/>
        <v>0</v>
      </c>
      <c r="Q10" s="607">
        <f t="shared" si="4"/>
        <v>720</v>
      </c>
      <c r="R10" s="608">
        <f t="shared" si="5"/>
        <v>5020</v>
      </c>
    </row>
    <row r="11">
      <c r="A11" s="609"/>
      <c r="B11" s="610" t="s">
        <v>305</v>
      </c>
      <c r="C11" s="611"/>
      <c r="D11" s="611"/>
      <c r="E11" s="612"/>
      <c r="F11" s="613"/>
      <c r="G11" s="614"/>
      <c r="H11" s="614"/>
      <c r="I11" s="614"/>
      <c r="J11" s="614"/>
      <c r="K11" s="605"/>
      <c r="L11" s="615"/>
      <c r="M11" s="616">
        <f t="shared" ref="M11:Q11" si="6">SUM(M70:M115)</f>
        <v>350</v>
      </c>
      <c r="N11" s="616">
        <f t="shared" si="6"/>
        <v>700</v>
      </c>
      <c r="O11" s="616">
        <f t="shared" si="6"/>
        <v>950</v>
      </c>
      <c r="P11" s="616">
        <f t="shared" si="6"/>
        <v>650</v>
      </c>
      <c r="Q11" s="616">
        <f t="shared" si="6"/>
        <v>0</v>
      </c>
      <c r="R11" s="608">
        <f t="shared" si="5"/>
        <v>2650</v>
      </c>
    </row>
    <row r="12">
      <c r="A12" s="617"/>
      <c r="B12" s="618" t="s">
        <v>256</v>
      </c>
      <c r="C12" s="619"/>
      <c r="D12" s="619"/>
      <c r="E12" s="620"/>
      <c r="F12" s="621"/>
      <c r="G12" s="622"/>
      <c r="H12" s="622"/>
      <c r="I12" s="622"/>
      <c r="J12" s="622"/>
      <c r="K12" s="605"/>
      <c r="L12" s="623"/>
      <c r="M12" s="624">
        <f t="shared" ref="M12:Q12" si="7">SUM(M125:M144)</f>
        <v>0</v>
      </c>
      <c r="N12" s="624">
        <f t="shared" si="7"/>
        <v>0</v>
      </c>
      <c r="O12" s="624">
        <f t="shared" si="7"/>
        <v>1600</v>
      </c>
      <c r="P12" s="624">
        <f t="shared" si="7"/>
        <v>500</v>
      </c>
      <c r="Q12" s="624">
        <f t="shared" si="7"/>
        <v>0</v>
      </c>
      <c r="R12" s="608">
        <f t="shared" si="5"/>
        <v>2100</v>
      </c>
    </row>
    <row r="13">
      <c r="A13" s="625"/>
      <c r="B13" s="626" t="s">
        <v>167</v>
      </c>
      <c r="C13" s="627"/>
      <c r="D13" s="627"/>
      <c r="E13" s="628"/>
      <c r="F13" s="629"/>
      <c r="G13" s="630"/>
      <c r="H13" s="630"/>
      <c r="I13" s="630"/>
      <c r="J13" s="630"/>
      <c r="K13" s="631"/>
      <c r="L13" s="632"/>
      <c r="M13" s="633">
        <f t="shared" ref="M13:Q13" si="8">SUM(M147:M160)</f>
        <v>120</v>
      </c>
      <c r="N13" s="633">
        <f t="shared" si="8"/>
        <v>100</v>
      </c>
      <c r="O13" s="633">
        <f t="shared" si="8"/>
        <v>600</v>
      </c>
      <c r="P13" s="633">
        <f t="shared" si="8"/>
        <v>0</v>
      </c>
      <c r="Q13" s="633">
        <f t="shared" si="8"/>
        <v>0</v>
      </c>
      <c r="R13" s="608">
        <f t="shared" si="5"/>
        <v>820</v>
      </c>
    </row>
    <row r="14">
      <c r="A14" s="634">
        <f>IF(B14="","",ROW(1:1))</f>
        <v>1</v>
      </c>
      <c r="B14" s="635" t="s">
        <v>306</v>
      </c>
      <c r="C14" s="636" t="str">
        <f t="shared" ref="C14:C91" si="9">IF(M14&gt;0,"Paid",if(N14&gt;0,"Paid",if(O14&gt;0,"Paid",if(P14&gt;0,"Paid","Pending"))))</f>
        <v>Pending</v>
      </c>
      <c r="D14" s="637">
        <f t="shared" ref="D14:D68" si="10">SUM(M14:P14)</f>
        <v>0</v>
      </c>
      <c r="E14" s="638"/>
      <c r="F14" s="639"/>
      <c r="G14" s="640">
        <v>150.0</v>
      </c>
      <c r="H14" s="641">
        <v>400.0</v>
      </c>
      <c r="I14" s="642">
        <f t="shared" ref="I14:I68" si="11">G14+H14</f>
        <v>550</v>
      </c>
      <c r="J14" s="643">
        <f t="shared" ref="J14:J68" si="12">I14-SUM(M14:Q14)</f>
        <v>550</v>
      </c>
      <c r="K14" s="605"/>
      <c r="L14" s="623"/>
      <c r="M14" s="644"/>
      <c r="N14" s="645"/>
      <c r="O14" s="646"/>
      <c r="P14" s="647"/>
      <c r="Q14" s="648"/>
      <c r="R14" s="649"/>
    </row>
    <row r="15">
      <c r="A15" s="634">
        <f t="shared" ref="A15:A16" si="13">IF(B15="","",ROW(1:1))</f>
        <v>1</v>
      </c>
      <c r="B15" s="650" t="s">
        <v>307</v>
      </c>
      <c r="C15" s="637" t="str">
        <f t="shared" si="9"/>
        <v>Paid</v>
      </c>
      <c r="D15" s="637">
        <f t="shared" si="10"/>
        <v>150</v>
      </c>
      <c r="F15" s="639"/>
      <c r="G15" s="640">
        <v>150.0</v>
      </c>
      <c r="H15" s="641"/>
      <c r="I15" s="642">
        <f t="shared" si="11"/>
        <v>150</v>
      </c>
      <c r="J15" s="643">
        <f t="shared" si="12"/>
        <v>0</v>
      </c>
      <c r="K15" s="605"/>
      <c r="L15" s="651"/>
      <c r="M15" s="644"/>
      <c r="N15" s="645">
        <v>150.0</v>
      </c>
      <c r="O15" s="652"/>
      <c r="P15" s="653"/>
      <c r="Q15" s="654"/>
      <c r="R15" s="654"/>
    </row>
    <row r="16">
      <c r="A16" s="634">
        <f t="shared" si="13"/>
        <v>2</v>
      </c>
      <c r="B16" s="650" t="s">
        <v>308</v>
      </c>
      <c r="C16" s="637" t="str">
        <f t="shared" si="9"/>
        <v>Paid</v>
      </c>
      <c r="D16" s="637">
        <f t="shared" si="10"/>
        <v>150</v>
      </c>
      <c r="F16" s="639"/>
      <c r="G16" s="640">
        <v>150.0</v>
      </c>
      <c r="H16" s="641"/>
      <c r="I16" s="642">
        <f t="shared" si="11"/>
        <v>150</v>
      </c>
      <c r="J16" s="643">
        <f t="shared" si="12"/>
        <v>0</v>
      </c>
      <c r="K16" s="605"/>
      <c r="L16" s="651"/>
      <c r="M16" s="644"/>
      <c r="N16" s="645">
        <v>150.0</v>
      </c>
      <c r="O16" s="652"/>
      <c r="P16" s="653"/>
      <c r="Q16" s="654"/>
      <c r="R16" s="654"/>
    </row>
    <row r="17">
      <c r="A17" s="634">
        <f>IF(B17="","",ROW(5:5))</f>
        <v>5</v>
      </c>
      <c r="B17" s="655" t="s">
        <v>309</v>
      </c>
      <c r="C17" s="637" t="str">
        <f t="shared" si="9"/>
        <v>Paid</v>
      </c>
      <c r="D17" s="637">
        <f t="shared" si="10"/>
        <v>120</v>
      </c>
      <c r="F17" s="639"/>
      <c r="G17" s="640">
        <v>120.0</v>
      </c>
      <c r="H17" s="641">
        <v>240.0</v>
      </c>
      <c r="I17" s="642">
        <f t="shared" si="11"/>
        <v>360</v>
      </c>
      <c r="J17" s="643">
        <f t="shared" si="12"/>
        <v>0</v>
      </c>
      <c r="K17" s="605"/>
      <c r="L17" s="651"/>
      <c r="M17" s="644">
        <v>120.0</v>
      </c>
      <c r="N17" s="645"/>
      <c r="O17" s="652"/>
      <c r="P17" s="653"/>
      <c r="Q17" s="656">
        <v>240.0</v>
      </c>
      <c r="R17" s="654"/>
    </row>
    <row r="18">
      <c r="A18" s="634">
        <f t="shared" ref="A18:A19" si="14">IF(B18="","",ROW(3:3))</f>
        <v>3</v>
      </c>
      <c r="B18" s="650" t="s">
        <v>310</v>
      </c>
      <c r="C18" s="637" t="str">
        <f t="shared" si="9"/>
        <v>Pending</v>
      </c>
      <c r="D18" s="637">
        <f t="shared" si="10"/>
        <v>0</v>
      </c>
      <c r="E18" s="638"/>
      <c r="F18" s="639"/>
      <c r="G18" s="640">
        <v>150.0</v>
      </c>
      <c r="H18" s="641">
        <v>100.0</v>
      </c>
      <c r="I18" s="642">
        <f t="shared" si="11"/>
        <v>250</v>
      </c>
      <c r="J18" s="643">
        <f t="shared" si="12"/>
        <v>250</v>
      </c>
      <c r="K18" s="605"/>
      <c r="L18" s="623"/>
      <c r="M18" s="644"/>
      <c r="N18" s="645"/>
      <c r="O18" s="646"/>
      <c r="P18" s="657"/>
      <c r="Q18" s="649"/>
      <c r="R18" s="649"/>
    </row>
    <row r="19">
      <c r="A19" s="634">
        <f t="shared" si="14"/>
        <v>4</v>
      </c>
      <c r="B19" s="650" t="s">
        <v>311</v>
      </c>
      <c r="C19" s="637" t="str">
        <f t="shared" si="9"/>
        <v>Pending</v>
      </c>
      <c r="D19" s="637">
        <f t="shared" si="10"/>
        <v>0</v>
      </c>
      <c r="E19" s="638"/>
      <c r="F19" s="639"/>
      <c r="G19" s="640">
        <v>150.0</v>
      </c>
      <c r="H19" s="641">
        <v>100.0</v>
      </c>
      <c r="I19" s="642">
        <f t="shared" si="11"/>
        <v>250</v>
      </c>
      <c r="J19" s="643">
        <f t="shared" si="12"/>
        <v>250</v>
      </c>
      <c r="K19" s="605"/>
      <c r="L19" s="623"/>
      <c r="M19" s="644"/>
      <c r="N19" s="645"/>
      <c r="O19" s="646"/>
      <c r="P19" s="657"/>
      <c r="Q19" s="649"/>
      <c r="R19" s="649"/>
    </row>
    <row r="20">
      <c r="A20" s="634">
        <f t="shared" ref="A20:A22" si="15">IF(B20="","",ROW(6:6))</f>
        <v>6</v>
      </c>
      <c r="B20" s="650" t="s">
        <v>312</v>
      </c>
      <c r="C20" s="637" t="str">
        <f t="shared" si="9"/>
        <v>Paid</v>
      </c>
      <c r="D20" s="637">
        <f t="shared" si="10"/>
        <v>150</v>
      </c>
      <c r="F20" s="639"/>
      <c r="G20" s="640">
        <v>150.0</v>
      </c>
      <c r="H20" s="641">
        <v>240.0</v>
      </c>
      <c r="I20" s="642">
        <f t="shared" si="11"/>
        <v>390</v>
      </c>
      <c r="J20" s="643">
        <f t="shared" si="12"/>
        <v>0</v>
      </c>
      <c r="K20" s="605"/>
      <c r="L20" s="651"/>
      <c r="M20" s="644"/>
      <c r="N20" s="645"/>
      <c r="O20" s="658">
        <v>150.0</v>
      </c>
      <c r="P20" s="653"/>
      <c r="Q20" s="656">
        <v>240.0</v>
      </c>
      <c r="R20" s="654"/>
    </row>
    <row r="21">
      <c r="A21" s="659">
        <f t="shared" si="15"/>
        <v>7</v>
      </c>
      <c r="B21" s="660" t="s">
        <v>313</v>
      </c>
      <c r="C21" s="661" t="str">
        <f t="shared" si="9"/>
        <v>Paid</v>
      </c>
      <c r="D21" s="661">
        <f t="shared" si="10"/>
        <v>500</v>
      </c>
      <c r="E21" s="662"/>
      <c r="F21" s="663"/>
      <c r="G21" s="664">
        <v>150.0</v>
      </c>
      <c r="H21" s="665">
        <v>600.0</v>
      </c>
      <c r="I21" s="666">
        <f t="shared" si="11"/>
        <v>750</v>
      </c>
      <c r="J21" s="666">
        <f t="shared" si="12"/>
        <v>250</v>
      </c>
      <c r="K21" s="667"/>
      <c r="L21" s="668"/>
      <c r="M21" s="669"/>
      <c r="N21" s="670">
        <v>500.0</v>
      </c>
      <c r="O21" s="671"/>
      <c r="P21" s="672"/>
      <c r="Q21" s="666"/>
      <c r="R21" s="666"/>
    </row>
    <row r="22">
      <c r="A22" s="634">
        <f t="shared" si="15"/>
        <v>8</v>
      </c>
      <c r="B22" s="650" t="s">
        <v>314</v>
      </c>
      <c r="C22" s="637" t="str">
        <f t="shared" si="9"/>
        <v>Paid</v>
      </c>
      <c r="D22" s="637">
        <f t="shared" si="10"/>
        <v>150</v>
      </c>
      <c r="F22" s="639"/>
      <c r="G22" s="640">
        <v>150.0</v>
      </c>
      <c r="H22" s="641">
        <v>240.0</v>
      </c>
      <c r="I22" s="642">
        <f t="shared" si="11"/>
        <v>390</v>
      </c>
      <c r="J22" s="643">
        <f t="shared" si="12"/>
        <v>0</v>
      </c>
      <c r="K22" s="605"/>
      <c r="L22" s="651"/>
      <c r="M22" s="644"/>
      <c r="N22" s="645"/>
      <c r="O22" s="658">
        <v>150.0</v>
      </c>
      <c r="P22" s="653"/>
      <c r="Q22" s="656">
        <v>240.0</v>
      </c>
      <c r="R22" s="654"/>
    </row>
    <row r="23">
      <c r="A23" s="634">
        <f t="shared" ref="A23:A28" si="16">IF(B23="","",ROW(8:8))</f>
        <v>8</v>
      </c>
      <c r="B23" s="673" t="s">
        <v>315</v>
      </c>
      <c r="C23" s="637" t="str">
        <f t="shared" si="9"/>
        <v>Pending</v>
      </c>
      <c r="D23" s="637">
        <f t="shared" si="10"/>
        <v>0</v>
      </c>
      <c r="E23" s="674" t="s">
        <v>187</v>
      </c>
      <c r="F23" s="639"/>
      <c r="G23" s="640"/>
      <c r="H23" s="641"/>
      <c r="I23" s="642">
        <f t="shared" si="11"/>
        <v>0</v>
      </c>
      <c r="J23" s="643">
        <f t="shared" si="12"/>
        <v>0</v>
      </c>
      <c r="K23" s="605"/>
      <c r="L23" s="675"/>
      <c r="M23" s="644"/>
      <c r="N23" s="645"/>
      <c r="O23" s="658"/>
      <c r="P23" s="676"/>
      <c r="Q23" s="654"/>
      <c r="R23" s="654"/>
    </row>
    <row r="24">
      <c r="A24" s="634">
        <f t="shared" si="16"/>
        <v>9</v>
      </c>
      <c r="B24" s="677" t="s">
        <v>316</v>
      </c>
      <c r="C24" s="637" t="str">
        <f t="shared" si="9"/>
        <v>Paid</v>
      </c>
      <c r="D24" s="637">
        <f t="shared" si="10"/>
        <v>200</v>
      </c>
      <c r="E24" s="678"/>
      <c r="F24" s="639"/>
      <c r="G24" s="640">
        <v>150.0</v>
      </c>
      <c r="H24" s="641">
        <v>150.0</v>
      </c>
      <c r="I24" s="642">
        <f t="shared" si="11"/>
        <v>300</v>
      </c>
      <c r="J24" s="643">
        <f t="shared" si="12"/>
        <v>100</v>
      </c>
      <c r="K24" s="605"/>
      <c r="L24" s="675"/>
      <c r="M24" s="644"/>
      <c r="N24" s="645"/>
      <c r="O24" s="658">
        <v>200.0</v>
      </c>
      <c r="P24" s="653"/>
      <c r="Q24" s="654"/>
      <c r="R24" s="654"/>
    </row>
    <row r="25">
      <c r="A25" s="634">
        <f t="shared" si="16"/>
        <v>10</v>
      </c>
      <c r="B25" s="650" t="s">
        <v>317</v>
      </c>
      <c r="C25" s="637" t="str">
        <f t="shared" si="9"/>
        <v>Paid</v>
      </c>
      <c r="D25" s="637">
        <f t="shared" si="10"/>
        <v>150</v>
      </c>
      <c r="E25" s="678"/>
      <c r="F25" s="639"/>
      <c r="G25" s="640">
        <v>150.0</v>
      </c>
      <c r="H25" s="679"/>
      <c r="I25" s="642">
        <f t="shared" si="11"/>
        <v>150</v>
      </c>
      <c r="J25" s="643">
        <f t="shared" si="12"/>
        <v>0</v>
      </c>
      <c r="K25" s="605"/>
      <c r="L25" s="651"/>
      <c r="M25" s="644"/>
      <c r="N25" s="645"/>
      <c r="O25" s="658">
        <v>150.0</v>
      </c>
      <c r="P25" s="653"/>
      <c r="Q25" s="654"/>
      <c r="R25" s="656"/>
    </row>
    <row r="26" ht="17.25" customHeight="1">
      <c r="A26" s="634">
        <f t="shared" si="16"/>
        <v>11</v>
      </c>
      <c r="B26" s="650" t="s">
        <v>318</v>
      </c>
      <c r="C26" s="637" t="str">
        <f t="shared" si="9"/>
        <v>Paid</v>
      </c>
      <c r="D26" s="637">
        <f t="shared" si="10"/>
        <v>200</v>
      </c>
      <c r="E26" s="678"/>
      <c r="F26" s="639"/>
      <c r="G26" s="640">
        <v>150.0</v>
      </c>
      <c r="H26" s="641">
        <v>150.0</v>
      </c>
      <c r="I26" s="642">
        <f t="shared" si="11"/>
        <v>300</v>
      </c>
      <c r="J26" s="643">
        <f t="shared" si="12"/>
        <v>100</v>
      </c>
      <c r="K26" s="605"/>
      <c r="L26" s="675" t="s">
        <v>319</v>
      </c>
      <c r="M26" s="644"/>
      <c r="N26" s="645"/>
      <c r="O26" s="658">
        <v>200.0</v>
      </c>
      <c r="P26" s="653"/>
      <c r="Q26" s="654"/>
      <c r="R26" s="654"/>
    </row>
    <row r="27">
      <c r="A27" s="634">
        <f t="shared" si="16"/>
        <v>12</v>
      </c>
      <c r="B27" s="650" t="s">
        <v>320</v>
      </c>
      <c r="C27" s="637" t="str">
        <f t="shared" si="9"/>
        <v>Paid</v>
      </c>
      <c r="D27" s="637">
        <f t="shared" si="10"/>
        <v>500</v>
      </c>
      <c r="E27" s="678"/>
      <c r="F27" s="639"/>
      <c r="G27" s="640">
        <v>300.0</v>
      </c>
      <c r="H27" s="641">
        <v>550.0</v>
      </c>
      <c r="I27" s="642">
        <f t="shared" si="11"/>
        <v>850</v>
      </c>
      <c r="J27" s="643">
        <f t="shared" si="12"/>
        <v>350</v>
      </c>
      <c r="K27" s="605"/>
      <c r="L27" s="651"/>
      <c r="M27" s="644">
        <v>500.0</v>
      </c>
      <c r="N27" s="645"/>
      <c r="O27" s="652"/>
      <c r="P27" s="653"/>
      <c r="Q27" s="654"/>
      <c r="R27" s="654"/>
    </row>
    <row r="28">
      <c r="A28" s="634">
        <f t="shared" si="16"/>
        <v>13</v>
      </c>
      <c r="B28" s="650" t="s">
        <v>38</v>
      </c>
      <c r="C28" s="637" t="str">
        <f t="shared" si="9"/>
        <v>Paid</v>
      </c>
      <c r="D28" s="637">
        <f t="shared" si="10"/>
        <v>500</v>
      </c>
      <c r="E28" s="678"/>
      <c r="F28" s="680"/>
      <c r="G28" s="640">
        <v>150.0</v>
      </c>
      <c r="H28" s="641">
        <v>1050.0</v>
      </c>
      <c r="I28" s="642">
        <f t="shared" si="11"/>
        <v>1200</v>
      </c>
      <c r="J28" s="643">
        <f t="shared" si="12"/>
        <v>700</v>
      </c>
      <c r="K28" s="605"/>
      <c r="L28" s="675" t="s">
        <v>321</v>
      </c>
      <c r="M28" s="644"/>
      <c r="N28" s="645"/>
      <c r="O28" s="658">
        <v>500.0</v>
      </c>
      <c r="P28" s="653"/>
      <c r="Q28" s="654"/>
      <c r="R28" s="654"/>
    </row>
    <row r="29">
      <c r="A29" s="634" t="str">
        <f>IF(B29="","",ROW(#REF!))</f>
        <v>#REF!</v>
      </c>
      <c r="B29" s="650" t="s">
        <v>322</v>
      </c>
      <c r="C29" s="637" t="str">
        <f t="shared" si="9"/>
        <v>Pending</v>
      </c>
      <c r="D29" s="637">
        <f t="shared" si="10"/>
        <v>0</v>
      </c>
      <c r="E29" s="678"/>
      <c r="F29" s="639"/>
      <c r="G29" s="640">
        <v>150.0</v>
      </c>
      <c r="H29" s="641">
        <v>150.0</v>
      </c>
      <c r="I29" s="642">
        <f t="shared" si="11"/>
        <v>300</v>
      </c>
      <c r="J29" s="643">
        <f t="shared" si="12"/>
        <v>300</v>
      </c>
      <c r="K29" s="605"/>
      <c r="L29" s="675"/>
      <c r="M29" s="644"/>
      <c r="N29" s="645"/>
      <c r="O29" s="658"/>
      <c r="P29" s="653"/>
      <c r="Q29" s="654"/>
      <c r="R29" s="654"/>
    </row>
    <row r="30">
      <c r="A30" s="634">
        <f>IF(B30="","",ROW(14:14))</f>
        <v>14</v>
      </c>
      <c r="B30" s="650" t="s">
        <v>323</v>
      </c>
      <c r="C30" s="637" t="str">
        <f t="shared" si="9"/>
        <v>Paid</v>
      </c>
      <c r="D30" s="637">
        <f t="shared" si="10"/>
        <v>150</v>
      </c>
      <c r="E30" s="678"/>
      <c r="F30" s="639"/>
      <c r="G30" s="640">
        <v>150.0</v>
      </c>
      <c r="H30" s="641">
        <v>1050.0</v>
      </c>
      <c r="I30" s="642">
        <f t="shared" si="11"/>
        <v>1200</v>
      </c>
      <c r="J30" s="643">
        <f t="shared" si="12"/>
        <v>1050</v>
      </c>
      <c r="K30" s="605"/>
      <c r="L30" s="651"/>
      <c r="M30" s="644"/>
      <c r="N30" s="645"/>
      <c r="O30" s="658">
        <v>150.0</v>
      </c>
      <c r="P30" s="676"/>
      <c r="Q30" s="654"/>
      <c r="R30" s="654"/>
    </row>
    <row r="31">
      <c r="A31" s="634">
        <f>IF(B31="","",ROW(16:16))</f>
        <v>16</v>
      </c>
      <c r="B31" s="650" t="s">
        <v>324</v>
      </c>
      <c r="C31" s="637" t="str">
        <f t="shared" si="9"/>
        <v>Paid</v>
      </c>
      <c r="D31" s="637">
        <f t="shared" si="10"/>
        <v>200</v>
      </c>
      <c r="E31" s="678"/>
      <c r="F31" s="639"/>
      <c r="G31" s="640">
        <v>250.0</v>
      </c>
      <c r="H31" s="679"/>
      <c r="I31" s="642">
        <f t="shared" si="11"/>
        <v>250</v>
      </c>
      <c r="J31" s="643">
        <f t="shared" si="12"/>
        <v>50</v>
      </c>
      <c r="K31" s="605"/>
      <c r="L31" s="651"/>
      <c r="M31" s="644">
        <v>200.0</v>
      </c>
      <c r="N31" s="645"/>
      <c r="O31" s="658"/>
      <c r="P31" s="653"/>
      <c r="Q31" s="654"/>
      <c r="R31" s="656"/>
    </row>
    <row r="32">
      <c r="A32" s="634" t="str">
        <f>IF(B32="","",ROW(#REF!))</f>
        <v>#REF!</v>
      </c>
      <c r="B32" s="650" t="s">
        <v>325</v>
      </c>
      <c r="C32" s="637" t="str">
        <f t="shared" si="9"/>
        <v>Pending</v>
      </c>
      <c r="D32" s="637">
        <f t="shared" si="10"/>
        <v>0</v>
      </c>
      <c r="E32" s="678"/>
      <c r="F32" s="639"/>
      <c r="G32" s="640">
        <v>150.0</v>
      </c>
      <c r="H32" s="679"/>
      <c r="I32" s="642">
        <f t="shared" si="11"/>
        <v>150</v>
      </c>
      <c r="J32" s="643">
        <f t="shared" si="12"/>
        <v>150</v>
      </c>
      <c r="K32" s="605"/>
      <c r="L32" s="651"/>
      <c r="M32" s="644"/>
      <c r="N32" s="645"/>
      <c r="O32" s="658"/>
      <c r="P32" s="653"/>
      <c r="Q32" s="654"/>
      <c r="R32" s="681"/>
    </row>
    <row r="33">
      <c r="A33" s="634">
        <f>IF(B33="","",ROW(19:19))</f>
        <v>19</v>
      </c>
      <c r="B33" s="650" t="s">
        <v>326</v>
      </c>
      <c r="C33" s="637" t="str">
        <f t="shared" si="9"/>
        <v>Pending</v>
      </c>
      <c r="D33" s="637">
        <f t="shared" si="10"/>
        <v>0</v>
      </c>
      <c r="E33" s="682"/>
      <c r="F33" s="639"/>
      <c r="G33" s="640">
        <v>150.0</v>
      </c>
      <c r="H33" s="679"/>
      <c r="I33" s="642">
        <f t="shared" si="11"/>
        <v>150</v>
      </c>
      <c r="J33" s="643">
        <f t="shared" si="12"/>
        <v>150</v>
      </c>
      <c r="K33" s="605"/>
      <c r="L33" s="651"/>
      <c r="M33" s="644"/>
      <c r="N33" s="645"/>
      <c r="O33" s="652"/>
      <c r="P33" s="653"/>
      <c r="Q33" s="654"/>
      <c r="R33" s="649"/>
    </row>
    <row r="34">
      <c r="A34" s="634">
        <f>IF(B34="","",ROW(17:17))</f>
        <v>17</v>
      </c>
      <c r="B34" s="650" t="s">
        <v>327</v>
      </c>
      <c r="C34" s="637" t="str">
        <f t="shared" si="9"/>
        <v>Paid</v>
      </c>
      <c r="D34" s="637">
        <f t="shared" si="10"/>
        <v>150</v>
      </c>
      <c r="F34" s="639"/>
      <c r="G34" s="640">
        <v>150.0</v>
      </c>
      <c r="H34" s="679"/>
      <c r="I34" s="642">
        <f t="shared" si="11"/>
        <v>150</v>
      </c>
      <c r="J34" s="643">
        <f t="shared" si="12"/>
        <v>0</v>
      </c>
      <c r="K34" s="605"/>
      <c r="L34" s="651"/>
      <c r="M34" s="644"/>
      <c r="N34" s="645"/>
      <c r="O34" s="658">
        <v>150.0</v>
      </c>
      <c r="P34" s="653"/>
      <c r="Q34" s="654"/>
      <c r="R34" s="649"/>
    </row>
    <row r="35">
      <c r="A35" s="634" t="str">
        <f>IF(B35="","",ROW(#REF!))</f>
        <v>#REF!</v>
      </c>
      <c r="B35" s="650" t="s">
        <v>89</v>
      </c>
      <c r="C35" s="637" t="str">
        <f t="shared" si="9"/>
        <v>Pending</v>
      </c>
      <c r="D35" s="637">
        <f t="shared" si="10"/>
        <v>0</v>
      </c>
      <c r="F35" s="639"/>
      <c r="G35" s="640">
        <v>150.0</v>
      </c>
      <c r="H35" s="679"/>
      <c r="I35" s="642">
        <f t="shared" si="11"/>
        <v>150</v>
      </c>
      <c r="J35" s="643">
        <f t="shared" si="12"/>
        <v>150</v>
      </c>
      <c r="K35" s="605"/>
      <c r="L35" s="651"/>
      <c r="M35" s="644"/>
      <c r="N35" s="645"/>
      <c r="O35" s="658"/>
      <c r="P35" s="653"/>
      <c r="Q35" s="654"/>
      <c r="R35" s="649"/>
    </row>
    <row r="36">
      <c r="A36" s="634">
        <f>IF(B36="","",ROW(21:21))</f>
        <v>21</v>
      </c>
      <c r="B36" s="673" t="s">
        <v>328</v>
      </c>
      <c r="C36" s="637" t="str">
        <f t="shared" si="9"/>
        <v>Pending</v>
      </c>
      <c r="D36" s="637">
        <f t="shared" si="10"/>
        <v>0</v>
      </c>
      <c r="E36" s="683" t="s">
        <v>199</v>
      </c>
      <c r="F36" s="639"/>
      <c r="G36" s="640">
        <v>150.0</v>
      </c>
      <c r="H36" s="679"/>
      <c r="I36" s="642">
        <f t="shared" si="11"/>
        <v>150</v>
      </c>
      <c r="J36" s="643">
        <f t="shared" si="12"/>
        <v>150</v>
      </c>
      <c r="K36" s="605"/>
      <c r="L36" s="651"/>
      <c r="M36" s="644"/>
      <c r="N36" s="645"/>
      <c r="O36" s="652"/>
      <c r="P36" s="676"/>
      <c r="Q36" s="656"/>
      <c r="R36" s="649"/>
    </row>
    <row r="37">
      <c r="A37" s="634">
        <f t="shared" ref="A37:A59" si="17">IF(B37="","",ROW(23:23))</f>
        <v>23</v>
      </c>
      <c r="B37" s="650" t="s">
        <v>329</v>
      </c>
      <c r="C37" s="637" t="str">
        <f t="shared" si="9"/>
        <v>Paid</v>
      </c>
      <c r="D37" s="637">
        <f t="shared" si="10"/>
        <v>150</v>
      </c>
      <c r="E37" s="678"/>
      <c r="F37" s="639"/>
      <c r="G37" s="640">
        <v>150.0</v>
      </c>
      <c r="H37" s="679"/>
      <c r="I37" s="642">
        <f t="shared" si="11"/>
        <v>150</v>
      </c>
      <c r="J37" s="643">
        <f t="shared" si="12"/>
        <v>0</v>
      </c>
      <c r="K37" s="605"/>
      <c r="L37" s="651"/>
      <c r="M37" s="644">
        <v>150.0</v>
      </c>
      <c r="N37" s="645"/>
      <c r="O37" s="658"/>
      <c r="P37" s="653"/>
      <c r="Q37" s="654"/>
      <c r="R37" s="656"/>
    </row>
    <row r="38">
      <c r="A38" s="634">
        <f t="shared" si="17"/>
        <v>24</v>
      </c>
      <c r="B38" s="650" t="s">
        <v>330</v>
      </c>
      <c r="C38" s="637" t="str">
        <f t="shared" si="9"/>
        <v>Paid</v>
      </c>
      <c r="D38" s="637">
        <f t="shared" si="10"/>
        <v>300</v>
      </c>
      <c r="E38" s="678"/>
      <c r="F38" s="680"/>
      <c r="G38" s="640">
        <v>150.0</v>
      </c>
      <c r="H38" s="641">
        <v>150.0</v>
      </c>
      <c r="I38" s="642">
        <f t="shared" si="11"/>
        <v>300</v>
      </c>
      <c r="J38" s="643">
        <f t="shared" si="12"/>
        <v>0</v>
      </c>
      <c r="K38" s="605"/>
      <c r="L38" s="651"/>
      <c r="M38" s="644"/>
      <c r="N38" s="645"/>
      <c r="O38" s="658">
        <v>300.0</v>
      </c>
      <c r="P38" s="653"/>
      <c r="Q38" s="654"/>
      <c r="R38" s="656"/>
    </row>
    <row r="39">
      <c r="A39" s="634">
        <f t="shared" si="17"/>
        <v>25</v>
      </c>
      <c r="B39" s="650" t="s">
        <v>331</v>
      </c>
      <c r="C39" s="637" t="str">
        <f t="shared" si="9"/>
        <v>Pending</v>
      </c>
      <c r="D39" s="637">
        <f t="shared" si="10"/>
        <v>0</v>
      </c>
      <c r="E39" s="678"/>
      <c r="F39" s="680"/>
      <c r="G39" s="640">
        <v>150.0</v>
      </c>
      <c r="H39" s="641">
        <v>200.0</v>
      </c>
      <c r="I39" s="642">
        <f t="shared" si="11"/>
        <v>350</v>
      </c>
      <c r="J39" s="643">
        <f t="shared" si="12"/>
        <v>350</v>
      </c>
      <c r="K39" s="605"/>
      <c r="L39" s="651"/>
      <c r="M39" s="644"/>
      <c r="N39" s="645"/>
      <c r="O39" s="652"/>
      <c r="P39" s="653"/>
      <c r="Q39" s="654"/>
      <c r="R39" s="654"/>
    </row>
    <row r="40">
      <c r="A40" s="634">
        <f t="shared" si="17"/>
        <v>26</v>
      </c>
      <c r="B40" s="650" t="s">
        <v>332</v>
      </c>
      <c r="C40" s="637" t="str">
        <f t="shared" si="9"/>
        <v>Pending</v>
      </c>
      <c r="D40" s="637">
        <f t="shared" si="10"/>
        <v>0</v>
      </c>
      <c r="E40" s="678"/>
      <c r="F40" s="680"/>
      <c r="G40" s="640">
        <v>150.0</v>
      </c>
      <c r="H40" s="679"/>
      <c r="I40" s="642">
        <f t="shared" si="11"/>
        <v>150</v>
      </c>
      <c r="J40" s="643">
        <f t="shared" si="12"/>
        <v>150</v>
      </c>
      <c r="K40" s="605"/>
      <c r="L40" s="651"/>
      <c r="M40" s="644"/>
      <c r="N40" s="645"/>
      <c r="O40" s="652"/>
      <c r="P40" s="653"/>
      <c r="Q40" s="654"/>
      <c r="R40" s="654"/>
    </row>
    <row r="41">
      <c r="A41" s="634">
        <f t="shared" si="17"/>
        <v>27</v>
      </c>
      <c r="B41" s="650" t="s">
        <v>333</v>
      </c>
      <c r="C41" s="637" t="str">
        <f t="shared" si="9"/>
        <v>Pending</v>
      </c>
      <c r="D41" s="637">
        <f t="shared" si="10"/>
        <v>0</v>
      </c>
      <c r="E41" s="678"/>
      <c r="F41" s="639"/>
      <c r="G41" s="640">
        <v>150.0</v>
      </c>
      <c r="H41" s="641">
        <v>2150.0</v>
      </c>
      <c r="I41" s="642">
        <f t="shared" si="11"/>
        <v>2300</v>
      </c>
      <c r="J41" s="643">
        <f t="shared" si="12"/>
        <v>2300</v>
      </c>
      <c r="K41" s="605"/>
      <c r="L41" s="651"/>
      <c r="M41" s="644"/>
      <c r="N41" s="645"/>
      <c r="O41" s="652"/>
      <c r="P41" s="653"/>
      <c r="Q41" s="654"/>
      <c r="R41" s="654"/>
    </row>
    <row r="42">
      <c r="A42" s="634">
        <f t="shared" si="17"/>
        <v>28</v>
      </c>
      <c r="B42" s="684" t="s">
        <v>18</v>
      </c>
      <c r="C42" s="637" t="str">
        <f t="shared" si="9"/>
        <v>Pending</v>
      </c>
      <c r="D42" s="637">
        <f t="shared" si="10"/>
        <v>0</v>
      </c>
      <c r="E42" s="678"/>
      <c r="F42" s="639" t="s">
        <v>19</v>
      </c>
      <c r="G42" s="640">
        <v>150.0</v>
      </c>
      <c r="H42" s="641">
        <v>4200.0</v>
      </c>
      <c r="I42" s="642">
        <f t="shared" si="11"/>
        <v>4350</v>
      </c>
      <c r="J42" s="643">
        <f t="shared" si="12"/>
        <v>4350</v>
      </c>
      <c r="K42" s="605"/>
      <c r="L42" s="651"/>
      <c r="M42" s="644"/>
      <c r="N42" s="645"/>
      <c r="O42" s="652"/>
      <c r="P42" s="653"/>
      <c r="Q42" s="654"/>
      <c r="R42" s="656"/>
    </row>
    <row r="43">
      <c r="A43" s="634">
        <f t="shared" si="17"/>
        <v>29</v>
      </c>
      <c r="B43" s="650" t="s">
        <v>263</v>
      </c>
      <c r="C43" s="637" t="str">
        <f t="shared" si="9"/>
        <v>Paid</v>
      </c>
      <c r="D43" s="637">
        <f t="shared" si="10"/>
        <v>150</v>
      </c>
      <c r="E43" s="682"/>
      <c r="F43" s="680"/>
      <c r="G43" s="640">
        <v>150.0</v>
      </c>
      <c r="H43" s="679"/>
      <c r="I43" s="642">
        <f t="shared" si="11"/>
        <v>150</v>
      </c>
      <c r="J43" s="643">
        <f t="shared" si="12"/>
        <v>0</v>
      </c>
      <c r="K43" s="605"/>
      <c r="L43" s="651"/>
      <c r="M43" s="644"/>
      <c r="N43" s="645"/>
      <c r="O43" s="658">
        <v>150.0</v>
      </c>
      <c r="P43" s="653"/>
      <c r="Q43" s="654"/>
      <c r="R43" s="654"/>
    </row>
    <row r="44">
      <c r="A44" s="634">
        <f t="shared" si="17"/>
        <v>30</v>
      </c>
      <c r="B44" s="650" t="s">
        <v>334</v>
      </c>
      <c r="C44" s="637" t="str">
        <f t="shared" si="9"/>
        <v>Pending</v>
      </c>
      <c r="D44" s="637">
        <f t="shared" si="10"/>
        <v>0</v>
      </c>
      <c r="F44" s="639"/>
      <c r="G44" s="640">
        <v>150.0</v>
      </c>
      <c r="H44" s="641"/>
      <c r="I44" s="642">
        <f t="shared" si="11"/>
        <v>150</v>
      </c>
      <c r="J44" s="643">
        <f t="shared" si="12"/>
        <v>150</v>
      </c>
      <c r="K44" s="605"/>
      <c r="L44" s="651"/>
      <c r="M44" s="644"/>
      <c r="N44" s="645"/>
      <c r="O44" s="652"/>
      <c r="P44" s="653"/>
      <c r="Q44" s="654"/>
      <c r="R44" s="654"/>
    </row>
    <row r="45">
      <c r="A45" s="634">
        <f t="shared" si="17"/>
        <v>31</v>
      </c>
      <c r="B45" s="673" t="s">
        <v>335</v>
      </c>
      <c r="C45" s="637" t="str">
        <f t="shared" si="9"/>
        <v>Pending</v>
      </c>
      <c r="D45" s="637">
        <f t="shared" si="10"/>
        <v>0</v>
      </c>
      <c r="E45" s="685"/>
      <c r="F45" s="680"/>
      <c r="G45" s="640"/>
      <c r="H45" s="641"/>
      <c r="I45" s="642">
        <f t="shared" si="11"/>
        <v>0</v>
      </c>
      <c r="J45" s="643">
        <f t="shared" si="12"/>
        <v>0</v>
      </c>
      <c r="K45" s="605"/>
      <c r="L45" s="651"/>
      <c r="M45" s="644"/>
      <c r="N45" s="645"/>
      <c r="O45" s="652"/>
      <c r="P45" s="653"/>
      <c r="Q45" s="654"/>
      <c r="R45" s="654"/>
    </row>
    <row r="46">
      <c r="A46" s="634">
        <f t="shared" si="17"/>
        <v>32</v>
      </c>
      <c r="B46" s="650" t="s">
        <v>336</v>
      </c>
      <c r="C46" s="637" t="str">
        <f t="shared" si="9"/>
        <v>Pending</v>
      </c>
      <c r="D46" s="637">
        <f t="shared" si="10"/>
        <v>0</v>
      </c>
      <c r="E46" s="682"/>
      <c r="F46" s="639"/>
      <c r="G46" s="640">
        <v>150.0</v>
      </c>
      <c r="H46" s="679"/>
      <c r="I46" s="642">
        <f t="shared" si="11"/>
        <v>150</v>
      </c>
      <c r="J46" s="643">
        <f t="shared" si="12"/>
        <v>150</v>
      </c>
      <c r="K46" s="605"/>
      <c r="L46" s="651"/>
      <c r="M46" s="644"/>
      <c r="N46" s="645"/>
      <c r="O46" s="652"/>
      <c r="P46" s="653"/>
      <c r="Q46" s="654"/>
      <c r="R46" s="654"/>
    </row>
    <row r="47">
      <c r="A47" s="634">
        <f t="shared" si="17"/>
        <v>33</v>
      </c>
      <c r="B47" s="650" t="s">
        <v>124</v>
      </c>
      <c r="C47" s="637" t="str">
        <f t="shared" si="9"/>
        <v>Pending</v>
      </c>
      <c r="D47" s="637">
        <f t="shared" si="10"/>
        <v>0</v>
      </c>
      <c r="F47" s="639"/>
      <c r="G47" s="640">
        <v>150.0</v>
      </c>
      <c r="H47" s="641">
        <v>200.0</v>
      </c>
      <c r="I47" s="642">
        <f t="shared" si="11"/>
        <v>350</v>
      </c>
      <c r="J47" s="643">
        <f t="shared" si="12"/>
        <v>350</v>
      </c>
      <c r="K47" s="605"/>
      <c r="L47" s="651"/>
      <c r="M47" s="644"/>
      <c r="N47" s="645"/>
      <c r="O47" s="652"/>
      <c r="P47" s="653"/>
      <c r="Q47" s="654"/>
      <c r="R47" s="654"/>
    </row>
    <row r="48">
      <c r="A48" s="634">
        <f t="shared" si="17"/>
        <v>34</v>
      </c>
      <c r="B48" s="673" t="s">
        <v>337</v>
      </c>
      <c r="C48" s="637" t="str">
        <f t="shared" si="9"/>
        <v>Pending</v>
      </c>
      <c r="D48" s="637">
        <f t="shared" si="10"/>
        <v>0</v>
      </c>
      <c r="E48" s="686"/>
      <c r="F48" s="680"/>
      <c r="G48" s="640"/>
      <c r="H48" s="641"/>
      <c r="I48" s="642">
        <f t="shared" si="11"/>
        <v>0</v>
      </c>
      <c r="J48" s="643">
        <f t="shared" si="12"/>
        <v>0</v>
      </c>
      <c r="K48" s="605"/>
      <c r="L48" s="651"/>
      <c r="M48" s="644"/>
      <c r="N48" s="645"/>
      <c r="O48" s="652"/>
      <c r="P48" s="653"/>
      <c r="Q48" s="654"/>
      <c r="R48" s="654"/>
    </row>
    <row r="49">
      <c r="A49" s="634">
        <f t="shared" si="17"/>
        <v>35</v>
      </c>
      <c r="B49" s="650" t="s">
        <v>7</v>
      </c>
      <c r="C49" s="637" t="str">
        <f t="shared" si="9"/>
        <v>Paid</v>
      </c>
      <c r="D49" s="637">
        <f t="shared" si="10"/>
        <v>300</v>
      </c>
      <c r="E49" s="678"/>
      <c r="F49" s="680"/>
      <c r="G49" s="640">
        <v>150.0</v>
      </c>
      <c r="H49" s="641">
        <v>150.0</v>
      </c>
      <c r="I49" s="642">
        <f t="shared" si="11"/>
        <v>300</v>
      </c>
      <c r="J49" s="643">
        <f t="shared" si="12"/>
        <v>0</v>
      </c>
      <c r="K49" s="605"/>
      <c r="L49" s="651"/>
      <c r="M49" s="644">
        <v>300.0</v>
      </c>
      <c r="N49" s="645"/>
      <c r="O49" s="652"/>
      <c r="P49" s="653"/>
      <c r="Q49" s="654"/>
      <c r="R49" s="654"/>
    </row>
    <row r="50">
      <c r="A50" s="634">
        <f t="shared" si="17"/>
        <v>36</v>
      </c>
      <c r="B50" s="650" t="s">
        <v>338</v>
      </c>
      <c r="C50" s="637" t="str">
        <f t="shared" si="9"/>
        <v>Paid</v>
      </c>
      <c r="D50" s="637">
        <f t="shared" si="10"/>
        <v>150</v>
      </c>
      <c r="E50" s="678"/>
      <c r="F50" s="680"/>
      <c r="G50" s="640">
        <v>150.0</v>
      </c>
      <c r="H50" s="679"/>
      <c r="I50" s="642">
        <f t="shared" si="11"/>
        <v>150</v>
      </c>
      <c r="J50" s="643">
        <f t="shared" si="12"/>
        <v>0</v>
      </c>
      <c r="K50" s="605"/>
      <c r="L50" s="651"/>
      <c r="M50" s="644">
        <v>150.0</v>
      </c>
      <c r="N50" s="645"/>
      <c r="O50" s="658"/>
      <c r="P50" s="653"/>
      <c r="Q50" s="654"/>
      <c r="R50" s="654"/>
    </row>
    <row r="51">
      <c r="A51" s="634">
        <f t="shared" si="17"/>
        <v>37</v>
      </c>
      <c r="B51" s="650" t="s">
        <v>339</v>
      </c>
      <c r="C51" s="637" t="str">
        <f t="shared" si="9"/>
        <v>Paid</v>
      </c>
      <c r="D51" s="637">
        <f t="shared" si="10"/>
        <v>100</v>
      </c>
      <c r="E51" s="682"/>
      <c r="F51" s="639"/>
      <c r="G51" s="640">
        <v>150.0</v>
      </c>
      <c r="H51" s="679"/>
      <c r="I51" s="642">
        <f t="shared" si="11"/>
        <v>150</v>
      </c>
      <c r="J51" s="643">
        <f t="shared" si="12"/>
        <v>50</v>
      </c>
      <c r="K51" s="605"/>
      <c r="L51" s="651"/>
      <c r="M51" s="644"/>
      <c r="N51" s="645"/>
      <c r="O51" s="658">
        <v>100.0</v>
      </c>
      <c r="P51" s="653"/>
      <c r="Q51" s="654"/>
      <c r="R51" s="656"/>
    </row>
    <row r="52">
      <c r="A52" s="634">
        <f t="shared" si="17"/>
        <v>38</v>
      </c>
      <c r="B52" s="650" t="s">
        <v>340</v>
      </c>
      <c r="C52" s="637" t="str">
        <f t="shared" si="9"/>
        <v>Paid</v>
      </c>
      <c r="D52" s="637">
        <f t="shared" si="10"/>
        <v>300</v>
      </c>
      <c r="F52" s="680"/>
      <c r="G52" s="640">
        <v>150.0</v>
      </c>
      <c r="H52" s="641">
        <v>150.0</v>
      </c>
      <c r="I52" s="642">
        <f t="shared" si="11"/>
        <v>300</v>
      </c>
      <c r="J52" s="643">
        <f t="shared" si="12"/>
        <v>0</v>
      </c>
      <c r="K52" s="605"/>
      <c r="L52" s="651"/>
      <c r="M52" s="644">
        <v>300.0</v>
      </c>
      <c r="N52" s="645"/>
      <c r="O52" s="658"/>
      <c r="P52" s="653"/>
      <c r="Q52" s="654"/>
      <c r="R52" s="654"/>
    </row>
    <row r="53">
      <c r="A53" s="634">
        <f t="shared" si="17"/>
        <v>39</v>
      </c>
      <c r="B53" s="673" t="s">
        <v>341</v>
      </c>
      <c r="C53" s="637" t="str">
        <f t="shared" si="9"/>
        <v>Pending</v>
      </c>
      <c r="D53" s="637">
        <f t="shared" si="10"/>
        <v>0</v>
      </c>
      <c r="E53" s="686"/>
      <c r="F53" s="639"/>
      <c r="G53" s="640"/>
      <c r="H53" s="641"/>
      <c r="I53" s="642">
        <f t="shared" si="11"/>
        <v>0</v>
      </c>
      <c r="J53" s="643">
        <f t="shared" si="12"/>
        <v>0</v>
      </c>
      <c r="K53" s="605"/>
      <c r="L53" s="651"/>
      <c r="M53" s="644"/>
      <c r="N53" s="645"/>
      <c r="O53" s="652"/>
      <c r="P53" s="653"/>
      <c r="Q53" s="654"/>
      <c r="R53" s="654"/>
    </row>
    <row r="54">
      <c r="A54" s="634">
        <f t="shared" si="17"/>
        <v>40</v>
      </c>
      <c r="B54" s="650" t="s">
        <v>342</v>
      </c>
      <c r="C54" s="637" t="str">
        <f t="shared" si="9"/>
        <v>Pending</v>
      </c>
      <c r="D54" s="637">
        <f t="shared" si="10"/>
        <v>0</v>
      </c>
      <c r="E54" s="682"/>
      <c r="F54" s="639"/>
      <c r="G54" s="640">
        <v>150.0</v>
      </c>
      <c r="H54" s="641">
        <v>600.0</v>
      </c>
      <c r="I54" s="642">
        <f t="shared" si="11"/>
        <v>750</v>
      </c>
      <c r="J54" s="643">
        <f t="shared" si="12"/>
        <v>750</v>
      </c>
      <c r="K54" s="605"/>
      <c r="L54" s="651"/>
      <c r="M54" s="644"/>
      <c r="N54" s="645"/>
      <c r="O54" s="652"/>
      <c r="P54" s="653"/>
      <c r="Q54" s="654"/>
      <c r="R54" s="654"/>
    </row>
    <row r="55">
      <c r="A55" s="634">
        <f t="shared" si="17"/>
        <v>41</v>
      </c>
      <c r="B55" s="650" t="s">
        <v>343</v>
      </c>
      <c r="C55" s="637" t="str">
        <f t="shared" si="9"/>
        <v>Paid</v>
      </c>
      <c r="D55" s="637">
        <f t="shared" si="10"/>
        <v>150</v>
      </c>
      <c r="F55" s="639"/>
      <c r="G55" s="640">
        <v>150.0</v>
      </c>
      <c r="H55" s="679"/>
      <c r="I55" s="642">
        <f t="shared" si="11"/>
        <v>150</v>
      </c>
      <c r="J55" s="643">
        <f t="shared" si="12"/>
        <v>0</v>
      </c>
      <c r="K55" s="605"/>
      <c r="L55" s="651"/>
      <c r="M55" s="644">
        <v>150.0</v>
      </c>
      <c r="N55" s="645"/>
      <c r="O55" s="652"/>
      <c r="P55" s="653"/>
      <c r="Q55" s="654"/>
      <c r="R55" s="654"/>
    </row>
    <row r="56">
      <c r="A56" s="634">
        <f t="shared" si="17"/>
        <v>42</v>
      </c>
      <c r="B56" s="673" t="s">
        <v>344</v>
      </c>
      <c r="C56" s="637" t="str">
        <f t="shared" si="9"/>
        <v>Pending</v>
      </c>
      <c r="D56" s="637">
        <f t="shared" si="10"/>
        <v>0</v>
      </c>
      <c r="E56" s="686"/>
      <c r="F56" s="680"/>
      <c r="G56" s="640"/>
      <c r="H56" s="642"/>
      <c r="I56" s="642">
        <f t="shared" si="11"/>
        <v>0</v>
      </c>
      <c r="J56" s="643">
        <f t="shared" si="12"/>
        <v>0</v>
      </c>
      <c r="K56" s="605"/>
      <c r="L56" s="651"/>
      <c r="M56" s="644"/>
      <c r="N56" s="645"/>
      <c r="O56" s="658"/>
      <c r="P56" s="653"/>
      <c r="Q56" s="654"/>
      <c r="R56" s="654"/>
    </row>
    <row r="57">
      <c r="A57" s="634">
        <f t="shared" si="17"/>
        <v>43</v>
      </c>
      <c r="B57" s="650" t="s">
        <v>345</v>
      </c>
      <c r="C57" s="637" t="str">
        <f t="shared" si="9"/>
        <v>Paid</v>
      </c>
      <c r="D57" s="637">
        <f t="shared" si="10"/>
        <v>150</v>
      </c>
      <c r="E57" s="678"/>
      <c r="F57" s="680"/>
      <c r="G57" s="640">
        <v>150.0</v>
      </c>
      <c r="H57" s="687">
        <v>150.0</v>
      </c>
      <c r="I57" s="642">
        <f t="shared" si="11"/>
        <v>300</v>
      </c>
      <c r="J57" s="643">
        <f t="shared" si="12"/>
        <v>150</v>
      </c>
      <c r="K57" s="605"/>
      <c r="L57" s="651"/>
      <c r="M57" s="644"/>
      <c r="N57" s="645"/>
      <c r="O57" s="658">
        <v>150.0</v>
      </c>
      <c r="P57" s="653"/>
      <c r="Q57" s="654"/>
      <c r="R57" s="654"/>
    </row>
    <row r="58">
      <c r="A58" s="634">
        <f t="shared" si="17"/>
        <v>44</v>
      </c>
      <c r="B58" s="650" t="s">
        <v>346</v>
      </c>
      <c r="C58" s="637" t="str">
        <f t="shared" si="9"/>
        <v>Pending</v>
      </c>
      <c r="D58" s="637">
        <f t="shared" si="10"/>
        <v>0</v>
      </c>
      <c r="E58" s="682"/>
      <c r="F58" s="680"/>
      <c r="G58" s="640">
        <v>150.0</v>
      </c>
      <c r="H58" s="642"/>
      <c r="I58" s="642">
        <f t="shared" si="11"/>
        <v>150</v>
      </c>
      <c r="J58" s="643">
        <f t="shared" si="12"/>
        <v>150</v>
      </c>
      <c r="K58" s="605"/>
      <c r="L58" s="651"/>
      <c r="M58" s="644"/>
      <c r="N58" s="645"/>
      <c r="O58" s="652"/>
      <c r="P58" s="653"/>
      <c r="Q58" s="654"/>
      <c r="R58" s="654"/>
    </row>
    <row r="59">
      <c r="A59" s="634">
        <f t="shared" si="17"/>
        <v>45</v>
      </c>
      <c r="B59" s="688" t="s">
        <v>347</v>
      </c>
      <c r="C59" s="637" t="str">
        <f t="shared" si="9"/>
        <v>Pending</v>
      </c>
      <c r="D59" s="637">
        <f t="shared" si="10"/>
        <v>0</v>
      </c>
      <c r="E59" s="689"/>
      <c r="F59" s="680"/>
      <c r="G59" s="640">
        <v>150.0</v>
      </c>
      <c r="H59" s="642"/>
      <c r="I59" s="642">
        <f t="shared" si="11"/>
        <v>150</v>
      </c>
      <c r="J59" s="643">
        <f t="shared" si="12"/>
        <v>150</v>
      </c>
      <c r="K59" s="605"/>
      <c r="L59" s="651"/>
      <c r="M59" s="644"/>
      <c r="N59" s="645"/>
      <c r="O59" s="658"/>
      <c r="P59" s="653"/>
      <c r="Q59" s="654"/>
      <c r="R59" s="654"/>
    </row>
    <row r="60">
      <c r="A60" s="634" t="str">
        <f>IF(B60="","",ROW(47:47))</f>
        <v/>
      </c>
      <c r="B60" s="688"/>
      <c r="C60" s="637" t="str">
        <f t="shared" si="9"/>
        <v>Pending</v>
      </c>
      <c r="D60" s="637">
        <f t="shared" si="10"/>
        <v>0</v>
      </c>
      <c r="E60" s="689"/>
      <c r="F60" s="680"/>
      <c r="G60" s="640">
        <v>150.0</v>
      </c>
      <c r="H60" s="642"/>
      <c r="I60" s="642">
        <f t="shared" si="11"/>
        <v>150</v>
      </c>
      <c r="J60" s="643">
        <f t="shared" si="12"/>
        <v>150</v>
      </c>
      <c r="K60" s="605"/>
      <c r="L60" s="651"/>
      <c r="M60" s="644"/>
      <c r="N60" s="645"/>
      <c r="O60" s="658"/>
      <c r="P60" s="653"/>
      <c r="Q60" s="654"/>
      <c r="R60" s="656"/>
    </row>
    <row r="61">
      <c r="A61" s="634" t="str">
        <f>IF(B61="","",ROW(46:46))</f>
        <v/>
      </c>
      <c r="B61" s="688"/>
      <c r="C61" s="637" t="str">
        <f t="shared" si="9"/>
        <v>Pending</v>
      </c>
      <c r="D61" s="637">
        <f t="shared" si="10"/>
        <v>0</v>
      </c>
      <c r="E61" s="689"/>
      <c r="F61" s="680"/>
      <c r="G61" s="640">
        <v>150.0</v>
      </c>
      <c r="H61" s="642"/>
      <c r="I61" s="642">
        <f t="shared" si="11"/>
        <v>150</v>
      </c>
      <c r="J61" s="643">
        <f t="shared" si="12"/>
        <v>150</v>
      </c>
      <c r="K61" s="605"/>
      <c r="L61" s="651"/>
      <c r="M61" s="644"/>
      <c r="N61" s="645"/>
      <c r="O61" s="652"/>
      <c r="P61" s="653"/>
      <c r="Q61" s="654"/>
      <c r="R61" s="654"/>
    </row>
    <row r="62" collapsed="1">
      <c r="A62" s="634" t="str">
        <f>IF(B62="","",ROW(48:48))</f>
        <v/>
      </c>
      <c r="B62" s="690"/>
      <c r="C62" s="637" t="str">
        <f t="shared" si="9"/>
        <v>Pending</v>
      </c>
      <c r="D62" s="637">
        <f t="shared" si="10"/>
        <v>0</v>
      </c>
      <c r="E62" s="689"/>
      <c r="F62" s="680"/>
      <c r="G62" s="640">
        <v>150.0</v>
      </c>
      <c r="H62" s="642"/>
      <c r="I62" s="642">
        <f t="shared" si="11"/>
        <v>150</v>
      </c>
      <c r="J62" s="643">
        <f t="shared" si="12"/>
        <v>150</v>
      </c>
      <c r="K62" s="605"/>
      <c r="L62" s="651"/>
      <c r="M62" s="644"/>
      <c r="N62" s="645"/>
      <c r="O62" s="658"/>
      <c r="P62" s="653"/>
      <c r="Q62" s="654"/>
      <c r="R62" s="654"/>
    </row>
    <row r="63" hidden="1" outlineLevel="1">
      <c r="A63" s="634">
        <v>45.0</v>
      </c>
      <c r="B63" s="690"/>
      <c r="C63" s="637" t="str">
        <f t="shared" si="9"/>
        <v>Pending</v>
      </c>
      <c r="D63" s="637">
        <f t="shared" si="10"/>
        <v>0</v>
      </c>
      <c r="E63" s="689"/>
      <c r="F63" s="680"/>
      <c r="G63" s="640">
        <v>150.0</v>
      </c>
      <c r="H63" s="642"/>
      <c r="I63" s="642">
        <f t="shared" si="11"/>
        <v>150</v>
      </c>
      <c r="J63" s="643">
        <f t="shared" si="12"/>
        <v>150</v>
      </c>
      <c r="K63" s="605"/>
      <c r="L63" s="651"/>
      <c r="M63" s="644"/>
      <c r="N63" s="645"/>
      <c r="O63" s="658"/>
      <c r="P63" s="653"/>
      <c r="Q63" s="654"/>
      <c r="R63" s="654"/>
    </row>
    <row r="64" hidden="1" outlineLevel="1">
      <c r="A64" s="634">
        <v>46.0</v>
      </c>
      <c r="B64" s="690"/>
      <c r="C64" s="637" t="str">
        <f t="shared" si="9"/>
        <v>Pending</v>
      </c>
      <c r="D64" s="637">
        <f t="shared" si="10"/>
        <v>0</v>
      </c>
      <c r="E64" s="689"/>
      <c r="F64" s="680"/>
      <c r="G64" s="640">
        <v>150.0</v>
      </c>
      <c r="H64" s="642"/>
      <c r="I64" s="642">
        <f t="shared" si="11"/>
        <v>150</v>
      </c>
      <c r="J64" s="643">
        <f t="shared" si="12"/>
        <v>150</v>
      </c>
      <c r="K64" s="605"/>
      <c r="L64" s="651"/>
      <c r="M64" s="644"/>
      <c r="N64" s="645"/>
      <c r="O64" s="652"/>
      <c r="P64" s="653"/>
      <c r="Q64" s="654"/>
      <c r="R64" s="654"/>
    </row>
    <row r="65" hidden="1" outlineLevel="1">
      <c r="A65" s="634">
        <v>47.0</v>
      </c>
      <c r="B65" s="690"/>
      <c r="C65" s="637" t="str">
        <f t="shared" si="9"/>
        <v>Pending</v>
      </c>
      <c r="D65" s="637">
        <f t="shared" si="10"/>
        <v>0</v>
      </c>
      <c r="E65" s="689"/>
      <c r="F65" s="680"/>
      <c r="G65" s="640">
        <v>150.0</v>
      </c>
      <c r="H65" s="642"/>
      <c r="I65" s="642">
        <f t="shared" si="11"/>
        <v>150</v>
      </c>
      <c r="J65" s="643">
        <f t="shared" si="12"/>
        <v>150</v>
      </c>
      <c r="K65" s="605"/>
      <c r="L65" s="651"/>
      <c r="M65" s="644"/>
      <c r="N65" s="645"/>
      <c r="O65" s="652"/>
      <c r="P65" s="653"/>
      <c r="Q65" s="654"/>
      <c r="R65" s="654"/>
    </row>
    <row r="66" hidden="1" outlineLevel="1">
      <c r="A66" s="634">
        <v>48.0</v>
      </c>
      <c r="B66" s="690"/>
      <c r="C66" s="637" t="str">
        <f t="shared" si="9"/>
        <v>Pending</v>
      </c>
      <c r="D66" s="637">
        <f t="shared" si="10"/>
        <v>0</v>
      </c>
      <c r="E66" s="689"/>
      <c r="F66" s="680"/>
      <c r="G66" s="640">
        <v>150.0</v>
      </c>
      <c r="H66" s="642"/>
      <c r="I66" s="642">
        <f t="shared" si="11"/>
        <v>150</v>
      </c>
      <c r="J66" s="643">
        <f t="shared" si="12"/>
        <v>150</v>
      </c>
      <c r="K66" s="605"/>
      <c r="L66" s="651"/>
      <c r="M66" s="644"/>
      <c r="N66" s="645"/>
      <c r="O66" s="658"/>
      <c r="P66" s="653"/>
      <c r="Q66" s="654"/>
      <c r="R66" s="656"/>
    </row>
    <row r="67" hidden="1" outlineLevel="1">
      <c r="A67" s="634">
        <v>49.0</v>
      </c>
      <c r="B67" s="690"/>
      <c r="C67" s="637" t="str">
        <f t="shared" si="9"/>
        <v>Pending</v>
      </c>
      <c r="D67" s="637">
        <f t="shared" si="10"/>
        <v>0</v>
      </c>
      <c r="E67" s="689"/>
      <c r="F67" s="680"/>
      <c r="G67" s="640">
        <v>150.0</v>
      </c>
      <c r="H67" s="642"/>
      <c r="I67" s="642">
        <f t="shared" si="11"/>
        <v>150</v>
      </c>
      <c r="J67" s="643">
        <f t="shared" si="12"/>
        <v>150</v>
      </c>
      <c r="K67" s="605"/>
      <c r="L67" s="651"/>
      <c r="M67" s="644"/>
      <c r="N67" s="645"/>
      <c r="O67" s="652"/>
      <c r="P67" s="653"/>
      <c r="Q67" s="654"/>
      <c r="R67" s="654"/>
    </row>
    <row r="68" hidden="1" outlineLevel="1">
      <c r="A68" s="691">
        <v>50.0</v>
      </c>
      <c r="B68" s="690"/>
      <c r="C68" s="637" t="str">
        <f t="shared" si="9"/>
        <v>Pending</v>
      </c>
      <c r="D68" s="637">
        <f t="shared" si="10"/>
        <v>0</v>
      </c>
      <c r="E68" s="686"/>
      <c r="F68" s="692"/>
      <c r="G68" s="693">
        <v>150.0</v>
      </c>
      <c r="H68" s="694"/>
      <c r="I68" s="694">
        <f t="shared" si="11"/>
        <v>150</v>
      </c>
      <c r="J68" s="695">
        <f t="shared" si="12"/>
        <v>150</v>
      </c>
      <c r="K68" s="605"/>
      <c r="L68" s="696"/>
      <c r="M68" s="644"/>
      <c r="N68" s="697"/>
      <c r="O68" s="698"/>
      <c r="P68" s="699"/>
      <c r="Q68" s="700"/>
      <c r="R68" s="700"/>
    </row>
    <row r="69">
      <c r="A69" s="701"/>
      <c r="B69" s="702" t="s">
        <v>218</v>
      </c>
      <c r="C69" s="611" t="str">
        <f t="shared" si="9"/>
        <v>Pending</v>
      </c>
      <c r="D69" s="611"/>
      <c r="E69" s="703"/>
      <c r="F69" s="704"/>
      <c r="G69" s="705"/>
      <c r="H69" s="706"/>
      <c r="I69" s="706"/>
      <c r="J69" s="706"/>
      <c r="K69" s="707"/>
      <c r="L69" s="708"/>
      <c r="M69" s="616"/>
      <c r="N69" s="709"/>
      <c r="O69" s="710"/>
      <c r="P69" s="711"/>
      <c r="Q69" s="706"/>
      <c r="R69" s="706"/>
    </row>
    <row r="70">
      <c r="A70" s="712">
        <f>IF(B70="","",ROW(1:1))</f>
        <v>1</v>
      </c>
      <c r="B70" s="713" t="s">
        <v>348</v>
      </c>
      <c r="C70" s="637" t="str">
        <f t="shared" si="9"/>
        <v>Pending</v>
      </c>
      <c r="D70" s="637">
        <f t="shared" ref="D70:D76" si="18">SUM(M70:P70)</f>
        <v>0</v>
      </c>
      <c r="E70" s="714"/>
      <c r="F70" s="715"/>
      <c r="G70" s="716">
        <v>300.0</v>
      </c>
      <c r="H70" s="717"/>
      <c r="I70" s="717">
        <f t="shared" ref="I70:I76" si="19">G70+H70</f>
        <v>300</v>
      </c>
      <c r="J70" s="718">
        <f t="shared" ref="J70:J76" si="20">I70-SUM(M70:Q70)</f>
        <v>300</v>
      </c>
      <c r="K70" s="605"/>
      <c r="L70" s="719" t="s">
        <v>349</v>
      </c>
      <c r="M70" s="644"/>
      <c r="N70" s="720"/>
      <c r="O70" s="721"/>
      <c r="P70" s="722"/>
      <c r="Q70" s="723"/>
      <c r="R70" s="723"/>
    </row>
    <row r="71">
      <c r="A71" s="712" t="str">
        <f>IF(B71="","",ROW(#REF!))</f>
        <v>#REF!</v>
      </c>
      <c r="B71" s="650" t="s">
        <v>350</v>
      </c>
      <c r="C71" s="637" t="str">
        <f t="shared" si="9"/>
        <v>Pending</v>
      </c>
      <c r="D71" s="637">
        <f t="shared" si="18"/>
        <v>0</v>
      </c>
      <c r="F71" s="724"/>
      <c r="G71" s="640">
        <v>150.0</v>
      </c>
      <c r="H71" s="642"/>
      <c r="I71" s="642">
        <f t="shared" si="19"/>
        <v>150</v>
      </c>
      <c r="J71" s="643">
        <f t="shared" si="20"/>
        <v>150</v>
      </c>
      <c r="K71" s="605"/>
      <c r="L71" s="651"/>
      <c r="M71" s="644"/>
      <c r="N71" s="645"/>
      <c r="O71" s="658"/>
      <c r="P71" s="676"/>
      <c r="Q71" s="656"/>
      <c r="R71" s="654"/>
    </row>
    <row r="72">
      <c r="A72" s="712">
        <f t="shared" ref="A72:A76" si="21">IF(B72="","",ROW(1:1))</f>
        <v>1</v>
      </c>
      <c r="B72" s="650" t="s">
        <v>351</v>
      </c>
      <c r="C72" s="637" t="str">
        <f t="shared" si="9"/>
        <v>Pending</v>
      </c>
      <c r="D72" s="637">
        <f t="shared" si="18"/>
        <v>0</v>
      </c>
      <c r="F72" s="724"/>
      <c r="G72" s="640">
        <v>150.0</v>
      </c>
      <c r="H72" s="642"/>
      <c r="I72" s="642">
        <f t="shared" si="19"/>
        <v>150</v>
      </c>
      <c r="J72" s="643">
        <f t="shared" si="20"/>
        <v>150</v>
      </c>
      <c r="K72" s="605"/>
      <c r="L72" s="651"/>
      <c r="M72" s="644"/>
      <c r="N72" s="645"/>
      <c r="O72" s="658"/>
      <c r="P72" s="676"/>
      <c r="Q72" s="656"/>
      <c r="R72" s="654"/>
    </row>
    <row r="73">
      <c r="A73" s="712">
        <f t="shared" si="21"/>
        <v>2</v>
      </c>
      <c r="B73" s="725" t="s">
        <v>352</v>
      </c>
      <c r="C73" s="637" t="str">
        <f t="shared" si="9"/>
        <v>Paid</v>
      </c>
      <c r="D73" s="637">
        <f t="shared" si="18"/>
        <v>700</v>
      </c>
      <c r="E73" s="726"/>
      <c r="F73" s="727"/>
      <c r="G73" s="640">
        <v>150.0</v>
      </c>
      <c r="H73" s="642"/>
      <c r="I73" s="642">
        <f t="shared" si="19"/>
        <v>150</v>
      </c>
      <c r="J73" s="643">
        <f t="shared" si="20"/>
        <v>-550</v>
      </c>
      <c r="K73" s="605"/>
      <c r="L73" s="651"/>
      <c r="M73" s="644"/>
      <c r="N73" s="645">
        <v>700.0</v>
      </c>
      <c r="O73" s="652"/>
      <c r="P73" s="653"/>
      <c r="Q73" s="654"/>
      <c r="R73" s="654"/>
    </row>
    <row r="74">
      <c r="A74" s="712">
        <f t="shared" si="21"/>
        <v>3</v>
      </c>
      <c r="B74" s="650" t="s">
        <v>353</v>
      </c>
      <c r="C74" s="637" t="str">
        <f t="shared" si="9"/>
        <v>Pending</v>
      </c>
      <c r="D74" s="637">
        <f t="shared" si="18"/>
        <v>0</v>
      </c>
      <c r="E74" s="678"/>
      <c r="F74" s="680"/>
      <c r="G74" s="640">
        <v>150.0</v>
      </c>
      <c r="H74" s="642"/>
      <c r="I74" s="642">
        <f t="shared" si="19"/>
        <v>150</v>
      </c>
      <c r="J74" s="643">
        <f t="shared" si="20"/>
        <v>150</v>
      </c>
      <c r="K74" s="605"/>
      <c r="L74" s="651"/>
      <c r="M74" s="644"/>
      <c r="N74" s="645"/>
      <c r="O74" s="652"/>
      <c r="P74" s="653"/>
      <c r="Q74" s="654"/>
      <c r="R74" s="654"/>
    </row>
    <row r="75">
      <c r="A75" s="712">
        <f t="shared" si="21"/>
        <v>4</v>
      </c>
      <c r="B75" s="650" t="s">
        <v>351</v>
      </c>
      <c r="C75" s="637" t="str">
        <f t="shared" si="9"/>
        <v>Pending</v>
      </c>
      <c r="D75" s="637">
        <f t="shared" si="18"/>
        <v>0</v>
      </c>
      <c r="E75" s="678"/>
      <c r="F75" s="724"/>
      <c r="G75" s="640">
        <v>150.0</v>
      </c>
      <c r="H75" s="642"/>
      <c r="I75" s="642">
        <f t="shared" si="19"/>
        <v>150</v>
      </c>
      <c r="J75" s="643">
        <f t="shared" si="20"/>
        <v>150</v>
      </c>
      <c r="K75" s="605"/>
      <c r="L75" s="651"/>
      <c r="M75" s="644"/>
      <c r="N75" s="645"/>
      <c r="O75" s="658"/>
      <c r="P75" s="676"/>
      <c r="Q75" s="656"/>
      <c r="R75" s="654"/>
    </row>
    <row r="76">
      <c r="A76" s="712">
        <f t="shared" si="21"/>
        <v>5</v>
      </c>
      <c r="B76" s="650" t="s">
        <v>263</v>
      </c>
      <c r="C76" s="637" t="str">
        <f t="shared" si="9"/>
        <v>Pending</v>
      </c>
      <c r="D76" s="637">
        <f t="shared" si="18"/>
        <v>0</v>
      </c>
      <c r="E76" s="678"/>
      <c r="F76" s="724"/>
      <c r="G76" s="640">
        <v>150.0</v>
      </c>
      <c r="H76" s="642"/>
      <c r="I76" s="642">
        <f t="shared" si="19"/>
        <v>150</v>
      </c>
      <c r="J76" s="643">
        <f t="shared" si="20"/>
        <v>150</v>
      </c>
      <c r="K76" s="605"/>
      <c r="L76" s="651"/>
      <c r="M76" s="644"/>
      <c r="N76" s="645"/>
      <c r="O76" s="652"/>
      <c r="P76" s="653"/>
      <c r="Q76" s="654"/>
      <c r="R76" s="654"/>
    </row>
    <row r="77">
      <c r="A77" s="712"/>
      <c r="B77" s="650" t="s">
        <v>354</v>
      </c>
      <c r="C77" s="637" t="str">
        <f t="shared" si="9"/>
        <v>Pending</v>
      </c>
      <c r="D77" s="637"/>
      <c r="E77" s="678"/>
      <c r="F77" s="724"/>
      <c r="G77" s="640">
        <v>150.0</v>
      </c>
      <c r="H77" s="642"/>
      <c r="I77" s="642"/>
      <c r="J77" s="643"/>
      <c r="K77" s="605"/>
      <c r="L77" s="651"/>
      <c r="M77" s="644"/>
      <c r="N77" s="645"/>
      <c r="O77" s="652"/>
      <c r="P77" s="653"/>
      <c r="Q77" s="654"/>
      <c r="R77" s="654"/>
    </row>
    <row r="78">
      <c r="A78" s="712">
        <f t="shared" ref="A78:A85" si="22">IF(B78="","",ROW(6:6))</f>
        <v>6</v>
      </c>
      <c r="B78" s="650" t="s">
        <v>355</v>
      </c>
      <c r="C78" s="637" t="str">
        <f t="shared" si="9"/>
        <v>Pending</v>
      </c>
      <c r="D78" s="637">
        <f t="shared" ref="D78:D91" si="23">SUM(M78:P78)</f>
        <v>0</v>
      </c>
      <c r="E78" s="682"/>
      <c r="F78" s="724"/>
      <c r="G78" s="640">
        <v>150.0</v>
      </c>
      <c r="H78" s="642"/>
      <c r="I78" s="642">
        <f t="shared" ref="I78:I91" si="24">G78+H78</f>
        <v>150</v>
      </c>
      <c r="J78" s="643">
        <f t="shared" ref="J78:J91" si="25">I78-SUM(M78:Q78)</f>
        <v>150</v>
      </c>
      <c r="K78" s="605"/>
      <c r="L78" s="651"/>
      <c r="M78" s="644"/>
      <c r="N78" s="645"/>
      <c r="O78" s="652"/>
      <c r="P78" s="653"/>
      <c r="Q78" s="654"/>
      <c r="R78" s="654"/>
    </row>
    <row r="79">
      <c r="A79" s="712">
        <f t="shared" si="22"/>
        <v>7</v>
      </c>
      <c r="B79" s="725" t="s">
        <v>356</v>
      </c>
      <c r="C79" s="637" t="str">
        <f t="shared" si="9"/>
        <v>Pending</v>
      </c>
      <c r="D79" s="637">
        <f t="shared" si="23"/>
        <v>0</v>
      </c>
      <c r="E79" s="728"/>
      <c r="F79" s="724"/>
      <c r="G79" s="640"/>
      <c r="H79" s="642"/>
      <c r="I79" s="642">
        <f t="shared" si="24"/>
        <v>0</v>
      </c>
      <c r="J79" s="643">
        <f t="shared" si="25"/>
        <v>0</v>
      </c>
      <c r="K79" s="605"/>
      <c r="L79" s="651"/>
      <c r="M79" s="644"/>
      <c r="N79" s="645"/>
      <c r="O79" s="658"/>
      <c r="P79" s="653"/>
      <c r="Q79" s="654"/>
      <c r="R79" s="654"/>
    </row>
    <row r="80">
      <c r="A80" s="712">
        <f t="shared" si="22"/>
        <v>8</v>
      </c>
      <c r="B80" s="729" t="s">
        <v>357</v>
      </c>
      <c r="C80" s="637" t="str">
        <f t="shared" si="9"/>
        <v>Pending</v>
      </c>
      <c r="D80" s="637">
        <f t="shared" si="23"/>
        <v>0</v>
      </c>
      <c r="E80" s="678"/>
      <c r="F80" s="680"/>
      <c r="G80" s="640">
        <v>150.0</v>
      </c>
      <c r="H80" s="642"/>
      <c r="I80" s="642">
        <f t="shared" si="24"/>
        <v>150</v>
      </c>
      <c r="J80" s="643">
        <f t="shared" si="25"/>
        <v>150</v>
      </c>
      <c r="K80" s="605"/>
      <c r="L80" s="675" t="s">
        <v>358</v>
      </c>
      <c r="M80" s="644"/>
      <c r="N80" s="645"/>
      <c r="O80" s="652"/>
      <c r="P80" s="653"/>
      <c r="Q80" s="654"/>
      <c r="R80" s="654"/>
    </row>
    <row r="81">
      <c r="A81" s="712">
        <f t="shared" si="22"/>
        <v>9</v>
      </c>
      <c r="B81" s="729" t="s">
        <v>359</v>
      </c>
      <c r="C81" s="637" t="str">
        <f t="shared" si="9"/>
        <v>Paid</v>
      </c>
      <c r="D81" s="637">
        <f t="shared" si="23"/>
        <v>100</v>
      </c>
      <c r="E81" s="678"/>
      <c r="F81" s="680"/>
      <c r="G81" s="640">
        <v>100.0</v>
      </c>
      <c r="H81" s="642"/>
      <c r="I81" s="642">
        <f t="shared" si="24"/>
        <v>100</v>
      </c>
      <c r="J81" s="643">
        <f t="shared" si="25"/>
        <v>0</v>
      </c>
      <c r="K81" s="605"/>
      <c r="L81" s="675" t="s">
        <v>319</v>
      </c>
      <c r="M81" s="644"/>
      <c r="N81" s="645"/>
      <c r="O81" s="652"/>
      <c r="P81" s="676">
        <v>100.0</v>
      </c>
      <c r="Q81" s="654"/>
      <c r="R81" s="654"/>
    </row>
    <row r="82">
      <c r="A82" s="712">
        <f t="shared" si="22"/>
        <v>10</v>
      </c>
      <c r="B82" s="650" t="s">
        <v>360</v>
      </c>
      <c r="C82" s="637" t="str">
        <f t="shared" si="9"/>
        <v>Paid</v>
      </c>
      <c r="D82" s="637">
        <f t="shared" si="23"/>
        <v>150</v>
      </c>
      <c r="E82" s="682"/>
      <c r="F82" s="680"/>
      <c r="G82" s="640">
        <v>150.0</v>
      </c>
      <c r="H82" s="642"/>
      <c r="I82" s="642">
        <f t="shared" si="24"/>
        <v>150</v>
      </c>
      <c r="J82" s="643">
        <f t="shared" si="25"/>
        <v>0</v>
      </c>
      <c r="K82" s="605"/>
      <c r="L82" s="675" t="s">
        <v>319</v>
      </c>
      <c r="M82" s="644"/>
      <c r="N82" s="645"/>
      <c r="O82" s="658">
        <v>150.0</v>
      </c>
      <c r="P82" s="653"/>
      <c r="Q82" s="654"/>
      <c r="R82" s="654"/>
    </row>
    <row r="83">
      <c r="A83" s="712">
        <f t="shared" si="22"/>
        <v>11</v>
      </c>
      <c r="B83" s="725" t="s">
        <v>361</v>
      </c>
      <c r="C83" s="637" t="str">
        <f t="shared" si="9"/>
        <v>Pending</v>
      </c>
      <c r="D83" s="637">
        <f t="shared" si="23"/>
        <v>0</v>
      </c>
      <c r="E83" s="728"/>
      <c r="F83" s="680"/>
      <c r="G83" s="640">
        <v>150.0</v>
      </c>
      <c r="H83" s="642"/>
      <c r="I83" s="642">
        <f t="shared" si="24"/>
        <v>150</v>
      </c>
      <c r="J83" s="643">
        <f t="shared" si="25"/>
        <v>150</v>
      </c>
      <c r="K83" s="605"/>
      <c r="L83" s="651"/>
      <c r="M83" s="644"/>
      <c r="N83" s="645"/>
      <c r="O83" s="652"/>
      <c r="P83" s="653"/>
      <c r="Q83" s="654"/>
      <c r="R83" s="654"/>
    </row>
    <row r="84">
      <c r="A84" s="712">
        <f t="shared" si="22"/>
        <v>12</v>
      </c>
      <c r="B84" s="650" t="s">
        <v>362</v>
      </c>
      <c r="C84" s="637" t="str">
        <f t="shared" si="9"/>
        <v>Paid</v>
      </c>
      <c r="D84" s="637">
        <f t="shared" si="23"/>
        <v>150</v>
      </c>
      <c r="E84" s="678"/>
      <c r="F84" s="680"/>
      <c r="G84" s="640">
        <v>150.0</v>
      </c>
      <c r="H84" s="642"/>
      <c r="I84" s="642">
        <f t="shared" si="24"/>
        <v>150</v>
      </c>
      <c r="J84" s="643">
        <f t="shared" si="25"/>
        <v>0</v>
      </c>
      <c r="K84" s="605"/>
      <c r="L84" s="675" t="s">
        <v>319</v>
      </c>
      <c r="M84" s="644"/>
      <c r="N84" s="645"/>
      <c r="O84" s="658">
        <v>150.0</v>
      </c>
      <c r="P84" s="653"/>
      <c r="Q84" s="654"/>
      <c r="R84" s="654"/>
    </row>
    <row r="85">
      <c r="A85" s="712">
        <f t="shared" si="22"/>
        <v>13</v>
      </c>
      <c r="B85" s="650" t="s">
        <v>363</v>
      </c>
      <c r="C85" s="637" t="str">
        <f t="shared" si="9"/>
        <v>Paid</v>
      </c>
      <c r="D85" s="637">
        <f t="shared" si="23"/>
        <v>150</v>
      </c>
      <c r="E85" s="678"/>
      <c r="F85" s="680"/>
      <c r="G85" s="640">
        <v>150.0</v>
      </c>
      <c r="H85" s="642"/>
      <c r="I85" s="642">
        <f t="shared" si="24"/>
        <v>150</v>
      </c>
      <c r="J85" s="643">
        <f t="shared" si="25"/>
        <v>0</v>
      </c>
      <c r="K85" s="605"/>
      <c r="L85" s="675" t="s">
        <v>364</v>
      </c>
      <c r="M85" s="644"/>
      <c r="N85" s="645"/>
      <c r="O85" s="652"/>
      <c r="P85" s="676">
        <v>150.0</v>
      </c>
      <c r="Q85" s="654"/>
      <c r="R85" s="654"/>
    </row>
    <row r="86">
      <c r="A86" s="712" t="str">
        <f>IF(B86="","",ROW(#REF!))</f>
        <v>#REF!</v>
      </c>
      <c r="B86" s="650" t="s">
        <v>365</v>
      </c>
      <c r="C86" s="637" t="str">
        <f t="shared" si="9"/>
        <v>Paid</v>
      </c>
      <c r="D86" s="637">
        <f t="shared" si="23"/>
        <v>100</v>
      </c>
      <c r="E86" s="678"/>
      <c r="F86" s="680"/>
      <c r="G86" s="640">
        <v>150.0</v>
      </c>
      <c r="H86" s="642"/>
      <c r="I86" s="642">
        <f t="shared" si="24"/>
        <v>150</v>
      </c>
      <c r="J86" s="643">
        <f t="shared" si="25"/>
        <v>50</v>
      </c>
      <c r="K86" s="605"/>
      <c r="L86" s="651"/>
      <c r="M86" s="644"/>
      <c r="N86" s="645"/>
      <c r="O86" s="652"/>
      <c r="P86" s="676">
        <v>100.0</v>
      </c>
      <c r="Q86" s="654"/>
      <c r="R86" s="654"/>
    </row>
    <row r="87">
      <c r="A87" s="712">
        <f>IF(B87="","",ROW(14:14))</f>
        <v>14</v>
      </c>
      <c r="B87" s="650" t="s">
        <v>366</v>
      </c>
      <c r="C87" s="637" t="str">
        <f t="shared" si="9"/>
        <v>Pending</v>
      </c>
      <c r="D87" s="637">
        <f t="shared" si="23"/>
        <v>0</v>
      </c>
      <c r="E87" s="678"/>
      <c r="F87" s="680"/>
      <c r="G87" s="640">
        <v>150.0</v>
      </c>
      <c r="H87" s="642"/>
      <c r="I87" s="642">
        <f t="shared" si="24"/>
        <v>150</v>
      </c>
      <c r="J87" s="643">
        <f t="shared" si="25"/>
        <v>150</v>
      </c>
      <c r="K87" s="605"/>
      <c r="L87" s="651"/>
      <c r="M87" s="644"/>
      <c r="N87" s="645"/>
      <c r="O87" s="652"/>
      <c r="P87" s="653"/>
      <c r="Q87" s="654"/>
      <c r="R87" s="654"/>
    </row>
    <row r="88">
      <c r="A88" s="712">
        <f>IF(B88="","",ROW(16:16))</f>
        <v>16</v>
      </c>
      <c r="B88" s="650" t="s">
        <v>367</v>
      </c>
      <c r="C88" s="637" t="str">
        <f t="shared" si="9"/>
        <v>Paid</v>
      </c>
      <c r="D88" s="637">
        <f t="shared" si="23"/>
        <v>150</v>
      </c>
      <c r="E88" s="678"/>
      <c r="F88" s="680"/>
      <c r="G88" s="640">
        <v>150.0</v>
      </c>
      <c r="H88" s="642"/>
      <c r="I88" s="642">
        <f t="shared" si="24"/>
        <v>150</v>
      </c>
      <c r="J88" s="643">
        <f t="shared" si="25"/>
        <v>0</v>
      </c>
      <c r="K88" s="605"/>
      <c r="L88" s="675" t="s">
        <v>368</v>
      </c>
      <c r="M88" s="644"/>
      <c r="N88" s="645"/>
      <c r="O88" s="658">
        <v>150.0</v>
      </c>
      <c r="P88" s="653"/>
      <c r="Q88" s="654"/>
      <c r="R88" s="654"/>
    </row>
    <row r="89">
      <c r="A89" s="712" t="str">
        <f>IF(B89="","",ROW(#REF!))</f>
        <v>#REF!</v>
      </c>
      <c r="B89" s="650" t="s">
        <v>369</v>
      </c>
      <c r="C89" s="637" t="str">
        <f t="shared" si="9"/>
        <v>Paid</v>
      </c>
      <c r="D89" s="637">
        <f t="shared" si="23"/>
        <v>100</v>
      </c>
      <c r="E89" s="678"/>
      <c r="F89" s="680"/>
      <c r="G89" s="640">
        <v>150.0</v>
      </c>
      <c r="H89" s="642"/>
      <c r="I89" s="642">
        <f t="shared" si="24"/>
        <v>150</v>
      </c>
      <c r="J89" s="643">
        <f t="shared" si="25"/>
        <v>50</v>
      </c>
      <c r="K89" s="605"/>
      <c r="L89" s="675" t="s">
        <v>368</v>
      </c>
      <c r="M89" s="644"/>
      <c r="N89" s="645"/>
      <c r="O89" s="658">
        <v>100.0</v>
      </c>
      <c r="P89" s="653"/>
      <c r="Q89" s="654"/>
      <c r="R89" s="654"/>
    </row>
    <row r="90">
      <c r="A90" s="712">
        <f>IF(B90="","",ROW(19:19))</f>
        <v>19</v>
      </c>
      <c r="B90" s="650" t="s">
        <v>370</v>
      </c>
      <c r="C90" s="637" t="str">
        <f t="shared" si="9"/>
        <v>Pending</v>
      </c>
      <c r="D90" s="637">
        <f t="shared" si="23"/>
        <v>0</v>
      </c>
      <c r="E90" s="682"/>
      <c r="F90" s="680"/>
      <c r="G90" s="640">
        <v>150.0</v>
      </c>
      <c r="H90" s="642"/>
      <c r="I90" s="642">
        <f t="shared" si="24"/>
        <v>150</v>
      </c>
      <c r="J90" s="643">
        <f t="shared" si="25"/>
        <v>150</v>
      </c>
      <c r="K90" s="605"/>
      <c r="L90" s="651"/>
      <c r="M90" s="644"/>
      <c r="N90" s="645"/>
      <c r="O90" s="652"/>
      <c r="P90" s="653"/>
      <c r="Q90" s="654"/>
      <c r="R90" s="654"/>
    </row>
    <row r="91">
      <c r="A91" s="712">
        <f>IF(B91="","",ROW(17:17))</f>
        <v>17</v>
      </c>
      <c r="B91" s="725" t="s">
        <v>371</v>
      </c>
      <c r="C91" s="637" t="str">
        <f t="shared" si="9"/>
        <v>Pending</v>
      </c>
      <c r="D91" s="637">
        <f t="shared" si="23"/>
        <v>0</v>
      </c>
      <c r="E91" s="730"/>
      <c r="F91" s="680"/>
      <c r="G91" s="640">
        <v>150.0</v>
      </c>
      <c r="H91" s="642"/>
      <c r="I91" s="642">
        <f t="shared" si="24"/>
        <v>150</v>
      </c>
      <c r="J91" s="643">
        <f t="shared" si="25"/>
        <v>150</v>
      </c>
      <c r="K91" s="605"/>
      <c r="L91" s="651"/>
      <c r="M91" s="644"/>
      <c r="N91" s="645"/>
      <c r="O91" s="652"/>
      <c r="P91" s="653"/>
      <c r="Q91" s="654"/>
      <c r="R91" s="654"/>
    </row>
    <row r="92">
      <c r="A92" s="712"/>
      <c r="B92" s="725"/>
      <c r="C92" s="637"/>
      <c r="D92" s="637"/>
      <c r="E92" s="730"/>
      <c r="F92" s="680"/>
      <c r="G92" s="640"/>
      <c r="H92" s="642"/>
      <c r="I92" s="642"/>
      <c r="J92" s="643"/>
      <c r="K92" s="605"/>
      <c r="L92" s="651"/>
      <c r="M92" s="644"/>
      <c r="N92" s="645"/>
      <c r="O92" s="652"/>
      <c r="P92" s="653"/>
      <c r="Q92" s="654"/>
      <c r="R92" s="654"/>
    </row>
    <row r="93">
      <c r="A93" s="712" t="str">
        <f>IF(B93="","",ROW(#REF!))</f>
        <v>#REF!</v>
      </c>
      <c r="B93" s="725" t="s">
        <v>372</v>
      </c>
      <c r="C93" s="637" t="str">
        <f t="shared" ref="C93:C160" si="26">IF(M93&gt;0,"Paid",if(N93&gt;0,"Paid",if(O93&gt;0,"Paid",if(P93&gt;0,"Paid","Pending"))))</f>
        <v>Paid</v>
      </c>
      <c r="D93" s="637">
        <f t="shared" ref="D93:D160" si="27">SUM(M93:P93)</f>
        <v>150</v>
      </c>
      <c r="E93" s="731"/>
      <c r="F93" s="680"/>
      <c r="G93" s="640">
        <v>150.0</v>
      </c>
      <c r="H93" s="642"/>
      <c r="I93" s="642">
        <f>G93+H93</f>
        <v>150</v>
      </c>
      <c r="J93" s="643">
        <f>I93-SUM(M93:Q93)</f>
        <v>0</v>
      </c>
      <c r="K93" s="605"/>
      <c r="L93" s="675" t="s">
        <v>364</v>
      </c>
      <c r="M93" s="644"/>
      <c r="N93" s="645"/>
      <c r="O93" s="652"/>
      <c r="P93" s="676">
        <v>150.0</v>
      </c>
      <c r="Q93" s="656"/>
      <c r="R93" s="654"/>
    </row>
    <row r="94">
      <c r="A94" s="712"/>
      <c r="B94" s="650" t="s">
        <v>156</v>
      </c>
      <c r="C94" s="637" t="str">
        <f t="shared" si="26"/>
        <v>Pending</v>
      </c>
      <c r="D94" s="637">
        <f t="shared" si="27"/>
        <v>0</v>
      </c>
      <c r="E94" s="678"/>
      <c r="F94" s="680"/>
      <c r="G94" s="640"/>
      <c r="H94" s="642"/>
      <c r="I94" s="642"/>
      <c r="J94" s="643"/>
      <c r="K94" s="605"/>
      <c r="L94" s="675"/>
      <c r="M94" s="644"/>
      <c r="N94" s="645"/>
      <c r="O94" s="652"/>
      <c r="P94" s="676"/>
      <c r="Q94" s="656"/>
      <c r="R94" s="654"/>
    </row>
    <row r="95">
      <c r="A95" s="712">
        <f>IF(B95="","",ROW(21:21))</f>
        <v>21</v>
      </c>
      <c r="B95" s="650" t="s">
        <v>373</v>
      </c>
      <c r="C95" s="637" t="str">
        <f t="shared" si="26"/>
        <v>Pending</v>
      </c>
      <c r="D95" s="637">
        <f t="shared" si="27"/>
        <v>0</v>
      </c>
      <c r="E95" s="678"/>
      <c r="F95" s="680"/>
      <c r="G95" s="640">
        <v>150.0</v>
      </c>
      <c r="H95" s="642"/>
      <c r="I95" s="642">
        <f t="shared" ref="I95:I123" si="28">G95+H95</f>
        <v>150</v>
      </c>
      <c r="J95" s="643">
        <f t="shared" ref="J95:J123" si="29">I95-SUM(M95:Q95)</f>
        <v>150</v>
      </c>
      <c r="K95" s="605"/>
      <c r="L95" s="651"/>
      <c r="M95" s="644"/>
      <c r="N95" s="645"/>
      <c r="O95" s="652"/>
      <c r="P95" s="653"/>
      <c r="Q95" s="654"/>
      <c r="R95" s="654"/>
    </row>
    <row r="96">
      <c r="A96" s="712">
        <f t="shared" ref="A96:A115" si="30">IF(B96="","",ROW(23:23))</f>
        <v>23</v>
      </c>
      <c r="B96" s="650" t="s">
        <v>374</v>
      </c>
      <c r="C96" s="637" t="str">
        <f t="shared" si="26"/>
        <v>Paid</v>
      </c>
      <c r="D96" s="637">
        <f t="shared" si="27"/>
        <v>150</v>
      </c>
      <c r="E96" s="682"/>
      <c r="F96" s="680"/>
      <c r="G96" s="640">
        <v>150.0</v>
      </c>
      <c r="H96" s="642"/>
      <c r="I96" s="642">
        <f t="shared" si="28"/>
        <v>150</v>
      </c>
      <c r="J96" s="643">
        <f t="shared" si="29"/>
        <v>0</v>
      </c>
      <c r="K96" s="605"/>
      <c r="L96" s="675" t="s">
        <v>375</v>
      </c>
      <c r="M96" s="644"/>
      <c r="N96" s="645"/>
      <c r="O96" s="652"/>
      <c r="P96" s="676">
        <v>150.0</v>
      </c>
      <c r="Q96" s="654"/>
      <c r="R96" s="654"/>
    </row>
    <row r="97">
      <c r="A97" s="712">
        <f t="shared" si="30"/>
        <v>24</v>
      </c>
      <c r="B97" s="725" t="s">
        <v>376</v>
      </c>
      <c r="C97" s="637" t="str">
        <f t="shared" si="26"/>
        <v>Pending</v>
      </c>
      <c r="D97" s="637">
        <f t="shared" si="27"/>
        <v>0</v>
      </c>
      <c r="E97" s="731"/>
      <c r="F97" s="680"/>
      <c r="G97" s="640">
        <v>150.0</v>
      </c>
      <c r="H97" s="642"/>
      <c r="I97" s="642">
        <f t="shared" si="28"/>
        <v>150</v>
      </c>
      <c r="J97" s="643">
        <f t="shared" si="29"/>
        <v>150</v>
      </c>
      <c r="K97" s="605"/>
      <c r="L97" s="651"/>
      <c r="M97" s="644"/>
      <c r="N97" s="645"/>
      <c r="O97" s="652"/>
      <c r="P97" s="653"/>
      <c r="Q97" s="654"/>
      <c r="R97" s="654"/>
    </row>
    <row r="98">
      <c r="A98" s="712">
        <f t="shared" si="30"/>
        <v>25</v>
      </c>
      <c r="B98" s="650" t="s">
        <v>377</v>
      </c>
      <c r="C98" s="637" t="str">
        <f t="shared" si="26"/>
        <v>Pending</v>
      </c>
      <c r="D98" s="637">
        <f t="shared" si="27"/>
        <v>0</v>
      </c>
      <c r="E98" s="682"/>
      <c r="F98" s="680"/>
      <c r="G98" s="640">
        <v>150.0</v>
      </c>
      <c r="H98" s="642"/>
      <c r="I98" s="642">
        <f t="shared" si="28"/>
        <v>150</v>
      </c>
      <c r="J98" s="643">
        <f t="shared" si="29"/>
        <v>150</v>
      </c>
      <c r="K98" s="605"/>
      <c r="L98" s="651"/>
      <c r="M98" s="644"/>
      <c r="N98" s="645"/>
      <c r="O98" s="652"/>
      <c r="P98" s="653"/>
      <c r="Q98" s="654"/>
      <c r="R98" s="654"/>
    </row>
    <row r="99">
      <c r="A99" s="712">
        <f t="shared" si="30"/>
        <v>26</v>
      </c>
      <c r="B99" s="725" t="s">
        <v>378</v>
      </c>
      <c r="C99" s="637" t="str">
        <f t="shared" si="26"/>
        <v>Pending</v>
      </c>
      <c r="D99" s="637">
        <f t="shared" si="27"/>
        <v>0</v>
      </c>
      <c r="E99" s="730"/>
      <c r="F99" s="680"/>
      <c r="G99" s="640">
        <v>200.0</v>
      </c>
      <c r="H99" s="642"/>
      <c r="I99" s="642">
        <f t="shared" si="28"/>
        <v>200</v>
      </c>
      <c r="J99" s="643">
        <f t="shared" si="29"/>
        <v>200</v>
      </c>
      <c r="K99" s="605"/>
      <c r="L99" s="651"/>
      <c r="M99" s="644"/>
      <c r="N99" s="645"/>
      <c r="O99" s="652"/>
      <c r="P99" s="653"/>
      <c r="Q99" s="654"/>
      <c r="R99" s="654"/>
    </row>
    <row r="100">
      <c r="A100" s="712">
        <f t="shared" si="30"/>
        <v>27</v>
      </c>
      <c r="B100" s="725" t="s">
        <v>379</v>
      </c>
      <c r="C100" s="637" t="str">
        <f t="shared" si="26"/>
        <v>Paid</v>
      </c>
      <c r="D100" s="637">
        <f t="shared" si="27"/>
        <v>100</v>
      </c>
      <c r="E100" s="730"/>
      <c r="F100" s="680"/>
      <c r="G100" s="640">
        <v>100.0</v>
      </c>
      <c r="H100" s="642"/>
      <c r="I100" s="642">
        <f t="shared" si="28"/>
        <v>100</v>
      </c>
      <c r="J100" s="643">
        <f t="shared" si="29"/>
        <v>0</v>
      </c>
      <c r="K100" s="605"/>
      <c r="L100" s="651"/>
      <c r="M100" s="644"/>
      <c r="N100" s="645"/>
      <c r="O100" s="658">
        <v>100.0</v>
      </c>
      <c r="P100" s="653"/>
      <c r="Q100" s="656"/>
      <c r="R100" s="654"/>
    </row>
    <row r="101">
      <c r="A101" s="712">
        <f t="shared" si="30"/>
        <v>28</v>
      </c>
      <c r="B101" s="725" t="s">
        <v>380</v>
      </c>
      <c r="C101" s="637" t="str">
        <f t="shared" si="26"/>
        <v>Pending</v>
      </c>
      <c r="D101" s="637">
        <f t="shared" si="27"/>
        <v>0</v>
      </c>
      <c r="E101" s="730"/>
      <c r="F101" s="680"/>
      <c r="G101" s="640">
        <v>150.0</v>
      </c>
      <c r="H101" s="642"/>
      <c r="I101" s="642">
        <f t="shared" si="28"/>
        <v>150</v>
      </c>
      <c r="J101" s="643">
        <f t="shared" si="29"/>
        <v>150</v>
      </c>
      <c r="K101" s="605"/>
      <c r="L101" s="675" t="s">
        <v>381</v>
      </c>
      <c r="M101" s="644"/>
      <c r="N101" s="645"/>
      <c r="O101" s="652"/>
      <c r="P101" s="653"/>
      <c r="Q101" s="654"/>
      <c r="R101" s="654"/>
    </row>
    <row r="102">
      <c r="A102" s="712">
        <f t="shared" si="30"/>
        <v>29</v>
      </c>
      <c r="B102" s="725" t="s">
        <v>382</v>
      </c>
      <c r="C102" s="637" t="str">
        <f t="shared" si="26"/>
        <v>Pending</v>
      </c>
      <c r="D102" s="637">
        <f t="shared" si="27"/>
        <v>0</v>
      </c>
      <c r="E102" s="731"/>
      <c r="F102" s="680"/>
      <c r="G102" s="640">
        <v>150.0</v>
      </c>
      <c r="H102" s="642"/>
      <c r="I102" s="642">
        <f t="shared" si="28"/>
        <v>150</v>
      </c>
      <c r="J102" s="643">
        <f t="shared" si="29"/>
        <v>150</v>
      </c>
      <c r="K102" s="605"/>
      <c r="L102" s="651"/>
      <c r="M102" s="644"/>
      <c r="N102" s="645"/>
      <c r="O102" s="652"/>
      <c r="P102" s="653"/>
      <c r="Q102" s="654"/>
      <c r="R102" s="654"/>
    </row>
    <row r="103">
      <c r="A103" s="712">
        <f t="shared" si="30"/>
        <v>30</v>
      </c>
      <c r="B103" s="650" t="s">
        <v>383</v>
      </c>
      <c r="C103" s="637" t="str">
        <f t="shared" si="26"/>
        <v>Paid</v>
      </c>
      <c r="D103" s="637">
        <f t="shared" si="27"/>
        <v>150</v>
      </c>
      <c r="E103" s="678"/>
      <c r="F103" s="680"/>
      <c r="G103" s="640">
        <v>150.0</v>
      </c>
      <c r="H103" s="642"/>
      <c r="I103" s="642">
        <f t="shared" si="28"/>
        <v>150</v>
      </c>
      <c r="J103" s="643">
        <f t="shared" si="29"/>
        <v>0</v>
      </c>
      <c r="K103" s="605"/>
      <c r="L103" s="675" t="s">
        <v>319</v>
      </c>
      <c r="M103" s="644"/>
      <c r="N103" s="645"/>
      <c r="O103" s="658">
        <v>150.0</v>
      </c>
      <c r="P103" s="653"/>
      <c r="Q103" s="654"/>
      <c r="R103" s="654"/>
    </row>
    <row r="104">
      <c r="A104" s="712">
        <f t="shared" si="30"/>
        <v>31</v>
      </c>
      <c r="B104" s="650" t="s">
        <v>384</v>
      </c>
      <c r="C104" s="637" t="str">
        <f t="shared" si="26"/>
        <v>Paid</v>
      </c>
      <c r="D104" s="637">
        <f t="shared" si="27"/>
        <v>100</v>
      </c>
      <c r="E104" s="682"/>
      <c r="F104" s="680"/>
      <c r="G104" s="640">
        <v>150.0</v>
      </c>
      <c r="H104" s="642"/>
      <c r="I104" s="642">
        <f t="shared" si="28"/>
        <v>150</v>
      </c>
      <c r="J104" s="643">
        <f t="shared" si="29"/>
        <v>50</v>
      </c>
      <c r="K104" s="605"/>
      <c r="L104" s="675" t="s">
        <v>321</v>
      </c>
      <c r="M104" s="644">
        <v>100.0</v>
      </c>
      <c r="N104" s="645"/>
      <c r="O104" s="652"/>
      <c r="P104" s="653"/>
      <c r="Q104" s="654"/>
      <c r="R104" s="654"/>
    </row>
    <row r="105">
      <c r="A105" s="712">
        <f t="shared" si="30"/>
        <v>32</v>
      </c>
      <c r="B105" s="725" t="s">
        <v>385</v>
      </c>
      <c r="C105" s="637" t="str">
        <f t="shared" si="26"/>
        <v>Pending</v>
      </c>
      <c r="D105" s="637">
        <f t="shared" si="27"/>
        <v>0</v>
      </c>
      <c r="E105" s="731"/>
      <c r="F105" s="680"/>
      <c r="G105" s="640"/>
      <c r="H105" s="642"/>
      <c r="I105" s="642">
        <f t="shared" si="28"/>
        <v>0</v>
      </c>
      <c r="J105" s="643">
        <f t="shared" si="29"/>
        <v>0</v>
      </c>
      <c r="K105" s="605"/>
      <c r="L105" s="651"/>
      <c r="M105" s="644"/>
      <c r="N105" s="645"/>
      <c r="O105" s="652"/>
      <c r="P105" s="653"/>
      <c r="Q105" s="654"/>
      <c r="R105" s="654"/>
    </row>
    <row r="106">
      <c r="A106" s="712">
        <f t="shared" si="30"/>
        <v>33</v>
      </c>
      <c r="B106" s="650" t="s">
        <v>386</v>
      </c>
      <c r="C106" s="637" t="str">
        <f t="shared" si="26"/>
        <v>Paid</v>
      </c>
      <c r="D106" s="637">
        <f t="shared" si="27"/>
        <v>250</v>
      </c>
      <c r="E106" s="678"/>
      <c r="F106" s="680"/>
      <c r="G106" s="640">
        <v>250.0</v>
      </c>
      <c r="H106" s="642"/>
      <c r="I106" s="642">
        <f t="shared" si="28"/>
        <v>250</v>
      </c>
      <c r="J106" s="643">
        <f t="shared" si="29"/>
        <v>0</v>
      </c>
      <c r="K106" s="605"/>
      <c r="L106" s="651"/>
      <c r="M106" s="644">
        <v>250.0</v>
      </c>
      <c r="N106" s="645"/>
      <c r="O106" s="652"/>
      <c r="P106" s="653"/>
      <c r="Q106" s="654"/>
      <c r="R106" s="654"/>
    </row>
    <row r="107">
      <c r="A107" s="712">
        <f t="shared" si="30"/>
        <v>34</v>
      </c>
      <c r="B107" s="650" t="s">
        <v>387</v>
      </c>
      <c r="C107" s="637" t="str">
        <f t="shared" si="26"/>
        <v>Paid</v>
      </c>
      <c r="D107" s="637">
        <f t="shared" si="27"/>
        <v>150</v>
      </c>
      <c r="E107" s="678"/>
      <c r="F107" s="680"/>
      <c r="G107" s="640">
        <v>150.0</v>
      </c>
      <c r="H107" s="642"/>
      <c r="I107" s="642">
        <f t="shared" si="28"/>
        <v>150</v>
      </c>
      <c r="J107" s="643">
        <f t="shared" si="29"/>
        <v>0</v>
      </c>
      <c r="K107" s="605"/>
      <c r="L107" s="675" t="s">
        <v>368</v>
      </c>
      <c r="M107" s="644"/>
      <c r="N107" s="645"/>
      <c r="O107" s="658">
        <v>150.0</v>
      </c>
      <c r="P107" s="653"/>
      <c r="Q107" s="654"/>
      <c r="R107" s="654"/>
    </row>
    <row r="108">
      <c r="A108" s="712">
        <f t="shared" si="30"/>
        <v>35</v>
      </c>
      <c r="B108" s="732" t="s">
        <v>252</v>
      </c>
      <c r="C108" s="637" t="str">
        <f t="shared" si="26"/>
        <v>Pending</v>
      </c>
      <c r="D108" s="637">
        <f t="shared" si="27"/>
        <v>0</v>
      </c>
      <c r="E108" s="678"/>
      <c r="F108" s="680"/>
      <c r="G108" s="640">
        <v>150.0</v>
      </c>
      <c r="H108" s="642"/>
      <c r="I108" s="642">
        <f t="shared" si="28"/>
        <v>150</v>
      </c>
      <c r="J108" s="643">
        <f t="shared" si="29"/>
        <v>150</v>
      </c>
      <c r="K108" s="605"/>
      <c r="L108" s="651"/>
      <c r="M108" s="644"/>
      <c r="N108" s="645"/>
      <c r="O108" s="652"/>
      <c r="P108" s="653"/>
      <c r="Q108" s="654"/>
      <c r="R108" s="654"/>
    </row>
    <row r="109">
      <c r="A109" s="712">
        <f t="shared" si="30"/>
        <v>36</v>
      </c>
      <c r="B109" s="733" t="s">
        <v>388</v>
      </c>
      <c r="C109" s="637" t="str">
        <f t="shared" si="26"/>
        <v>Pending</v>
      </c>
      <c r="D109" s="637">
        <f t="shared" si="27"/>
        <v>0</v>
      </c>
      <c r="E109" s="678"/>
      <c r="F109" s="680"/>
      <c r="G109" s="640">
        <v>150.0</v>
      </c>
      <c r="H109" s="642"/>
      <c r="I109" s="642">
        <f t="shared" si="28"/>
        <v>150</v>
      </c>
      <c r="J109" s="643">
        <f t="shared" si="29"/>
        <v>150</v>
      </c>
      <c r="K109" s="605"/>
      <c r="L109" s="651"/>
      <c r="M109" s="644"/>
      <c r="N109" s="645"/>
      <c r="O109" s="652"/>
      <c r="P109" s="653"/>
      <c r="Q109" s="654"/>
      <c r="R109" s="654"/>
    </row>
    <row r="110">
      <c r="A110" s="712">
        <f t="shared" si="30"/>
        <v>37</v>
      </c>
      <c r="B110" s="733" t="s">
        <v>286</v>
      </c>
      <c r="C110" s="637" t="str">
        <f t="shared" si="26"/>
        <v>Pending</v>
      </c>
      <c r="D110" s="637">
        <f t="shared" si="27"/>
        <v>0</v>
      </c>
      <c r="E110" s="678"/>
      <c r="F110" s="680"/>
      <c r="G110" s="640">
        <v>150.0</v>
      </c>
      <c r="H110" s="642"/>
      <c r="I110" s="642">
        <f t="shared" si="28"/>
        <v>150</v>
      </c>
      <c r="J110" s="643">
        <f t="shared" si="29"/>
        <v>150</v>
      </c>
      <c r="K110" s="605"/>
      <c r="L110" s="675" t="s">
        <v>389</v>
      </c>
      <c r="M110" s="644"/>
      <c r="N110" s="645"/>
      <c r="O110" s="652"/>
      <c r="P110" s="653"/>
      <c r="Q110" s="654"/>
      <c r="R110" s="654"/>
    </row>
    <row r="111">
      <c r="A111" s="712">
        <f t="shared" si="30"/>
        <v>38</v>
      </c>
      <c r="B111" s="733" t="s">
        <v>390</v>
      </c>
      <c r="C111" s="637" t="str">
        <f t="shared" si="26"/>
        <v>Pending</v>
      </c>
      <c r="D111" s="637">
        <f t="shared" si="27"/>
        <v>0</v>
      </c>
      <c r="E111" s="682"/>
      <c r="F111" s="680"/>
      <c r="G111" s="640">
        <v>150.0</v>
      </c>
      <c r="H111" s="642"/>
      <c r="I111" s="642">
        <f t="shared" si="28"/>
        <v>150</v>
      </c>
      <c r="J111" s="643">
        <f t="shared" si="29"/>
        <v>150</v>
      </c>
      <c r="K111" s="605"/>
      <c r="L111" s="651"/>
      <c r="M111" s="644"/>
      <c r="N111" s="645"/>
      <c r="O111" s="652"/>
      <c r="P111" s="653"/>
      <c r="Q111" s="654"/>
      <c r="R111" s="654"/>
    </row>
    <row r="112">
      <c r="A112" s="712" t="str">
        <f t="shared" si="30"/>
        <v/>
      </c>
      <c r="B112" s="650"/>
      <c r="C112" s="637" t="str">
        <f t="shared" si="26"/>
        <v>Pending</v>
      </c>
      <c r="D112" s="637">
        <f t="shared" si="27"/>
        <v>0</v>
      </c>
      <c r="E112" s="730"/>
      <c r="F112" s="680"/>
      <c r="G112" s="640"/>
      <c r="H112" s="642"/>
      <c r="I112" s="642">
        <f t="shared" si="28"/>
        <v>0</v>
      </c>
      <c r="J112" s="643">
        <f t="shared" si="29"/>
        <v>0</v>
      </c>
      <c r="K112" s="605"/>
      <c r="L112" s="651"/>
      <c r="M112" s="644"/>
      <c r="N112" s="645"/>
      <c r="O112" s="652"/>
      <c r="P112" s="653"/>
      <c r="Q112" s="654"/>
      <c r="R112" s="654"/>
    </row>
    <row r="113">
      <c r="A113" s="712" t="str">
        <f t="shared" si="30"/>
        <v/>
      </c>
      <c r="B113" s="732"/>
      <c r="C113" s="637" t="str">
        <f t="shared" si="26"/>
        <v>Pending</v>
      </c>
      <c r="D113" s="637">
        <f t="shared" si="27"/>
        <v>0</v>
      </c>
      <c r="E113" s="730"/>
      <c r="F113" s="680"/>
      <c r="G113" s="640"/>
      <c r="H113" s="642"/>
      <c r="I113" s="642">
        <f t="shared" si="28"/>
        <v>0</v>
      </c>
      <c r="J113" s="643">
        <f t="shared" si="29"/>
        <v>0</v>
      </c>
      <c r="K113" s="605"/>
      <c r="L113" s="651"/>
      <c r="M113" s="644"/>
      <c r="N113" s="645"/>
      <c r="O113" s="652"/>
      <c r="P113" s="653"/>
      <c r="Q113" s="654"/>
      <c r="R113" s="654"/>
    </row>
    <row r="114">
      <c r="A114" s="712" t="str">
        <f t="shared" si="30"/>
        <v/>
      </c>
      <c r="B114" s="732"/>
      <c r="C114" s="637" t="str">
        <f t="shared" si="26"/>
        <v>Pending</v>
      </c>
      <c r="D114" s="637">
        <f t="shared" si="27"/>
        <v>0</v>
      </c>
      <c r="E114" s="730"/>
      <c r="F114" s="680"/>
      <c r="G114" s="640"/>
      <c r="H114" s="642"/>
      <c r="I114" s="642">
        <f t="shared" si="28"/>
        <v>0</v>
      </c>
      <c r="J114" s="643">
        <f t="shared" si="29"/>
        <v>0</v>
      </c>
      <c r="K114" s="605"/>
      <c r="L114" s="651"/>
      <c r="M114" s="644"/>
      <c r="N114" s="645"/>
      <c r="O114" s="652"/>
      <c r="P114" s="653"/>
      <c r="Q114" s="654"/>
      <c r="R114" s="654"/>
    </row>
    <row r="115" collapsed="1">
      <c r="A115" s="712" t="str">
        <f t="shared" si="30"/>
        <v/>
      </c>
      <c r="B115" s="732"/>
      <c r="C115" s="637" t="str">
        <f t="shared" si="26"/>
        <v>Pending</v>
      </c>
      <c r="D115" s="637">
        <f t="shared" si="27"/>
        <v>0</v>
      </c>
      <c r="E115" s="730"/>
      <c r="F115" s="680"/>
      <c r="G115" s="640"/>
      <c r="H115" s="642"/>
      <c r="I115" s="642">
        <f t="shared" si="28"/>
        <v>0</v>
      </c>
      <c r="J115" s="643">
        <f t="shared" si="29"/>
        <v>0</v>
      </c>
      <c r="K115" s="605"/>
      <c r="L115" s="651"/>
      <c r="M115" s="644"/>
      <c r="N115" s="645"/>
      <c r="O115" s="652"/>
      <c r="P115" s="653"/>
      <c r="Q115" s="654"/>
      <c r="R115" s="654"/>
    </row>
    <row r="116" hidden="1" outlineLevel="1">
      <c r="A116" s="634">
        <v>43.0</v>
      </c>
      <c r="B116" s="732"/>
      <c r="C116" s="637" t="str">
        <f t="shared" si="26"/>
        <v>Pending</v>
      </c>
      <c r="D116" s="637">
        <f t="shared" si="27"/>
        <v>0</v>
      </c>
      <c r="E116" s="730"/>
      <c r="F116" s="680"/>
      <c r="G116" s="640"/>
      <c r="H116" s="642"/>
      <c r="I116" s="642">
        <f t="shared" si="28"/>
        <v>0</v>
      </c>
      <c r="J116" s="643">
        <f t="shared" si="29"/>
        <v>0</v>
      </c>
      <c r="K116" s="605"/>
      <c r="L116" s="651"/>
      <c r="M116" s="644"/>
      <c r="N116" s="645"/>
      <c r="O116" s="652"/>
      <c r="P116" s="653"/>
      <c r="Q116" s="654"/>
      <c r="R116" s="654"/>
    </row>
    <row r="117" hidden="1" outlineLevel="1">
      <c r="A117" s="634">
        <v>44.0</v>
      </c>
      <c r="B117" s="732"/>
      <c r="C117" s="637" t="str">
        <f t="shared" si="26"/>
        <v>Pending</v>
      </c>
      <c r="D117" s="637">
        <f t="shared" si="27"/>
        <v>0</v>
      </c>
      <c r="E117" s="730"/>
      <c r="F117" s="680"/>
      <c r="G117" s="640"/>
      <c r="H117" s="642"/>
      <c r="I117" s="642">
        <f t="shared" si="28"/>
        <v>0</v>
      </c>
      <c r="J117" s="643">
        <f t="shared" si="29"/>
        <v>0</v>
      </c>
      <c r="K117" s="605"/>
      <c r="L117" s="651"/>
      <c r="M117" s="644"/>
      <c r="N117" s="645"/>
      <c r="O117" s="652"/>
      <c r="P117" s="653"/>
      <c r="Q117" s="654"/>
      <c r="R117" s="654"/>
    </row>
    <row r="118" hidden="1" outlineLevel="1">
      <c r="A118" s="634">
        <v>45.0</v>
      </c>
      <c r="B118" s="732"/>
      <c r="C118" s="637" t="str">
        <f t="shared" si="26"/>
        <v>Pending</v>
      </c>
      <c r="D118" s="637">
        <f t="shared" si="27"/>
        <v>0</v>
      </c>
      <c r="E118" s="730"/>
      <c r="F118" s="680"/>
      <c r="G118" s="640"/>
      <c r="H118" s="642"/>
      <c r="I118" s="642">
        <f t="shared" si="28"/>
        <v>0</v>
      </c>
      <c r="J118" s="643">
        <f t="shared" si="29"/>
        <v>0</v>
      </c>
      <c r="K118" s="605"/>
      <c r="L118" s="651"/>
      <c r="M118" s="644"/>
      <c r="N118" s="645"/>
      <c r="O118" s="652"/>
      <c r="P118" s="653"/>
      <c r="Q118" s="654"/>
      <c r="R118" s="654"/>
    </row>
    <row r="119" hidden="1" outlineLevel="1">
      <c r="A119" s="634">
        <v>46.0</v>
      </c>
      <c r="B119" s="732"/>
      <c r="C119" s="637" t="str">
        <f t="shared" si="26"/>
        <v>Pending</v>
      </c>
      <c r="D119" s="637">
        <f t="shared" si="27"/>
        <v>0</v>
      </c>
      <c r="E119" s="730"/>
      <c r="F119" s="680"/>
      <c r="G119" s="640"/>
      <c r="H119" s="642"/>
      <c r="I119" s="642">
        <f t="shared" si="28"/>
        <v>0</v>
      </c>
      <c r="J119" s="643">
        <f t="shared" si="29"/>
        <v>0</v>
      </c>
      <c r="K119" s="605"/>
      <c r="L119" s="651"/>
      <c r="M119" s="644"/>
      <c r="N119" s="645"/>
      <c r="O119" s="652"/>
      <c r="P119" s="653"/>
      <c r="Q119" s="654"/>
      <c r="R119" s="654"/>
    </row>
    <row r="120" hidden="1" outlineLevel="1">
      <c r="A120" s="634">
        <v>47.0</v>
      </c>
      <c r="B120" s="732"/>
      <c r="C120" s="637" t="str">
        <f t="shared" si="26"/>
        <v>Pending</v>
      </c>
      <c r="D120" s="637">
        <f t="shared" si="27"/>
        <v>0</v>
      </c>
      <c r="E120" s="730"/>
      <c r="F120" s="680"/>
      <c r="G120" s="640"/>
      <c r="H120" s="642"/>
      <c r="I120" s="642">
        <f t="shared" si="28"/>
        <v>0</v>
      </c>
      <c r="J120" s="643">
        <f t="shared" si="29"/>
        <v>0</v>
      </c>
      <c r="K120" s="605"/>
      <c r="L120" s="651"/>
      <c r="M120" s="644"/>
      <c r="N120" s="645"/>
      <c r="O120" s="652"/>
      <c r="P120" s="653"/>
      <c r="Q120" s="654"/>
      <c r="R120" s="654"/>
    </row>
    <row r="121" hidden="1" outlineLevel="1">
      <c r="A121" s="634">
        <v>48.0</v>
      </c>
      <c r="B121" s="732"/>
      <c r="C121" s="637" t="str">
        <f t="shared" si="26"/>
        <v>Pending</v>
      </c>
      <c r="D121" s="637">
        <f t="shared" si="27"/>
        <v>0</v>
      </c>
      <c r="E121" s="730"/>
      <c r="F121" s="680"/>
      <c r="G121" s="640"/>
      <c r="H121" s="642"/>
      <c r="I121" s="642">
        <f t="shared" si="28"/>
        <v>0</v>
      </c>
      <c r="J121" s="643">
        <f t="shared" si="29"/>
        <v>0</v>
      </c>
      <c r="K121" s="605"/>
      <c r="L121" s="651"/>
      <c r="M121" s="644"/>
      <c r="N121" s="645"/>
      <c r="O121" s="652"/>
      <c r="P121" s="653"/>
      <c r="Q121" s="654"/>
      <c r="R121" s="654"/>
    </row>
    <row r="122" hidden="1" outlineLevel="1">
      <c r="A122" s="634">
        <v>49.0</v>
      </c>
      <c r="B122" s="732"/>
      <c r="C122" s="637" t="str">
        <f t="shared" si="26"/>
        <v>Pending</v>
      </c>
      <c r="D122" s="637">
        <f t="shared" si="27"/>
        <v>0</v>
      </c>
      <c r="E122" s="730"/>
      <c r="F122" s="680"/>
      <c r="G122" s="640"/>
      <c r="H122" s="642"/>
      <c r="I122" s="642">
        <f t="shared" si="28"/>
        <v>0</v>
      </c>
      <c r="J122" s="643">
        <f t="shared" si="29"/>
        <v>0</v>
      </c>
      <c r="K122" s="605"/>
      <c r="L122" s="651"/>
      <c r="M122" s="644"/>
      <c r="N122" s="645"/>
      <c r="O122" s="652"/>
      <c r="P122" s="653"/>
      <c r="Q122" s="654"/>
      <c r="R122" s="654"/>
    </row>
    <row r="123" hidden="1" outlineLevel="1">
      <c r="A123" s="634">
        <v>50.0</v>
      </c>
      <c r="B123" s="732"/>
      <c r="C123" s="637" t="str">
        <f t="shared" si="26"/>
        <v>Pending</v>
      </c>
      <c r="D123" s="637">
        <f t="shared" si="27"/>
        <v>0</v>
      </c>
      <c r="E123" s="730"/>
      <c r="F123" s="680"/>
      <c r="G123" s="640"/>
      <c r="H123" s="642"/>
      <c r="I123" s="642">
        <f t="shared" si="28"/>
        <v>0</v>
      </c>
      <c r="J123" s="643">
        <f t="shared" si="29"/>
        <v>0</v>
      </c>
      <c r="K123" s="605"/>
      <c r="L123" s="651"/>
      <c r="M123" s="644"/>
      <c r="N123" s="645"/>
      <c r="O123" s="652"/>
      <c r="P123" s="653"/>
      <c r="Q123" s="654"/>
      <c r="R123" s="654"/>
    </row>
    <row r="124">
      <c r="A124" s="734"/>
      <c r="B124" s="735" t="s">
        <v>256</v>
      </c>
      <c r="C124" s="619" t="str">
        <f t="shared" si="26"/>
        <v>Pending</v>
      </c>
      <c r="D124" s="637">
        <f t="shared" si="27"/>
        <v>0</v>
      </c>
      <c r="E124" s="736"/>
      <c r="F124" s="737"/>
      <c r="G124" s="734"/>
      <c r="H124" s="738"/>
      <c r="I124" s="739"/>
      <c r="J124" s="739"/>
      <c r="K124" s="740"/>
      <c r="L124" s="651"/>
      <c r="M124" s="624"/>
      <c r="N124" s="741"/>
      <c r="O124" s="742"/>
      <c r="P124" s="742"/>
      <c r="Q124" s="739"/>
      <c r="R124" s="739"/>
    </row>
    <row r="125">
      <c r="A125" s="743" t="str">
        <f t="shared" ref="A125:A130" si="31">IF(B125="","",ROW(1:1))</f>
        <v/>
      </c>
      <c r="B125" s="744"/>
      <c r="C125" s="637" t="str">
        <f t="shared" si="26"/>
        <v>Pending</v>
      </c>
      <c r="D125" s="637">
        <f t="shared" si="27"/>
        <v>0</v>
      </c>
      <c r="E125" s="745" t="s">
        <v>258</v>
      </c>
      <c r="F125" s="746"/>
      <c r="G125" s="747"/>
      <c r="H125" s="748"/>
      <c r="I125" s="642">
        <f t="shared" ref="I125:I160" si="32">G125+H125</f>
        <v>0</v>
      </c>
      <c r="J125" s="643">
        <f t="shared" ref="J125:J160" si="33">I125-SUM(M125:Q125)</f>
        <v>0</v>
      </c>
      <c r="K125" s="749"/>
      <c r="L125" s="651"/>
      <c r="M125" s="644"/>
      <c r="N125" s="645"/>
      <c r="O125" s="652"/>
      <c r="P125" s="653"/>
      <c r="Q125" s="654"/>
      <c r="R125" s="654"/>
    </row>
    <row r="126">
      <c r="A126" s="743">
        <f t="shared" si="31"/>
        <v>2</v>
      </c>
      <c r="B126" s="744" t="s">
        <v>259</v>
      </c>
      <c r="C126" s="637" t="str">
        <f t="shared" si="26"/>
        <v>Paid</v>
      </c>
      <c r="D126" s="637">
        <f t="shared" si="27"/>
        <v>200</v>
      </c>
      <c r="E126" s="750"/>
      <c r="F126" s="746"/>
      <c r="G126" s="751">
        <v>300.0</v>
      </c>
      <c r="H126" s="752"/>
      <c r="I126" s="642">
        <f t="shared" si="32"/>
        <v>300</v>
      </c>
      <c r="J126" s="643">
        <f t="shared" si="33"/>
        <v>100</v>
      </c>
      <c r="K126" s="749"/>
      <c r="L126" s="675" t="s">
        <v>391</v>
      </c>
      <c r="M126" s="644"/>
      <c r="N126" s="645"/>
      <c r="O126" s="652"/>
      <c r="P126" s="676">
        <v>200.0</v>
      </c>
      <c r="Q126" s="654"/>
      <c r="R126" s="654"/>
    </row>
    <row r="127">
      <c r="A127" s="743">
        <f t="shared" si="31"/>
        <v>3</v>
      </c>
      <c r="B127" s="744" t="s">
        <v>260</v>
      </c>
      <c r="C127" s="637" t="str">
        <f t="shared" si="26"/>
        <v>Paid</v>
      </c>
      <c r="D127" s="637">
        <f t="shared" si="27"/>
        <v>300</v>
      </c>
      <c r="E127" s="750"/>
      <c r="F127" s="746"/>
      <c r="G127" s="751">
        <v>300.0</v>
      </c>
      <c r="H127" s="752"/>
      <c r="I127" s="642">
        <f t="shared" si="32"/>
        <v>300</v>
      </c>
      <c r="J127" s="643">
        <f t="shared" si="33"/>
        <v>0</v>
      </c>
      <c r="K127" s="749"/>
      <c r="L127" s="651"/>
      <c r="M127" s="644"/>
      <c r="N127" s="645"/>
      <c r="O127" s="658">
        <v>300.0</v>
      </c>
      <c r="P127" s="653"/>
      <c r="Q127" s="654"/>
      <c r="R127" s="654"/>
    </row>
    <row r="128">
      <c r="A128" s="743">
        <f t="shared" si="31"/>
        <v>4</v>
      </c>
      <c r="B128" s="744" t="s">
        <v>261</v>
      </c>
      <c r="C128" s="637" t="str">
        <f t="shared" si="26"/>
        <v>Paid</v>
      </c>
      <c r="D128" s="637">
        <f t="shared" si="27"/>
        <v>300</v>
      </c>
      <c r="E128" s="750"/>
      <c r="F128" s="746"/>
      <c r="G128" s="751">
        <v>300.0</v>
      </c>
      <c r="H128" s="752"/>
      <c r="I128" s="642">
        <f t="shared" si="32"/>
        <v>300</v>
      </c>
      <c r="J128" s="643">
        <f t="shared" si="33"/>
        <v>0</v>
      </c>
      <c r="K128" s="749"/>
      <c r="L128" s="651"/>
      <c r="M128" s="644"/>
      <c r="N128" s="645"/>
      <c r="O128" s="658">
        <v>300.0</v>
      </c>
      <c r="P128" s="676"/>
      <c r="Q128" s="654"/>
      <c r="R128" s="654"/>
    </row>
    <row r="129">
      <c r="A129" s="743">
        <f t="shared" si="31"/>
        <v>5</v>
      </c>
      <c r="B129" s="744" t="s">
        <v>262</v>
      </c>
      <c r="C129" s="637" t="str">
        <f t="shared" si="26"/>
        <v>Pending</v>
      </c>
      <c r="D129" s="637">
        <f t="shared" si="27"/>
        <v>0</v>
      </c>
      <c r="E129" s="750"/>
      <c r="F129" s="746"/>
      <c r="G129" s="751">
        <v>200.0</v>
      </c>
      <c r="H129" s="752"/>
      <c r="I129" s="642">
        <f t="shared" si="32"/>
        <v>200</v>
      </c>
      <c r="J129" s="643">
        <f t="shared" si="33"/>
        <v>200</v>
      </c>
      <c r="K129" s="749"/>
      <c r="L129" s="675" t="s">
        <v>392</v>
      </c>
      <c r="M129" s="644"/>
      <c r="N129" s="645"/>
      <c r="O129" s="652"/>
      <c r="P129" s="653"/>
      <c r="Q129" s="654"/>
      <c r="R129" s="654"/>
    </row>
    <row r="130">
      <c r="A130" s="743" t="str">
        <f t="shared" si="31"/>
        <v/>
      </c>
      <c r="B130" s="744"/>
      <c r="C130" s="637" t="str">
        <f t="shared" si="26"/>
        <v>Pending</v>
      </c>
      <c r="D130" s="637">
        <f t="shared" si="27"/>
        <v>0</v>
      </c>
      <c r="E130" s="745" t="s">
        <v>264</v>
      </c>
      <c r="F130" s="746"/>
      <c r="G130" s="753"/>
      <c r="H130" s="752"/>
      <c r="I130" s="642">
        <f t="shared" si="32"/>
        <v>0</v>
      </c>
      <c r="J130" s="643">
        <f t="shared" si="33"/>
        <v>0</v>
      </c>
      <c r="K130" s="749"/>
      <c r="L130" s="651"/>
      <c r="M130" s="644"/>
      <c r="N130" s="645"/>
      <c r="O130" s="652"/>
      <c r="P130" s="653"/>
      <c r="Q130" s="654"/>
      <c r="R130" s="654"/>
    </row>
    <row r="131">
      <c r="A131" s="743">
        <f t="shared" ref="A131:A133" si="34">IF(B131="","",ROW(8:8))</f>
        <v>8</v>
      </c>
      <c r="B131" s="744" t="s">
        <v>266</v>
      </c>
      <c r="C131" s="637" t="str">
        <f t="shared" si="26"/>
        <v>Paid</v>
      </c>
      <c r="D131" s="637">
        <f t="shared" si="27"/>
        <v>200</v>
      </c>
      <c r="E131" s="750"/>
      <c r="F131" s="746"/>
      <c r="G131" s="751">
        <v>200.0</v>
      </c>
      <c r="H131" s="752"/>
      <c r="I131" s="642">
        <f t="shared" si="32"/>
        <v>200</v>
      </c>
      <c r="J131" s="643">
        <f t="shared" si="33"/>
        <v>0</v>
      </c>
      <c r="K131" s="749"/>
      <c r="L131" s="675" t="s">
        <v>368</v>
      </c>
      <c r="M131" s="644"/>
      <c r="N131" s="645"/>
      <c r="O131" s="658">
        <v>200.0</v>
      </c>
      <c r="P131" s="653"/>
      <c r="Q131" s="654"/>
      <c r="R131" s="654"/>
    </row>
    <row r="132">
      <c r="A132" s="743">
        <f t="shared" si="34"/>
        <v>9</v>
      </c>
      <c r="B132" s="744" t="s">
        <v>267</v>
      </c>
      <c r="C132" s="637" t="str">
        <f t="shared" si="26"/>
        <v>Paid</v>
      </c>
      <c r="D132" s="637">
        <f t="shared" si="27"/>
        <v>300</v>
      </c>
      <c r="E132" s="750"/>
      <c r="F132" s="746"/>
      <c r="G132" s="751">
        <v>300.0</v>
      </c>
      <c r="H132" s="752"/>
      <c r="I132" s="642">
        <f t="shared" si="32"/>
        <v>300</v>
      </c>
      <c r="J132" s="643">
        <f t="shared" si="33"/>
        <v>0</v>
      </c>
      <c r="K132" s="749"/>
      <c r="L132" s="675" t="s">
        <v>393</v>
      </c>
      <c r="M132" s="644"/>
      <c r="N132" s="645"/>
      <c r="O132" s="652"/>
      <c r="P132" s="676">
        <v>300.0</v>
      </c>
      <c r="Q132" s="654"/>
      <c r="R132" s="654"/>
    </row>
    <row r="133">
      <c r="A133" s="743">
        <f t="shared" si="34"/>
        <v>10</v>
      </c>
      <c r="B133" s="744" t="s">
        <v>268</v>
      </c>
      <c r="C133" s="637" t="str">
        <f t="shared" si="26"/>
        <v>Pending</v>
      </c>
      <c r="D133" s="637">
        <f t="shared" si="27"/>
        <v>0</v>
      </c>
      <c r="E133" s="750"/>
      <c r="F133" s="746"/>
      <c r="G133" s="751">
        <v>200.0</v>
      </c>
      <c r="H133" s="752"/>
      <c r="I133" s="642">
        <f t="shared" si="32"/>
        <v>200</v>
      </c>
      <c r="J133" s="643">
        <f t="shared" si="33"/>
        <v>200</v>
      </c>
      <c r="K133" s="749"/>
      <c r="L133" s="651"/>
      <c r="M133" s="644"/>
      <c r="N133" s="645"/>
      <c r="O133" s="652"/>
      <c r="P133" s="653"/>
      <c r="Q133" s="654"/>
      <c r="R133" s="654"/>
    </row>
    <row r="134">
      <c r="A134" s="743">
        <f t="shared" ref="A134:A135" si="35">IF(B134="","",ROW(12:12))</f>
        <v>12</v>
      </c>
      <c r="B134" s="744" t="s">
        <v>270</v>
      </c>
      <c r="C134" s="637" t="str">
        <f t="shared" si="26"/>
        <v>Pending</v>
      </c>
      <c r="D134" s="637">
        <f t="shared" si="27"/>
        <v>0</v>
      </c>
      <c r="E134" s="750"/>
      <c r="F134" s="746"/>
      <c r="G134" s="751">
        <v>250.0</v>
      </c>
      <c r="H134" s="752"/>
      <c r="I134" s="642">
        <f t="shared" si="32"/>
        <v>250</v>
      </c>
      <c r="J134" s="643">
        <f t="shared" si="33"/>
        <v>250</v>
      </c>
      <c r="K134" s="749"/>
      <c r="L134" s="675"/>
      <c r="M134" s="644"/>
      <c r="N134" s="645"/>
      <c r="O134" s="652"/>
      <c r="P134" s="653"/>
      <c r="Q134" s="654"/>
      <c r="R134" s="654"/>
    </row>
    <row r="135">
      <c r="A135" s="743">
        <f t="shared" si="35"/>
        <v>13</v>
      </c>
      <c r="B135" s="744" t="s">
        <v>271</v>
      </c>
      <c r="C135" s="637" t="str">
        <f t="shared" si="26"/>
        <v>Paid</v>
      </c>
      <c r="D135" s="637">
        <f t="shared" si="27"/>
        <v>250</v>
      </c>
      <c r="E135" s="750"/>
      <c r="F135" s="746"/>
      <c r="G135" s="751">
        <v>250.0</v>
      </c>
      <c r="H135" s="752"/>
      <c r="I135" s="642">
        <f t="shared" si="32"/>
        <v>250</v>
      </c>
      <c r="J135" s="643">
        <f t="shared" si="33"/>
        <v>0</v>
      </c>
      <c r="K135" s="749"/>
      <c r="L135" s="675" t="s">
        <v>364</v>
      </c>
      <c r="M135" s="644"/>
      <c r="N135" s="645"/>
      <c r="O135" s="658">
        <v>250.0</v>
      </c>
      <c r="P135" s="653"/>
      <c r="Q135" s="654"/>
      <c r="R135" s="654"/>
    </row>
    <row r="136">
      <c r="A136" s="743" t="str">
        <f>IF(B136="","",ROW(#REF!))</f>
        <v>#REF!</v>
      </c>
      <c r="B136" s="744" t="s">
        <v>272</v>
      </c>
      <c r="C136" s="637" t="str">
        <f t="shared" si="26"/>
        <v>Paid</v>
      </c>
      <c r="D136" s="637">
        <f t="shared" si="27"/>
        <v>250</v>
      </c>
      <c r="E136" s="750"/>
      <c r="F136" s="746"/>
      <c r="G136" s="751">
        <v>250.0</v>
      </c>
      <c r="H136" s="752"/>
      <c r="I136" s="642">
        <f t="shared" si="32"/>
        <v>250</v>
      </c>
      <c r="J136" s="643">
        <f t="shared" si="33"/>
        <v>0</v>
      </c>
      <c r="K136" s="749"/>
      <c r="L136" s="675" t="s">
        <v>364</v>
      </c>
      <c r="M136" s="644"/>
      <c r="N136" s="645"/>
      <c r="O136" s="658">
        <v>250.0</v>
      </c>
      <c r="P136" s="653"/>
      <c r="Q136" s="654"/>
      <c r="R136" s="654"/>
    </row>
    <row r="137">
      <c r="A137" s="743">
        <f>IF(B137="","",ROW(14:14))</f>
        <v>14</v>
      </c>
      <c r="B137" s="754" t="s">
        <v>289</v>
      </c>
      <c r="C137" s="637" t="str">
        <f t="shared" si="26"/>
        <v>Paid</v>
      </c>
      <c r="D137" s="637">
        <f t="shared" si="27"/>
        <v>300</v>
      </c>
      <c r="E137" s="750"/>
      <c r="F137" s="746"/>
      <c r="G137" s="751">
        <v>300.0</v>
      </c>
      <c r="H137" s="752"/>
      <c r="I137" s="642">
        <f t="shared" si="32"/>
        <v>300</v>
      </c>
      <c r="J137" s="643">
        <f t="shared" si="33"/>
        <v>0</v>
      </c>
      <c r="K137" s="749"/>
      <c r="L137" s="675" t="s">
        <v>368</v>
      </c>
      <c r="M137" s="644"/>
      <c r="N137" s="645"/>
      <c r="O137" s="658">
        <v>300.0</v>
      </c>
      <c r="P137" s="653"/>
      <c r="Q137" s="654"/>
      <c r="R137" s="654"/>
    </row>
    <row r="138">
      <c r="A138" s="743" t="str">
        <f>IF(B138="","",ROW(16:16))</f>
        <v/>
      </c>
      <c r="B138" s="744"/>
      <c r="C138" s="637" t="str">
        <f t="shared" si="26"/>
        <v>Pending</v>
      </c>
      <c r="D138" s="637">
        <f t="shared" si="27"/>
        <v>0</v>
      </c>
      <c r="E138" s="750"/>
      <c r="F138" s="746"/>
      <c r="G138" s="753"/>
      <c r="H138" s="752"/>
      <c r="I138" s="642">
        <f t="shared" si="32"/>
        <v>0</v>
      </c>
      <c r="J138" s="643">
        <f t="shared" si="33"/>
        <v>0</v>
      </c>
      <c r="K138" s="749"/>
      <c r="L138" s="651"/>
      <c r="M138" s="644"/>
      <c r="N138" s="645"/>
      <c r="O138" s="652"/>
      <c r="P138" s="653"/>
      <c r="Q138" s="654"/>
      <c r="R138" s="654"/>
    </row>
    <row r="139">
      <c r="A139" s="743" t="str">
        <f>IF(B139="","",ROW(#REF!))</f>
        <v/>
      </c>
      <c r="B139" s="744"/>
      <c r="C139" s="637" t="str">
        <f t="shared" si="26"/>
        <v>Pending</v>
      </c>
      <c r="D139" s="637">
        <f t="shared" si="27"/>
        <v>0</v>
      </c>
      <c r="E139" s="750"/>
      <c r="F139" s="746"/>
      <c r="G139" s="753"/>
      <c r="H139" s="752"/>
      <c r="I139" s="642">
        <f t="shared" si="32"/>
        <v>0</v>
      </c>
      <c r="J139" s="643">
        <f t="shared" si="33"/>
        <v>0</v>
      </c>
      <c r="K139" s="749"/>
      <c r="L139" s="651"/>
      <c r="M139" s="644"/>
      <c r="N139" s="645"/>
      <c r="O139" s="652"/>
      <c r="P139" s="653"/>
      <c r="Q139" s="654"/>
      <c r="R139" s="654"/>
    </row>
    <row r="140">
      <c r="A140" s="743" t="str">
        <f>IF(B140="","",ROW(19:19))</f>
        <v/>
      </c>
      <c r="B140" s="744"/>
      <c r="C140" s="637" t="str">
        <f t="shared" si="26"/>
        <v>Pending</v>
      </c>
      <c r="D140" s="637">
        <f t="shared" si="27"/>
        <v>0</v>
      </c>
      <c r="E140" s="750"/>
      <c r="F140" s="746"/>
      <c r="G140" s="753"/>
      <c r="H140" s="752"/>
      <c r="I140" s="642">
        <f t="shared" si="32"/>
        <v>0</v>
      </c>
      <c r="J140" s="643">
        <f t="shared" si="33"/>
        <v>0</v>
      </c>
      <c r="K140" s="749"/>
      <c r="L140" s="651"/>
      <c r="M140" s="644"/>
      <c r="N140" s="645"/>
      <c r="O140" s="652"/>
      <c r="P140" s="653"/>
      <c r="Q140" s="654"/>
      <c r="R140" s="654"/>
    </row>
    <row r="141">
      <c r="A141" s="743" t="str">
        <f>IF(B141="","",ROW(17:17))</f>
        <v/>
      </c>
      <c r="B141" s="744"/>
      <c r="C141" s="637" t="str">
        <f t="shared" si="26"/>
        <v>Pending</v>
      </c>
      <c r="D141" s="637">
        <f t="shared" si="27"/>
        <v>0</v>
      </c>
      <c r="E141" s="750"/>
      <c r="F141" s="746"/>
      <c r="G141" s="753"/>
      <c r="H141" s="752"/>
      <c r="I141" s="642">
        <f t="shared" si="32"/>
        <v>0</v>
      </c>
      <c r="J141" s="643">
        <f t="shared" si="33"/>
        <v>0</v>
      </c>
      <c r="K141" s="749"/>
      <c r="L141" s="651"/>
      <c r="M141" s="644"/>
      <c r="N141" s="645"/>
      <c r="O141" s="652"/>
      <c r="P141" s="653"/>
      <c r="Q141" s="654"/>
      <c r="R141" s="654"/>
    </row>
    <row r="142">
      <c r="A142" s="743" t="str">
        <f>IF(B142="","",ROW(#REF!))</f>
        <v/>
      </c>
      <c r="B142" s="744"/>
      <c r="C142" s="637" t="str">
        <f t="shared" si="26"/>
        <v>Pending</v>
      </c>
      <c r="D142" s="637">
        <f t="shared" si="27"/>
        <v>0</v>
      </c>
      <c r="E142" s="750"/>
      <c r="F142" s="746"/>
      <c r="G142" s="753"/>
      <c r="H142" s="752"/>
      <c r="I142" s="642">
        <f t="shared" si="32"/>
        <v>0</v>
      </c>
      <c r="J142" s="643">
        <f t="shared" si="33"/>
        <v>0</v>
      </c>
      <c r="K142" s="749"/>
      <c r="L142" s="651"/>
      <c r="M142" s="644"/>
      <c r="N142" s="645"/>
      <c r="O142" s="652"/>
      <c r="P142" s="653"/>
      <c r="Q142" s="654"/>
      <c r="R142" s="654"/>
    </row>
    <row r="143">
      <c r="A143" s="743" t="str">
        <f>IF(B143="","",ROW(21:21))</f>
        <v/>
      </c>
      <c r="B143" s="744"/>
      <c r="C143" s="637" t="str">
        <f t="shared" si="26"/>
        <v>Pending</v>
      </c>
      <c r="D143" s="637">
        <f t="shared" si="27"/>
        <v>0</v>
      </c>
      <c r="E143" s="750"/>
      <c r="F143" s="746"/>
      <c r="G143" s="753"/>
      <c r="H143" s="752"/>
      <c r="I143" s="642">
        <f t="shared" si="32"/>
        <v>0</v>
      </c>
      <c r="J143" s="643">
        <f t="shared" si="33"/>
        <v>0</v>
      </c>
      <c r="K143" s="749"/>
      <c r="L143" s="651"/>
      <c r="M143" s="644"/>
      <c r="N143" s="645"/>
      <c r="O143" s="652"/>
      <c r="P143" s="653"/>
      <c r="Q143" s="654"/>
      <c r="R143" s="654"/>
    </row>
    <row r="144" ht="30.0" customHeight="1">
      <c r="A144" s="743" t="str">
        <f>IF(B144="","",ROW(23:23))</f>
        <v/>
      </c>
      <c r="B144" s="755"/>
      <c r="C144" s="637" t="str">
        <f t="shared" si="26"/>
        <v>Pending</v>
      </c>
      <c r="D144" s="637">
        <f t="shared" si="27"/>
        <v>0</v>
      </c>
      <c r="E144" s="756"/>
      <c r="F144" s="757"/>
      <c r="G144" s="758"/>
      <c r="H144" s="758"/>
      <c r="I144" s="642">
        <f t="shared" si="32"/>
        <v>0</v>
      </c>
      <c r="J144" s="643">
        <f t="shared" si="33"/>
        <v>0</v>
      </c>
      <c r="K144" s="759"/>
      <c r="L144" s="651"/>
      <c r="M144" s="644"/>
      <c r="N144" s="645"/>
      <c r="O144" s="652"/>
      <c r="P144" s="653"/>
      <c r="Q144" s="654"/>
      <c r="R144" s="654"/>
    </row>
    <row r="145">
      <c r="A145" s="760"/>
      <c r="B145" s="761"/>
      <c r="C145" s="637" t="str">
        <f t="shared" si="26"/>
        <v>Pending</v>
      </c>
      <c r="D145" s="637">
        <f t="shared" si="27"/>
        <v>0</v>
      </c>
      <c r="E145" s="762"/>
      <c r="F145" s="763"/>
      <c r="G145" s="764"/>
      <c r="H145" s="765"/>
      <c r="I145" s="694">
        <f t="shared" si="32"/>
        <v>0</v>
      </c>
      <c r="J145" s="695">
        <f t="shared" si="33"/>
        <v>0</v>
      </c>
      <c r="K145" s="605"/>
      <c r="L145" s="696"/>
      <c r="M145" s="644"/>
      <c r="N145" s="697"/>
      <c r="O145" s="698"/>
      <c r="P145" s="699"/>
      <c r="Q145" s="700"/>
      <c r="R145" s="700"/>
    </row>
    <row r="146">
      <c r="A146" s="766"/>
      <c r="B146" s="767" t="s">
        <v>273</v>
      </c>
      <c r="C146" s="601" t="str">
        <f t="shared" si="26"/>
        <v>Pending</v>
      </c>
      <c r="D146" s="601">
        <f t="shared" si="27"/>
        <v>0</v>
      </c>
      <c r="E146" s="768"/>
      <c r="F146" s="769"/>
      <c r="G146" s="766"/>
      <c r="H146" s="770"/>
      <c r="I146" s="770">
        <f t="shared" si="32"/>
        <v>0</v>
      </c>
      <c r="J146" s="770">
        <f t="shared" si="33"/>
        <v>0</v>
      </c>
      <c r="K146" s="766"/>
      <c r="L146" s="771"/>
      <c r="M146" s="607"/>
      <c r="N146" s="772"/>
      <c r="O146" s="773"/>
      <c r="P146" s="773"/>
      <c r="Q146" s="770"/>
      <c r="R146" s="770"/>
    </row>
    <row r="147">
      <c r="A147" s="774">
        <f t="shared" ref="A147:A159" si="36">IF(B147="","",ROW(1:1))</f>
        <v>1</v>
      </c>
      <c r="B147" s="775" t="s">
        <v>394</v>
      </c>
      <c r="C147" s="637" t="str">
        <f t="shared" si="26"/>
        <v>Paid</v>
      </c>
      <c r="D147" s="637">
        <f t="shared" si="27"/>
        <v>150</v>
      </c>
      <c r="E147" s="776"/>
      <c r="F147" s="777"/>
      <c r="G147" s="778">
        <v>150.0</v>
      </c>
      <c r="H147" s="717"/>
      <c r="I147" s="717">
        <f t="shared" si="32"/>
        <v>150</v>
      </c>
      <c r="J147" s="718">
        <f t="shared" si="33"/>
        <v>0</v>
      </c>
      <c r="K147" s="605"/>
      <c r="L147" s="719" t="s">
        <v>368</v>
      </c>
      <c r="M147" s="644"/>
      <c r="N147" s="720"/>
      <c r="O147" s="779">
        <v>150.0</v>
      </c>
      <c r="P147" s="722"/>
      <c r="Q147" s="723"/>
      <c r="R147" s="723"/>
    </row>
    <row r="148">
      <c r="A148" s="774">
        <f t="shared" si="36"/>
        <v>2</v>
      </c>
      <c r="B148" s="635" t="s">
        <v>395</v>
      </c>
      <c r="C148" s="637" t="str">
        <f t="shared" si="26"/>
        <v>Paid</v>
      </c>
      <c r="D148" s="637">
        <f t="shared" si="27"/>
        <v>150</v>
      </c>
      <c r="E148" s="730"/>
      <c r="F148" s="680"/>
      <c r="G148" s="780">
        <v>150.0</v>
      </c>
      <c r="H148" s="642"/>
      <c r="I148" s="642">
        <f t="shared" si="32"/>
        <v>150</v>
      </c>
      <c r="J148" s="643">
        <f t="shared" si="33"/>
        <v>0</v>
      </c>
      <c r="K148" s="605"/>
      <c r="L148" s="675" t="s">
        <v>368</v>
      </c>
      <c r="M148" s="644"/>
      <c r="N148" s="645"/>
      <c r="O148" s="658">
        <v>150.0</v>
      </c>
      <c r="P148" s="653"/>
      <c r="Q148" s="654"/>
      <c r="R148" s="654"/>
    </row>
    <row r="149">
      <c r="A149" s="774">
        <f t="shared" si="36"/>
        <v>3</v>
      </c>
      <c r="B149" s="635" t="s">
        <v>396</v>
      </c>
      <c r="C149" s="637" t="str">
        <f t="shared" si="26"/>
        <v>Paid</v>
      </c>
      <c r="D149" s="637">
        <f t="shared" si="27"/>
        <v>300</v>
      </c>
      <c r="E149" s="730"/>
      <c r="F149" s="680"/>
      <c r="G149" s="780">
        <v>300.0</v>
      </c>
      <c r="H149" s="642"/>
      <c r="I149" s="642">
        <f t="shared" si="32"/>
        <v>300</v>
      </c>
      <c r="J149" s="643">
        <f t="shared" si="33"/>
        <v>0</v>
      </c>
      <c r="K149" s="605"/>
      <c r="L149" s="651"/>
      <c r="M149" s="644"/>
      <c r="N149" s="645"/>
      <c r="O149" s="658">
        <v>300.0</v>
      </c>
      <c r="P149" s="653"/>
      <c r="Q149" s="654"/>
      <c r="R149" s="654"/>
    </row>
    <row r="150">
      <c r="A150" s="774">
        <f t="shared" si="36"/>
        <v>4</v>
      </c>
      <c r="B150" s="635" t="s">
        <v>397</v>
      </c>
      <c r="C150" s="637" t="str">
        <f t="shared" si="26"/>
        <v>Pending</v>
      </c>
      <c r="D150" s="637">
        <f t="shared" si="27"/>
        <v>0</v>
      </c>
      <c r="E150" s="730"/>
      <c r="F150" s="680"/>
      <c r="G150" s="780">
        <v>150.0</v>
      </c>
      <c r="H150" s="642"/>
      <c r="I150" s="642">
        <f t="shared" si="32"/>
        <v>150</v>
      </c>
      <c r="J150" s="643">
        <f t="shared" si="33"/>
        <v>150</v>
      </c>
      <c r="K150" s="605"/>
      <c r="L150" s="651"/>
      <c r="M150" s="644"/>
      <c r="N150" s="645"/>
      <c r="O150" s="652"/>
      <c r="P150" s="653"/>
      <c r="Q150" s="654"/>
      <c r="R150" s="654"/>
    </row>
    <row r="151">
      <c r="A151" s="774">
        <f t="shared" si="36"/>
        <v>5</v>
      </c>
      <c r="B151" s="635" t="s">
        <v>398</v>
      </c>
      <c r="C151" s="637" t="str">
        <f t="shared" si="26"/>
        <v>Pending</v>
      </c>
      <c r="D151" s="637">
        <f t="shared" si="27"/>
        <v>0</v>
      </c>
      <c r="E151" s="730"/>
      <c r="F151" s="680"/>
      <c r="G151" s="780">
        <v>150.0</v>
      </c>
      <c r="H151" s="642"/>
      <c r="I151" s="642">
        <f t="shared" si="32"/>
        <v>150</v>
      </c>
      <c r="J151" s="643">
        <f t="shared" si="33"/>
        <v>150</v>
      </c>
      <c r="K151" s="605"/>
      <c r="L151" s="651"/>
      <c r="M151" s="644"/>
      <c r="N151" s="645"/>
      <c r="O151" s="652"/>
      <c r="P151" s="653"/>
      <c r="Q151" s="654"/>
      <c r="R151" s="654"/>
    </row>
    <row r="152">
      <c r="A152" s="774">
        <f t="shared" si="36"/>
        <v>6</v>
      </c>
      <c r="B152" s="635" t="s">
        <v>399</v>
      </c>
      <c r="C152" s="637" t="str">
        <f t="shared" si="26"/>
        <v>Pending</v>
      </c>
      <c r="D152" s="637">
        <f t="shared" si="27"/>
        <v>0</v>
      </c>
      <c r="E152" s="730"/>
      <c r="F152" s="680"/>
      <c r="G152" s="780">
        <v>150.0</v>
      </c>
      <c r="H152" s="642"/>
      <c r="I152" s="642">
        <f t="shared" si="32"/>
        <v>150</v>
      </c>
      <c r="J152" s="643">
        <f t="shared" si="33"/>
        <v>150</v>
      </c>
      <c r="K152" s="605"/>
      <c r="L152" s="651"/>
      <c r="M152" s="644"/>
      <c r="N152" s="645"/>
      <c r="O152" s="652"/>
      <c r="P152" s="653"/>
      <c r="Q152" s="654"/>
      <c r="R152" s="654"/>
    </row>
    <row r="153">
      <c r="A153" s="774">
        <f t="shared" si="36"/>
        <v>7</v>
      </c>
      <c r="B153" s="635" t="s">
        <v>400</v>
      </c>
      <c r="C153" s="637" t="str">
        <f t="shared" si="26"/>
        <v>Pending</v>
      </c>
      <c r="D153" s="637">
        <f t="shared" si="27"/>
        <v>0</v>
      </c>
      <c r="E153" s="730"/>
      <c r="F153" s="680"/>
      <c r="G153" s="780">
        <v>150.0</v>
      </c>
      <c r="H153" s="781"/>
      <c r="I153" s="782">
        <f t="shared" si="32"/>
        <v>150</v>
      </c>
      <c r="J153" s="783">
        <f t="shared" si="33"/>
        <v>150</v>
      </c>
      <c r="K153" s="605"/>
      <c r="L153" s="651"/>
      <c r="M153" s="644"/>
      <c r="N153" s="645"/>
      <c r="O153" s="652"/>
      <c r="P153" s="653"/>
      <c r="Q153" s="654"/>
      <c r="R153" s="654"/>
    </row>
    <row r="154">
      <c r="A154" s="774">
        <f t="shared" si="36"/>
        <v>8</v>
      </c>
      <c r="B154" s="635" t="s">
        <v>401</v>
      </c>
      <c r="C154" s="637" t="str">
        <f t="shared" si="26"/>
        <v>Pending</v>
      </c>
      <c r="D154" s="637">
        <f t="shared" si="27"/>
        <v>0</v>
      </c>
      <c r="E154" s="730"/>
      <c r="F154" s="680"/>
      <c r="G154" s="780">
        <v>150.0</v>
      </c>
      <c r="H154" s="642"/>
      <c r="I154" s="642">
        <f t="shared" si="32"/>
        <v>150</v>
      </c>
      <c r="J154" s="643">
        <f t="shared" si="33"/>
        <v>150</v>
      </c>
      <c r="K154" s="605"/>
      <c r="L154" s="651"/>
      <c r="M154" s="644"/>
      <c r="N154" s="645"/>
      <c r="O154" s="652"/>
      <c r="P154" s="653"/>
      <c r="Q154" s="654"/>
      <c r="R154" s="654"/>
    </row>
    <row r="155">
      <c r="A155" s="774">
        <f t="shared" si="36"/>
        <v>9</v>
      </c>
      <c r="B155" s="635" t="s">
        <v>402</v>
      </c>
      <c r="C155" s="637" t="str">
        <f t="shared" si="26"/>
        <v>Paid</v>
      </c>
      <c r="D155" s="637">
        <f t="shared" si="27"/>
        <v>120</v>
      </c>
      <c r="E155" s="730"/>
      <c r="F155" s="680"/>
      <c r="G155" s="780">
        <v>150.0</v>
      </c>
      <c r="H155" s="642"/>
      <c r="I155" s="642">
        <f t="shared" si="32"/>
        <v>150</v>
      </c>
      <c r="J155" s="643">
        <f t="shared" si="33"/>
        <v>30</v>
      </c>
      <c r="K155" s="605"/>
      <c r="L155" s="675" t="s">
        <v>403</v>
      </c>
      <c r="M155" s="644">
        <v>120.0</v>
      </c>
      <c r="N155" s="645"/>
      <c r="O155" s="652"/>
      <c r="P155" s="653"/>
      <c r="Q155" s="654"/>
      <c r="R155" s="654"/>
    </row>
    <row r="156">
      <c r="A156" s="774">
        <f t="shared" si="36"/>
        <v>10</v>
      </c>
      <c r="B156" s="635" t="s">
        <v>404</v>
      </c>
      <c r="C156" s="637" t="str">
        <f t="shared" si="26"/>
        <v>Paid</v>
      </c>
      <c r="D156" s="637">
        <f t="shared" si="27"/>
        <v>100</v>
      </c>
      <c r="E156" s="730"/>
      <c r="F156" s="680"/>
      <c r="G156" s="780">
        <v>100.0</v>
      </c>
      <c r="H156" s="642"/>
      <c r="I156" s="642">
        <f t="shared" si="32"/>
        <v>100</v>
      </c>
      <c r="J156" s="643">
        <f t="shared" si="33"/>
        <v>0</v>
      </c>
      <c r="K156" s="605"/>
      <c r="L156" s="675" t="s">
        <v>405</v>
      </c>
      <c r="M156" s="644"/>
      <c r="N156" s="645">
        <v>100.0</v>
      </c>
      <c r="O156" s="652"/>
      <c r="P156" s="653"/>
      <c r="Q156" s="654"/>
      <c r="R156" s="654"/>
    </row>
    <row r="157">
      <c r="A157" s="774">
        <f t="shared" si="36"/>
        <v>11</v>
      </c>
      <c r="B157" s="635" t="s">
        <v>406</v>
      </c>
      <c r="C157" s="637" t="str">
        <f t="shared" si="26"/>
        <v>Pending</v>
      </c>
      <c r="D157" s="637">
        <f t="shared" si="27"/>
        <v>0</v>
      </c>
      <c r="E157" s="730"/>
      <c r="F157" s="680"/>
      <c r="G157" s="780">
        <v>120.0</v>
      </c>
      <c r="H157" s="642"/>
      <c r="I157" s="642">
        <f t="shared" si="32"/>
        <v>120</v>
      </c>
      <c r="J157" s="643">
        <f t="shared" si="33"/>
        <v>120</v>
      </c>
      <c r="K157" s="605"/>
      <c r="L157" s="651"/>
      <c r="M157" s="644"/>
      <c r="N157" s="645"/>
      <c r="O157" s="652"/>
      <c r="P157" s="653"/>
      <c r="Q157" s="654"/>
      <c r="R157" s="654"/>
    </row>
    <row r="158">
      <c r="A158" s="774" t="str">
        <f t="shared" si="36"/>
        <v/>
      </c>
      <c r="B158" s="784"/>
      <c r="C158" s="637" t="str">
        <f t="shared" si="26"/>
        <v>Pending</v>
      </c>
      <c r="D158" s="637">
        <f t="shared" si="27"/>
        <v>0</v>
      </c>
      <c r="E158" s="730"/>
      <c r="F158" s="680"/>
      <c r="G158" s="785"/>
      <c r="H158" s="642"/>
      <c r="I158" s="642">
        <f t="shared" si="32"/>
        <v>0</v>
      </c>
      <c r="J158" s="643">
        <f t="shared" si="33"/>
        <v>0</v>
      </c>
      <c r="K158" s="605"/>
      <c r="L158" s="651"/>
      <c r="M158" s="644"/>
      <c r="N158" s="645"/>
      <c r="O158" s="652"/>
      <c r="P158" s="653"/>
      <c r="Q158" s="654"/>
      <c r="R158" s="654"/>
    </row>
    <row r="159">
      <c r="A159" s="774" t="str">
        <f t="shared" si="36"/>
        <v/>
      </c>
      <c r="B159" s="784"/>
      <c r="C159" s="637" t="str">
        <f t="shared" si="26"/>
        <v>Pending</v>
      </c>
      <c r="D159" s="637">
        <f t="shared" si="27"/>
        <v>0</v>
      </c>
      <c r="E159" s="730"/>
      <c r="F159" s="680"/>
      <c r="G159" s="785"/>
      <c r="H159" s="642"/>
      <c r="I159" s="642">
        <f t="shared" si="32"/>
        <v>0</v>
      </c>
      <c r="J159" s="643">
        <f t="shared" si="33"/>
        <v>0</v>
      </c>
      <c r="K159" s="605"/>
      <c r="L159" s="651"/>
      <c r="M159" s="644"/>
      <c r="N159" s="645"/>
      <c r="O159" s="652"/>
      <c r="P159" s="653"/>
      <c r="Q159" s="654"/>
      <c r="R159" s="654"/>
    </row>
    <row r="160">
      <c r="A160" s="774" t="str">
        <f>IF(B160="","",ROW(#REF!))</f>
        <v/>
      </c>
      <c r="B160" s="784"/>
      <c r="C160" s="637" t="str">
        <f t="shared" si="26"/>
        <v>Pending</v>
      </c>
      <c r="D160" s="637">
        <f t="shared" si="27"/>
        <v>0</v>
      </c>
      <c r="E160" s="730"/>
      <c r="F160" s="680"/>
      <c r="G160" s="785"/>
      <c r="H160" s="642"/>
      <c r="I160" s="642">
        <f t="shared" si="32"/>
        <v>0</v>
      </c>
      <c r="J160" s="643">
        <f t="shared" si="33"/>
        <v>0</v>
      </c>
      <c r="K160" s="605"/>
      <c r="L160" s="651"/>
      <c r="M160" s="644"/>
      <c r="N160" s="645"/>
      <c r="O160" s="652"/>
      <c r="P160" s="653"/>
      <c r="Q160" s="654"/>
      <c r="R160" s="654"/>
    </row>
  </sheetData>
  <mergeCells count="13">
    <mergeCell ref="E79:E82"/>
    <mergeCell ref="E83:E90"/>
    <mergeCell ref="E93:E96"/>
    <mergeCell ref="E97:E98"/>
    <mergeCell ref="E102:E104"/>
    <mergeCell ref="E105:E111"/>
    <mergeCell ref="E23:E33"/>
    <mergeCell ref="E36:E43"/>
    <mergeCell ref="E45:E46"/>
    <mergeCell ref="E48:E51"/>
    <mergeCell ref="E53:E54"/>
    <mergeCell ref="E56:E58"/>
    <mergeCell ref="E73:E78"/>
  </mergeCells>
  <conditionalFormatting sqref="C7:D160 B10:B13">
    <cfRule type="containsText" dxfId="7" priority="1" operator="containsText" text="Pending">
      <formula>NOT(ISERROR(SEARCH(("Pending"),(C7))))</formula>
    </cfRule>
  </conditionalFormatting>
  <conditionalFormatting sqref="C7:D160 B10:B13">
    <cfRule type="containsText" dxfId="8" priority="2" operator="containsText" text="Paid">
      <formula>NOT(ISERROR(SEARCH(("Paid"),(C7))))</formula>
    </cfRule>
  </conditionalFormatting>
  <conditionalFormatting sqref="D9:D160">
    <cfRule type="cellIs" dxfId="8" priority="3" operator="greaterThan">
      <formula>0</formula>
    </cfRule>
  </conditionalFormatting>
  <conditionalFormatting sqref="D9:D160">
    <cfRule type="notContainsBlanks" dxfId="7" priority="4">
      <formula>LEN(TRIM(D9))&gt;0</formula>
    </cfRule>
  </conditionalFormatting>
  <hyperlinks>
    <hyperlink r:id="rId1" ref="A8"/>
  </hyperlinks>
  <drawing r:id="rId2"/>
  <tableParts count="3">
    <tablePart r:id="rId6"/>
    <tablePart r:id="rId7"/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86"/>
      <c r="B1" s="787"/>
      <c r="C1" s="787"/>
      <c r="D1" s="787"/>
    </row>
    <row r="2">
      <c r="A2" s="786"/>
      <c r="B2" s="787"/>
      <c r="C2" s="787"/>
      <c r="D2" s="787"/>
    </row>
    <row r="3">
      <c r="A3" s="786"/>
      <c r="B3" s="787"/>
      <c r="C3" s="787"/>
      <c r="D3" s="787"/>
    </row>
    <row r="4">
      <c r="A4" s="786"/>
      <c r="B4" s="787"/>
      <c r="C4" s="787"/>
      <c r="D4" s="787"/>
    </row>
    <row r="5">
      <c r="A5" s="786"/>
      <c r="B5" s="787"/>
      <c r="C5" s="787"/>
      <c r="D5" s="787"/>
    </row>
    <row r="6">
      <c r="A6" s="788" t="s">
        <v>175</v>
      </c>
      <c r="B6" s="787">
        <v>150.0</v>
      </c>
      <c r="C6" s="787" t="s">
        <v>407</v>
      </c>
      <c r="D6" s="787" t="s">
        <v>407</v>
      </c>
      <c r="E6" s="789">
        <f t="shared" ref="E6:E9" si="1">SUMIF(C6:C28,"is",B6:B28) </f>
        <v>900</v>
      </c>
    </row>
    <row r="7">
      <c r="A7" s="786" t="s">
        <v>408</v>
      </c>
      <c r="B7" s="787">
        <v>150.0</v>
      </c>
      <c r="C7" s="787" t="s">
        <v>409</v>
      </c>
      <c r="D7" s="787" t="s">
        <v>409</v>
      </c>
      <c r="E7" s="789">
        <f t="shared" si="1"/>
        <v>750</v>
      </c>
    </row>
    <row r="8">
      <c r="A8" s="788" t="s">
        <v>179</v>
      </c>
      <c r="B8" s="787">
        <v>150.0</v>
      </c>
      <c r="C8" s="787" t="s">
        <v>410</v>
      </c>
      <c r="D8" s="787" t="s">
        <v>410</v>
      </c>
      <c r="E8" s="789">
        <f t="shared" si="1"/>
        <v>900</v>
      </c>
    </row>
    <row r="9">
      <c r="A9" s="786" t="s">
        <v>180</v>
      </c>
      <c r="B9" s="787">
        <v>150.0</v>
      </c>
      <c r="C9" s="787" t="s">
        <v>411</v>
      </c>
      <c r="D9" s="787" t="s">
        <v>411</v>
      </c>
      <c r="E9" s="789">
        <f t="shared" si="1"/>
        <v>900</v>
      </c>
    </row>
    <row r="10">
      <c r="A10" s="788" t="s">
        <v>181</v>
      </c>
      <c r="B10" s="787">
        <v>150.0</v>
      </c>
      <c r="C10" s="787" t="s">
        <v>407</v>
      </c>
    </row>
    <row r="11">
      <c r="A11" s="786" t="s">
        <v>183</v>
      </c>
      <c r="B11" s="787">
        <v>150.0</v>
      </c>
      <c r="C11" s="787" t="s">
        <v>409</v>
      </c>
    </row>
    <row r="12">
      <c r="A12" s="786" t="s">
        <v>184</v>
      </c>
      <c r="B12" s="787">
        <v>150.0</v>
      </c>
      <c r="C12" s="787" t="s">
        <v>410</v>
      </c>
    </row>
    <row r="13">
      <c r="A13" s="786" t="s">
        <v>185</v>
      </c>
      <c r="B13" s="787">
        <v>150.0</v>
      </c>
      <c r="C13" s="787" t="s">
        <v>411</v>
      </c>
    </row>
    <row r="14">
      <c r="A14" s="788" t="s">
        <v>186</v>
      </c>
      <c r="B14" s="787">
        <v>150.0</v>
      </c>
      <c r="C14" s="787" t="s">
        <v>407</v>
      </c>
    </row>
    <row r="15">
      <c r="A15" s="786" t="s">
        <v>188</v>
      </c>
      <c r="B15" s="787">
        <v>150.0</v>
      </c>
      <c r="C15" s="787" t="s">
        <v>409</v>
      </c>
    </row>
    <row r="16">
      <c r="A16" s="786" t="s">
        <v>189</v>
      </c>
      <c r="B16" s="787">
        <v>150.0</v>
      </c>
      <c r="C16" s="787" t="s">
        <v>410</v>
      </c>
    </row>
    <row r="17">
      <c r="A17" s="786" t="s">
        <v>190</v>
      </c>
      <c r="B17" s="787">
        <v>150.0</v>
      </c>
      <c r="C17" s="787" t="s">
        <v>411</v>
      </c>
    </row>
    <row r="18">
      <c r="A18" s="786" t="s">
        <v>191</v>
      </c>
      <c r="B18" s="787">
        <v>150.0</v>
      </c>
      <c r="C18" s="787" t="s">
        <v>407</v>
      </c>
    </row>
    <row r="19">
      <c r="A19" s="786" t="s">
        <v>191</v>
      </c>
      <c r="B19" s="787">
        <v>150.0</v>
      </c>
      <c r="C19" s="787" t="s">
        <v>409</v>
      </c>
    </row>
    <row r="20">
      <c r="A20" s="786" t="s">
        <v>192</v>
      </c>
      <c r="B20" s="787">
        <v>150.0</v>
      </c>
      <c r="C20" s="787" t="s">
        <v>410</v>
      </c>
    </row>
    <row r="21">
      <c r="A21" s="786" t="s">
        <v>193</v>
      </c>
      <c r="B21" s="787">
        <v>150.0</v>
      </c>
      <c r="C21" s="787" t="s">
        <v>411</v>
      </c>
    </row>
    <row r="22">
      <c r="A22" s="786" t="s">
        <v>194</v>
      </c>
      <c r="B22" s="787">
        <v>150.0</v>
      </c>
      <c r="C22" s="787" t="s">
        <v>407</v>
      </c>
    </row>
    <row r="23">
      <c r="A23" s="786" t="s">
        <v>195</v>
      </c>
      <c r="B23" s="787">
        <v>150.0</v>
      </c>
      <c r="C23" s="787" t="s">
        <v>409</v>
      </c>
    </row>
    <row r="24">
      <c r="A24" s="786" t="s">
        <v>412</v>
      </c>
      <c r="B24" s="787">
        <v>150.0</v>
      </c>
      <c r="C24" s="787" t="s">
        <v>410</v>
      </c>
    </row>
    <row r="25">
      <c r="A25" s="786" t="s">
        <v>196</v>
      </c>
      <c r="B25" s="787">
        <v>150.0</v>
      </c>
      <c r="C25" s="787" t="s">
        <v>411</v>
      </c>
    </row>
    <row r="26">
      <c r="A26" s="786" t="s">
        <v>197</v>
      </c>
      <c r="B26" s="787">
        <v>150.0</v>
      </c>
      <c r="C26" s="787" t="s">
        <v>407</v>
      </c>
    </row>
    <row r="27">
      <c r="A27" s="788" t="s">
        <v>198</v>
      </c>
      <c r="B27" s="787">
        <v>150.0</v>
      </c>
      <c r="C27" s="787" t="s">
        <v>409</v>
      </c>
    </row>
    <row r="28">
      <c r="A28" s="786" t="s">
        <v>200</v>
      </c>
      <c r="B28" s="787">
        <v>150.0</v>
      </c>
      <c r="C28" s="787" t="s">
        <v>410</v>
      </c>
    </row>
    <row r="29">
      <c r="A29" s="786" t="s">
        <v>201</v>
      </c>
      <c r="B29" s="787">
        <v>150.0</v>
      </c>
      <c r="C29" s="787" t="s">
        <v>411</v>
      </c>
    </row>
    <row r="30">
      <c r="A30" s="786" t="s">
        <v>202</v>
      </c>
      <c r="B30" s="787">
        <v>150.0</v>
      </c>
      <c r="C30" s="787" t="s">
        <v>407</v>
      </c>
    </row>
    <row r="31">
      <c r="A31" s="786" t="s">
        <v>203</v>
      </c>
      <c r="B31" s="787">
        <v>150.0</v>
      </c>
      <c r="C31" s="787" t="s">
        <v>409</v>
      </c>
    </row>
    <row r="32">
      <c r="A32" s="786" t="s">
        <v>204</v>
      </c>
      <c r="B32" s="787">
        <v>150.0</v>
      </c>
      <c r="C32" s="787" t="s">
        <v>410</v>
      </c>
    </row>
    <row r="33">
      <c r="A33" s="786" t="s">
        <v>205</v>
      </c>
      <c r="B33" s="787">
        <v>150.0</v>
      </c>
      <c r="C33" s="787" t="s">
        <v>411</v>
      </c>
    </row>
    <row r="34">
      <c r="A34" s="786" t="s">
        <v>206</v>
      </c>
      <c r="B34" s="787">
        <v>150.0</v>
      </c>
      <c r="C34" s="787" t="s">
        <v>407</v>
      </c>
    </row>
    <row r="35">
      <c r="A35" s="788" t="s">
        <v>207</v>
      </c>
      <c r="B35" s="787">
        <v>150.0</v>
      </c>
      <c r="C35" s="787" t="s">
        <v>409</v>
      </c>
    </row>
    <row r="36">
      <c r="A36" s="786" t="s">
        <v>208</v>
      </c>
      <c r="B36" s="787">
        <v>150.0</v>
      </c>
      <c r="C36" s="787" t="s">
        <v>410</v>
      </c>
    </row>
    <row r="37">
      <c r="A37" s="788" t="s">
        <v>209</v>
      </c>
      <c r="B37" s="787">
        <v>1.0</v>
      </c>
      <c r="C37" s="787" t="s">
        <v>411</v>
      </c>
    </row>
    <row r="38">
      <c r="A38" s="786" t="s">
        <v>210</v>
      </c>
      <c r="B38" s="787"/>
      <c r="C38" s="787" t="s">
        <v>407</v>
      </c>
    </row>
    <row r="39">
      <c r="A39" s="786" t="s">
        <v>211</v>
      </c>
      <c r="B39" s="787">
        <v>150.0</v>
      </c>
      <c r="C39" s="787" t="s">
        <v>409</v>
      </c>
    </row>
    <row r="40">
      <c r="A40" s="786" t="s">
        <v>212</v>
      </c>
      <c r="B40" s="787">
        <v>150.0</v>
      </c>
      <c r="C40" s="787" t="s">
        <v>410</v>
      </c>
    </row>
    <row r="41">
      <c r="A41" s="788" t="s">
        <v>213</v>
      </c>
      <c r="B41" s="787">
        <v>150.0</v>
      </c>
      <c r="C41" s="787" t="s">
        <v>411</v>
      </c>
    </row>
    <row r="42">
      <c r="A42" s="786" t="s">
        <v>214</v>
      </c>
      <c r="B42" s="787">
        <v>150.0</v>
      </c>
      <c r="C42" s="787" t="s">
        <v>407</v>
      </c>
    </row>
    <row r="43">
      <c r="A43" s="788" t="s">
        <v>215</v>
      </c>
      <c r="B43" s="787">
        <v>150.0</v>
      </c>
      <c r="C43" s="787" t="s">
        <v>409</v>
      </c>
    </row>
    <row r="44">
      <c r="A44" s="786" t="s">
        <v>216</v>
      </c>
      <c r="B44" s="787">
        <v>150.0</v>
      </c>
      <c r="C44" s="787" t="s">
        <v>410</v>
      </c>
    </row>
    <row r="45">
      <c r="A45" s="786" t="s">
        <v>217</v>
      </c>
      <c r="B45" s="787">
        <v>150.0</v>
      </c>
      <c r="C45" s="787" t="s">
        <v>411</v>
      </c>
    </row>
  </sheetData>
  <drawing r:id="rId1"/>
</worksheet>
</file>