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filterPrivacy="1" codeName="ThisWorkbook"/>
  <xr:revisionPtr revIDLastSave="0" documentId="8_{736FDF55-1B43-EB47-B76D-B6E3B3353CB5}" xr6:coauthVersionLast="47" xr6:coauthVersionMax="47" xr10:uidLastSave="{00000000-0000-0000-0000-000000000000}"/>
  <bookViews>
    <workbookView xWindow="-108" yWindow="-108" windowWidth="23256" windowHeight="12456" xr2:uid="{78D5FB54-5DA2-4BC4-8D40-CA3C56DA982F}"/>
  </bookViews>
  <sheets>
    <sheet name="Key Stats" sheetId="1" r:id="rId1"/>
    <sheet name="Balance Sheet" sheetId="3" r:id="rId2"/>
    <sheet name="Income Statement" sheetId="2" r:id="rId3"/>
    <sheet name="Financial Statements" sheetId="14" r:id="rId4"/>
    <sheet name="Sheet1" sheetId="15" r:id="rId5"/>
    <sheet name="DCF" sheetId="16" r:id="rId6"/>
    <sheet name="RI" sheetId="17" r:id="rId7"/>
    <sheet name="Sheet5" sheetId="19" r:id="rId8"/>
    <sheet name="Multiples Valuation" sheetId="18" r:id="rId9"/>
    <sheet name="Cash Flow" sheetId="4" r:id="rId10"/>
    <sheet name="Multiples" sheetId="5" r:id="rId11"/>
    <sheet name="Historical Capitalization" sheetId="6" r:id="rId12"/>
    <sheet name="Capital Structure Summary" sheetId="7" r:id="rId13"/>
    <sheet name="Capital Structure Details" sheetId="8" r:id="rId14"/>
    <sheet name="Ratios" sheetId="9" r:id="rId15"/>
    <sheet name="Supplemental" sheetId="10" r:id="rId16"/>
    <sheet name="Industry Specific" sheetId="11" r:id="rId17"/>
    <sheet name="Pension OPEB" sheetId="12" r:id="rId18"/>
    <sheet name="Segments" sheetId="13" r:id="rId19"/>
  </sheets>
  <externalReferences>
    <externalReference r:id="rId20"/>
    <externalReference r:id="rId21"/>
  </externalReferences>
  <definedNames>
    <definedName name="_xlnm.Print_Titles" localSheetId="1">'Balance Sheet'!$1:$3</definedName>
    <definedName name="_xlnm.Print_Titles" localSheetId="13">'Capital Structure Details'!$1:$3</definedName>
    <definedName name="_xlnm.Print_Titles" localSheetId="12">'Capital Structure Summary'!$1:$3</definedName>
    <definedName name="_xlnm.Print_Titles" localSheetId="9">'Cash Flow'!$1:$3</definedName>
    <definedName name="_xlnm.Print_Titles" localSheetId="11">'Historical Capitalization'!$1:$3</definedName>
    <definedName name="_xlnm.Print_Titles" localSheetId="2">'Income Statement'!$1:$3</definedName>
    <definedName name="_xlnm.Print_Titles" localSheetId="16">'Industry Specific'!$1:$3</definedName>
    <definedName name="_xlnm.Print_Titles" localSheetId="0">'Key Stats'!$1:$3</definedName>
    <definedName name="_xlnm.Print_Titles" localSheetId="10">Multiples!$1:$3</definedName>
    <definedName name="_xlnm.Print_Titles" localSheetId="17">'Pension OPEB'!$1:$3</definedName>
    <definedName name="_xlnm.Print_Titles" localSheetId="14">Ratios!$1:$3</definedName>
    <definedName name="_xlnm.Print_Titles" localSheetId="18">Segments!$1:$3</definedName>
    <definedName name="_xlnm.Print_Titles" localSheetId="15">Supplemental!$1:$3</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5" l="1"/>
  <c r="B6" i="14"/>
  <c r="B28" i="14"/>
  <c r="B29" i="14"/>
  <c r="B30" i="14"/>
  <c r="B31" i="14"/>
  <c r="B32" i="14"/>
  <c r="B33" i="14"/>
  <c r="B34" i="14"/>
  <c r="C56" i="14"/>
  <c r="D56" i="14"/>
  <c r="E56" i="14"/>
  <c r="F56" i="14"/>
  <c r="B56" i="14"/>
  <c r="B55" i="14"/>
  <c r="B58" i="14"/>
  <c r="C55" i="14"/>
  <c r="D55" i="14"/>
  <c r="D58" i="14"/>
  <c r="E55" i="14"/>
  <c r="F55" i="14"/>
  <c r="C51" i="14"/>
  <c r="D51" i="14"/>
  <c r="E51" i="14"/>
  <c r="E50" i="14"/>
  <c r="E53" i="14"/>
  <c r="E58" i="14"/>
  <c r="E59" i="14"/>
  <c r="F51" i="14"/>
  <c r="B51" i="14"/>
  <c r="C50" i="14"/>
  <c r="D50" i="14"/>
  <c r="F50" i="14"/>
  <c r="B50" i="14"/>
  <c r="B53" i="14"/>
  <c r="C45" i="14"/>
  <c r="C6" i="14"/>
  <c r="C28" i="14"/>
  <c r="C43" i="14"/>
  <c r="C46" i="14"/>
  <c r="D45" i="14"/>
  <c r="E45" i="14"/>
  <c r="E6" i="14"/>
  <c r="E28" i="14"/>
  <c r="E43" i="14"/>
  <c r="E46" i="14"/>
  <c r="F45" i="14"/>
  <c r="F6" i="14"/>
  <c r="F28" i="14"/>
  <c r="F43" i="14"/>
  <c r="F46" i="14"/>
  <c r="B45" i="14"/>
  <c r="D6" i="14"/>
  <c r="D28" i="14"/>
  <c r="D43" i="14"/>
  <c r="C39" i="14"/>
  <c r="D39" i="14"/>
  <c r="E39" i="14"/>
  <c r="F39" i="14"/>
  <c r="B39" i="14"/>
  <c r="C37" i="14"/>
  <c r="D37" i="14"/>
  <c r="E37" i="14"/>
  <c r="F37" i="14"/>
  <c r="B37" i="14"/>
  <c r="C36" i="14"/>
  <c r="D36" i="14"/>
  <c r="E36" i="14"/>
  <c r="F36" i="14"/>
  <c r="B36" i="14"/>
  <c r="C33" i="14"/>
  <c r="D33" i="14"/>
  <c r="E33" i="14"/>
  <c r="F33" i="14"/>
  <c r="C32" i="14"/>
  <c r="D32" i="14"/>
  <c r="E32" i="14"/>
  <c r="F32" i="14"/>
  <c r="C31" i="14"/>
  <c r="D31" i="14"/>
  <c r="E31" i="14"/>
  <c r="F31" i="14"/>
  <c r="C30" i="14"/>
  <c r="D30" i="14"/>
  <c r="E30" i="14"/>
  <c r="F30" i="14"/>
  <c r="C29" i="14"/>
  <c r="D29" i="14"/>
  <c r="E29" i="14"/>
  <c r="F29" i="14"/>
  <c r="C21" i="14"/>
  <c r="D21" i="14"/>
  <c r="D22" i="14"/>
  <c r="D23" i="14"/>
  <c r="D20" i="14"/>
  <c r="D10" i="14"/>
  <c r="E21" i="14"/>
  <c r="F21" i="14"/>
  <c r="F22" i="14"/>
  <c r="F23" i="14"/>
  <c r="F20" i="14"/>
  <c r="F10" i="14"/>
  <c r="B21" i="14"/>
  <c r="B22" i="14"/>
  <c r="B23" i="14"/>
  <c r="B20" i="14"/>
  <c r="B10" i="14"/>
  <c r="C17" i="14"/>
  <c r="D17" i="14"/>
  <c r="D18" i="14"/>
  <c r="D19" i="14"/>
  <c r="D16" i="14"/>
  <c r="D9" i="14"/>
  <c r="E17" i="14"/>
  <c r="E18" i="14"/>
  <c r="E19" i="14"/>
  <c r="E16" i="14"/>
  <c r="E9" i="14"/>
  <c r="F17" i="14"/>
  <c r="F18" i="14"/>
  <c r="F19" i="14"/>
  <c r="F16" i="14"/>
  <c r="F9" i="14"/>
  <c r="B17" i="14"/>
  <c r="B18" i="14"/>
  <c r="B19" i="14"/>
  <c r="B16" i="14"/>
  <c r="B9" i="14"/>
  <c r="C34" i="14"/>
  <c r="E34" i="14"/>
  <c r="C58" i="14"/>
  <c r="D53" i="14"/>
  <c r="C53" i="14"/>
  <c r="C59" i="14"/>
  <c r="D46" i="14"/>
  <c r="E41" i="14"/>
  <c r="B41" i="14"/>
  <c r="F41" i="14"/>
  <c r="D41" i="14"/>
  <c r="C41" i="14"/>
  <c r="D34" i="14"/>
  <c r="E22" i="14"/>
  <c r="C22" i="14"/>
  <c r="E23" i="14"/>
  <c r="E20" i="14"/>
  <c r="E10" i="14"/>
  <c r="C23" i="14"/>
  <c r="C20" i="14"/>
  <c r="C10" i="14"/>
  <c r="C18" i="14"/>
  <c r="C19" i="14"/>
  <c r="C16" i="14"/>
  <c r="C9" i="14"/>
  <c r="F14" i="14"/>
  <c r="E14" i="14"/>
  <c r="D14" i="14"/>
  <c r="C14" i="14"/>
  <c r="B14" i="14"/>
  <c r="F13" i="14"/>
  <c r="F15" i="14"/>
  <c r="F12" i="14"/>
  <c r="E13" i="14"/>
  <c r="E15" i="14"/>
  <c r="E12" i="14"/>
  <c r="D13" i="14"/>
  <c r="D15" i="14"/>
  <c r="D12" i="14"/>
  <c r="C13" i="14"/>
  <c r="C15" i="14"/>
  <c r="C12" i="14"/>
  <c r="B13" i="14"/>
  <c r="B15" i="14"/>
  <c r="B12" i="14"/>
  <c r="F8" i="14"/>
  <c r="F11" i="14"/>
  <c r="F7" i="14"/>
  <c r="E8" i="14"/>
  <c r="D8" i="14"/>
  <c r="C8" i="14"/>
  <c r="C11" i="14"/>
  <c r="B8" i="14"/>
  <c r="F58" i="14"/>
  <c r="B59" i="14"/>
  <c r="D59" i="14"/>
  <c r="F53" i="14"/>
  <c r="E47" i="14"/>
  <c r="F34" i="14"/>
  <c r="F47" i="14"/>
  <c r="D11" i="14"/>
  <c r="D24" i="14"/>
  <c r="D7" i="14"/>
  <c r="B11" i="14"/>
  <c r="B24" i="14"/>
  <c r="E11" i="14"/>
  <c r="E24" i="14"/>
  <c r="C47" i="14"/>
  <c r="D47" i="14"/>
  <c r="F59" i="14"/>
  <c r="B7" i="14"/>
  <c r="C24" i="14"/>
  <c r="C7" i="14"/>
  <c r="E7" i="14"/>
  <c r="F24" i="14"/>
  <c r="B43" i="14"/>
  <c r="B46" i="14"/>
  <c r="B47" i="14"/>
</calcChain>
</file>

<file path=xl/sharedStrings.xml><?xml version="1.0" encoding="utf-8"?>
<sst xmlns="http://schemas.openxmlformats.org/spreadsheetml/2006/main" count="3284" uniqueCount="1111">
  <si>
    <t>Unilever PLC (LSE:ULVR) &gt; Financials &gt; Key Stats</t>
  </si>
  <si>
    <t>In Millions of the trading currency, except per share items.</t>
  </si>
  <si>
    <t>Currency:</t>
  </si>
  <si>
    <t>Trading Currency</t>
  </si>
  <si>
    <t> </t>
  </si>
  <si>
    <t>Conversion:</t>
  </si>
  <si>
    <t>Historical</t>
  </si>
  <si>
    <t>Order:</t>
  </si>
  <si>
    <t>Latest on Right</t>
  </si>
  <si>
    <t>Units:</t>
  </si>
  <si>
    <t>S&amp;P Capital IQ (Default)</t>
  </si>
  <si>
    <t>Decimals:</t>
  </si>
  <si>
    <t>Capital IQ (Default)</t>
  </si>
  <si>
    <t>Dilution:</t>
  </si>
  <si>
    <t>Basic</t>
  </si>
  <si>
    <t>Key Financials¹</t>
  </si>
  <si>
    <t xml:space="preserve">For the Fiscal Period Ending
</t>
  </si>
  <si>
    <t>12 months
Dec-31-2020A</t>
  </si>
  <si>
    <t>12 months
Dec-31-2021A</t>
  </si>
  <si>
    <t>12 months
Dec-31-2022A</t>
  </si>
  <si>
    <t>12 months
Dec-31-2023A</t>
  </si>
  <si>
    <t>Press Release
12 months
Dec-31-2024A</t>
  </si>
  <si>
    <t>12 months†
Dec-31-2025E</t>
  </si>
  <si>
    <t>12 months
Dec-31-2026E</t>
  </si>
  <si>
    <t>12 months
Dec-31-2027E</t>
  </si>
  <si>
    <t>Currency</t>
  </si>
  <si>
    <t>GBP</t>
  </si>
  <si>
    <t>Total Revenue</t>
  </si>
  <si>
    <t xml:space="preserve">  Growth Over Prior Year</t>
  </si>
  <si>
    <t>Gross Profit</t>
  </si>
  <si>
    <t>-</t>
  </si>
  <si>
    <t xml:space="preserve">  Margin %</t>
  </si>
  <si>
    <t>EBITDA</t>
  </si>
  <si>
    <t>EBIT</t>
  </si>
  <si>
    <t>Earnings from Cont. Ops.</t>
  </si>
  <si>
    <t>Net Income</t>
  </si>
  <si>
    <t>Diluted EPS Excl. Extra Items³</t>
  </si>
  <si>
    <t xml:space="preserve"> </t>
  </si>
  <si>
    <t>Exchange Rate</t>
  </si>
  <si>
    <t>Conversion Method</t>
  </si>
  <si>
    <t>H</t>
  </si>
  <si>
    <t>S</t>
  </si>
  <si>
    <t>¹All results are taken from the most recently filed statement for each period. When there has been more than one, earlier filings can be viewed on the individual statement pages.</t>
  </si>
  <si>
    <t>³All forward period figures are consensus mean estimates provided by the brokers and may not be on a comparable basis as financials.</t>
  </si>
  <si>
    <t>†Growth rates for forward periods are calculated against prior period estimates or actual pro forma results as disclosed on the Estimates Consensus page.</t>
  </si>
  <si>
    <t>Growth Rates are calculated in originally reported currency only and will not reflect any currency conversion selected above.</t>
  </si>
  <si>
    <t>Current Capitalization (Millions of GBP)</t>
  </si>
  <si>
    <t>Share Price</t>
  </si>
  <si>
    <t>Shares Out.</t>
  </si>
  <si>
    <t>Market Capitalization</t>
  </si>
  <si>
    <t>PLC Ordinary Shares Shares Out</t>
  </si>
  <si>
    <t>* PLC Ordinary Shares Share Price</t>
  </si>
  <si>
    <t>= PLC Ordinary Shares Market Capitalization</t>
  </si>
  <si>
    <t>+ NV Special Ordinary Shares Shares Out</t>
  </si>
  <si>
    <t>* NV Special Ordinary Shares Share Price</t>
  </si>
  <si>
    <t>= NV Special Ordinary Shares Market Capitalization</t>
  </si>
  <si>
    <t>- Cash &amp; Short Term Investments</t>
  </si>
  <si>
    <t>+ Total Debt</t>
  </si>
  <si>
    <t>+ Pref. Equity</t>
  </si>
  <si>
    <t>+ Total Minority Interest</t>
  </si>
  <si>
    <t>- Long Term Marketable Securities</t>
  </si>
  <si>
    <t>= Total Enterprise Value (TEV)</t>
  </si>
  <si>
    <t>Book Value of Common Equity</t>
  </si>
  <si>
    <t>= Total Capital</t>
  </si>
  <si>
    <t>**For companies that have multiple share classes that publicly trade, we are incorporating the different prices to calculate our company level market capitalization.  Please click on the value to see the detailed calculation. Prices shown on this page are the close price of the company’s primary stock class. Shares shown on this page are total company as-reported share values.</t>
  </si>
  <si>
    <t>Total Liability includes Total Debt, Minority Interest and Pref. Equity.</t>
  </si>
  <si>
    <t>Net Liability includes Total Liability, net of Cash and Short Term Investments.</t>
  </si>
  <si>
    <t>TEV includes Market Cap and Net Liability.</t>
  </si>
  <si>
    <t>Total Capital includes Common Equity and Total Liability.</t>
  </si>
  <si>
    <t>Valuation Multiples based on Current Capitalization</t>
  </si>
  <si>
    <t>12 months
Dec-31-2025E</t>
  </si>
  <si>
    <t>TEV/Total Revenue</t>
  </si>
  <si>
    <t>TEV/EBITDA</t>
  </si>
  <si>
    <t>TEV/EBIT</t>
  </si>
  <si>
    <t>P/Diluted EPS Before Extra</t>
  </si>
  <si>
    <t>P/BV</t>
  </si>
  <si>
    <t>Price/Tang BV</t>
  </si>
  <si>
    <t>NM</t>
  </si>
  <si>
    <t xml:space="preserve">
               </t>
  </si>
  <si>
    <t>Unilever PLC (LSE:ULVR) &gt; Financials &gt; Income Statement</t>
  </si>
  <si>
    <t>In Millions of the reported currency, except per share items.</t>
  </si>
  <si>
    <t>Template:</t>
  </si>
  <si>
    <t>Standard</t>
  </si>
  <si>
    <t>Restatement:</t>
  </si>
  <si>
    <t>Latest Filings</t>
  </si>
  <si>
    <t>Period Type:</t>
  </si>
  <si>
    <t>Annual</t>
  </si>
  <si>
    <t>Reported Currency</t>
  </si>
  <si>
    <t>Source:</t>
  </si>
  <si>
    <t>Capital IQ &amp; Proprietary Data</t>
  </si>
  <si>
    <t>Income Statement</t>
  </si>
  <si>
    <t>12 months
Dec-31-2019</t>
  </si>
  <si>
    <t>12 months
Dec-31-2020</t>
  </si>
  <si>
    <t>Reclassified
12 months
Dec-31-2021</t>
  </si>
  <si>
    <t>Reclassified
12 months
Dec-31-2022</t>
  </si>
  <si>
    <t>12 months
Dec-31-2023</t>
  </si>
  <si>
    <t>Press Release
12 months
Dec-31-2024</t>
  </si>
  <si>
    <t>EUR</t>
  </si>
  <si>
    <t>Revenue</t>
  </si>
  <si>
    <t>Other Revenue</t>
  </si>
  <si>
    <t xml:space="preserve">  Total Revenue</t>
  </si>
  <si>
    <t>Cost Of Goods Sold</t>
  </si>
  <si>
    <t xml:space="preserve">  Gross Profit</t>
  </si>
  <si>
    <t>Selling General &amp; Admin Exp.</t>
  </si>
  <si>
    <t>R &amp; D Exp.</t>
  </si>
  <si>
    <t>Depreciation &amp; Amort.</t>
  </si>
  <si>
    <t>Other Operating Expense/(Income)</t>
  </si>
  <si>
    <t xml:space="preserve">  Other Operating Exp., Total</t>
  </si>
  <si>
    <t xml:space="preserve">  Operating Income</t>
  </si>
  <si>
    <t>Interest Expense</t>
  </si>
  <si>
    <t>Interest and Invest. Income</t>
  </si>
  <si>
    <t xml:space="preserve">  Net Interest Exp.</t>
  </si>
  <si>
    <t>Income/(Loss) from Affiliates</t>
  </si>
  <si>
    <t>Currency Exchange Gains (Loss)</t>
  </si>
  <si>
    <t>Other Non-Operating Inc. (Exp.)</t>
  </si>
  <si>
    <t xml:space="preserve">  EBT Excl. Unusual Items</t>
  </si>
  <si>
    <t>Restructuring Charges</t>
  </si>
  <si>
    <t>Merger &amp; Related Restruct. Charges</t>
  </si>
  <si>
    <t>Impairment of Goodwill</t>
  </si>
  <si>
    <t>Gain (Loss) On Sale Of Invest.</t>
  </si>
  <si>
    <t>Gain (Loss) On Sale Of Assets</t>
  </si>
  <si>
    <t>Asset Writedown</t>
  </si>
  <si>
    <t>Legal Settlements</t>
  </si>
  <si>
    <t>Other Unusual Items</t>
  </si>
  <si>
    <t xml:space="preserve">  EBT Incl. Unusual Items</t>
  </si>
  <si>
    <t>Income Tax Expense</t>
  </si>
  <si>
    <t xml:space="preserve">  Earnings from Cont. Ops.</t>
  </si>
  <si>
    <t>Earnings of Discontinued Ops.</t>
  </si>
  <si>
    <t>Extraord. Item &amp; Account. Change</t>
  </si>
  <si>
    <t xml:space="preserve">  Net Income to Company</t>
  </si>
  <si>
    <t>Minority Int. in Earnings</t>
  </si>
  <si>
    <t xml:space="preserve">  Net Income</t>
  </si>
  <si>
    <t>Pref. Dividends and Other Adj.</t>
  </si>
  <si>
    <t xml:space="preserve">  NI to Common Incl Extra Items</t>
  </si>
  <si>
    <t xml:space="preserve">  NI to Common Excl. Extra Items</t>
  </si>
  <si>
    <t>Per Share Items</t>
  </si>
  <si>
    <t>Basic EPS</t>
  </si>
  <si>
    <t>Basic EPS Excl. Extra Items</t>
  </si>
  <si>
    <t>Weighted Avg. Basic Shares Out.</t>
  </si>
  <si>
    <t>Diluted EPS</t>
  </si>
  <si>
    <t>Diluted EPS Excl. Extra Items</t>
  </si>
  <si>
    <t>Weighted Avg. Diluted Shares Out.</t>
  </si>
  <si>
    <t>Normalized Basic EPS</t>
  </si>
  <si>
    <t>Normalized Diluted EPS</t>
  </si>
  <si>
    <t>Dividends per Share</t>
  </si>
  <si>
    <t>Payout Ratio %</t>
  </si>
  <si>
    <t>Shares per Depository Receipt</t>
  </si>
  <si>
    <t>Supplemental Items</t>
  </si>
  <si>
    <t>EBITA</t>
  </si>
  <si>
    <t>EBITDAR</t>
  </si>
  <si>
    <t>NA</t>
  </si>
  <si>
    <t>Effective Tax Rate %</t>
  </si>
  <si>
    <t>Total Current Taxes</t>
  </si>
  <si>
    <t>Total Deferred Taxes</t>
  </si>
  <si>
    <t>Normalized Net Income</t>
  </si>
  <si>
    <t>Interest on Long Term Debt</t>
  </si>
  <si>
    <t>Non-Cash Pension Expense</t>
  </si>
  <si>
    <t>Filing Date</t>
  </si>
  <si>
    <t>Restatement Type</t>
  </si>
  <si>
    <t>NC</t>
  </si>
  <si>
    <t>RC</t>
  </si>
  <si>
    <t>O</t>
  </si>
  <si>
    <t>P</t>
  </si>
  <si>
    <t>Calculation Type</t>
  </si>
  <si>
    <t>REP</t>
  </si>
  <si>
    <t>Supplemental Operating Expense Items</t>
  </si>
  <si>
    <t>Marketing Exp.</t>
  </si>
  <si>
    <t>Selling and Marketing Exp.</t>
  </si>
  <si>
    <t>R&amp;D Exp.</t>
  </si>
  <si>
    <t>Net Rental Exp.</t>
  </si>
  <si>
    <t>Imputed Oper. Lease Interest Exp.</t>
  </si>
  <si>
    <t>Imputed Oper. Lease Depreciation</t>
  </si>
  <si>
    <t>Stock-Based Comp., Unallocated</t>
  </si>
  <si>
    <t xml:space="preserve">  Stock-Based Comp., Total</t>
  </si>
  <si>
    <t>Note: For multiple class companies, per share items are primary class equivalent, and for foreign companies listed as primary ADRs, per share items are ADR-equivalent.</t>
  </si>
  <si>
    <t>Unilever PLC (LSE:ULVR) &gt; Financials &gt; Balance Sheet</t>
  </si>
  <si>
    <t>Balance Sheet</t>
  </si>
  <si>
    <t xml:space="preserve">Balance Sheet as of:
</t>
  </si>
  <si>
    <t>Press Release
Dec-31-2024</t>
  </si>
  <si>
    <t>ASSETS</t>
  </si>
  <si>
    <t>Cash And Equivalents</t>
  </si>
  <si>
    <t>Short Term Investments</t>
  </si>
  <si>
    <t>Trading Asset Securities</t>
  </si>
  <si>
    <t xml:space="preserve">  Total Cash &amp; ST Investments</t>
  </si>
  <si>
    <t>Accounts Receivable</t>
  </si>
  <si>
    <t>Other Receivables</t>
  </si>
  <si>
    <t xml:space="preserve">  Total Receivables</t>
  </si>
  <si>
    <t>Inventory</t>
  </si>
  <si>
    <t>Prepaid Exp.</t>
  </si>
  <si>
    <t>Other Current Assets</t>
  </si>
  <si>
    <t xml:space="preserve">  Total Current Assets</t>
  </si>
  <si>
    <t>Gross Property, Plant &amp; Equipment</t>
  </si>
  <si>
    <t>Accumulated Depreciation</t>
  </si>
  <si>
    <t xml:space="preserve">  Net Property, Plant &amp; Equipment</t>
  </si>
  <si>
    <t>Long-term Investments</t>
  </si>
  <si>
    <t>Goodwill</t>
  </si>
  <si>
    <t>Other Intangibles</t>
  </si>
  <si>
    <t>Accounts Receivable Long-Term</t>
  </si>
  <si>
    <t>Deferred Tax Assets, LT</t>
  </si>
  <si>
    <t>Other Long-Term Assets</t>
  </si>
  <si>
    <t>Total Assets</t>
  </si>
  <si>
    <t>LIABILITIES</t>
  </si>
  <si>
    <t>Accounts Payable</t>
  </si>
  <si>
    <t>Accrued Exp.</t>
  </si>
  <si>
    <t>Short-term Borrowings</t>
  </si>
  <si>
    <t>Curr. Port. of LT Debt</t>
  </si>
  <si>
    <t>Curr. Port. of Leases</t>
  </si>
  <si>
    <t>Curr. Income Taxes Payable</t>
  </si>
  <si>
    <t>Other Current Liabilities</t>
  </si>
  <si>
    <t xml:space="preserve">  Total Current Liabilities</t>
  </si>
  <si>
    <t>Long-Term Debt</t>
  </si>
  <si>
    <t>Long-Term Leases</t>
  </si>
  <si>
    <t>Pension &amp; Other Post-Retire. Benefits</t>
  </si>
  <si>
    <t>Def. Tax Liability, Non-Curr.</t>
  </si>
  <si>
    <t>Other Non-Current Liabilities</t>
  </si>
  <si>
    <t>Total Liabilities</t>
  </si>
  <si>
    <t>Common Stock</t>
  </si>
  <si>
    <t>Additional Paid In Capital</t>
  </si>
  <si>
    <t>Retained Earnings</t>
  </si>
  <si>
    <t>Treasury Stock</t>
  </si>
  <si>
    <t>Comprehensive Inc. and Other</t>
  </si>
  <si>
    <t xml:space="preserve">  Total Common Equity</t>
  </si>
  <si>
    <t>Minority Interest</t>
  </si>
  <si>
    <t>Total Equity</t>
  </si>
  <si>
    <t>Total Liabilities And Equity</t>
  </si>
  <si>
    <t>Total Shares Out. on Filing Date</t>
  </si>
  <si>
    <t>Total Shares Out. on Balance Sheet Date</t>
  </si>
  <si>
    <t>Book Value/Share</t>
  </si>
  <si>
    <t>Tangible Book Value</t>
  </si>
  <si>
    <t>Tangible Book Value/Share</t>
  </si>
  <si>
    <t>Total Debt</t>
  </si>
  <si>
    <t>Net Debt</t>
  </si>
  <si>
    <t>Debt Equiv. of Unfunded Proj. Benefit Obligation</t>
  </si>
  <si>
    <t>Debt Equivalent Oper. Leases</t>
  </si>
  <si>
    <t>Total Minority Interest</t>
  </si>
  <si>
    <t>Equity Method Investments</t>
  </si>
  <si>
    <t>Inventory Method</t>
  </si>
  <si>
    <t>Avg Cost</t>
  </si>
  <si>
    <t>Raw Materials Inventory</t>
  </si>
  <si>
    <t>Finished Goods Inventory</t>
  </si>
  <si>
    <t>Land</t>
  </si>
  <si>
    <t>Buildings</t>
  </si>
  <si>
    <t>Machinery</t>
  </si>
  <si>
    <t>Construction in Progress</t>
  </si>
  <si>
    <t>Full Time Employees</t>
  </si>
  <si>
    <t>Accum. Allowance for Doubtful Accts</t>
  </si>
  <si>
    <t>RUP</t>
  </si>
  <si>
    <t>Note: For multiple class companies, total share counts are primary class equivalent, and for foreign companies listed as primary ADRs, total share counts are ADR-equivalent.</t>
  </si>
  <si>
    <t>Unilever PLC (LSE:ULVR) &gt; Financials &gt; Cash Flow</t>
  </si>
  <si>
    <t>Cash Flow</t>
  </si>
  <si>
    <t>12 months
Dec-31-2021</t>
  </si>
  <si>
    <t>12 months
Dec-31-2022</t>
  </si>
  <si>
    <t>Amort. of Goodwill and Intangibles</t>
  </si>
  <si>
    <t>Depreciation &amp; Amort., Total</t>
  </si>
  <si>
    <t>Other Amortization</t>
  </si>
  <si>
    <t>(Gain) Loss From Sale Of Assets</t>
  </si>
  <si>
    <t>Asset Writedown &amp; Restructuring Costs</t>
  </si>
  <si>
    <t>(Income) Loss on Equity Invest.</t>
  </si>
  <si>
    <t>Stock-Based Compensation</t>
  </si>
  <si>
    <t>Other Operating Activities</t>
  </si>
  <si>
    <t>Change in Acc. Receivable</t>
  </si>
  <si>
    <t>Change In Inventories</t>
  </si>
  <si>
    <t>Change in Acc. Payable</t>
  </si>
  <si>
    <t>Change in Other Net Operating Assets</t>
  </si>
  <si>
    <t xml:space="preserve">  Cash from Ops.</t>
  </si>
  <si>
    <t>Capital Expenditure</t>
  </si>
  <si>
    <t>Sale of Property, Plant, and Equipment</t>
  </si>
  <si>
    <t>Cash Acquisitions</t>
  </si>
  <si>
    <t>Divestitures</t>
  </si>
  <si>
    <t>Sale (Purchase) of Intangible assets</t>
  </si>
  <si>
    <t>Invest. in Marketable &amp; Equity Securt.</t>
  </si>
  <si>
    <t>Net (Inc.) Dec. in Loans Originated/Sold</t>
  </si>
  <si>
    <t>Other Investing Activities</t>
  </si>
  <si>
    <t xml:space="preserve">  Cash from Investing</t>
  </si>
  <si>
    <t>Short Term Debt Issued</t>
  </si>
  <si>
    <t>Long-Term Debt Issued</t>
  </si>
  <si>
    <t>Total Debt Issued</t>
  </si>
  <si>
    <t>Short Term Debt Repaid</t>
  </si>
  <si>
    <t>Long-Term Debt Repaid</t>
  </si>
  <si>
    <t>Total Debt Repaid</t>
  </si>
  <si>
    <t>Repurchase of Common Stock</t>
  </si>
  <si>
    <t>Common Dividends Paid</t>
  </si>
  <si>
    <t>Total Dividends Paid</t>
  </si>
  <si>
    <t>Special Dividend Paid</t>
  </si>
  <si>
    <t>Other Financing Activities</t>
  </si>
  <si>
    <t xml:space="preserve">  Cash from Financing</t>
  </si>
  <si>
    <t>Foreign Exchange Rate Adj.</t>
  </si>
  <si>
    <t xml:space="preserve">  Net Change in Cash</t>
  </si>
  <si>
    <t>Cash Interest Paid</t>
  </si>
  <si>
    <t>Cash Taxes Paid</t>
  </si>
  <si>
    <t>Levered Free Cash Flow</t>
  </si>
  <si>
    <t>Unlevered Free Cash Flow</t>
  </si>
  <si>
    <t>Change in Net Working Capital</t>
  </si>
  <si>
    <t>Net Debt Issued</t>
  </si>
  <si>
    <t>Unilever PLC (LSE:ULVR) &gt; Financials &gt; Multiples</t>
  </si>
  <si>
    <t>View:</t>
  </si>
  <si>
    <t>Data</t>
  </si>
  <si>
    <t>Frequency:</t>
  </si>
  <si>
    <t>Quarterly</t>
  </si>
  <si>
    <t>Multiples Detail
                     In Millions of the reported currency, except per share items.</t>
  </si>
  <si>
    <t>For Quarter Ending</t>
  </si>
  <si>
    <t>TEV/LTM Total Revenue</t>
  </si>
  <si>
    <t>Average</t>
  </si>
  <si>
    <t>High</t>
  </si>
  <si>
    <t>Low</t>
  </si>
  <si>
    <t>Close</t>
  </si>
  <si>
    <t>TEV/NTM Total Revenues</t>
  </si>
  <si>
    <t>TEV/LTM EBITDA</t>
  </si>
  <si>
    <t>TEV/NTM EBITDA</t>
  </si>
  <si>
    <t>TEV/LTM EBIT</t>
  </si>
  <si>
    <t>TEV/NTM EBIT</t>
  </si>
  <si>
    <t>P/LTM EPS</t>
  </si>
  <si>
    <t>P/NTM EPS</t>
  </si>
  <si>
    <t>P/LTM Normalized EPS</t>
  </si>
  <si>
    <t>P/Tangible BV</t>
  </si>
  <si>
    <t>P/NTM CFPS</t>
  </si>
  <si>
    <t>TEV/LTM Unlevered FCF</t>
  </si>
  <si>
    <t>Market Cap/LTM Levered FCF</t>
  </si>
  <si>
    <t>Average multiples are calculated using positive close values on each trading day within the frequency periods selected. Negative values are excluded from the calculation. When the Multiples are not meaningful, due to negative values, then they will not be displayed in the chart.</t>
  </si>
  <si>
    <t>When a mismatch exists between the currency of the equity listing and the reported financial results such results are translated into the currency of the listing at the exchange rate applicable on the financial period end date.</t>
  </si>
  <si>
    <t>Historical Equity Pricing Data supplied by Interactive Data Pricing and Reference Data LLC</t>
  </si>
  <si>
    <t>Unilever PLC (LSE:ULVR) &gt; Financials &gt; Historical Capitalization</t>
  </si>
  <si>
    <t>Historical Capitalization</t>
  </si>
  <si>
    <t>Pricing as of*</t>
  </si>
  <si>
    <t>Capitalization Detail</t>
  </si>
  <si>
    <t>* Pricing as of the filing date of the balance sheet period end date. For TEV calculation purposes on this page Capital IQ only uses balance sheet components from the original filing that is publicly available as of a given pricing date and does not use restated balance sheet data from a later filing. In the cases where a company did not disclose balance sheet values for a particular period, TEV is calculated using balance sheet components from the last reported balance sheet as of this date. The table above is organized along period end dates.</t>
  </si>
  <si>
    <t>** For companies that have multiple share classes that publicly trade, we are incorporating the different prices to calculate our company level market capitalization.  Please click on the value to see the detailed calculation. Prices shown on this page are the close price of the company’s primary stock class. Shares shown on this page are total company as-reported share values.</t>
  </si>
  <si>
    <t>Unilever PLC (LSE:ULVR) &gt; Financials &gt; Capital Structure Summary</t>
  </si>
  <si>
    <t>In Millions of the reported currency, except ratios and % of Total values.</t>
  </si>
  <si>
    <t>Capital Structure Data</t>
  </si>
  <si>
    <t xml:space="preserve"> For the Fiscal Period Ending
</t>
  </si>
  <si>
    <t xml:space="preserve"> 12 months Dec-31-2021</t>
  </si>
  <si>
    <t xml:space="preserve"> 12 months Dec-31-2022</t>
  </si>
  <si>
    <t xml:space="preserve"> 12 months Dec-31-2023</t>
  </si>
  <si>
    <t xml:space="preserve"> Currency</t>
  </si>
  <si>
    <t xml:space="preserve"> EUR</t>
  </si>
  <si>
    <t xml:space="preserve"> Units</t>
  </si>
  <si>
    <t xml:space="preserve"> Millions</t>
  </si>
  <si>
    <t>% of Total</t>
  </si>
  <si>
    <t>Total Common Equity</t>
  </si>
  <si>
    <t xml:space="preserve">  Total Capital</t>
  </si>
  <si>
    <t>Debt Summary Data</t>
  </si>
  <si>
    <t>Total Commercial Paper</t>
  </si>
  <si>
    <t>Total Revolving Credit</t>
  </si>
  <si>
    <t>Total Term Loans</t>
  </si>
  <si>
    <t>Total Senior Bonds and Notes</t>
  </si>
  <si>
    <t>Total Lease Liabilities</t>
  </si>
  <si>
    <t>General/Other Borrowings</t>
  </si>
  <si>
    <t xml:space="preserve">  Total Principal Due</t>
  </si>
  <si>
    <t>Total Adjustments</t>
  </si>
  <si>
    <t xml:space="preserve">  Total Debt Outstanding</t>
  </si>
  <si>
    <t>Available Credit</t>
  </si>
  <si>
    <t>Undrawn Revolving Credit</t>
  </si>
  <si>
    <t xml:space="preserve">  Total Undrawn Credit</t>
  </si>
  <si>
    <t>Additional Totals</t>
  </si>
  <si>
    <t>Total Cash &amp; ST Investments</t>
  </si>
  <si>
    <t>Total Senior Debt</t>
  </si>
  <si>
    <t>Total Short-Term Borrowings</t>
  </si>
  <si>
    <t>Curr. Port. of LT Debt/Cap. Leases</t>
  </si>
  <si>
    <t>Long-Term Debt (Incl. Cap. Leases)</t>
  </si>
  <si>
    <t>Total Bank Debt</t>
  </si>
  <si>
    <t>Total Secured Debt</t>
  </si>
  <si>
    <t>Total Senior Secured Debt</t>
  </si>
  <si>
    <t>Total Unsecured Debt</t>
  </si>
  <si>
    <t>Senior Unsecured Bonds and Notes</t>
  </si>
  <si>
    <t>Fixed Rate Debt</t>
  </si>
  <si>
    <t>Hedging Activities</t>
  </si>
  <si>
    <t>Credit Ratios</t>
  </si>
  <si>
    <t>Net Debt/EBITDA</t>
  </si>
  <si>
    <t>Total Debt/EBITDA</t>
  </si>
  <si>
    <t>Total Senior Debt/EBITDA</t>
  </si>
  <si>
    <t>Total Senior Secured/EBITDA</t>
  </si>
  <si>
    <t>Net Debt/(EBITDA-CAPEX)</t>
  </si>
  <si>
    <t>Total Debt/(EBITDA-CAPEX)</t>
  </si>
  <si>
    <t>Total Senior Debt/(EBITDA-CAPEX)</t>
  </si>
  <si>
    <t>Total Senior Secured/(EBITDA-CAPEX)</t>
  </si>
  <si>
    <t>Fixed Payment Schedule</t>
  </si>
  <si>
    <t>LT Debt (Incl. Cap. Leases) Due +1</t>
  </si>
  <si>
    <t>LT Debt (Incl. Cap. Leases) Due +2</t>
  </si>
  <si>
    <t>LT Debt (Incl. Cap. Leases) Due +3</t>
  </si>
  <si>
    <t>LT Debt (Incl. Cap. Leases) Due +4</t>
  </si>
  <si>
    <t>LT Debt (Incl. Cap. Leases) Due +5</t>
  </si>
  <si>
    <t>LT Debt (Incl. Cap. Leases) Due, Next 5 Yrs</t>
  </si>
  <si>
    <t>LT Debt (Incl. Cap. Leases) Due, After 5 Yrs</t>
  </si>
  <si>
    <t>Cap. Lease Payment Due +1</t>
  </si>
  <si>
    <t>Cap. Lease Payment Due +2</t>
  </si>
  <si>
    <t>Cap. Lease Payment Due +3</t>
  </si>
  <si>
    <t>Cap. Lease Payment Due +4</t>
  </si>
  <si>
    <t>Cap. Lease Payment Due +5</t>
  </si>
  <si>
    <t>Cap. Lease Payment Due, Next 5 Yrs</t>
  </si>
  <si>
    <t>Cap. Lease Payment Due, After 5 Yrs</t>
  </si>
  <si>
    <t>Cap. Lease Payment Due (incl. Interest) +1</t>
  </si>
  <si>
    <t>Operating Lease Commitment Due +1</t>
  </si>
  <si>
    <t>Operating Lease Commitment Due +2</t>
  </si>
  <si>
    <t>Operating Lease Commitment Due +3</t>
  </si>
  <si>
    <t>Operating Lease Commitment Due +4</t>
  </si>
  <si>
    <t>Operating Lease Commitment Due +5</t>
  </si>
  <si>
    <t>Operating Lease Commitment Due, Next 5 Yrs</t>
  </si>
  <si>
    <t>Operating Lease Commitment Due, After 5 Yrs</t>
  </si>
  <si>
    <t>Contractual Obligations Due +1</t>
  </si>
  <si>
    <t>Contractual Obligations Due + 2</t>
  </si>
  <si>
    <t>Contractual Obligations Due + 3</t>
  </si>
  <si>
    <t>Contractual Obligations Due + 4</t>
  </si>
  <si>
    <t>Contractual Obligations Due + 5</t>
  </si>
  <si>
    <t>Contractual Obligations Due, Next 5 Yrs</t>
  </si>
  <si>
    <t>Contractual Obligations Due, After 5 Yrs</t>
  </si>
  <si>
    <t>Total Contractual Obligations</t>
  </si>
  <si>
    <t>Interest Rate Data</t>
  </si>
  <si>
    <t>Unilever PLC (LSE:ULVR) &gt; Financials &gt; Capital Structure Details</t>
  </si>
  <si>
    <t>Principal Due in Millions of the reported currency.</t>
  </si>
  <si>
    <t>A 2023 filed Feb-29-2024</t>
  </si>
  <si>
    <t>FY 2023 (Dec-31-2023) Capital Structure As Reported Details</t>
  </si>
  <si>
    <t>Description</t>
  </si>
  <si>
    <t>Type</t>
  </si>
  <si>
    <t>Principal Due (EUR)</t>
  </si>
  <si>
    <t>Coupon/Base Rate</t>
  </si>
  <si>
    <t>Floating Rate</t>
  </si>
  <si>
    <t>Maturity</t>
  </si>
  <si>
    <t>Seniority</t>
  </si>
  <si>
    <t>Secured</t>
  </si>
  <si>
    <t>Convertible</t>
  </si>
  <si>
    <t>Repayment Currency</t>
  </si>
  <si>
    <t>0.375% Notes 2023 - EUR</t>
  </si>
  <si>
    <t>Bonds and Notes</t>
  </si>
  <si>
    <t>0.375%</t>
  </si>
  <si>
    <t>Senior</t>
  </si>
  <si>
    <t>No</t>
  </si>
  <si>
    <t>0.375% Notes 2023 - USD</t>
  </si>
  <si>
    <t>USD</t>
  </si>
  <si>
    <t>0.500% Bonds 2025 - EUR</t>
  </si>
  <si>
    <t>0.500%</t>
  </si>
  <si>
    <t>0.500% Notes 2023 - EUR</t>
  </si>
  <si>
    <t>0.500% Notes 2024 - EUR</t>
  </si>
  <si>
    <t>0.626% Notes 2024 - USD</t>
  </si>
  <si>
    <t>0.626%</t>
  </si>
  <si>
    <t>0.750% Notes 2026 - EUR</t>
  </si>
  <si>
    <t>0.750%</t>
  </si>
  <si>
    <t>0.875% Notes 2025 - EUR</t>
  </si>
  <si>
    <t>0.875%</t>
  </si>
  <si>
    <t>1.000% Notes 2023 - EUR</t>
  </si>
  <si>
    <t>1.000%</t>
  </si>
  <si>
    <t>1.000% Notes 2027 - EUR</t>
  </si>
  <si>
    <t>1.125% Bonds 2027 - EUR</t>
  </si>
  <si>
    <t>1.125%</t>
  </si>
  <si>
    <t>1.125% Bonds 2028 - EUR</t>
  </si>
  <si>
    <t>1.250% Notes 2025 - EUR</t>
  </si>
  <si>
    <t>1.250%</t>
  </si>
  <si>
    <t>1.250% Notes 2031 - EUR</t>
  </si>
  <si>
    <t>1.375% Notes 2024 - GBP</t>
  </si>
  <si>
    <t>1.375%</t>
  </si>
  <si>
    <t>1.375% Notes 2029 - EUR</t>
  </si>
  <si>
    <t>1.375% Notes 2030 - EUR</t>
  </si>
  <si>
    <t>1.375% Notes 2030 - USD</t>
  </si>
  <si>
    <t>1.500% Notes 2026 - GBP</t>
  </si>
  <si>
    <t>1.500%</t>
  </si>
  <si>
    <t>1.500% Notes 2039 - EUR</t>
  </si>
  <si>
    <t>1.625% Notes 2033 - EUR</t>
  </si>
  <si>
    <t>1.625%</t>
  </si>
  <si>
    <t>1.750% Notes 2028 - EUR</t>
  </si>
  <si>
    <t>1.750%</t>
  </si>
  <si>
    <t>1.750% Notes 2030 - EUR</t>
  </si>
  <si>
    <t>1.750% Notes 2031 - USD</t>
  </si>
  <si>
    <t>1.875% Notes 2029 - GBP</t>
  </si>
  <si>
    <t>1.875%</t>
  </si>
  <si>
    <t>2.000% Notes 2026 - USD</t>
  </si>
  <si>
    <t>2.000%</t>
  </si>
  <si>
    <t>2.125% Notes 2028 - GBP</t>
  </si>
  <si>
    <t>2.125%</t>
  </si>
  <si>
    <t>2.125% Notes 2029 - USD</t>
  </si>
  <si>
    <t>2.250% Notes 2034 - EUR</t>
  </si>
  <si>
    <t>2.250%</t>
  </si>
  <si>
    <t>2.600% Notes 2024 - USD</t>
  </si>
  <si>
    <t>2.600%</t>
  </si>
  <si>
    <t>2.625% Notes 2051 - USD</t>
  </si>
  <si>
    <t>2.625%</t>
  </si>
  <si>
    <t>2.900% Notes 2027 - USD</t>
  </si>
  <si>
    <t>2.900%</t>
  </si>
  <si>
    <t>3.100% Notes 2025 - USD</t>
  </si>
  <si>
    <t>3.100%</t>
  </si>
  <si>
    <t>3.125% Notes 2023 - USD</t>
  </si>
  <si>
    <t>3.125%</t>
  </si>
  <si>
    <t>3.250% Notes 2024 - USD</t>
  </si>
  <si>
    <t>3.250%</t>
  </si>
  <si>
    <t>3.250% Notes 2031- EUR</t>
  </si>
  <si>
    <t>3.300% Notes 2029- EUR</t>
  </si>
  <si>
    <t>3.300%</t>
  </si>
  <si>
    <t>3.375% Notes 2025 - USD</t>
  </si>
  <si>
    <t>3.375%</t>
  </si>
  <si>
    <t>3.400% Notes 2033 EUR</t>
  </si>
  <si>
    <t>3.400%</t>
  </si>
  <si>
    <t>3.500% Bonds 2028 - USD</t>
  </si>
  <si>
    <t>3.500%</t>
  </si>
  <si>
    <t>3.500% Notes 2028 - USD</t>
  </si>
  <si>
    <t>3.500% Notes 2035- EUR</t>
  </si>
  <si>
    <t>4.875% Notes 2028- USD</t>
  </si>
  <si>
    <t>4.875%</t>
  </si>
  <si>
    <t>5.000% Notes 2033- USD</t>
  </si>
  <si>
    <t>5.000%</t>
  </si>
  <si>
    <t>5.600% Bonds 2097 - USD</t>
  </si>
  <si>
    <t>5.600%</t>
  </si>
  <si>
    <t>5.900% Bonds 2032 - USD</t>
  </si>
  <si>
    <t>5.900%</t>
  </si>
  <si>
    <t>6.625% Bonds 2028 - USD</t>
  </si>
  <si>
    <t>6.625%</t>
  </si>
  <si>
    <t>7.250% Bonds 2026 - USD</t>
  </si>
  <si>
    <t>7.250%</t>
  </si>
  <si>
    <t>Bank Loans</t>
  </si>
  <si>
    <t>Term Loans</t>
  </si>
  <si>
    <t>Bank Overdrafts</t>
  </si>
  <si>
    <t>Revolving Credit</t>
  </si>
  <si>
    <t>2.300%</t>
  </si>
  <si>
    <t>Commercial Paper - USD</t>
  </si>
  <si>
    <t>Commercial Paper</t>
  </si>
  <si>
    <t>Lease Liability</t>
  </si>
  <si>
    <t>Capital Lease</t>
  </si>
  <si>
    <t>Yes</t>
  </si>
  <si>
    <t>Other Financial Liabilities</t>
  </si>
  <si>
    <t>Other Borrowings</t>
  </si>
  <si>
    <t>Other Group of Companies</t>
  </si>
  <si>
    <t>Others Debt</t>
  </si>
  <si>
    <t>Revolving 364-Day Bilateral Credit Facilities</t>
  </si>
  <si>
    <t>Revolving 364-Day Bilateral Credit Facilities- USD</t>
  </si>
  <si>
    <t>FY 2022 (Dec-31-2022) Capital Structure As Reported Details</t>
  </si>
  <si>
    <t>Unilever PLC (LSE:ULVR) &gt; Financials &gt; Ratios</t>
  </si>
  <si>
    <t>Ratios</t>
  </si>
  <si>
    <t>Profitability</t>
  </si>
  <si>
    <t xml:space="preserve">  Return on Assets %</t>
  </si>
  <si>
    <t xml:space="preserve">  Return on Capital %</t>
  </si>
  <si>
    <t xml:space="preserve">  Return on Equity %</t>
  </si>
  <si>
    <t xml:space="preserve">  Return on Common Equity %</t>
  </si>
  <si>
    <t>Margin Analysis</t>
  </si>
  <si>
    <t xml:space="preserve">  Gross Margin %</t>
  </si>
  <si>
    <t xml:space="preserve">  SG&amp;A Margin %</t>
  </si>
  <si>
    <t xml:space="preserve">  EBITDA Margin %</t>
  </si>
  <si>
    <t xml:space="preserve">  EBITA Margin %</t>
  </si>
  <si>
    <t xml:space="preserve">  EBIT Margin %</t>
  </si>
  <si>
    <t xml:space="preserve">  Earnings from Cont. Ops Margin %</t>
  </si>
  <si>
    <t xml:space="preserve">  Net Income Margin %</t>
  </si>
  <si>
    <t xml:space="preserve">  Net Income Avail. for Common Margin %</t>
  </si>
  <si>
    <t xml:space="preserve">  Normalized Net Income Margin %</t>
  </si>
  <si>
    <t xml:space="preserve">  Levered Free Cash Flow Margin %</t>
  </si>
  <si>
    <t xml:space="preserve">  Unlevered Free Cash Flow Margin %</t>
  </si>
  <si>
    <t>Asset Turnover</t>
  </si>
  <si>
    <t xml:space="preserve">  Total Asset Turnover</t>
  </si>
  <si>
    <t xml:space="preserve">  Fixed Asset Turnover</t>
  </si>
  <si>
    <t xml:space="preserve">  Accounts Receivable Turnover</t>
  </si>
  <si>
    <t xml:space="preserve">  Inventory Turnover</t>
  </si>
  <si>
    <t>Short Term Liquidity</t>
  </si>
  <si>
    <t xml:space="preserve">  Current Ratio</t>
  </si>
  <si>
    <t xml:space="preserve">  Quick Ratio</t>
  </si>
  <si>
    <t xml:space="preserve">  Cash from Ops. to Curr. Liab.</t>
  </si>
  <si>
    <t xml:space="preserve">  Avg. Days Sales Out.</t>
  </si>
  <si>
    <t xml:space="preserve">  Avg. Days Inventory Out.</t>
  </si>
  <si>
    <t xml:space="preserve">  Avg. Days Payable Out.</t>
  </si>
  <si>
    <t xml:space="preserve">  Avg. Cash Conversion Cycle</t>
  </si>
  <si>
    <t>Long Term Solvency</t>
  </si>
  <si>
    <t xml:space="preserve">  Total Debt/Equity</t>
  </si>
  <si>
    <t xml:space="preserve">  Total Debt/Capital</t>
  </si>
  <si>
    <t xml:space="preserve">  LT Debt/Equity</t>
  </si>
  <si>
    <t xml:space="preserve">  LT Debt/Capital</t>
  </si>
  <si>
    <t xml:space="preserve">  Total Liabilities/Total Assets</t>
  </si>
  <si>
    <t xml:space="preserve">  EBIT / Interest Exp.</t>
  </si>
  <si>
    <t xml:space="preserve">  EBITDA / Interest Exp.</t>
  </si>
  <si>
    <t xml:space="preserve">  (EBITDA-CAPEX) / Interest Exp.</t>
  </si>
  <si>
    <t xml:space="preserve">  Total Debt/EBITDA</t>
  </si>
  <si>
    <t xml:space="preserve">  Net Debt/EBITDA</t>
  </si>
  <si>
    <t xml:space="preserve">  Total Debt/(EBITDA-CAPEX)</t>
  </si>
  <si>
    <t xml:space="preserve">  Net Debt/(EBITDA-CAPEX)</t>
  </si>
  <si>
    <t xml:space="preserve">  Altman Z Score</t>
  </si>
  <si>
    <t>Growth Over Prior Year</t>
  </si>
  <si>
    <t xml:space="preserve">  EBITDA</t>
  </si>
  <si>
    <t xml:space="preserve">  EBITA</t>
  </si>
  <si>
    <t xml:space="preserve">  EBIT</t>
  </si>
  <si>
    <t xml:space="preserve">  Normalized Net Income</t>
  </si>
  <si>
    <t xml:space="preserve">  Diluted EPS before Extra</t>
  </si>
  <si>
    <t xml:space="preserve">  Accounts Receivable</t>
  </si>
  <si>
    <t xml:space="preserve">  Inventory</t>
  </si>
  <si>
    <t xml:space="preserve">  Net PP&amp;E</t>
  </si>
  <si>
    <t xml:space="preserve">  Total Assets</t>
  </si>
  <si>
    <t xml:space="preserve">  Tangible Book Value</t>
  </si>
  <si>
    <t xml:space="preserve">  Common Equity</t>
  </si>
  <si>
    <t xml:space="preserve">  Capital Expenditures</t>
  </si>
  <si>
    <t xml:space="preserve">  Levered Free Cash Flow</t>
  </si>
  <si>
    <t xml:space="preserve">  Unlevered Free Cash Flow</t>
  </si>
  <si>
    <t xml:space="preserve">  Dividend per Share</t>
  </si>
  <si>
    <t>Compound Annual Growth Rate Over Two Years</t>
  </si>
  <si>
    <t>Compound Annual Growth Rate Over Three Years</t>
  </si>
  <si>
    <t>Compound Annual Growth Rate Over Five Years</t>
  </si>
  <si>
    <t>Unilever PLC (LSE:ULVR) &gt; Financials &gt; Supplemental</t>
  </si>
  <si>
    <t>Supplemental</t>
  </si>
  <si>
    <t>Options Outstanding</t>
  </si>
  <si>
    <t>Options Out. at the End of the Period</t>
  </si>
  <si>
    <t>Options Outstanding - All Classes</t>
  </si>
  <si>
    <t>Stock Based Compensation</t>
  </si>
  <si>
    <t>Stock Based Comp. Exp., Before Tax</t>
  </si>
  <si>
    <t>Loss Carry Forward Related Items</t>
  </si>
  <si>
    <t>NOL C/F, After Five Years</t>
  </si>
  <si>
    <t>NOL C/F, No Expiration</t>
  </si>
  <si>
    <t>Total NOL C/F</t>
  </si>
  <si>
    <t>Tax Benefit C/F, After Five Years</t>
  </si>
  <si>
    <t>Total Tax Benefit C/F</t>
  </si>
  <si>
    <t>Fair Value Measurements</t>
  </si>
  <si>
    <t>Level 1 Assets - Quoted Prices</t>
  </si>
  <si>
    <t>Level 2 Assets - Observable Prices</t>
  </si>
  <si>
    <t>Level 3 Assets - Unobservable Prices</t>
  </si>
  <si>
    <t>Fair Value of Assets</t>
  </si>
  <si>
    <t>Level 2 Liabilities - Observable Prices</t>
  </si>
  <si>
    <t>Level 3 Liabilities - Unobservable Prices</t>
  </si>
  <si>
    <t>Fair Value of Liabilities</t>
  </si>
  <si>
    <t>Fair Value Change Included in Earnings</t>
  </si>
  <si>
    <t>Unilever PLC (LSE:ULVR) &gt; Financials &gt; Industry Specific</t>
  </si>
  <si>
    <t>Industry Specific</t>
  </si>
  <si>
    <t>No Data Available</t>
  </si>
  <si>
    <t>Unilever PLC (LSE:ULVR) &gt; Financials &gt; Pension/OPEB</t>
  </si>
  <si>
    <t>Pension/OPEB</t>
  </si>
  <si>
    <t>Pension Information - Total</t>
  </si>
  <si>
    <t>Defined Benefit Net Periodic Cost</t>
  </si>
  <si>
    <t>Def. Benefit Service Cost</t>
  </si>
  <si>
    <t>Def. Benefit Plan Interest Cost</t>
  </si>
  <si>
    <t>Def. Benefit Plan Return on Assets</t>
  </si>
  <si>
    <t>Def. Benefit Net Interest Cost &amp; Income</t>
  </si>
  <si>
    <t>Def. Benefit Plan Other Cost</t>
  </si>
  <si>
    <t>Def. Benefit Plan Total Cost</t>
  </si>
  <si>
    <t>Def. Contribution Plan Cost</t>
  </si>
  <si>
    <t>Total Pension Expense</t>
  </si>
  <si>
    <t>Defined Benefit Obligation</t>
  </si>
  <si>
    <t>Beg. Def. Benefit Obligation</t>
  </si>
  <si>
    <t xml:space="preserve">Def. Benefit Service Cost </t>
  </si>
  <si>
    <t>Def. Benefit Interest Cost</t>
  </si>
  <si>
    <t>Def. Benefit Actuarial Gain/Losses</t>
  </si>
  <si>
    <t xml:space="preserve">Def. Benefits Paid </t>
  </si>
  <si>
    <t>Foreign Exchange Adj.</t>
  </si>
  <si>
    <t>Def. Benefit Settlement/Curtailment</t>
  </si>
  <si>
    <t>Other Adj. To Def. Benefit Obligation</t>
  </si>
  <si>
    <t>Proj. Benefit Obligation (Pension)</t>
  </si>
  <si>
    <t>Plan Assets</t>
  </si>
  <si>
    <t>Beg. Plan Assets</t>
  </si>
  <si>
    <t>Actual Return on Plan Assets</t>
  </si>
  <si>
    <t>Employer Contributions</t>
  </si>
  <si>
    <t>Participant Contributions</t>
  </si>
  <si>
    <t>Benefits Paid</t>
  </si>
  <si>
    <t>Foreign Exchange Adjustments</t>
  </si>
  <si>
    <t>Plan Settlement/Curtailment</t>
  </si>
  <si>
    <t>Other Plan Adjustments</t>
  </si>
  <si>
    <t>Total Plan Assets</t>
  </si>
  <si>
    <t>Weighted Avg. Assumptions on Net Periodic Cost</t>
  </si>
  <si>
    <t>Exp. Long-Term Rate of Return on Assets - Min</t>
  </si>
  <si>
    <t>Exp. Long-Term Rate of Return on Assets - Max</t>
  </si>
  <si>
    <t>Breakdown of Plan Assets</t>
  </si>
  <si>
    <t>Plan Assets - Equities (%)</t>
  </si>
  <si>
    <t>Plan Assets - Fixed Income (%)</t>
  </si>
  <si>
    <t>Plan Assets- Real Estate (%)</t>
  </si>
  <si>
    <t>Other Plan Assets (%)</t>
  </si>
  <si>
    <t>Plan Assets - Equities</t>
  </si>
  <si>
    <t>Plan Assets - Fixed Income</t>
  </si>
  <si>
    <t>Plan Assets- Real Estate</t>
  </si>
  <si>
    <t>Other Plan Assets</t>
  </si>
  <si>
    <t>Weighted Avg. Assumptions on Def. Benefit Obligation</t>
  </si>
  <si>
    <t>PBO Assumed Rate of Return - Min</t>
  </si>
  <si>
    <t>PBO Assumed Rate of Return - Max</t>
  </si>
  <si>
    <t>Rate of PBO Compensation Increase - Min</t>
  </si>
  <si>
    <t>Rate of PBO Compensation Increase - Max</t>
  </si>
  <si>
    <t>Estimated Future Benefits Paid</t>
  </si>
  <si>
    <t>Est. Future Benefits Paid - 1st Yr</t>
  </si>
  <si>
    <t>Balance Sheet Reconciliation Items</t>
  </si>
  <si>
    <t>Other Assets/Liabilities</t>
  </si>
  <si>
    <t>Adj. for Liability Recognized on Balance Sheet</t>
  </si>
  <si>
    <t>Net Asset/Liability Recognized on Balance Sheet</t>
  </si>
  <si>
    <t>Other Compr. Income Components Recognized on the BS</t>
  </si>
  <si>
    <t>Net Actuarial Loss/Gain</t>
  </si>
  <si>
    <t>Net Amount Recognized</t>
  </si>
  <si>
    <t>Consolidated Balance Sheet Amounts</t>
  </si>
  <si>
    <t>Long Term Assets</t>
  </si>
  <si>
    <t>Long Term Liabilities</t>
  </si>
  <si>
    <t>Other Pension Related Items</t>
  </si>
  <si>
    <t>Est. Contributions - Next Year</t>
  </si>
  <si>
    <t>Benefit Info Date</t>
  </si>
  <si>
    <t>OPEB Information - Total</t>
  </si>
  <si>
    <t>Proj. Benefit Obligation</t>
  </si>
  <si>
    <t>Other Post-Retirement Benefit Related Items</t>
  </si>
  <si>
    <t>Health Care Cost Trend Rate, Initial</t>
  </si>
  <si>
    <t>Health Care Cost Trend Rate, Ultimate</t>
  </si>
  <si>
    <t>Pension Information - Domestic</t>
  </si>
  <si>
    <t xml:space="preserve">Def. Benefit Interest Cost </t>
  </si>
  <si>
    <t xml:space="preserve">Def. Benefit Return On Assets </t>
  </si>
  <si>
    <t xml:space="preserve">Def. Benefit Other Cost </t>
  </si>
  <si>
    <t xml:space="preserve">Def. Benefit Total Cost </t>
  </si>
  <si>
    <t xml:space="preserve">Beg. Def. Benefit Obligation </t>
  </si>
  <si>
    <t xml:space="preserve">Def. Benefit Actuarial Gain/Losses </t>
  </si>
  <si>
    <t xml:space="preserve">Foreign Exchange Adj. </t>
  </si>
  <si>
    <t xml:space="preserve">Other Adj. To Def. Benefit Obligation </t>
  </si>
  <si>
    <t>Proj. Benefit Obligation (Pension) - Domestic</t>
  </si>
  <si>
    <t xml:space="preserve">Beg. Plan Assets </t>
  </si>
  <si>
    <t xml:space="preserve">Actual Return on Plan Assets </t>
  </si>
  <si>
    <t xml:space="preserve">Employer Contributions </t>
  </si>
  <si>
    <t xml:space="preserve">Participant Contributions </t>
  </si>
  <si>
    <t xml:space="preserve">Benefits Paid </t>
  </si>
  <si>
    <t xml:space="preserve">Foreign Exchange Adjustments </t>
  </si>
  <si>
    <t xml:space="preserve">Other Plan Adjustments </t>
  </si>
  <si>
    <t xml:space="preserve">Total Plan Assets </t>
  </si>
  <si>
    <t xml:space="preserve">Exp. Long-Term Rate of Return on Assets - Min </t>
  </si>
  <si>
    <t xml:space="preserve">Exp. Long-Term Rate of Return on Assets - Max </t>
  </si>
  <si>
    <t xml:space="preserve">Plan Assets - Equities </t>
  </si>
  <si>
    <t xml:space="preserve">Plan Assets - Fixed Income </t>
  </si>
  <si>
    <t xml:space="preserve">Plan Assets- Real Estate </t>
  </si>
  <si>
    <t xml:space="preserve">Other Plan Assets </t>
  </si>
  <si>
    <t xml:space="preserve">PBO Assumed Rate of Return - Min </t>
  </si>
  <si>
    <t xml:space="preserve">PBO Assumed Rate of Return - Max </t>
  </si>
  <si>
    <t xml:space="preserve">Rate of PBO Compensation Increase - Min </t>
  </si>
  <si>
    <t xml:space="preserve">Rate of PBO Compensation Increase - Max </t>
  </si>
  <si>
    <t xml:space="preserve">Est. Future Benefits Paid - 1st Yr </t>
  </si>
  <si>
    <t xml:space="preserve">Other Assets/Liabilities </t>
  </si>
  <si>
    <t xml:space="preserve">Net Asset/Liability Recognized on Balance Sheet </t>
  </si>
  <si>
    <t xml:space="preserve">Est. Contributions - Next Year </t>
  </si>
  <si>
    <t>OPEB Information - Domestic</t>
  </si>
  <si>
    <t>Pension Information - Foreign</t>
  </si>
  <si>
    <t xml:space="preserve">Def. Benefit Settlement/Curtailment </t>
  </si>
  <si>
    <t>Proj. Benefit Obligation (Pension) - Foreign</t>
  </si>
  <si>
    <t xml:space="preserve">Plan Settlement/Curtailment </t>
  </si>
  <si>
    <t>OPEB Information - Foreign</t>
  </si>
  <si>
    <t>Def. Benefit Obligation</t>
  </si>
  <si>
    <t>Unilever PLC (LSE:ULVR) &gt; Financials &gt; Segments</t>
  </si>
  <si>
    <t>In Millions of the reported currency.</t>
  </si>
  <si>
    <t>View By:</t>
  </si>
  <si>
    <t>Line Items</t>
  </si>
  <si>
    <t>Business Segments</t>
  </si>
  <si>
    <t>Revenues</t>
  </si>
  <si>
    <t>Beauty &amp; Wellbeing Business</t>
  </si>
  <si>
    <t>Personal Care Business (Excl. Beauty &amp; Wellbeing Business)</t>
  </si>
  <si>
    <t>Home Care</t>
  </si>
  <si>
    <t>Foods</t>
  </si>
  <si>
    <t>Ice Cream</t>
  </si>
  <si>
    <t>Beauty &amp; Personal Care</t>
  </si>
  <si>
    <t>Foods &amp; Refreshment</t>
  </si>
  <si>
    <t xml:space="preserve">  Total Revenues</t>
  </si>
  <si>
    <t>Operating Profit Before Tax</t>
  </si>
  <si>
    <t xml:space="preserve">  Total Operating Profit Before Tax</t>
  </si>
  <si>
    <t>Depreciation &amp; Amortization</t>
  </si>
  <si>
    <t xml:space="preserve">  Total Depreciation &amp; Amortization</t>
  </si>
  <si>
    <t>Geographic Segments</t>
  </si>
  <si>
    <t>Asia Pacific Africa</t>
  </si>
  <si>
    <t>The Americas</t>
  </si>
  <si>
    <t>Europe</t>
  </si>
  <si>
    <t>North America</t>
  </si>
  <si>
    <t>Latin America</t>
  </si>
  <si>
    <t>Asia, Africa, Middle East, Turkey, Russia, Ukraine and Belarus (Asia/AMET/RUB)</t>
  </si>
  <si>
    <t>Assets</t>
  </si>
  <si>
    <t>United Kingdom</t>
  </si>
  <si>
    <t>United States</t>
  </si>
  <si>
    <t>India</t>
  </si>
  <si>
    <t>Others</t>
  </si>
  <si>
    <t>Assumptions:</t>
  </si>
  <si>
    <t>Operating cash percentage</t>
  </si>
  <si>
    <t>Effective tax rate</t>
  </si>
  <si>
    <t>CONDENSED STATEMENTS OF EARNINGS</t>
  </si>
  <si>
    <t>Net operating profit after tax</t>
  </si>
  <si>
    <t>Profit or loss</t>
  </si>
  <si>
    <t>– Investment profit after tax</t>
  </si>
  <si>
    <t>+ Interest expense after tax</t>
  </si>
  <si>
    <t xml:space="preserve"> = Net operating profit after tax</t>
  </si>
  <si>
    <t>of which: Net non-recurring expense after tax</t>
  </si>
  <si>
    <t xml:space="preserve"> = Net non-recurring expense (income)</t>
  </si>
  <si>
    <t>x (1 – Tax rate)</t>
  </si>
  <si>
    <t xml:space="preserve"> = Net non-recurring expense after tax</t>
  </si>
  <si>
    <t>+ Net investment profit after tax</t>
  </si>
  <si>
    <t xml:space="preserve"> = Investment and interest income</t>
  </si>
  <si>
    <t xml:space="preserve"> = Net investment profit after tax</t>
  </si>
  <si>
    <t>– Interest expense after tax</t>
  </si>
  <si>
    <t xml:space="preserve"> = Interest expense</t>
  </si>
  <si>
    <t xml:space="preserve"> = Interest expense after tax</t>
  </si>
  <si>
    <t xml:space="preserve"> = Profit or loss</t>
  </si>
  <si>
    <t>CONDENSED BALANCE SHEET</t>
  </si>
  <si>
    <t>Ending operating working capital</t>
  </si>
  <si>
    <t xml:space="preserve">              Operating cash</t>
  </si>
  <si>
    <t xml:space="preserve">              + Trade receivables</t>
  </si>
  <si>
    <t xml:space="preserve">              + Inventories</t>
  </si>
  <si>
    <t xml:space="preserve">              + Other current assets</t>
  </si>
  <si>
    <t xml:space="preserve">              – Trade payables</t>
  </si>
  <si>
    <t xml:space="preserve">             – Other current liabilities</t>
  </si>
  <si>
    <t>        = Ending operating working capital</t>
  </si>
  <si>
    <t>Ending net non-current operating assets</t>
  </si>
  <si>
    <t xml:space="preserve">             Non current tangible assets</t>
  </si>
  <si>
    <t xml:space="preserve">            +Non current intangible assets</t>
  </si>
  <si>
    <t xml:space="preserve">           +Derivatives (asset net of liability)</t>
  </si>
  <si>
    <t xml:space="preserve">           -Deferred tax liability (net of asset)</t>
  </si>
  <si>
    <t xml:space="preserve">           -Other non-current liabilities (non-interest-bearing)</t>
  </si>
  <si>
    <t xml:space="preserve">       =Ending net non-current operating assets</t>
  </si>
  <si>
    <t xml:space="preserve">     + Ending non-operating investments</t>
  </si>
  <si>
    <t xml:space="preserve">       Excess cash</t>
  </si>
  <si>
    <t xml:space="preserve">      Minority equity investments</t>
  </si>
  <si>
    <t xml:space="preserve">      + Other Non-Operating investments</t>
  </si>
  <si>
    <t xml:space="preserve">     = Ending non-operating investments</t>
  </si>
  <si>
    <t xml:space="preserve">     =Total business assets</t>
  </si>
  <si>
    <t>Ending debt</t>
  </si>
  <si>
    <t xml:space="preserve">         Current debt</t>
  </si>
  <si>
    <t xml:space="preserve">        +Non-current debt</t>
  </si>
  <si>
    <t xml:space="preserve">       +Preference shares</t>
  </si>
  <si>
    <t xml:space="preserve">     = Ending debt</t>
  </si>
  <si>
    <t xml:space="preserve">  +Ending group equity</t>
  </si>
  <si>
    <t xml:space="preserve">      Ordinary shareholders' equity</t>
  </si>
  <si>
    <t xml:space="preserve">      + Minority interests</t>
  </si>
  <si>
    <t xml:space="preserve">      - Net assets held for sale</t>
  </si>
  <si>
    <t xml:space="preserve">        = Ending group equity</t>
  </si>
  <si>
    <t xml:space="preserve">     =Total invested capital</t>
  </si>
  <si>
    <t>Metric</t>
  </si>
  <si>
    <t>Value</t>
  </si>
  <si>
    <t>Total PV of Forecasted FCF</t>
  </si>
  <si>
    <t>PV of Terminal Value</t>
  </si>
  <si>
    <t>Enerprise Value</t>
  </si>
  <si>
    <t>Less: Debt</t>
  </si>
  <si>
    <t>Add: Cash</t>
  </si>
  <si>
    <t>Equity Value</t>
  </si>
  <si>
    <t>Shares Outstanding (m)</t>
  </si>
  <si>
    <t>Intrinsic value per share</t>
  </si>
  <si>
    <t>Current market price</t>
  </si>
  <si>
    <t>Potential return</t>
  </si>
  <si>
    <t>Particulars</t>
  </si>
  <si>
    <t>Amount</t>
  </si>
  <si>
    <t>Free Cash Flow (Terminal Year)</t>
  </si>
  <si>
    <t>Long Term Growth Rate (g)</t>
  </si>
  <si>
    <t>Discount Rate (WACC)</t>
  </si>
  <si>
    <t>Terminal value)</t>
  </si>
  <si>
    <t>$150,000</t>
  </si>
  <si>
    <t>$2,575,000</t>
  </si>
  <si>
    <t>Calculation / Formula</t>
  </si>
  <si>
    <t>Projected</t>
  </si>
  <si>
    <t>Assumed</t>
  </si>
  <si>
    <t>Calculated</t>
  </si>
  <si>
    <t>Free Cash Flow (Terminal Year)*(1+g)/(WACC-g)</t>
  </si>
  <si>
    <t>Discounted Cash Flow (DCF) Valuation</t>
  </si>
  <si>
    <t>DCF Valuation Summary:</t>
  </si>
  <si>
    <t>Year</t>
  </si>
  <si>
    <t>TV</t>
  </si>
  <si>
    <t>$100,000</t>
  </si>
  <si>
    <t>$110,000</t>
  </si>
  <si>
    <t>$120,000</t>
  </si>
  <si>
    <t>$130,000</t>
  </si>
  <si>
    <t>$140,000</t>
  </si>
  <si>
    <t>Free Cash Flow ($)</t>
  </si>
  <si>
    <t>Discount Factor (9%)</t>
  </si>
  <si>
    <t>Enterprise Value</t>
  </si>
  <si>
    <t>PV of Cash Flow ($)</t>
  </si>
  <si>
    <t>$91,740</t>
  </si>
  <si>
    <t>$92,587</t>
  </si>
  <si>
    <t>$92,664</t>
  </si>
  <si>
    <t>$92,092</t>
  </si>
  <si>
    <t>$90,986</t>
  </si>
  <si>
    <t>$1,673,493</t>
  </si>
  <si>
    <t>$2,133,562</t>
  </si>
  <si>
    <t>Sensitivity Analysis Table (Enterprise Value)</t>
  </si>
  <si>
    <t>$2,458,700</t>
  </si>
  <si>
    <t>$2,666,100</t>
  </si>
  <si>
    <t>$2,894,500</t>
  </si>
  <si>
    <t>9% (Base)</t>
  </si>
  <si>
    <t>$2,213,562</t>
  </si>
  <si>
    <t>$2,253,750</t>
  </si>
  <si>
    <t>Growth Rate</t>
  </si>
  <si>
    <t>Equity Charge</t>
  </si>
  <si>
    <t>Residual Income</t>
  </si>
  <si>
    <t>PV Factor</t>
  </si>
  <si>
    <t>PV of Residual Income</t>
  </si>
  <si>
    <t>$80,000</t>
  </si>
  <si>
    <t>$90,000</t>
  </si>
  <si>
    <t>$95,000</t>
  </si>
  <si>
    <t>$105,000</t>
  </si>
  <si>
    <t>$85,000</t>
  </si>
  <si>
    <t>$75,000</t>
  </si>
  <si>
    <t>$70,000</t>
  </si>
  <si>
    <t>$10,000</t>
  </si>
  <si>
    <t>$20,000</t>
  </si>
  <si>
    <t>$15,000</t>
  </si>
  <si>
    <t>$400,000(Terminal Value)</t>
  </si>
  <si>
    <t>Intrinsic Equity Calue</t>
  </si>
  <si>
    <t>$9,174</t>
  </si>
  <si>
    <t>$12,626</t>
  </si>
  <si>
    <t>$11,583</t>
  </si>
  <si>
    <t>$14,168</t>
  </si>
  <si>
    <t>$12,998</t>
  </si>
  <si>
    <t>$259,960</t>
  </si>
  <si>
    <t>$320,509</t>
  </si>
  <si>
    <t>Multiples Valuation Summary:</t>
  </si>
  <si>
    <t>Valuation Multiple</t>
  </si>
  <si>
    <t>P/E</t>
  </si>
  <si>
    <t>EV/EBITDA</t>
  </si>
  <si>
    <t>Price-to sales</t>
  </si>
  <si>
    <t>Unilever's Multiple</t>
  </si>
  <si>
    <t>20x</t>
  </si>
  <si>
    <t>12x</t>
  </si>
  <si>
    <t>3x</t>
  </si>
  <si>
    <t>Company's Metric ($)</t>
  </si>
  <si>
    <t>$ 100,000 (Net Income)</t>
  </si>
  <si>
    <t>$150,000 (EBITDA)</t>
  </si>
  <si>
    <t>$700,000 (Sales)</t>
  </si>
  <si>
    <t>Valuation ($) Calculations</t>
  </si>
  <si>
    <t>$2,000,000</t>
  </si>
  <si>
    <t>$1,800,000</t>
  </si>
  <si>
    <t>$2,100,000</t>
  </si>
  <si>
    <t>$1,966,667</t>
  </si>
  <si>
    <t>Key Ratios Calculation Table (Unilever PLC)</t>
  </si>
  <si>
    <t>Profitability Ratios</t>
  </si>
  <si>
    <t>Retun on Assets (ROA)</t>
  </si>
  <si>
    <t>Return on Equity (ROE)</t>
  </si>
  <si>
    <t>Return on Common Equity</t>
  </si>
  <si>
    <t xml:space="preserve">Return on capital </t>
  </si>
  <si>
    <t>EBIT Margin</t>
  </si>
  <si>
    <t>EBITDA Margin</t>
  </si>
  <si>
    <t xml:space="preserve">Net Income margin </t>
  </si>
  <si>
    <t>Current Ratio</t>
  </si>
  <si>
    <t>Quick Ratio</t>
  </si>
  <si>
    <t xml:space="preserve">Cash from operations to current liability </t>
  </si>
  <si>
    <t>Formula</t>
  </si>
  <si>
    <t>Net Income / Total Assets</t>
  </si>
  <si>
    <t>Net Income / Common Equity</t>
  </si>
  <si>
    <t>Net Incorne to Common/Avg. Common Equity</t>
  </si>
  <si>
    <t>EBIT/ (Total Debt+ Total Equity)</t>
  </si>
  <si>
    <t>EBIT / Total Revenue</t>
  </si>
  <si>
    <t xml:space="preserve">EBITDA/ Total revenue </t>
  </si>
  <si>
    <t>Net Income/Total revenue</t>
  </si>
  <si>
    <t>Total Current Assets / Total Current Liabilities</t>
  </si>
  <si>
    <t xml:space="preserve">(Current Assets- Inventory) / Current Liabilities </t>
  </si>
  <si>
    <t>0.8x</t>
  </si>
  <si>
    <t>0.5x</t>
  </si>
  <si>
    <t>0.4x</t>
  </si>
  <si>
    <t>Cash from Operations / Total Current Liabilities</t>
  </si>
  <si>
    <t>0.7x</t>
  </si>
  <si>
    <t>0.3x</t>
  </si>
  <si>
    <t>Ratio:</t>
  </si>
  <si>
    <t>Liquidity Ratios</t>
  </si>
  <si>
    <t>Asset Efficiency Ratios</t>
  </si>
  <si>
    <t xml:space="preserve">Total Asset Turnover </t>
  </si>
  <si>
    <t>Fixed Asset Turnover</t>
  </si>
  <si>
    <t>Accounts Receivable Turnover</t>
  </si>
  <si>
    <t>Inventory Tumover</t>
  </si>
  <si>
    <t>Solvency Ratios</t>
  </si>
  <si>
    <t>Total Debt/Equity</t>
  </si>
  <si>
    <t>Long-tem Debt/Equity</t>
  </si>
  <si>
    <t>Total Debt/Capital</t>
  </si>
  <si>
    <t>EBIT Interest Coverage</t>
  </si>
  <si>
    <t>EBITDA/ Interest Expense</t>
  </si>
  <si>
    <t>Leverage and Credit Ratios</t>
  </si>
  <si>
    <t>Market Valuation Ratios (using latest data)</t>
  </si>
  <si>
    <t>P/E (LTM)</t>
  </si>
  <si>
    <t>Total Revenue / Total Assets</t>
  </si>
  <si>
    <t>Total Revenue/ Net PP&amp;E</t>
  </si>
  <si>
    <t>Total Revenue / Avg. Accounts Receivable</t>
  </si>
  <si>
    <t>COGS / Avg. Inventory</t>
  </si>
  <si>
    <t>Total Debt/ Total Equity</t>
  </si>
  <si>
    <t>Long-term Debt/ Total Equity</t>
  </si>
  <si>
    <t>Total Debt/ (Total Debt + Equity)</t>
  </si>
  <si>
    <t>EBIT/ Interest Expense</t>
  </si>
  <si>
    <t>Net Debt / EBITDA</t>
  </si>
  <si>
    <t>Total Debt / EBITDA</t>
  </si>
  <si>
    <t>Market Cap / Net Income (latest year)</t>
  </si>
  <si>
    <t>Market Cap / Book Value of Common Equity</t>
  </si>
  <si>
    <t xml:space="preserve">EBITDA / Interest Expenses </t>
  </si>
  <si>
    <t>4.5x</t>
  </si>
  <si>
    <t>12.2x</t>
  </si>
  <si>
    <t>6.7x</t>
  </si>
  <si>
    <t>13.3x</t>
  </si>
  <si>
    <t>16.2x</t>
  </si>
  <si>
    <t>1.8x</t>
  </si>
  <si>
    <t>2.4x</t>
  </si>
  <si>
    <t>6.8X</t>
  </si>
  <si>
    <t>2.3x</t>
  </si>
  <si>
    <t>5.0x</t>
  </si>
  <si>
    <t>15.0x</t>
  </si>
  <si>
    <t>6.6x</t>
  </si>
  <si>
    <t>2.6x</t>
  </si>
  <si>
    <t>22.9x</t>
  </si>
  <si>
    <t>6.5x</t>
  </si>
  <si>
    <t>5.7x</t>
  </si>
  <si>
    <t>14.8x</t>
  </si>
  <si>
    <t>6.8x</t>
  </si>
  <si>
    <t>14.1x</t>
  </si>
  <si>
    <t>2.1x</t>
  </si>
  <si>
    <t>21.5x</t>
  </si>
  <si>
    <t>6.2x</t>
  </si>
  <si>
    <t>5.6x</t>
  </si>
  <si>
    <t>13.9x</t>
  </si>
  <si>
    <t>9.4x</t>
  </si>
  <si>
    <t>10.7x</t>
  </si>
  <si>
    <t>24.0x</t>
  </si>
  <si>
    <t>5.4x</t>
  </si>
  <si>
    <t>12.4x</t>
  </si>
  <si>
    <t>10.1X</t>
  </si>
  <si>
    <t>11.6X</t>
  </si>
  <si>
    <t>1.9X</t>
  </si>
  <si>
    <t>2.5X</t>
  </si>
  <si>
    <t>17.7X</t>
  </si>
  <si>
    <t>Total Enterprise Value / Total Revenue</t>
  </si>
  <si>
    <t>2.7x</t>
  </si>
  <si>
    <t>2.66x</t>
  </si>
  <si>
    <t>2.59x</t>
  </si>
  <si>
    <t>2.48x</t>
  </si>
  <si>
    <t>Total Enterprise Value / EBITDA</t>
  </si>
  <si>
    <t>12.6x</t>
  </si>
  <si>
    <t>12.46x</t>
  </si>
  <si>
    <t>11.97x</t>
  </si>
  <si>
    <t>11.40x</t>
  </si>
  <si>
    <t>Total Enterprise Value / EBIT</t>
  </si>
  <si>
    <t>14.4x</t>
  </si>
  <si>
    <t>14.33x</t>
  </si>
  <si>
    <t>13.73x</t>
  </si>
  <si>
    <t>13.03x</t>
  </si>
  <si>
    <t>Growth Rates (%)</t>
  </si>
  <si>
    <t>Revenue Growth (YoY)</t>
  </si>
  <si>
    <t>[(Current Yr Revenue - Prior Yr Revenue) / Prior Yr Revenue]</t>
  </si>
  <si>
    <t>EBITDA Growth (YoY)</t>
  </si>
  <si>
    <t>[(Current Yr EBITDA - Prior Yr EBITDA) / Prior Yr EBITDA]</t>
  </si>
  <si>
    <t>Net Income Growth (YoY)</t>
  </si>
  <si>
    <t>[(Current Yr Net Income - Prior Yr Net Income) / Prior Yr Net Income]</t>
  </si>
  <si>
    <t>Cash Flow Metrics</t>
  </si>
  <si>
    <t>Cash from Operations Growth</t>
  </si>
  <si>
    <t>[(Current Yr CFO - Prior Yr (FO)/Prior Yr CFO]</t>
  </si>
  <si>
    <t>Capital Expenditure Growth</t>
  </si>
  <si>
    <t>[(Current Yr CAPEX - Prior Yr CAPEX) / Prior Vr CAPEX]</t>
  </si>
  <si>
    <t>Cash from Operations - Capital Expenditures - Dividends</t>
  </si>
  <si>
    <t>Cash from Operations - Capital Expenditures</t>
  </si>
  <si>
    <t>Dividend Metrics</t>
  </si>
  <si>
    <t>Dividend per Share</t>
  </si>
  <si>
    <t>Dividends Paid / Weighted Avg. Shares Out.</t>
  </si>
  <si>
    <t>Payout Ratio</t>
  </si>
  <si>
    <t>Dividend per Share / 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</si>
</sst>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_(* #,##0.0_);_(* \(#,##0.0\)_)\ ;_(* 0_)"/>
    <numFmt numFmtId="165" formatCode="_(#,##0.0%_);_(\(#,##0.0%\)_);_(#,##0.0%_)"/>
    <numFmt numFmtId="166" formatCode="_(* #,##0.0#_);_(* \(#,##0.0#\)_)\ ;_(* 0_)"/>
    <numFmt numFmtId="167" formatCode="_(\ #,##0.0#######_);_(\ \(#,##0.0#######\)_);_(\ &quot; - &quot;_)"/>
    <numFmt numFmtId="168" formatCode="_(\ #,##0.0########_);_(\ \(#,##0.0########\)_);_(\ &quot; - &quot;_)"/>
    <numFmt numFmtId="169" formatCode="_(#,##0.00%_);_(\(#,##0.00%\)_);_(#,##0.00%_)"/>
    <numFmt numFmtId="170" formatCode="#,##0.0\x"/>
    <numFmt numFmtId="171" formatCode="#,##0.00\x"/>
    <numFmt numFmtId="172" formatCode="_(* #,##0.0##_);_(* \(#,##0.0##\)_)\ ;_(* 0_)"/>
    <numFmt numFmtId="173" formatCode="mmm\-dd\-yyyy"/>
    <numFmt numFmtId="174" formatCode="_(* #,##0_);_(* \(#,##0\)_)\ ;_(* 0_)"/>
    <numFmt numFmtId="175" formatCode="_(\ #,##0.0_);_(\ \(#,##0.0\)_);_(\ &quot; - &quot;_)"/>
    <numFmt numFmtId="176" formatCode="0.0%"/>
    <numFmt numFmtId="177" formatCode="0.00000000000"/>
    <numFmt numFmtId="178" formatCode="0.000000000000"/>
    <numFmt numFmtId="179" formatCode="0.00000000000000"/>
  </numFmts>
  <fonts count="34" x14ac:knownFonts="1">
    <font>
      <sz val="10"/>
      <name val="Arial"/>
    </font>
    <font>
      <sz val="8"/>
      <name val="Arial"/>
      <family val="2"/>
    </font>
    <font>
      <b/>
      <sz val="13"/>
      <color indexed="8"/>
      <name val="Verdana"/>
      <family val="2"/>
    </font>
    <font>
      <b/>
      <sz val="12"/>
      <color indexed="8"/>
      <name val="Verdana"/>
      <family val="2"/>
    </font>
    <font>
      <b/>
      <sz val="10"/>
      <color indexed="9"/>
      <name val="Arial"/>
      <family val="2"/>
    </font>
    <font>
      <b/>
      <u val="singleAccounting"/>
      <sz val="8"/>
      <color indexed="8"/>
      <name val="Verdana"/>
      <family val="2"/>
    </font>
    <font>
      <b/>
      <sz val="8"/>
      <color indexed="9"/>
      <name val="Verdana"/>
      <family val="2"/>
    </font>
    <font>
      <b/>
      <u val="singleAccounting"/>
      <sz val="8"/>
      <color indexed="8"/>
      <name val="Arial"/>
      <family val="2"/>
    </font>
    <font>
      <sz val="8"/>
      <color indexed="8"/>
      <name val="Arial"/>
      <family val="2"/>
    </font>
    <font>
      <vertAlign val="superscript"/>
      <sz val="8"/>
      <color indexed="8"/>
      <name val="Arial"/>
      <family val="2"/>
    </font>
    <font>
      <vertAlign val="subscript"/>
      <sz val="8"/>
      <color indexed="8"/>
      <name val="Arial"/>
      <family val="2"/>
    </font>
    <font>
      <b/>
      <sz val="8"/>
      <color indexed="8"/>
      <name val="Arial"/>
      <family val="2"/>
    </font>
    <font>
      <i/>
      <sz val="8"/>
      <color indexed="8"/>
      <name val="Arial"/>
      <family val="2"/>
    </font>
    <font>
      <sz val="1"/>
      <color indexed="9"/>
      <name val="Symbol"/>
      <family val="1"/>
      <charset val="2"/>
    </font>
    <font>
      <sz val="10"/>
      <color indexed="8"/>
      <name val="Arial"/>
      <family val="2"/>
    </font>
    <font>
      <b/>
      <sz val="8"/>
      <color indexed="8"/>
      <name val="Verdana"/>
      <family val="2"/>
    </font>
    <font>
      <i/>
      <sz val="8"/>
      <name val="Arial"/>
      <family val="2"/>
    </font>
    <font>
      <b/>
      <sz val="8"/>
      <name val="Arial"/>
      <family val="2"/>
    </font>
    <font>
      <b/>
      <i/>
      <sz val="8"/>
      <color indexed="8"/>
      <name val="Arial"/>
      <family val="2"/>
    </font>
    <font>
      <b/>
      <u val="double"/>
      <sz val="8"/>
      <color indexed="8"/>
      <name val="Arial"/>
      <family val="2"/>
    </font>
    <font>
      <b/>
      <u/>
      <sz val="8"/>
      <color indexed="8"/>
      <name val="Arial"/>
      <family val="2"/>
    </font>
    <font>
      <b/>
      <u val="singleAccounting"/>
      <sz val="8"/>
      <color indexed="9"/>
      <name val="Verdana"/>
      <family val="2"/>
    </font>
    <font>
      <b/>
      <i/>
      <sz val="8"/>
      <name val="Arial"/>
      <family val="2"/>
    </font>
    <font>
      <sz val="10"/>
      <name val="Arial"/>
      <family val="2"/>
    </font>
    <font>
      <sz val="11"/>
      <color theme="1"/>
      <name val="Aptos Narrow"/>
      <family val="2"/>
      <scheme val="minor"/>
    </font>
    <font>
      <sz val="11"/>
      <color rgb="FF000000"/>
      <name val="Calibri"/>
      <family val="2"/>
    </font>
    <font>
      <b/>
      <sz val="11"/>
      <name val="Aptos Narrow"/>
      <family val="2"/>
      <scheme val="minor"/>
    </font>
    <font>
      <sz val="11"/>
      <name val="Aptos Narrow"/>
      <family val="2"/>
      <scheme val="minor"/>
    </font>
    <font>
      <b/>
      <sz val="11"/>
      <color theme="1"/>
      <name val="Aptos Narrow"/>
      <family val="2"/>
      <scheme val="minor"/>
    </font>
    <font>
      <b/>
      <sz val="11"/>
      <color rgb="FF000000"/>
      <name val="Aptos Narrow"/>
      <family val="2"/>
      <scheme val="minor"/>
    </font>
    <font>
      <b/>
      <sz val="11"/>
      <color rgb="FF000000"/>
      <name val="Calibri"/>
      <family val="2"/>
    </font>
    <font>
      <sz val="9"/>
      <name val="Arial"/>
      <family val="2"/>
    </font>
    <font>
      <b/>
      <sz val="9"/>
      <name val="Arial"/>
      <family val="2"/>
    </font>
    <font>
      <b/>
      <sz val="10"/>
      <name val="Arial"/>
      <family val="2"/>
    </font>
  </fonts>
  <fills count="7">
    <fill>
      <patternFill patternType="none"/>
    </fill>
    <fill>
      <patternFill patternType="gray125"/>
    </fill>
    <fill>
      <patternFill patternType="solid">
        <fgColor indexed="60"/>
        <bgColor indexed="64"/>
      </patternFill>
    </fill>
    <fill>
      <patternFill patternType="solid">
        <fgColor indexed="62"/>
        <bgColor indexed="64"/>
      </patternFill>
    </fill>
    <fill>
      <patternFill patternType="solid">
        <fgColor indexed="63"/>
        <bgColor indexed="64"/>
      </patternFill>
    </fill>
    <fill>
      <patternFill patternType="solid">
        <fgColor indexed="56"/>
        <bgColor indexed="64"/>
      </patternFill>
    </fill>
    <fill>
      <patternFill patternType="solid">
        <fgColor theme="8" tint="0.59999389629810485"/>
        <bgColor indexed="64"/>
      </patternFill>
    </fill>
  </fills>
  <borders count="11">
    <border>
      <left/>
      <right/>
      <top/>
      <bottom/>
      <diagonal/>
    </border>
    <border>
      <left/>
      <right/>
      <top style="thin">
        <color indexed="8"/>
      </top>
      <bottom/>
      <diagonal/>
    </border>
    <border>
      <left/>
      <right/>
      <top style="thick">
        <color indexed="64"/>
      </top>
      <bottom/>
      <diagonal/>
    </border>
    <border>
      <left/>
      <right/>
      <top/>
      <bottom style="thick">
        <color indexed="64"/>
      </bottom>
      <diagonal/>
    </border>
    <border>
      <left/>
      <right/>
      <top style="thick">
        <color rgb="FF000000"/>
      </top>
      <bottom/>
      <diagonal/>
    </border>
    <border>
      <left/>
      <right/>
      <top/>
      <bottom style="thin">
        <color rgb="FF000000"/>
      </bottom>
      <diagonal/>
    </border>
    <border>
      <left/>
      <right/>
      <top/>
      <bottom style="thick">
        <color rgb="FF000000"/>
      </bottom>
      <diagonal/>
    </border>
    <border>
      <left/>
      <right/>
      <top/>
      <bottom style="double">
        <color rgb="FF000000"/>
      </bottom>
      <diagonal/>
    </border>
    <border>
      <left/>
      <right/>
      <top style="thin">
        <color rgb="FF000000"/>
      </top>
      <bottom/>
      <diagonal/>
    </border>
    <border>
      <left/>
      <right/>
      <top style="thin">
        <color rgb="FF000000"/>
      </top>
      <bottom style="double">
        <color rgb="FF000000"/>
      </bottom>
      <diagonal/>
    </border>
    <border>
      <left style="thin">
        <color indexed="64"/>
      </left>
      <right style="thin">
        <color indexed="64"/>
      </right>
      <top style="thin">
        <color indexed="64"/>
      </top>
      <bottom style="thin">
        <color indexed="64"/>
      </bottom>
      <diagonal/>
    </border>
  </borders>
  <cellStyleXfs count="17">
    <xf numFmtId="0" fontId="0" fillId="0" borderId="0"/>
    <xf numFmtId="0" fontId="14" fillId="0" borderId="0" applyAlignment="0"/>
    <xf numFmtId="0" fontId="15" fillId="0" borderId="0" applyAlignment="0"/>
    <xf numFmtId="0" fontId="7" fillId="2" borderId="0" applyAlignment="0"/>
    <xf numFmtId="0" fontId="13" fillId="0" borderId="0" applyAlignment="0"/>
    <xf numFmtId="0" fontId="5" fillId="3" borderId="0" applyAlignment="0"/>
    <xf numFmtId="0" fontId="4" fillId="4" borderId="0" applyAlignment="0"/>
    <xf numFmtId="0" fontId="3" fillId="0" borderId="0" applyAlignment="0"/>
    <xf numFmtId="0" fontId="24" fillId="0" borderId="0"/>
    <xf numFmtId="0" fontId="6" fillId="5" borderId="0" applyAlignment="0"/>
    <xf numFmtId="0" fontId="10" fillId="0" borderId="0" applyAlignment="0"/>
    <xf numFmtId="0" fontId="9" fillId="0" borderId="0" applyAlignment="0"/>
    <xf numFmtId="0" fontId="11" fillId="0" borderId="0" applyAlignment="0"/>
    <xf numFmtId="0" fontId="12" fillId="0" borderId="0" applyAlignment="0"/>
    <xf numFmtId="0" fontId="8" fillId="0" borderId="0" applyAlignment="0"/>
    <xf numFmtId="0" fontId="2" fillId="0" borderId="0" applyAlignment="0"/>
    <xf numFmtId="0" fontId="11" fillId="0" borderId="0" applyAlignment="0">
      <alignment wrapText="1"/>
    </xf>
  </cellStyleXfs>
  <cellXfs count="137">
    <xf numFmtId="0" fontId="1" fillId="0" borderId="0" xfId="0" applyFont="1"/>
    <xf numFmtId="0" fontId="2" fillId="0" borderId="0" xfId="0" applyNumberFormat="1" applyFont="1" applyAlignment="1"/>
    <xf numFmtId="0" fontId="16" fillId="0" borderId="0" xfId="0" applyFont="1" applyAlignment="1">
      <alignment wrapText="1"/>
    </xf>
    <xf numFmtId="0" fontId="17" fillId="0" borderId="0" xfId="0" applyFont="1"/>
    <xf numFmtId="0" fontId="8" fillId="0" borderId="0" xfId="0" applyNumberFormat="1" applyFont="1" applyAlignment="1">
      <alignment horizontal="left" vertical="top"/>
    </xf>
    <xf numFmtId="49" fontId="1" fillId="0" borderId="0" xfId="0" applyNumberFormat="1" applyFont="1"/>
    <xf numFmtId="0" fontId="6" fillId="5" borderId="0" xfId="0" applyFont="1" applyFill="1" applyAlignment="1"/>
    <xf numFmtId="0" fontId="11" fillId="2" borderId="0" xfId="0" applyFont="1" applyFill="1" applyAlignment="1">
      <alignment wrapText="1"/>
    </xf>
    <xf numFmtId="0" fontId="18" fillId="2" borderId="0" xfId="0" applyFont="1" applyFill="1" applyAlignment="1">
      <alignment wrapText="1"/>
    </xf>
    <xf numFmtId="0" fontId="11" fillId="0" borderId="0" xfId="0" applyFont="1" applyAlignment="1">
      <alignment horizontal="left" vertical="top"/>
    </xf>
    <xf numFmtId="0" fontId="12" fillId="0" borderId="0" xfId="0" applyFont="1" applyAlignment="1">
      <alignment horizontal="left" vertical="top"/>
    </xf>
    <xf numFmtId="0" fontId="8" fillId="0" borderId="0" xfId="0" applyFont="1" applyAlignment="1">
      <alignment horizontal="left" vertical="top"/>
    </xf>
    <xf numFmtId="0" fontId="1" fillId="0" borderId="0" xfId="0" applyFont="1" applyAlignment="1">
      <alignment vertical="top" wrapText="1"/>
    </xf>
    <xf numFmtId="0" fontId="11" fillId="2" borderId="0" xfId="0" applyFont="1" applyFill="1" applyAlignment="1">
      <alignment horizontal="right" wrapText="1"/>
    </xf>
    <xf numFmtId="0" fontId="18" fillId="2" borderId="0" xfId="0" applyFont="1" applyFill="1" applyAlignment="1">
      <alignment horizontal="right" wrapText="1"/>
    </xf>
    <xf numFmtId="164" fontId="11" fillId="0" borderId="0" xfId="0" applyNumberFormat="1" applyFont="1" applyAlignment="1">
      <alignment horizontal="right" vertical="top" wrapText="1"/>
    </xf>
    <xf numFmtId="165" fontId="12" fillId="0" borderId="0" xfId="0" applyNumberFormat="1" applyFont="1" applyAlignment="1">
      <alignment horizontal="right" vertical="top" wrapText="1"/>
    </xf>
    <xf numFmtId="166" fontId="11" fillId="0" borderId="0" xfId="0" applyNumberFormat="1" applyFont="1" applyAlignment="1">
      <alignment horizontal="right" vertical="top" wrapText="1"/>
    </xf>
    <xf numFmtId="49" fontId="8" fillId="0" borderId="0" xfId="0" applyNumberFormat="1" applyFont="1" applyAlignment="1">
      <alignment horizontal="right" vertical="top" wrapText="1"/>
    </xf>
    <xf numFmtId="167" fontId="8" fillId="0" borderId="0" xfId="0" applyNumberFormat="1" applyFont="1" applyAlignment="1">
      <alignment horizontal="right" vertical="top" wrapText="1"/>
    </xf>
    <xf numFmtId="168" fontId="8" fillId="0" borderId="0" xfId="0" applyNumberFormat="1" applyFont="1" applyAlignment="1">
      <alignment horizontal="right" vertical="top" wrapText="1"/>
    </xf>
    <xf numFmtId="169" fontId="12" fillId="0" borderId="0" xfId="0" applyNumberFormat="1" applyFont="1" applyAlignment="1">
      <alignment horizontal="right" vertical="top" wrapText="1"/>
    </xf>
    <xf numFmtId="49" fontId="12" fillId="0" borderId="0" xfId="0" applyNumberFormat="1" applyFont="1" applyAlignment="1">
      <alignment horizontal="right" vertical="top" wrapText="1"/>
    </xf>
    <xf numFmtId="166" fontId="8" fillId="0" borderId="0" xfId="0" applyNumberFormat="1" applyFont="1" applyAlignment="1">
      <alignment horizontal="right" vertical="top" wrapText="1"/>
    </xf>
    <xf numFmtId="164" fontId="8" fillId="0" borderId="0" xfId="0" applyNumberFormat="1" applyFont="1" applyAlignment="1">
      <alignment horizontal="right" vertical="top" wrapText="1"/>
    </xf>
    <xf numFmtId="0" fontId="1" fillId="0" borderId="0" xfId="0" applyFont="1" applyAlignment="1">
      <alignment horizontal="center" vertical="top" wrapText="1"/>
    </xf>
    <xf numFmtId="170" fontId="8" fillId="0" borderId="0" xfId="0" applyNumberFormat="1" applyFont="1" applyAlignment="1">
      <alignment horizontal="right" vertical="top" wrapText="1"/>
    </xf>
    <xf numFmtId="171" fontId="8" fillId="0" borderId="0" xfId="0" applyNumberFormat="1" applyFont="1" applyAlignment="1">
      <alignment horizontal="right" vertical="top" wrapText="1"/>
    </xf>
    <xf numFmtId="0" fontId="8" fillId="0" borderId="0" xfId="0" applyNumberFormat="1" applyFont="1" applyAlignment="1">
      <alignment horizontal="center" vertical="center"/>
    </xf>
    <xf numFmtId="0" fontId="8" fillId="0" borderId="0" xfId="0" applyNumberFormat="1" applyFont="1" applyAlignment="1">
      <alignment horizontal="left" vertical="center"/>
    </xf>
    <xf numFmtId="164" fontId="11" fillId="0" borderId="1" xfId="0" applyNumberFormat="1" applyFont="1" applyBorder="1" applyAlignment="1">
      <alignment horizontal="right" vertical="top" wrapText="1"/>
    </xf>
    <xf numFmtId="164" fontId="19" fillId="0" borderId="1" xfId="0" applyNumberFormat="1" applyFont="1" applyBorder="1" applyAlignment="1">
      <alignment horizontal="right" vertical="top" wrapText="1"/>
    </xf>
    <xf numFmtId="165" fontId="8" fillId="0" borderId="0" xfId="0" applyNumberFormat="1" applyFont="1" applyAlignment="1">
      <alignment horizontal="right" vertical="top" wrapText="1"/>
    </xf>
    <xf numFmtId="172" fontId="8" fillId="0" borderId="0" xfId="0" applyNumberFormat="1" applyFont="1" applyAlignment="1">
      <alignment horizontal="right" vertical="top" wrapText="1"/>
    </xf>
    <xf numFmtId="173" fontId="8" fillId="0" borderId="0" xfId="0" applyNumberFormat="1" applyFont="1" applyAlignment="1">
      <alignment horizontal="right" vertical="top" wrapText="1"/>
    </xf>
    <xf numFmtId="0" fontId="1" fillId="0" borderId="0" xfId="0" applyFont="1" applyAlignment="1"/>
    <xf numFmtId="173" fontId="11" fillId="2" borderId="0" xfId="0" applyNumberFormat="1" applyFont="1" applyFill="1" applyAlignment="1">
      <alignment horizontal="right" wrapText="1"/>
    </xf>
    <xf numFmtId="164" fontId="20" fillId="0" borderId="0" xfId="0" applyNumberFormat="1" applyFont="1" applyAlignment="1">
      <alignment horizontal="right" vertical="top" wrapText="1"/>
    </xf>
    <xf numFmtId="164" fontId="19" fillId="0" borderId="0" xfId="0" applyNumberFormat="1" applyFont="1" applyAlignment="1">
      <alignment horizontal="right" vertical="top" wrapText="1"/>
    </xf>
    <xf numFmtId="174" fontId="8" fillId="0" borderId="0" xfId="0" applyNumberFormat="1" applyFont="1" applyAlignment="1">
      <alignment horizontal="right" vertical="top" wrapText="1"/>
    </xf>
    <xf numFmtId="0" fontId="8" fillId="0" borderId="0" xfId="0" applyNumberFormat="1" applyFont="1" applyAlignment="1">
      <alignment horizontal="center" vertical="center" wrapText="1"/>
    </xf>
    <xf numFmtId="0" fontId="21" fillId="5" borderId="0" xfId="0" applyNumberFormat="1" applyFont="1" applyFill="1" applyAlignment="1">
      <alignment horizontal="left"/>
    </xf>
    <xf numFmtId="0" fontId="7" fillId="2" borderId="0" xfId="0" applyNumberFormat="1" applyFont="1" applyFill="1" applyAlignment="1">
      <alignment horizontal="right"/>
    </xf>
    <xf numFmtId="0" fontId="11" fillId="0" borderId="0" xfId="0" applyNumberFormat="1" applyFont="1" applyAlignment="1">
      <alignment horizontal="left"/>
    </xf>
    <xf numFmtId="0" fontId="11" fillId="2" borderId="0" xfId="0" applyNumberFormat="1" applyFont="1" applyFill="1" applyAlignment="1">
      <alignment horizontal="right"/>
    </xf>
    <xf numFmtId="173" fontId="11" fillId="2" borderId="0" xfId="0" applyNumberFormat="1" applyFont="1" applyFill="1" applyAlignment="1">
      <alignment horizontal="right"/>
    </xf>
    <xf numFmtId="0" fontId="11" fillId="0" borderId="0" xfId="0" applyNumberFormat="1" applyFont="1" applyAlignment="1">
      <alignment horizontal="right"/>
    </xf>
    <xf numFmtId="171" fontId="8" fillId="0" borderId="0" xfId="0" applyNumberFormat="1" applyFont="1" applyAlignment="1">
      <alignment horizontal="right"/>
    </xf>
    <xf numFmtId="0" fontId="11" fillId="0" borderId="0" xfId="0" applyFont="1" applyAlignment="1">
      <alignment horizontal="right"/>
    </xf>
    <xf numFmtId="171" fontId="1" fillId="0" borderId="0" xfId="0" applyNumberFormat="1" applyFont="1" applyAlignment="1">
      <alignment horizontal="right"/>
    </xf>
    <xf numFmtId="49" fontId="8" fillId="0" borderId="0" xfId="0" applyNumberFormat="1" applyFont="1" applyAlignment="1">
      <alignment horizontal="right"/>
    </xf>
    <xf numFmtId="49" fontId="1" fillId="0" borderId="0" xfId="0" applyNumberFormat="1" applyFont="1" applyAlignment="1">
      <alignment horizontal="right"/>
    </xf>
    <xf numFmtId="0" fontId="1" fillId="0" borderId="0" xfId="0" applyFont="1" applyAlignment="1">
      <alignment horizontal="left"/>
    </xf>
    <xf numFmtId="0" fontId="1" fillId="0" borderId="0" xfId="0" applyFont="1" applyAlignment="1">
      <alignment horizontal="right" wrapText="1"/>
    </xf>
    <xf numFmtId="0" fontId="1" fillId="0" borderId="0" xfId="0" applyFont="1" applyAlignment="1">
      <alignment wrapText="1"/>
    </xf>
    <xf numFmtId="0" fontId="8" fillId="0" borderId="0" xfId="0" applyFont="1" applyAlignment="1">
      <alignment vertical="top" wrapText="1"/>
    </xf>
    <xf numFmtId="165" fontId="18" fillId="0" borderId="0" xfId="0" applyNumberFormat="1" applyFont="1" applyAlignment="1">
      <alignment horizontal="right" vertical="top" wrapText="1"/>
    </xf>
    <xf numFmtId="0" fontId="22" fillId="2" borderId="0" xfId="0" applyFont="1" applyFill="1" applyAlignment="1">
      <alignment horizontal="right" wrapText="1"/>
    </xf>
    <xf numFmtId="0" fontId="17" fillId="2" borderId="0" xfId="0" applyFont="1" applyFill="1" applyAlignment="1">
      <alignment horizontal="right" wrapText="1"/>
    </xf>
    <xf numFmtId="165" fontId="16" fillId="0" borderId="0" xfId="0" applyNumberFormat="1" applyFont="1" applyAlignment="1">
      <alignment horizontal="right"/>
    </xf>
    <xf numFmtId="165" fontId="22" fillId="0" borderId="0" xfId="0" applyNumberFormat="1" applyFont="1" applyAlignment="1">
      <alignment horizontal="right"/>
    </xf>
    <xf numFmtId="164" fontId="1" fillId="0" borderId="0" xfId="0" applyNumberFormat="1" applyFont="1" applyAlignment="1">
      <alignment horizontal="right"/>
    </xf>
    <xf numFmtId="164" fontId="17" fillId="0" borderId="0" xfId="0" applyNumberFormat="1" applyFont="1" applyAlignment="1">
      <alignment horizontal="right"/>
    </xf>
    <xf numFmtId="170" fontId="1" fillId="0" borderId="0" xfId="0" applyNumberFormat="1" applyFont="1" applyAlignment="1">
      <alignment horizontal="right"/>
    </xf>
    <xf numFmtId="173" fontId="1" fillId="0" borderId="0" xfId="0" applyNumberFormat="1" applyFont="1" applyAlignment="1">
      <alignment horizontal="right"/>
    </xf>
    <xf numFmtId="0" fontId="7" fillId="2" borderId="0" xfId="0" applyNumberFormat="1" applyFont="1" applyFill="1" applyAlignment="1">
      <alignment horizontal="left" wrapText="1"/>
    </xf>
    <xf numFmtId="0" fontId="7" fillId="2" borderId="0" xfId="0" applyNumberFormat="1" applyFont="1" applyFill="1" applyAlignment="1">
      <alignment wrapText="1"/>
    </xf>
    <xf numFmtId="0" fontId="8" fillId="0" borderId="0" xfId="0" applyNumberFormat="1" applyFont="1" applyAlignment="1">
      <alignment horizontal="center" vertical="top" wrapText="1"/>
    </xf>
    <xf numFmtId="175" fontId="8" fillId="0" borderId="0" xfId="0" applyNumberFormat="1" applyFont="1" applyAlignment="1">
      <alignment horizontal="center" vertical="top" wrapText="1"/>
    </xf>
    <xf numFmtId="0" fontId="8" fillId="0" borderId="0" xfId="0" applyFont="1" applyAlignment="1">
      <alignment horizontal="center" vertical="top" wrapText="1"/>
    </xf>
    <xf numFmtId="173" fontId="8" fillId="0" borderId="0" xfId="0" applyNumberFormat="1" applyFont="1" applyAlignment="1">
      <alignment horizontal="center" vertical="top" wrapText="1"/>
    </xf>
    <xf numFmtId="0" fontId="13" fillId="0" borderId="0" xfId="4" applyFont="1" applyAlignment="1"/>
    <xf numFmtId="0" fontId="0" fillId="0" borderId="0" xfId="0"/>
    <xf numFmtId="0" fontId="0" fillId="0" borderId="0" xfId="0" applyAlignment="1">
      <alignment wrapText="1"/>
    </xf>
    <xf numFmtId="0" fontId="25" fillId="0" borderId="0" xfId="0" applyFont="1"/>
    <xf numFmtId="0" fontId="27" fillId="0" borderId="0" xfId="0" applyFont="1"/>
    <xf numFmtId="176" fontId="27" fillId="0" borderId="0" xfId="0" applyNumberFormat="1" applyFont="1"/>
    <xf numFmtId="0" fontId="28" fillId="0" borderId="0" xfId="0" applyFont="1"/>
    <xf numFmtId="0" fontId="26" fillId="0" borderId="0" xfId="0" applyFont="1" applyAlignment="1">
      <alignment vertical="justify"/>
    </xf>
    <xf numFmtId="0" fontId="27" fillId="0" borderId="0" xfId="0" applyFont="1" applyAlignment="1">
      <alignment horizontal="left" vertical="justify" indent="3"/>
    </xf>
    <xf numFmtId="0" fontId="27" fillId="0" borderId="0" xfId="0" quotePrefix="1" applyFont="1" applyAlignment="1">
      <alignment horizontal="left" vertical="justify" indent="3"/>
    </xf>
    <xf numFmtId="0" fontId="0" fillId="0" borderId="5" xfId="0" applyBorder="1"/>
    <xf numFmtId="0" fontId="26" fillId="0" borderId="0" xfId="0" applyFont="1" applyAlignment="1">
      <alignment horizontal="left" vertical="justify" indent="3"/>
    </xf>
    <xf numFmtId="0" fontId="28" fillId="0" borderId="5" xfId="0" applyFont="1" applyBorder="1"/>
    <xf numFmtId="176" fontId="0" fillId="0" borderId="5" xfId="0" applyNumberFormat="1" applyBorder="1"/>
    <xf numFmtId="0" fontId="26" fillId="0" borderId="0" xfId="0" applyFont="1" applyAlignment="1">
      <alignment horizontal="left" vertical="justify"/>
    </xf>
    <xf numFmtId="0" fontId="26" fillId="0" borderId="3" xfId="0" applyFont="1" applyBorder="1" applyAlignment="1">
      <alignment vertical="justify"/>
    </xf>
    <xf numFmtId="0" fontId="28" fillId="0" borderId="6" xfId="0" applyFont="1" applyBorder="1"/>
    <xf numFmtId="0" fontId="30" fillId="0" borderId="0" xfId="0" applyFont="1"/>
    <xf numFmtId="2" fontId="0" fillId="0" borderId="0" xfId="0" applyNumberFormat="1"/>
    <xf numFmtId="0" fontId="28" fillId="0" borderId="7" xfId="0" applyFont="1" applyBorder="1"/>
    <xf numFmtId="0" fontId="28" fillId="0" borderId="8" xfId="0" applyFont="1" applyBorder="1"/>
    <xf numFmtId="0" fontId="28" fillId="0" borderId="9" xfId="0" applyFont="1" applyBorder="1"/>
    <xf numFmtId="0" fontId="31" fillId="0" borderId="0" xfId="0" applyFont="1"/>
    <xf numFmtId="0" fontId="1" fillId="0" borderId="0" xfId="0" applyFont="1" applyAlignment="1">
      <alignment horizontal="center"/>
    </xf>
    <xf numFmtId="0" fontId="32" fillId="0" borderId="10" xfId="0" applyFont="1" applyBorder="1"/>
    <xf numFmtId="0" fontId="1" fillId="0" borderId="10" xfId="0" applyFont="1" applyBorder="1"/>
    <xf numFmtId="0" fontId="1" fillId="0" borderId="0" xfId="0" applyFont="1" applyBorder="1"/>
    <xf numFmtId="0" fontId="17" fillId="0" borderId="10" xfId="0" applyFont="1" applyBorder="1"/>
    <xf numFmtId="0" fontId="1" fillId="0" borderId="10" xfId="0" applyFont="1" applyBorder="1" applyAlignment="1">
      <alignment horizontal="center"/>
    </xf>
    <xf numFmtId="0" fontId="1" fillId="0" borderId="0" xfId="0" applyFont="1" applyFill="1"/>
    <xf numFmtId="0" fontId="31" fillId="0" borderId="10" xfId="0" applyFont="1" applyBorder="1"/>
    <xf numFmtId="0" fontId="31" fillId="0" borderId="10" xfId="0" applyFont="1" applyBorder="1" applyAlignment="1">
      <alignment horizontal="center"/>
    </xf>
    <xf numFmtId="0" fontId="1" fillId="0" borderId="10" xfId="0" applyFont="1" applyBorder="1" applyAlignment="1">
      <alignment horizontal="left"/>
    </xf>
    <xf numFmtId="0" fontId="31" fillId="0" borderId="10" xfId="0" applyFont="1" applyBorder="1" applyAlignment="1">
      <alignment horizontal="left"/>
    </xf>
    <xf numFmtId="0" fontId="32" fillId="0" borderId="10" xfId="0" applyFont="1" applyBorder="1" applyAlignment="1">
      <alignment horizontal="left"/>
    </xf>
    <xf numFmtId="10" fontId="31" fillId="0" borderId="10" xfId="0" applyNumberFormat="1" applyFont="1" applyBorder="1" applyAlignment="1">
      <alignment horizontal="center"/>
    </xf>
    <xf numFmtId="0" fontId="32" fillId="0" borderId="10" xfId="0" applyFont="1" applyFill="1" applyBorder="1" applyAlignment="1">
      <alignment horizontal="left"/>
    </xf>
    <xf numFmtId="0" fontId="31" fillId="0" borderId="10" xfId="0" applyFont="1" applyFill="1" applyBorder="1" applyAlignment="1">
      <alignment horizontal="left"/>
    </xf>
    <xf numFmtId="0" fontId="31" fillId="0" borderId="10" xfId="0" applyFont="1" applyFill="1" applyBorder="1" applyAlignment="1">
      <alignment horizontal="center"/>
    </xf>
    <xf numFmtId="4" fontId="31" fillId="0" borderId="10" xfId="0" applyNumberFormat="1" applyFont="1" applyBorder="1" applyAlignment="1">
      <alignment horizontal="center"/>
    </xf>
    <xf numFmtId="0" fontId="32" fillId="0" borderId="0" xfId="0" applyFont="1" applyAlignment="1">
      <alignment horizontal="left"/>
    </xf>
    <xf numFmtId="0" fontId="31" fillId="0" borderId="0" xfId="0" applyFont="1" applyAlignment="1">
      <alignment horizontal="left"/>
    </xf>
    <xf numFmtId="0" fontId="32" fillId="6" borderId="10" xfId="0" applyFont="1" applyFill="1" applyBorder="1" applyAlignment="1">
      <alignment horizontal="left"/>
    </xf>
    <xf numFmtId="0" fontId="32" fillId="6" borderId="10" xfId="0" applyFont="1" applyFill="1" applyBorder="1" applyAlignment="1">
      <alignment horizontal="center"/>
    </xf>
    <xf numFmtId="9" fontId="31" fillId="0" borderId="10" xfId="0" applyNumberFormat="1" applyFont="1" applyBorder="1"/>
    <xf numFmtId="9" fontId="31" fillId="0" borderId="10" xfId="0" applyNumberFormat="1" applyFont="1" applyBorder="1" applyAlignment="1">
      <alignment horizontal="center"/>
    </xf>
    <xf numFmtId="0" fontId="32" fillId="6" borderId="10" xfId="0" applyFont="1" applyFill="1" applyBorder="1"/>
    <xf numFmtId="0" fontId="1" fillId="0" borderId="0" xfId="0" applyNumberFormat="1" applyFont="1" applyBorder="1"/>
    <xf numFmtId="0" fontId="23" fillId="0" borderId="10" xfId="0" applyFont="1" applyBorder="1" applyAlignment="1">
      <alignment horizontal="left"/>
    </xf>
    <xf numFmtId="178" fontId="23" fillId="0" borderId="10" xfId="0" applyNumberFormat="1" applyFont="1" applyBorder="1" applyAlignment="1">
      <alignment horizontal="left"/>
    </xf>
    <xf numFmtId="177" fontId="23" fillId="0" borderId="10" xfId="0" applyNumberFormat="1" applyFont="1" applyBorder="1" applyAlignment="1">
      <alignment horizontal="left"/>
    </xf>
    <xf numFmtId="0" fontId="23" fillId="0" borderId="10" xfId="0" applyNumberFormat="1" applyFont="1" applyBorder="1" applyAlignment="1">
      <alignment horizontal="left"/>
    </xf>
    <xf numFmtId="179" fontId="23" fillId="0" borderId="10" xfId="0" applyNumberFormat="1" applyFont="1" applyBorder="1" applyAlignment="1">
      <alignment horizontal="left"/>
    </xf>
    <xf numFmtId="0" fontId="23" fillId="0" borderId="10" xfId="0" applyFont="1" applyBorder="1" applyAlignment="1">
      <alignment horizontal="center"/>
    </xf>
    <xf numFmtId="0" fontId="33" fillId="6" borderId="10" xfId="0" applyFont="1" applyFill="1" applyBorder="1" applyAlignment="1">
      <alignment horizontal="center"/>
    </xf>
    <xf numFmtId="0" fontId="33" fillId="6" borderId="10" xfId="0" applyNumberFormat="1" applyFont="1" applyFill="1" applyBorder="1" applyAlignment="1">
      <alignment horizontal="center"/>
    </xf>
    <xf numFmtId="0" fontId="26" fillId="6" borderId="0" xfId="0" applyFont="1" applyFill="1"/>
    <xf numFmtId="0" fontId="28" fillId="6" borderId="4" xfId="0" applyFont="1" applyFill="1" applyBorder="1" applyAlignment="1">
      <alignment horizontal="center"/>
    </xf>
    <xf numFmtId="0" fontId="28" fillId="6" borderId="2" xfId="0" applyFont="1" applyFill="1" applyBorder="1"/>
    <xf numFmtId="0" fontId="29" fillId="6" borderId="4" xfId="0" applyFont="1" applyFill="1" applyBorder="1"/>
    <xf numFmtId="0" fontId="32" fillId="0" borderId="0" xfId="0" applyFont="1" applyAlignment="1">
      <alignment horizontal="center"/>
    </xf>
    <xf numFmtId="0" fontId="1" fillId="0" borderId="0" xfId="0" applyFont="1" applyAlignment="1">
      <alignment horizontal="center"/>
    </xf>
    <xf numFmtId="0" fontId="11" fillId="2" borderId="0" xfId="0" applyFont="1" applyFill="1" applyAlignment="1">
      <alignment horizontal="center" wrapText="1"/>
    </xf>
    <xf numFmtId="0" fontId="8" fillId="0" borderId="0" xfId="0" applyFont="1" applyAlignment="1">
      <alignment vertical="top" wrapText="1"/>
    </xf>
    <xf numFmtId="0" fontId="1" fillId="0" borderId="0" xfId="0" applyFont="1"/>
    <xf numFmtId="0" fontId="17" fillId="2" borderId="0" xfId="0" applyFont="1" applyFill="1" applyAlignment="1">
      <alignment horizontal="center" wrapText="1"/>
    </xf>
  </cellXfs>
  <cellStyles count="20">
    <cellStyle name="ChartingText" xfId="1" xr:uid="{635B6D3D-4C25-48ED-AE59-AAE3BF014D38}"/>
    <cellStyle name="CHPAboveAverage" xfId="2" xr:uid="{A3525040-4E9B-4ACB-9F3A-B6B7701A164B}"/>
    <cellStyle name="CHPBelowAverage" xfId="2" xr:uid="{F67075C1-11D6-4719-9FB0-A4B84EE006A3}"/>
    <cellStyle name="CHPBottom" xfId="2" xr:uid="{0734506F-8B80-4A6A-AB5C-E394BFD2DE46}"/>
    <cellStyle name="CHPTop" xfId="2" xr:uid="{7DC3D1E0-0BBF-4A6B-BA82-4108F9B12095}"/>
    <cellStyle name="ColumnHeaderNormal" xfId="3" xr:uid="{FA482220-BB0C-407A-BB74-690C0688E090}"/>
    <cellStyle name="Invisible" xfId="4" xr:uid="{ACA02540-F613-40A2-85F1-DC7915F3AF3F}"/>
    <cellStyle name="NewColumnHeaderNormal" xfId="5" xr:uid="{666B5672-0178-479C-AA0F-C6CAB6EBFC0C}"/>
    <cellStyle name="NewSectionHeaderNormal" xfId="6" xr:uid="{3392F73B-631A-4F95-936A-90E5A70EA196}"/>
    <cellStyle name="NewTitleNormal" xfId="7" xr:uid="{85656525-CBDC-45FA-8FB2-97CD85935E8A}"/>
    <cellStyle name="Normal" xfId="0" builtinId="0"/>
    <cellStyle name="Normal 2" xfId="8" xr:uid="{563D1F6E-B2FD-4A2D-A963-DE9DF8F6A39B}"/>
    <cellStyle name="SectionHeaderNormal" xfId="9" xr:uid="{CE2CEDA2-E859-42B6-85AF-72BD2E36EF54}"/>
    <cellStyle name="SubScript" xfId="10" xr:uid="{B388817F-7388-4276-BB54-609A4976329F}"/>
    <cellStyle name="SuperScript" xfId="11" xr:uid="{B8DBEEC3-0E39-4A5A-80CA-F64D923857D1}"/>
    <cellStyle name="TextBold" xfId="12" xr:uid="{E62C5843-6B68-4CA6-8A57-9AFF489D2380}"/>
    <cellStyle name="TextItalic" xfId="13" xr:uid="{897AB001-A61D-451D-9EC9-BD0183ABEA72}"/>
    <cellStyle name="TextNormal" xfId="14" xr:uid="{882A9C29-27A9-4349-B490-AA253266C1F6}"/>
    <cellStyle name="TitleNormal" xfId="15" xr:uid="{FB6C1A37-2D09-44C0-A5DD-65EA6C43B05C}"/>
    <cellStyle name="Total" xfId="16" builtinId="25"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FA4040"/>
      <rgbColor rgb="00FFFFEB"/>
      <rgbColor rgb="00EEEEEE"/>
      <rgbColor rgb="00F0F0DC"/>
      <rgbColor rgb="00993366"/>
      <rgbColor rgb="00F5F5E1"/>
      <rgbColor rgb="0000408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worksheet" Target="worksheets/sheet18.xml" /><Relationship Id="rId3" Type="http://schemas.openxmlformats.org/officeDocument/2006/relationships/worksheet" Target="worksheets/sheet3.xml" /><Relationship Id="rId21" Type="http://schemas.openxmlformats.org/officeDocument/2006/relationships/externalLink" Target="externalLinks/externalLink2.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worksheet" Target="worksheets/sheet17.xml" /><Relationship Id="rId25" Type="http://schemas.openxmlformats.org/officeDocument/2006/relationships/calcChain" Target="calcChain.xml" /><Relationship Id="rId2" Type="http://schemas.openxmlformats.org/officeDocument/2006/relationships/worksheet" Target="worksheets/sheet2.xml" /><Relationship Id="rId16" Type="http://schemas.openxmlformats.org/officeDocument/2006/relationships/worksheet" Target="worksheets/sheet16.xml" /><Relationship Id="rId20" Type="http://schemas.openxmlformats.org/officeDocument/2006/relationships/externalLink" Target="externalLinks/externalLink1.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24" Type="http://schemas.openxmlformats.org/officeDocument/2006/relationships/sharedStrings" Target="sharedStrings.xml" /><Relationship Id="rId5" Type="http://schemas.openxmlformats.org/officeDocument/2006/relationships/worksheet" Target="worksheets/sheet5.xml" /><Relationship Id="rId15" Type="http://schemas.openxmlformats.org/officeDocument/2006/relationships/worksheet" Target="worksheets/sheet15.xml" /><Relationship Id="rId23" Type="http://schemas.openxmlformats.org/officeDocument/2006/relationships/styles" Target="styles.xml" /><Relationship Id="rId10" Type="http://schemas.openxmlformats.org/officeDocument/2006/relationships/worksheet" Target="worksheets/sheet10.xml" /><Relationship Id="rId19" Type="http://schemas.openxmlformats.org/officeDocument/2006/relationships/worksheet" Target="worksheets/sheet19.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 Id="rId22" Type="http://schemas.openxmlformats.org/officeDocument/2006/relationships/theme" Target="theme/theme1.xml" /></Relationships>
</file>

<file path=xl/drawings/_rels/drawing1.xml.rels><?xml version="1.0" encoding="UTF-8" standalone="yes"?>
<Relationships xmlns="http://schemas.openxmlformats.org/package/2006/relationships"><Relationship Id="rId2" Type="http://schemas.openxmlformats.org/officeDocument/2006/relationships/image" Target="../media/image2.png" /><Relationship Id="rId1" Type="http://schemas.openxmlformats.org/officeDocument/2006/relationships/image" Target="../media/image1.png" /></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 /></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 /></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 /></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 /></Relationships>
</file>

<file path=xl/drawings/_rels/drawing2.xml.rels><?xml version="1.0" encoding="UTF-8" standalone="yes"?>
<Relationships xmlns="http://schemas.openxmlformats.org/package/2006/relationships"><Relationship Id="rId1" Type="http://schemas.openxmlformats.org/officeDocument/2006/relationships/image" Target="../media/image1.png" /></Relationships>
</file>

<file path=xl/drawings/_rels/drawing3.xml.rels><?xml version="1.0" encoding="UTF-8" standalone="yes"?>
<Relationships xmlns="http://schemas.openxmlformats.org/package/2006/relationships"><Relationship Id="rId1" Type="http://schemas.openxmlformats.org/officeDocument/2006/relationships/image" Target="../media/image1.png" /></Relationships>
</file>

<file path=xl/drawings/_rels/drawing4.xml.rels><?xml version="1.0" encoding="UTF-8" standalone="yes"?>
<Relationships xmlns="http://schemas.openxmlformats.org/package/2006/relationships"><Relationship Id="rId1" Type="http://schemas.openxmlformats.org/officeDocument/2006/relationships/image" Target="../media/image1.png" /></Relationships>
</file>

<file path=xl/drawings/_rels/drawing5.xml.rels><?xml version="1.0" encoding="UTF-8" standalone="yes"?>
<Relationships xmlns="http://schemas.openxmlformats.org/package/2006/relationships"><Relationship Id="rId2" Type="http://schemas.openxmlformats.org/officeDocument/2006/relationships/image" Target="../media/image3.png" /><Relationship Id="rId1" Type="http://schemas.openxmlformats.org/officeDocument/2006/relationships/image" Target="../media/image1.png" /></Relationships>
</file>

<file path=xl/drawings/_rels/drawing6.xml.rels><?xml version="1.0" encoding="UTF-8" standalone="yes"?>
<Relationships xmlns="http://schemas.openxmlformats.org/package/2006/relationships"><Relationship Id="rId2" Type="http://schemas.openxmlformats.org/officeDocument/2006/relationships/image" Target="../media/image3.png" /><Relationship Id="rId1" Type="http://schemas.openxmlformats.org/officeDocument/2006/relationships/image" Target="../media/image1.png" /></Relationships>
</file>

<file path=xl/drawings/_rels/drawing7.xml.rels><?xml version="1.0" encoding="UTF-8" standalone="yes"?>
<Relationships xmlns="http://schemas.openxmlformats.org/package/2006/relationships"><Relationship Id="rId1" Type="http://schemas.openxmlformats.org/officeDocument/2006/relationships/image" Target="../media/image1.png" /></Relationships>
</file>

<file path=xl/drawings/_rels/drawing8.xml.rels><?xml version="1.0" encoding="UTF-8" standalone="yes"?>
<Relationships xmlns="http://schemas.openxmlformats.org/package/2006/relationships"><Relationship Id="rId1" Type="http://schemas.openxmlformats.org/officeDocument/2006/relationships/image" Target="../media/image1.png" /></Relationships>
</file>

<file path=xl/drawings/_rels/drawing9.xml.rels><?xml version="1.0" encoding="UTF-8" standalone="yes"?>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937260</xdr:colOff>
      <xdr:row>2</xdr:row>
      <xdr:rowOff>91440</xdr:rowOff>
    </xdr:to>
    <xdr:pic>
      <xdr:nvPicPr>
        <xdr:cNvPr id="40971" name="Picture 2">
          <a:extLst>
            <a:ext uri="{FF2B5EF4-FFF2-40B4-BE49-F238E27FC236}">
              <a16:creationId xmlns:a16="http://schemas.microsoft.com/office/drawing/2014/main" id="{A422A232-13F6-EDBD-514C-37F0378A9D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37260" cy="350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15240</xdr:colOff>
      <xdr:row>73</xdr:row>
      <xdr:rowOff>0</xdr:rowOff>
    </xdr:from>
    <xdr:to>
      <xdr:col>3</xdr:col>
      <xdr:colOff>594360</xdr:colOff>
      <xdr:row>73</xdr:row>
      <xdr:rowOff>1905000</xdr:rowOff>
    </xdr:to>
    <xdr:pic>
      <xdr:nvPicPr>
        <xdr:cNvPr id="40972" name="Picture 3">
          <a:extLst>
            <a:ext uri="{FF2B5EF4-FFF2-40B4-BE49-F238E27FC236}">
              <a16:creationId xmlns:a16="http://schemas.microsoft.com/office/drawing/2014/main" id="{4384BFDF-3FC9-080E-DF9C-EA7977E4D86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 y="10439400"/>
          <a:ext cx="5745480" cy="190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937260</xdr:colOff>
      <xdr:row>2</xdr:row>
      <xdr:rowOff>91440</xdr:rowOff>
    </xdr:to>
    <xdr:pic>
      <xdr:nvPicPr>
        <xdr:cNvPr id="31750" name="Picture 2">
          <a:extLst>
            <a:ext uri="{FF2B5EF4-FFF2-40B4-BE49-F238E27FC236}">
              <a16:creationId xmlns:a16="http://schemas.microsoft.com/office/drawing/2014/main" id="{44F95525-A83B-58F8-0DE1-84CE240F5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37260" cy="350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312420</xdr:colOff>
      <xdr:row>2</xdr:row>
      <xdr:rowOff>91440</xdr:rowOff>
    </xdr:to>
    <xdr:pic>
      <xdr:nvPicPr>
        <xdr:cNvPr id="30726" name="Picture 2">
          <a:extLst>
            <a:ext uri="{FF2B5EF4-FFF2-40B4-BE49-F238E27FC236}">
              <a16:creationId xmlns:a16="http://schemas.microsoft.com/office/drawing/2014/main" id="{7E95585D-B5EA-F75C-A041-12BC8BD64F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52500" cy="350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937260</xdr:colOff>
      <xdr:row>2</xdr:row>
      <xdr:rowOff>91440</xdr:rowOff>
    </xdr:to>
    <xdr:pic>
      <xdr:nvPicPr>
        <xdr:cNvPr id="29702" name="Picture 2">
          <a:extLst>
            <a:ext uri="{FF2B5EF4-FFF2-40B4-BE49-F238E27FC236}">
              <a16:creationId xmlns:a16="http://schemas.microsoft.com/office/drawing/2014/main" id="{BF11524C-2300-3169-283C-1ABABA437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37260" cy="350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937260</xdr:colOff>
      <xdr:row>2</xdr:row>
      <xdr:rowOff>91440</xdr:rowOff>
    </xdr:to>
    <xdr:pic>
      <xdr:nvPicPr>
        <xdr:cNvPr id="28678" name="Picture 2">
          <a:extLst>
            <a:ext uri="{FF2B5EF4-FFF2-40B4-BE49-F238E27FC236}">
              <a16:creationId xmlns:a16="http://schemas.microsoft.com/office/drawing/2014/main" id="{4761A24A-A0A4-5C60-51F1-BA0999A33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37260" cy="350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937260</xdr:colOff>
      <xdr:row>2</xdr:row>
      <xdr:rowOff>91440</xdr:rowOff>
    </xdr:to>
    <xdr:pic>
      <xdr:nvPicPr>
        <xdr:cNvPr id="38918" name="Picture 2">
          <a:extLst>
            <a:ext uri="{FF2B5EF4-FFF2-40B4-BE49-F238E27FC236}">
              <a16:creationId xmlns:a16="http://schemas.microsoft.com/office/drawing/2014/main" id="{6CD6E0F3-7834-6D09-F251-84EFAC325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37260" cy="350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937260</xdr:colOff>
      <xdr:row>2</xdr:row>
      <xdr:rowOff>91440</xdr:rowOff>
    </xdr:to>
    <xdr:pic>
      <xdr:nvPicPr>
        <xdr:cNvPr id="39942" name="Picture 2">
          <a:extLst>
            <a:ext uri="{FF2B5EF4-FFF2-40B4-BE49-F238E27FC236}">
              <a16:creationId xmlns:a16="http://schemas.microsoft.com/office/drawing/2014/main" id="{D3DFB93A-9E27-B0DF-54CF-B666FBBBE0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37260" cy="350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937260</xdr:colOff>
      <xdr:row>2</xdr:row>
      <xdr:rowOff>91440</xdr:rowOff>
    </xdr:to>
    <xdr:pic>
      <xdr:nvPicPr>
        <xdr:cNvPr id="37894" name="Picture 2">
          <a:extLst>
            <a:ext uri="{FF2B5EF4-FFF2-40B4-BE49-F238E27FC236}">
              <a16:creationId xmlns:a16="http://schemas.microsoft.com/office/drawing/2014/main" id="{66D7C6C2-16A8-66D2-2737-6BE0ADA57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37260" cy="350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937260</xdr:colOff>
      <xdr:row>2</xdr:row>
      <xdr:rowOff>91440</xdr:rowOff>
    </xdr:to>
    <xdr:pic>
      <xdr:nvPicPr>
        <xdr:cNvPr id="36875" name="Picture 2">
          <a:extLst>
            <a:ext uri="{FF2B5EF4-FFF2-40B4-BE49-F238E27FC236}">
              <a16:creationId xmlns:a16="http://schemas.microsoft.com/office/drawing/2014/main" id="{5F1C1D66-328D-579D-4810-4CDE52B55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37260" cy="350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90</xdr:row>
      <xdr:rowOff>0</xdr:rowOff>
    </xdr:from>
    <xdr:to>
      <xdr:col>1</xdr:col>
      <xdr:colOff>784860</xdr:colOff>
      <xdr:row>92</xdr:row>
      <xdr:rowOff>91440</xdr:rowOff>
    </xdr:to>
    <xdr:pic>
      <xdr:nvPicPr>
        <xdr:cNvPr id="36876" name="Picture 3">
          <a:extLst>
            <a:ext uri="{FF2B5EF4-FFF2-40B4-BE49-F238E27FC236}">
              <a16:creationId xmlns:a16="http://schemas.microsoft.com/office/drawing/2014/main" id="{125E461C-7842-EF0B-F0E4-A3B2495C22C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39440" y="11757660"/>
          <a:ext cx="78486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937260</xdr:colOff>
      <xdr:row>2</xdr:row>
      <xdr:rowOff>91440</xdr:rowOff>
    </xdr:to>
    <xdr:pic>
      <xdr:nvPicPr>
        <xdr:cNvPr id="35851" name="Picture 2">
          <a:extLst>
            <a:ext uri="{FF2B5EF4-FFF2-40B4-BE49-F238E27FC236}">
              <a16:creationId xmlns:a16="http://schemas.microsoft.com/office/drawing/2014/main" id="{95783207-31E3-6CFD-2445-8D6BE5A990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37260" cy="350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38</xdr:row>
      <xdr:rowOff>0</xdr:rowOff>
    </xdr:from>
    <xdr:to>
      <xdr:col>1</xdr:col>
      <xdr:colOff>784860</xdr:colOff>
      <xdr:row>40</xdr:row>
      <xdr:rowOff>91440</xdr:rowOff>
    </xdr:to>
    <xdr:pic>
      <xdr:nvPicPr>
        <xdr:cNvPr id="35852" name="Picture 3">
          <a:extLst>
            <a:ext uri="{FF2B5EF4-FFF2-40B4-BE49-F238E27FC236}">
              <a16:creationId xmlns:a16="http://schemas.microsoft.com/office/drawing/2014/main" id="{28990D9D-E4E7-6927-3138-9705B700DD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39440" y="6812280"/>
          <a:ext cx="78486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937260</xdr:colOff>
      <xdr:row>2</xdr:row>
      <xdr:rowOff>91440</xdr:rowOff>
    </xdr:to>
    <xdr:pic>
      <xdr:nvPicPr>
        <xdr:cNvPr id="34822" name="Picture 2">
          <a:extLst>
            <a:ext uri="{FF2B5EF4-FFF2-40B4-BE49-F238E27FC236}">
              <a16:creationId xmlns:a16="http://schemas.microsoft.com/office/drawing/2014/main" id="{499A1F0E-8E21-EBD6-C010-9EEA3077B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37260" cy="350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944880</xdr:colOff>
      <xdr:row>2</xdr:row>
      <xdr:rowOff>91440</xdr:rowOff>
    </xdr:to>
    <xdr:pic>
      <xdr:nvPicPr>
        <xdr:cNvPr id="33798" name="Picture 2">
          <a:extLst>
            <a:ext uri="{FF2B5EF4-FFF2-40B4-BE49-F238E27FC236}">
              <a16:creationId xmlns:a16="http://schemas.microsoft.com/office/drawing/2014/main" id="{14388A2A-2644-FC3C-25CD-2C4BB6A94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44880" cy="350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937260</xdr:colOff>
      <xdr:row>2</xdr:row>
      <xdr:rowOff>91440</xdr:rowOff>
    </xdr:to>
    <xdr:pic>
      <xdr:nvPicPr>
        <xdr:cNvPr id="32774" name="Picture 2">
          <a:extLst>
            <a:ext uri="{FF2B5EF4-FFF2-40B4-BE49-F238E27FC236}">
              <a16:creationId xmlns:a16="http://schemas.microsoft.com/office/drawing/2014/main" id="{9B0F59F2-BD25-4567-EB48-FB15D6084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37260" cy="350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eetham/Library/Containers/net.whatsapp.WhatsApp/Data/tmp/documents/11910E9B-1A9D-4344-8C20-D9AC32328279/M&amp;S.xlsx" TargetMode="External" /></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f7a18af8cdf5f1a/Equity%20Analysis/JD%20Sports_Equity%20Analysis1.xlsx" TargetMode="External" /></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ey Stats"/>
      <sheetName val="Income Statement"/>
      <sheetName val="Balance Sheet"/>
      <sheetName val="Cash Flow"/>
      <sheetName val="Sheet1"/>
      <sheetName val="Multiples"/>
      <sheetName val="Historical Capitalization"/>
      <sheetName val="Capital Structure Summary"/>
      <sheetName val="Capital Structure Details"/>
      <sheetName val="Ratios"/>
      <sheetName val="Supplemental"/>
      <sheetName val="Industry Specific"/>
      <sheetName val="Pension OPEB"/>
      <sheetName val="Segments"/>
    </sheetNames>
    <sheetDataSet>
      <sheetData sheetId="0"/>
      <sheetData sheetId="1">
        <row r="58">
          <cell r="B58">
            <v>431.2</v>
          </cell>
          <cell r="C58">
            <v>363.4</v>
          </cell>
          <cell r="D58">
            <v>306.60000000000002</v>
          </cell>
          <cell r="E58">
            <v>-198</v>
          </cell>
          <cell r="F58">
            <v>23.7</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 Statements"/>
      <sheetName val="Standardised Statements"/>
      <sheetName val="Condensed Statements"/>
      <sheetName val="Ratio"/>
      <sheetName val="Forecasts"/>
      <sheetName val="Equity Based Valuation"/>
      <sheetName val="DCF Valuation"/>
      <sheetName val="Peers"/>
    </sheetNames>
    <sheetDataSet>
      <sheetData sheetId="0" refreshError="1"/>
      <sheetData sheetId="1" refreshError="1">
        <row r="10">
          <cell r="B10">
            <v>0</v>
          </cell>
          <cell r="C10">
            <v>0</v>
          </cell>
          <cell r="D10">
            <v>0</v>
          </cell>
          <cell r="E10">
            <v>0</v>
          </cell>
          <cell r="F10">
            <v>0</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 /></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 /></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 /></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 /></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 /></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 /></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 /></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 /></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 /></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 /></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DB75B-8E0E-44A4-9155-8700BFBD1BDF}">
  <sheetPr codeName="Sheet1">
    <outlinePr summaryBelow="0" summaryRight="0"/>
    <pageSetUpPr autoPageBreaks="0"/>
  </sheetPr>
  <dimension ref="A5:IU96"/>
  <sheetViews>
    <sheetView tabSelected="1" topLeftCell="A2" workbookViewId="0">
      <selection activeCell="G8" sqref="G8"/>
    </sheetView>
  </sheetViews>
  <sheetFormatPr defaultColWidth="8.76171875" defaultRowHeight="10.5" x14ac:dyDescent="0.1"/>
  <cols>
    <col min="1" max="1" width="45.71484375" customWidth="1"/>
    <col min="2" max="9" width="14.83203125" customWidth="1"/>
  </cols>
  <sheetData>
    <row r="5" spans="1:255" ht="16.5" x14ac:dyDescent="0.2">
      <c r="A5" s="1" t="s">
        <v>0</v>
      </c>
    </row>
    <row r="7" spans="1:255" x14ac:dyDescent="0.1">
      <c r="A7" s="2" t="s">
        <v>1</v>
      </c>
      <c r="B7" s="3" t="s">
        <v>2</v>
      </c>
      <c r="C7" t="s">
        <v>3</v>
      </c>
      <c r="D7" s="4" t="s">
        <v>4</v>
      </c>
      <c r="E7" s="3" t="s">
        <v>5</v>
      </c>
      <c r="F7" t="s">
        <v>6</v>
      </c>
    </row>
    <row r="8" spans="1:255" x14ac:dyDescent="0.1">
      <c r="A8" s="4"/>
      <c r="B8" s="3" t="s">
        <v>7</v>
      </c>
      <c r="C8" t="s">
        <v>8</v>
      </c>
      <c r="D8" s="4" t="s">
        <v>4</v>
      </c>
      <c r="E8" s="3" t="s">
        <v>9</v>
      </c>
      <c r="F8" t="s">
        <v>10</v>
      </c>
    </row>
    <row r="9" spans="1:255" x14ac:dyDescent="0.1">
      <c r="A9" s="4"/>
      <c r="B9" s="3" t="s">
        <v>11</v>
      </c>
      <c r="C9" s="5" t="s">
        <v>12</v>
      </c>
      <c r="D9" s="4" t="s">
        <v>4</v>
      </c>
      <c r="E9" s="3" t="s">
        <v>13</v>
      </c>
      <c r="F9" t="s">
        <v>14</v>
      </c>
    </row>
    <row r="12" spans="1:255" x14ac:dyDescent="0.1">
      <c r="A12" s="6" t="s">
        <v>15</v>
      </c>
      <c r="B12" s="6"/>
      <c r="C12" s="6"/>
      <c r="D12" s="6"/>
      <c r="E12" s="6"/>
      <c r="F12" s="6"/>
      <c r="G12" s="6"/>
      <c r="H12" s="6"/>
      <c r="I12" s="6"/>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71"/>
      <c r="BN12" s="71"/>
      <c r="BO12" s="71"/>
      <c r="BP12" s="71"/>
      <c r="BQ12" s="71"/>
      <c r="BR12" s="71"/>
      <c r="BS12" s="71"/>
      <c r="BT12" s="71"/>
      <c r="BU12" s="71"/>
      <c r="BV12" s="71"/>
      <c r="BW12" s="71"/>
      <c r="BX12" s="71"/>
      <c r="BY12" s="71"/>
      <c r="BZ12" s="71"/>
      <c r="CA12" s="71"/>
      <c r="CB12" s="71"/>
      <c r="CC12" s="71"/>
      <c r="CD12" s="71"/>
      <c r="CE12" s="71"/>
      <c r="CF12" s="71"/>
      <c r="CG12" s="71"/>
      <c r="CH12" s="71"/>
      <c r="CI12" s="71"/>
      <c r="CJ12" s="71"/>
      <c r="CK12" s="71"/>
      <c r="CL12" s="71"/>
      <c r="CM12" s="71"/>
      <c r="CN12" s="71"/>
      <c r="CO12" s="71"/>
      <c r="CP12" s="71"/>
      <c r="CQ12" s="71"/>
      <c r="CR12" s="71"/>
      <c r="CS12" s="71"/>
      <c r="CT12" s="71"/>
      <c r="CU12" s="71"/>
      <c r="CV12" s="71"/>
      <c r="CW12" s="71"/>
      <c r="CX12" s="71"/>
      <c r="CY12" s="71"/>
      <c r="CZ12" s="71"/>
      <c r="DA12" s="71"/>
      <c r="DB12" s="71"/>
      <c r="DC12" s="71"/>
      <c r="DD12" s="71"/>
      <c r="DE12" s="71"/>
      <c r="DF12" s="71"/>
      <c r="DG12" s="71"/>
      <c r="DH12" s="71"/>
      <c r="DI12" s="71"/>
      <c r="DJ12" s="71"/>
      <c r="DK12" s="71"/>
      <c r="DL12" s="71"/>
      <c r="DM12" s="71"/>
      <c r="DN12" s="71"/>
      <c r="DO12" s="71"/>
      <c r="DP12" s="71"/>
      <c r="DQ12" s="71"/>
      <c r="DR12" s="71"/>
      <c r="DS12" s="71"/>
      <c r="DT12" s="71"/>
      <c r="DU12" s="71"/>
      <c r="DV12" s="71"/>
      <c r="DW12" s="71"/>
      <c r="DX12" s="71"/>
      <c r="DY12" s="71"/>
      <c r="DZ12" s="71"/>
      <c r="EA12" s="71"/>
      <c r="EB12" s="71"/>
      <c r="EC12" s="71"/>
      <c r="ED12" s="71"/>
      <c r="EE12" s="71"/>
      <c r="EF12" s="71"/>
      <c r="EG12" s="71"/>
      <c r="EH12" s="71"/>
      <c r="EI12" s="71"/>
      <c r="EJ12" s="71"/>
      <c r="EK12" s="71"/>
      <c r="EL12" s="71"/>
      <c r="EM12" s="71"/>
      <c r="EN12" s="71"/>
      <c r="EO12" s="71"/>
      <c r="EP12" s="71"/>
      <c r="EQ12" s="71"/>
      <c r="ER12" s="71"/>
      <c r="ES12" s="71"/>
      <c r="ET12" s="71"/>
      <c r="EU12" s="71"/>
      <c r="EV12" s="71"/>
      <c r="EW12" s="71"/>
      <c r="EX12" s="71"/>
      <c r="EY12" s="71"/>
      <c r="EZ12" s="71"/>
      <c r="FA12" s="71"/>
      <c r="FB12" s="71"/>
      <c r="FC12" s="71"/>
      <c r="FD12" s="71"/>
      <c r="FE12" s="71"/>
      <c r="FF12" s="71"/>
      <c r="FG12" s="71"/>
      <c r="FH12" s="71"/>
      <c r="FI12" s="71"/>
      <c r="FJ12" s="71"/>
      <c r="FK12" s="71"/>
      <c r="FL12" s="71"/>
      <c r="FM12" s="71"/>
      <c r="FN12" s="71"/>
      <c r="FO12" s="71"/>
      <c r="FP12" s="71"/>
      <c r="FQ12" s="71"/>
      <c r="FR12" s="71"/>
      <c r="FS12" s="71"/>
      <c r="FT12" s="71"/>
      <c r="FU12" s="71"/>
      <c r="FV12" s="71"/>
      <c r="FW12" s="71"/>
      <c r="FX12" s="71"/>
      <c r="FY12" s="71"/>
      <c r="FZ12" s="71"/>
      <c r="GA12" s="71"/>
      <c r="GB12" s="71"/>
      <c r="GC12" s="71"/>
      <c r="GD12" s="71"/>
      <c r="GE12" s="71"/>
      <c r="GF12" s="71"/>
      <c r="GG12" s="71"/>
      <c r="GH12" s="71"/>
      <c r="GI12" s="71"/>
      <c r="GJ12" s="71"/>
      <c r="GK12" s="71"/>
      <c r="GL12" s="71"/>
      <c r="GM12" s="71"/>
      <c r="GN12" s="71"/>
      <c r="GO12" s="71"/>
      <c r="GP12" s="71"/>
      <c r="GQ12" s="71"/>
      <c r="GR12" s="71"/>
      <c r="GS12" s="71"/>
      <c r="GT12" s="71"/>
      <c r="GU12" s="71"/>
      <c r="GV12" s="71"/>
      <c r="GW12" s="71"/>
      <c r="GX12" s="71"/>
      <c r="GY12" s="71"/>
      <c r="GZ12" s="71"/>
      <c r="HA12" s="71"/>
      <c r="HB12" s="71"/>
      <c r="HC12" s="71"/>
      <c r="HD12" s="71"/>
      <c r="HE12" s="71"/>
      <c r="HF12" s="71"/>
      <c r="HG12" s="71"/>
      <c r="HH12" s="71"/>
      <c r="HI12" s="71"/>
      <c r="HJ12" s="71"/>
      <c r="HK12" s="71"/>
      <c r="HL12" s="71"/>
      <c r="HM12" s="71"/>
      <c r="HN12" s="71"/>
      <c r="HO12" s="71"/>
      <c r="HP12" s="71"/>
      <c r="HQ12" s="71"/>
      <c r="HR12" s="71"/>
      <c r="HS12" s="71"/>
      <c r="HT12" s="71"/>
      <c r="HU12" s="71"/>
      <c r="HV12" s="71"/>
      <c r="HW12" s="71"/>
      <c r="HX12" s="71"/>
      <c r="HY12" s="71"/>
      <c r="HZ12" s="71"/>
      <c r="IA12" s="71"/>
      <c r="IB12" s="71"/>
      <c r="IC12" s="71"/>
      <c r="ID12" s="71"/>
      <c r="IE12" s="71"/>
      <c r="IF12" s="71"/>
      <c r="IG12" s="71"/>
      <c r="IH12" s="71"/>
      <c r="II12" s="71"/>
      <c r="IJ12" s="71"/>
      <c r="IK12" s="71"/>
      <c r="IL12" s="71"/>
      <c r="IM12" s="71"/>
      <c r="IN12" s="71"/>
      <c r="IO12" s="71"/>
      <c r="IP12" s="71"/>
      <c r="IQ12" s="71"/>
      <c r="IR12" s="71"/>
      <c r="IS12" s="71"/>
      <c r="IT12" s="71"/>
      <c r="IU12" s="71"/>
    </row>
    <row r="13" spans="1:255" ht="28.5" x14ac:dyDescent="0.1">
      <c r="A13" s="7" t="s">
        <v>16</v>
      </c>
      <c r="B13" s="13" t="s">
        <v>17</v>
      </c>
      <c r="C13" s="13" t="s">
        <v>18</v>
      </c>
      <c r="D13" s="13" t="s">
        <v>19</v>
      </c>
      <c r="E13" s="13" t="s">
        <v>20</v>
      </c>
      <c r="F13" s="13" t="s">
        <v>21</v>
      </c>
      <c r="G13" s="13" t="s">
        <v>22</v>
      </c>
      <c r="H13" s="13" t="s">
        <v>23</v>
      </c>
      <c r="I13" s="13" t="s">
        <v>24</v>
      </c>
    </row>
    <row r="14" spans="1:255" x14ac:dyDescent="0.1">
      <c r="A14" s="8" t="s">
        <v>25</v>
      </c>
      <c r="B14" s="14" t="s">
        <v>26</v>
      </c>
      <c r="C14" s="14" t="s">
        <v>26</v>
      </c>
      <c r="D14" s="14" t="s">
        <v>26</v>
      </c>
      <c r="E14" s="14" t="s">
        <v>26</v>
      </c>
      <c r="F14" s="14" t="s">
        <v>26</v>
      </c>
      <c r="G14" s="14" t="s">
        <v>26</v>
      </c>
      <c r="H14" s="14" t="s">
        <v>26</v>
      </c>
      <c r="I14" s="14" t="s">
        <v>26</v>
      </c>
    </row>
    <row r="15" spans="1:255" x14ac:dyDescent="0.1">
      <c r="A15" s="9"/>
      <c r="B15" s="11"/>
      <c r="C15" s="11"/>
      <c r="D15" s="11"/>
      <c r="E15" s="11"/>
      <c r="F15" s="11"/>
      <c r="G15" s="11"/>
      <c r="H15" s="11"/>
      <c r="I15" s="11"/>
    </row>
    <row r="16" spans="1:255" x14ac:dyDescent="0.1">
      <c r="A16" s="9" t="s">
        <v>27</v>
      </c>
      <c r="B16" s="15">
        <v>45446.222074680001</v>
      </c>
      <c r="C16" s="15">
        <v>44047.472836724002</v>
      </c>
      <c r="D16" s="15">
        <v>53283.730179511003</v>
      </c>
      <c r="E16" s="15">
        <v>51723.121807896001</v>
      </c>
      <c r="F16" s="15">
        <v>50247.503875825998</v>
      </c>
      <c r="G16" s="17">
        <v>51969.621086385239</v>
      </c>
      <c r="H16" s="17">
        <v>53536.913924771477</v>
      </c>
      <c r="I16" s="17">
        <v>55745.404979200517</v>
      </c>
    </row>
    <row r="17" spans="1:9" x14ac:dyDescent="0.1">
      <c r="A17" s="10" t="s">
        <v>28</v>
      </c>
      <c r="B17" s="16">
        <v>-2.4164000000000001E-2</v>
      </c>
      <c r="C17" s="16">
        <v>3.3908000000000001E-2</v>
      </c>
      <c r="D17" s="16">
        <v>0.14546899999999999</v>
      </c>
      <c r="E17" s="16">
        <v>-7.8079999999999998E-3</v>
      </c>
      <c r="F17" s="16">
        <v>1.9411000000000001E-2</v>
      </c>
      <c r="G17" s="21">
        <v>3.2485108540000002E-2</v>
      </c>
      <c r="H17" s="21">
        <v>3.0157865414999999E-2</v>
      </c>
      <c r="I17" s="21">
        <v>4.1251743750999999E-2</v>
      </c>
    </row>
    <row r="18" spans="1:9" x14ac:dyDescent="0.1">
      <c r="A18" s="11"/>
      <c r="B18" s="11"/>
      <c r="C18" s="11"/>
      <c r="D18" s="11"/>
      <c r="E18" s="11"/>
      <c r="F18" s="11"/>
      <c r="G18" s="11"/>
      <c r="H18" s="11"/>
      <c r="I18" s="11"/>
    </row>
    <row r="19" spans="1:9" x14ac:dyDescent="0.1">
      <c r="A19" s="9" t="s">
        <v>29</v>
      </c>
      <c r="B19" s="15">
        <v>19746.761582800002</v>
      </c>
      <c r="C19" s="15">
        <v>18633.078805634999</v>
      </c>
      <c r="D19" s="15">
        <v>21435.718330168998</v>
      </c>
      <c r="E19" s="15">
        <v>21846.34574045</v>
      </c>
      <c r="F19" s="15">
        <v>50247.503875825998</v>
      </c>
      <c r="G19" s="15" t="s">
        <v>30</v>
      </c>
      <c r="H19" s="15" t="s">
        <v>30</v>
      </c>
      <c r="I19" s="15" t="s">
        <v>30</v>
      </c>
    </row>
    <row r="20" spans="1:9" x14ac:dyDescent="0.1">
      <c r="A20" s="10" t="s">
        <v>31</v>
      </c>
      <c r="B20" s="16">
        <v>0.43450800000000001</v>
      </c>
      <c r="C20" s="16">
        <v>0.42302200000000001</v>
      </c>
      <c r="D20" s="16">
        <v>0.40229300000000001</v>
      </c>
      <c r="E20" s="16">
        <v>0.42237000000000002</v>
      </c>
      <c r="F20" s="16">
        <v>1</v>
      </c>
      <c r="G20" s="21">
        <v>0.45172889999999999</v>
      </c>
      <c r="H20" s="21">
        <v>0.45787470000000002</v>
      </c>
      <c r="I20" s="21">
        <v>0.45859339999999998</v>
      </c>
    </row>
    <row r="21" spans="1:9" x14ac:dyDescent="0.1">
      <c r="A21" s="11"/>
      <c r="B21" s="11"/>
      <c r="C21" s="11"/>
      <c r="D21" s="11"/>
      <c r="E21" s="11"/>
      <c r="F21" s="11"/>
      <c r="G21" s="11"/>
      <c r="H21" s="11"/>
      <c r="I21" s="11"/>
    </row>
    <row r="22" spans="1:9" x14ac:dyDescent="0.1">
      <c r="A22" s="9" t="s">
        <v>32</v>
      </c>
      <c r="B22" s="15">
        <v>10192.339372320001</v>
      </c>
      <c r="C22" s="15">
        <v>9560.5290080930008</v>
      </c>
      <c r="D22" s="15">
        <v>9495.153089935</v>
      </c>
      <c r="E22" s="15">
        <v>9595.9043176920004</v>
      </c>
      <c r="F22" s="15">
        <v>10646.407480084001</v>
      </c>
      <c r="G22" s="17">
        <v>11106.644512132703</v>
      </c>
      <c r="H22" s="17">
        <v>11563.682644878769</v>
      </c>
      <c r="I22" s="17">
        <v>12135.254225886851</v>
      </c>
    </row>
    <row r="23" spans="1:9" x14ac:dyDescent="0.1">
      <c r="A23" s="10" t="s">
        <v>31</v>
      </c>
      <c r="B23" s="16">
        <v>0.224272</v>
      </c>
      <c r="C23" s="16">
        <v>0.21704999999999999</v>
      </c>
      <c r="D23" s="16">
        <v>0.178199</v>
      </c>
      <c r="E23" s="16">
        <v>0.18552399999999999</v>
      </c>
      <c r="F23" s="16">
        <v>0.21187900000000001</v>
      </c>
      <c r="G23" s="21">
        <v>0.213714171471</v>
      </c>
      <c r="H23" s="21">
        <v>0.215994568927</v>
      </c>
      <c r="I23" s="21">
        <v>0.217690664018</v>
      </c>
    </row>
    <row r="24" spans="1:9" x14ac:dyDescent="0.1">
      <c r="A24" s="11"/>
      <c r="B24" s="11"/>
      <c r="C24" s="11"/>
      <c r="D24" s="11"/>
      <c r="E24" s="11"/>
      <c r="F24" s="11"/>
      <c r="G24" s="11"/>
      <c r="H24" s="11"/>
      <c r="I24" s="11"/>
    </row>
    <row r="25" spans="1:9" x14ac:dyDescent="0.1">
      <c r="A25" s="9" t="s">
        <v>33</v>
      </c>
      <c r="B25" s="15">
        <v>8384.3101130600007</v>
      </c>
      <c r="C25" s="15">
        <v>8094.0716903270004</v>
      </c>
      <c r="D25" s="15">
        <v>8546.9682554520004</v>
      </c>
      <c r="E25" s="15">
        <v>8736.8027374320009</v>
      </c>
      <c r="F25" s="15">
        <v>9303.4087424999998</v>
      </c>
      <c r="G25" s="17">
        <v>9655.9349185118208</v>
      </c>
      <c r="H25" s="17">
        <v>10078.31556019189</v>
      </c>
      <c r="I25" s="17">
        <v>10618.77786743153</v>
      </c>
    </row>
    <row r="26" spans="1:9" x14ac:dyDescent="0.1">
      <c r="A26" s="10" t="s">
        <v>31</v>
      </c>
      <c r="B26" s="16">
        <v>0.18448800000000001</v>
      </c>
      <c r="C26" s="16">
        <v>0.183757</v>
      </c>
      <c r="D26" s="16">
        <v>0.16040399999999999</v>
      </c>
      <c r="E26" s="16">
        <v>0.16891400000000001</v>
      </c>
      <c r="F26" s="16">
        <v>0.18515100000000001</v>
      </c>
      <c r="G26" s="21">
        <v>0.185799602088</v>
      </c>
      <c r="H26" s="21">
        <v>0.18824984149000001</v>
      </c>
      <c r="I26" s="21">
        <v>0.19048705218699999</v>
      </c>
    </row>
    <row r="27" spans="1:9" x14ac:dyDescent="0.1">
      <c r="A27" s="11"/>
      <c r="B27" s="11"/>
      <c r="C27" s="11"/>
      <c r="D27" s="11"/>
      <c r="E27" s="11"/>
      <c r="F27" s="11"/>
      <c r="G27" s="11"/>
      <c r="H27" s="11"/>
      <c r="I27" s="11"/>
    </row>
    <row r="28" spans="1:9" x14ac:dyDescent="0.1">
      <c r="A28" s="9" t="s">
        <v>34</v>
      </c>
      <c r="B28" s="15">
        <v>5441.11084811</v>
      </c>
      <c r="C28" s="15">
        <v>5560.9472513909996</v>
      </c>
      <c r="D28" s="15">
        <v>7334.4624848829999</v>
      </c>
      <c r="E28" s="15">
        <v>6195.94473036</v>
      </c>
      <c r="F28" s="15">
        <v>5266.9698027539998</v>
      </c>
      <c r="G28" s="15" t="s">
        <v>30</v>
      </c>
      <c r="H28" s="15" t="s">
        <v>30</v>
      </c>
      <c r="I28" s="15" t="s">
        <v>30</v>
      </c>
    </row>
    <row r="29" spans="1:9" x14ac:dyDescent="0.1">
      <c r="A29" s="10" t="s">
        <v>31</v>
      </c>
      <c r="B29" s="16">
        <v>0.119726</v>
      </c>
      <c r="C29" s="16">
        <v>0.126248</v>
      </c>
      <c r="D29" s="16">
        <v>0.13764899999999999</v>
      </c>
      <c r="E29" s="16">
        <v>0.11978999999999999</v>
      </c>
      <c r="F29" s="16">
        <v>0.10482</v>
      </c>
      <c r="G29" s="22" t="s">
        <v>30</v>
      </c>
      <c r="H29" s="22" t="s">
        <v>30</v>
      </c>
      <c r="I29" s="22" t="s">
        <v>30</v>
      </c>
    </row>
    <row r="30" spans="1:9" x14ac:dyDescent="0.1">
      <c r="A30" s="11"/>
      <c r="B30" s="11"/>
      <c r="C30" s="11"/>
      <c r="D30" s="11"/>
      <c r="E30" s="11"/>
      <c r="F30" s="11"/>
      <c r="G30" s="11"/>
      <c r="H30" s="11"/>
      <c r="I30" s="11"/>
    </row>
    <row r="31" spans="1:9" x14ac:dyDescent="0.1">
      <c r="A31" s="9" t="s">
        <v>35</v>
      </c>
      <c r="B31" s="15">
        <v>5000.3029216699997</v>
      </c>
      <c r="C31" s="15">
        <v>5080.5270991790003</v>
      </c>
      <c r="D31" s="15">
        <v>6778.3241394939996</v>
      </c>
      <c r="E31" s="15">
        <v>5629.2847991380004</v>
      </c>
      <c r="F31" s="15">
        <v>4750.1137615039997</v>
      </c>
      <c r="G31" s="17">
        <v>6409.2825244213973</v>
      </c>
      <c r="H31" s="17">
        <v>6715.3598878840703</v>
      </c>
      <c r="I31" s="17">
        <v>7112.9303291604692</v>
      </c>
    </row>
    <row r="32" spans="1:9" x14ac:dyDescent="0.1">
      <c r="A32" s="10" t="s">
        <v>31</v>
      </c>
      <c r="B32" s="16">
        <v>0.110026</v>
      </c>
      <c r="C32" s="16">
        <v>0.115342</v>
      </c>
      <c r="D32" s="16">
        <v>0.12721099999999999</v>
      </c>
      <c r="E32" s="16">
        <v>0.108834</v>
      </c>
      <c r="F32" s="16">
        <v>9.4534000000000007E-2</v>
      </c>
      <c r="G32" s="21">
        <v>0.123327482295</v>
      </c>
      <c r="H32" s="21">
        <v>0.12543419849199999</v>
      </c>
      <c r="I32" s="21">
        <v>0.12759671100799999</v>
      </c>
    </row>
    <row r="33" spans="1:255" x14ac:dyDescent="0.1">
      <c r="A33" s="11"/>
      <c r="B33" s="11"/>
      <c r="C33" s="11"/>
      <c r="D33" s="11"/>
      <c r="E33" s="11"/>
      <c r="F33" s="11"/>
      <c r="G33" s="11"/>
      <c r="H33" s="11"/>
      <c r="I33" s="11"/>
    </row>
    <row r="34" spans="1:255" x14ac:dyDescent="0.1">
      <c r="A34" s="9" t="s">
        <v>36</v>
      </c>
      <c r="B34" s="17">
        <v>1.8994162684</v>
      </c>
      <c r="C34" s="17">
        <v>1.9485572607199999</v>
      </c>
      <c r="D34" s="17">
        <v>2.6520791909299999</v>
      </c>
      <c r="E34" s="17">
        <v>2.22151519744</v>
      </c>
      <c r="F34" s="17">
        <v>1.89376053514</v>
      </c>
      <c r="G34" s="17">
        <v>2.6058692485849999</v>
      </c>
      <c r="H34" s="17">
        <v>2.763340076794</v>
      </c>
      <c r="I34" s="17">
        <v>2.9183754047930002</v>
      </c>
    </row>
    <row r="35" spans="1:255" x14ac:dyDescent="0.1">
      <c r="A35" s="10" t="s">
        <v>28</v>
      </c>
      <c r="B35" s="16">
        <v>-9.3460000000000001E-3</v>
      </c>
      <c r="C35" s="16">
        <v>9.4339000000000006E-2</v>
      </c>
      <c r="D35" s="16">
        <v>0.28879300000000002</v>
      </c>
      <c r="E35" s="16">
        <v>-0.143813</v>
      </c>
      <c r="F35" s="16">
        <v>-0.10546899999999999</v>
      </c>
      <c r="G35" s="21">
        <v>5.5590604027000001E-2</v>
      </c>
      <c r="H35" s="21">
        <v>6.0429289879000002E-2</v>
      </c>
      <c r="I35" s="21">
        <v>5.6104324365E-2</v>
      </c>
    </row>
    <row r="36" spans="1:255" x14ac:dyDescent="0.1">
      <c r="A36" s="11"/>
      <c r="B36" s="11"/>
      <c r="C36" s="11"/>
      <c r="D36" s="11"/>
      <c r="E36" s="11"/>
      <c r="F36" s="11"/>
      <c r="G36" s="11"/>
      <c r="H36" s="11"/>
      <c r="I36" s="11"/>
    </row>
    <row r="37" spans="1:255" x14ac:dyDescent="0.1">
      <c r="A37" s="11"/>
      <c r="B37" s="11" t="s">
        <v>37</v>
      </c>
      <c r="C37" s="11" t="s">
        <v>37</v>
      </c>
      <c r="D37" s="11" t="s">
        <v>37</v>
      </c>
      <c r="E37" s="11" t="s">
        <v>37</v>
      </c>
      <c r="F37" s="11" t="s">
        <v>37</v>
      </c>
      <c r="G37" s="11" t="s">
        <v>37</v>
      </c>
      <c r="H37" s="11" t="s">
        <v>37</v>
      </c>
      <c r="I37" s="11" t="s">
        <v>37</v>
      </c>
    </row>
    <row r="38" spans="1:255" x14ac:dyDescent="0.1">
      <c r="A38" s="11" t="s">
        <v>25</v>
      </c>
      <c r="B38" s="18" t="s">
        <v>26</v>
      </c>
      <c r="C38" s="18" t="s">
        <v>26</v>
      </c>
      <c r="D38" s="18" t="s">
        <v>26</v>
      </c>
      <c r="E38" s="18" t="s">
        <v>26</v>
      </c>
      <c r="F38" s="18" t="s">
        <v>26</v>
      </c>
      <c r="G38" s="18" t="s">
        <v>26</v>
      </c>
      <c r="H38" s="18" t="s">
        <v>26</v>
      </c>
      <c r="I38" s="18" t="s">
        <v>26</v>
      </c>
    </row>
    <row r="39" spans="1:255" x14ac:dyDescent="0.1">
      <c r="A39" s="11" t="s">
        <v>38</v>
      </c>
      <c r="B39" s="19">
        <v>0.89595106999999996</v>
      </c>
      <c r="C39" s="20">
        <v>0.839895371</v>
      </c>
      <c r="D39" s="20">
        <v>0.88698300699999999</v>
      </c>
      <c r="E39" s="20">
        <v>0.86777937400000005</v>
      </c>
      <c r="F39" s="20">
        <v>0.82696966599999999</v>
      </c>
      <c r="G39" s="20">
        <v>0.82840143200000005</v>
      </c>
      <c r="H39" s="20">
        <v>0.82840143200000005</v>
      </c>
      <c r="I39" s="20">
        <v>0.82840143200000005</v>
      </c>
    </row>
    <row r="40" spans="1:255" x14ac:dyDescent="0.1">
      <c r="A40" s="11" t="s">
        <v>39</v>
      </c>
      <c r="B40" s="18" t="s">
        <v>40</v>
      </c>
      <c r="C40" s="18" t="s">
        <v>40</v>
      </c>
      <c r="D40" s="18" t="s">
        <v>40</v>
      </c>
      <c r="E40" s="18" t="s">
        <v>40</v>
      </c>
      <c r="F40" s="18" t="s">
        <v>40</v>
      </c>
      <c r="G40" s="18" t="s">
        <v>41</v>
      </c>
      <c r="H40" s="18" t="s">
        <v>41</v>
      </c>
      <c r="I40" s="18" t="s">
        <v>41</v>
      </c>
    </row>
    <row r="41" spans="1:255" x14ac:dyDescent="0.1">
      <c r="A41" s="12"/>
      <c r="B41" s="12"/>
      <c r="C41" s="12"/>
      <c r="D41" s="12"/>
      <c r="E41" s="12"/>
      <c r="F41" s="12"/>
      <c r="G41" s="12"/>
      <c r="H41" s="12"/>
      <c r="I41" s="12"/>
    </row>
    <row r="42" spans="1:255" x14ac:dyDescent="0.1">
      <c r="A42" t="s">
        <v>42</v>
      </c>
    </row>
    <row r="43" spans="1:255" x14ac:dyDescent="0.1">
      <c r="A43" t="s">
        <v>43</v>
      </c>
    </row>
    <row r="44" spans="1:255" x14ac:dyDescent="0.1">
      <c r="A44" t="s">
        <v>44</v>
      </c>
    </row>
    <row r="45" spans="1:255" x14ac:dyDescent="0.1">
      <c r="A45" t="s">
        <v>45</v>
      </c>
    </row>
    <row r="47" spans="1:255" x14ac:dyDescent="0.1">
      <c r="A47" s="6" t="s">
        <v>46</v>
      </c>
      <c r="B47" s="6"/>
      <c r="J47" s="71"/>
      <c r="K47" s="71"/>
      <c r="L47" s="71"/>
      <c r="M47" s="71"/>
      <c r="N47" s="71"/>
      <c r="O47" s="71"/>
      <c r="P47" s="71"/>
      <c r="Q47" s="71"/>
      <c r="R47" s="71"/>
      <c r="S47" s="71"/>
      <c r="T47" s="71"/>
      <c r="U47" s="71"/>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c r="BN47" s="71"/>
      <c r="BO47" s="71"/>
      <c r="BP47" s="71"/>
      <c r="BQ47" s="71"/>
      <c r="BR47" s="71"/>
      <c r="BS47" s="71"/>
      <c r="BT47" s="71"/>
      <c r="BU47" s="71"/>
      <c r="BV47" s="71"/>
      <c r="BW47" s="71"/>
      <c r="BX47" s="71"/>
      <c r="BY47" s="71"/>
      <c r="BZ47" s="71"/>
      <c r="CA47" s="71"/>
      <c r="CB47" s="71"/>
      <c r="CC47" s="71"/>
      <c r="CD47" s="71"/>
      <c r="CE47" s="71"/>
      <c r="CF47" s="71"/>
      <c r="CG47" s="71"/>
      <c r="CH47" s="71"/>
      <c r="CI47" s="71"/>
      <c r="CJ47" s="71"/>
      <c r="CK47" s="71"/>
      <c r="CL47" s="71"/>
      <c r="CM47" s="71"/>
      <c r="CN47" s="71"/>
      <c r="CO47" s="71"/>
      <c r="CP47" s="71"/>
      <c r="CQ47" s="71"/>
      <c r="CR47" s="71"/>
      <c r="CS47" s="71"/>
      <c r="CT47" s="71"/>
      <c r="CU47" s="71"/>
      <c r="CV47" s="71"/>
      <c r="CW47" s="71"/>
      <c r="CX47" s="71"/>
      <c r="CY47" s="71"/>
      <c r="CZ47" s="71"/>
      <c r="DA47" s="71"/>
      <c r="DB47" s="71"/>
      <c r="DC47" s="71"/>
      <c r="DD47" s="71"/>
      <c r="DE47" s="71"/>
      <c r="DF47" s="71"/>
      <c r="DG47" s="71"/>
      <c r="DH47" s="71"/>
      <c r="DI47" s="71"/>
      <c r="DJ47" s="71"/>
      <c r="DK47" s="71"/>
      <c r="DL47" s="71"/>
      <c r="DM47" s="71"/>
      <c r="DN47" s="71"/>
      <c r="DO47" s="71"/>
      <c r="DP47" s="71"/>
      <c r="DQ47" s="71"/>
      <c r="DR47" s="71"/>
      <c r="DS47" s="71"/>
      <c r="DT47" s="71"/>
      <c r="DU47" s="71"/>
      <c r="DV47" s="71"/>
      <c r="DW47" s="71"/>
      <c r="DX47" s="71"/>
      <c r="DY47" s="71"/>
      <c r="DZ47" s="71"/>
      <c r="EA47" s="71"/>
      <c r="EB47" s="71"/>
      <c r="EC47" s="71"/>
      <c r="ED47" s="71"/>
      <c r="EE47" s="71"/>
      <c r="EF47" s="71"/>
      <c r="EG47" s="71"/>
      <c r="EH47" s="71"/>
      <c r="EI47" s="71"/>
      <c r="EJ47" s="71"/>
      <c r="EK47" s="71"/>
      <c r="EL47" s="71"/>
      <c r="EM47" s="71"/>
      <c r="EN47" s="71"/>
      <c r="EO47" s="71"/>
      <c r="EP47" s="71"/>
      <c r="EQ47" s="71"/>
      <c r="ER47" s="71"/>
      <c r="ES47" s="71"/>
      <c r="ET47" s="71"/>
      <c r="EU47" s="71"/>
      <c r="EV47" s="71"/>
      <c r="EW47" s="71"/>
      <c r="EX47" s="71"/>
      <c r="EY47" s="71"/>
      <c r="EZ47" s="71"/>
      <c r="FA47" s="71"/>
      <c r="FB47" s="71"/>
      <c r="FC47" s="71"/>
      <c r="FD47" s="71"/>
      <c r="FE47" s="71"/>
      <c r="FF47" s="71"/>
      <c r="FG47" s="71"/>
      <c r="FH47" s="71"/>
      <c r="FI47" s="71"/>
      <c r="FJ47" s="71"/>
      <c r="FK47" s="71"/>
      <c r="FL47" s="71"/>
      <c r="FM47" s="71"/>
      <c r="FN47" s="71"/>
      <c r="FO47" s="71"/>
      <c r="FP47" s="71"/>
      <c r="FQ47" s="71"/>
      <c r="FR47" s="71"/>
      <c r="FS47" s="71"/>
      <c r="FT47" s="71"/>
      <c r="FU47" s="71"/>
      <c r="FV47" s="71"/>
      <c r="FW47" s="71"/>
      <c r="FX47" s="71"/>
      <c r="FY47" s="71"/>
      <c r="FZ47" s="71"/>
      <c r="GA47" s="71"/>
      <c r="GB47" s="71"/>
      <c r="GC47" s="71"/>
      <c r="GD47" s="71"/>
      <c r="GE47" s="71"/>
      <c r="GF47" s="71"/>
      <c r="GG47" s="71"/>
      <c r="GH47" s="71"/>
      <c r="GI47" s="71"/>
      <c r="GJ47" s="71"/>
      <c r="GK47" s="71"/>
      <c r="GL47" s="71"/>
      <c r="GM47" s="71"/>
      <c r="GN47" s="71"/>
      <c r="GO47" s="71"/>
      <c r="GP47" s="71"/>
      <c r="GQ47" s="71"/>
      <c r="GR47" s="71"/>
      <c r="GS47" s="71"/>
      <c r="GT47" s="71"/>
      <c r="GU47" s="71"/>
      <c r="GV47" s="71"/>
      <c r="GW47" s="71"/>
      <c r="GX47" s="71"/>
      <c r="GY47" s="71"/>
      <c r="GZ47" s="71"/>
      <c r="HA47" s="71"/>
      <c r="HB47" s="71"/>
      <c r="HC47" s="71"/>
      <c r="HD47" s="71"/>
      <c r="HE47" s="71"/>
      <c r="HF47" s="71"/>
      <c r="HG47" s="71"/>
      <c r="HH47" s="71"/>
      <c r="HI47" s="71"/>
      <c r="HJ47" s="71"/>
      <c r="HK47" s="71"/>
      <c r="HL47" s="71"/>
      <c r="HM47" s="71"/>
      <c r="HN47" s="71"/>
      <c r="HO47" s="71"/>
      <c r="HP47" s="71"/>
      <c r="HQ47" s="71"/>
      <c r="HR47" s="71"/>
      <c r="HS47" s="71"/>
      <c r="HT47" s="71"/>
      <c r="HU47" s="71"/>
      <c r="HV47" s="71"/>
      <c r="HW47" s="71"/>
      <c r="HX47" s="71"/>
      <c r="HY47" s="71"/>
      <c r="HZ47" s="71"/>
      <c r="IA47" s="71"/>
      <c r="IB47" s="71"/>
      <c r="IC47" s="71"/>
      <c r="ID47" s="71"/>
      <c r="IE47" s="71"/>
      <c r="IF47" s="71"/>
      <c r="IG47" s="71"/>
      <c r="IH47" s="71"/>
      <c r="II47" s="71"/>
      <c r="IJ47" s="71"/>
      <c r="IK47" s="71"/>
      <c r="IL47" s="71"/>
      <c r="IM47" s="71"/>
      <c r="IN47" s="71"/>
      <c r="IO47" s="71"/>
      <c r="IP47" s="71"/>
      <c r="IQ47" s="71"/>
      <c r="IR47" s="71"/>
      <c r="IS47" s="71"/>
      <c r="IT47" s="71"/>
      <c r="IU47" s="71"/>
    </row>
    <row r="48" spans="1:255" x14ac:dyDescent="0.1">
      <c r="A48" s="8" t="s">
        <v>25</v>
      </c>
      <c r="B48" s="14" t="s">
        <v>26</v>
      </c>
    </row>
    <row r="49" spans="1:2" x14ac:dyDescent="0.1">
      <c r="A49" s="11" t="s">
        <v>47</v>
      </c>
      <c r="B49" s="23">
        <v>45.450227207300003</v>
      </c>
    </row>
    <row r="50" spans="1:2" x14ac:dyDescent="0.1">
      <c r="A50" s="11" t="s">
        <v>48</v>
      </c>
      <c r="B50" s="24">
        <v>2513.1248249999999</v>
      </c>
    </row>
    <row r="51" spans="1:2" x14ac:dyDescent="0.1">
      <c r="A51" s="11"/>
      <c r="B51" s="11"/>
    </row>
    <row r="52" spans="1:2" x14ac:dyDescent="0.1">
      <c r="A52" s="9" t="s">
        <v>49</v>
      </c>
      <c r="B52" s="15">
        <v>114222.09373328275</v>
      </c>
    </row>
    <row r="53" spans="1:2" x14ac:dyDescent="0.1">
      <c r="A53" s="11" t="s">
        <v>50</v>
      </c>
      <c r="B53" s="24">
        <v>2512.1264150000002</v>
      </c>
    </row>
    <row r="54" spans="1:2" x14ac:dyDescent="0.1">
      <c r="A54" s="11" t="s">
        <v>51</v>
      </c>
      <c r="B54" s="24">
        <v>45.39</v>
      </c>
    </row>
    <row r="55" spans="1:2" x14ac:dyDescent="0.1">
      <c r="A55" s="11" t="s">
        <v>52</v>
      </c>
      <c r="B55" s="24">
        <v>114025.417976</v>
      </c>
    </row>
    <row r="56" spans="1:2" x14ac:dyDescent="0.1">
      <c r="A56" s="11" t="s">
        <v>53</v>
      </c>
      <c r="B56" s="24">
        <v>0</v>
      </c>
    </row>
    <row r="57" spans="1:2" x14ac:dyDescent="0.1">
      <c r="A57" s="11" t="s">
        <v>54</v>
      </c>
      <c r="B57" s="24">
        <v>45.39</v>
      </c>
    </row>
    <row r="58" spans="1:2" x14ac:dyDescent="0.1">
      <c r="A58" s="11" t="s">
        <v>55</v>
      </c>
      <c r="B58" s="24">
        <v>0</v>
      </c>
    </row>
    <row r="59" spans="1:2" x14ac:dyDescent="0.1">
      <c r="A59" s="11" t="s">
        <v>56</v>
      </c>
      <c r="B59" s="24">
        <v>6218.8118883200004</v>
      </c>
    </row>
    <row r="60" spans="1:2" x14ac:dyDescent="0.1">
      <c r="A60" s="11" t="s">
        <v>57</v>
      </c>
      <c r="B60" s="24">
        <v>26506.858704298</v>
      </c>
    </row>
    <row r="61" spans="1:2" x14ac:dyDescent="0.1">
      <c r="A61" s="11" t="s">
        <v>58</v>
      </c>
      <c r="B61" s="24" t="s">
        <v>30</v>
      </c>
    </row>
    <row r="62" spans="1:2" x14ac:dyDescent="0.1">
      <c r="A62" s="11" t="s">
        <v>59</v>
      </c>
      <c r="B62" s="24">
        <v>2121.1771932900001</v>
      </c>
    </row>
    <row r="63" spans="1:2" x14ac:dyDescent="0.1">
      <c r="A63" s="11" t="s">
        <v>60</v>
      </c>
      <c r="B63" s="24" t="s">
        <v>30</v>
      </c>
    </row>
    <row r="64" spans="1:2" x14ac:dyDescent="0.1">
      <c r="A64" s="9" t="s">
        <v>61</v>
      </c>
      <c r="B64" s="15">
        <v>136631.31774255075</v>
      </c>
    </row>
    <row r="65" spans="1:2" x14ac:dyDescent="0.1">
      <c r="A65" s="11"/>
      <c r="B65" s="11"/>
    </row>
    <row r="66" spans="1:2" x14ac:dyDescent="0.1">
      <c r="A66" s="11" t="s">
        <v>62</v>
      </c>
      <c r="B66" s="24">
        <v>16531.123623340001</v>
      </c>
    </row>
    <row r="67" spans="1:2" x14ac:dyDescent="0.1">
      <c r="A67" s="11" t="s">
        <v>58</v>
      </c>
      <c r="B67" s="24" t="s">
        <v>30</v>
      </c>
    </row>
    <row r="68" spans="1:2" x14ac:dyDescent="0.1">
      <c r="A68" s="11" t="s">
        <v>59</v>
      </c>
      <c r="B68" s="24">
        <v>2121.1771932900001</v>
      </c>
    </row>
    <row r="69" spans="1:2" x14ac:dyDescent="0.1">
      <c r="A69" s="11" t="s">
        <v>57</v>
      </c>
      <c r="B69" s="24">
        <v>26506.858704298</v>
      </c>
    </row>
    <row r="70" spans="1:2" x14ac:dyDescent="0.1">
      <c r="A70" s="9" t="s">
        <v>63</v>
      </c>
      <c r="B70" s="15">
        <v>45159.159520927999</v>
      </c>
    </row>
    <row r="71" spans="1:2" x14ac:dyDescent="0.1">
      <c r="A71" s="11"/>
      <c r="B71" s="11"/>
    </row>
    <row r="72" spans="1:2" ht="56.25" x14ac:dyDescent="0.1">
      <c r="A72" s="12" t="s">
        <v>64</v>
      </c>
      <c r="B72" s="12"/>
    </row>
    <row r="74" spans="1:2" ht="199.9" customHeight="1" x14ac:dyDescent="0.1">
      <c r="A74" s="25"/>
    </row>
    <row r="76" spans="1:2" x14ac:dyDescent="0.1">
      <c r="A76" t="s">
        <v>65</v>
      </c>
    </row>
    <row r="77" spans="1:2" x14ac:dyDescent="0.1">
      <c r="A77" t="s">
        <v>66</v>
      </c>
    </row>
    <row r="78" spans="1:2" x14ac:dyDescent="0.1">
      <c r="A78" t="s">
        <v>67</v>
      </c>
    </row>
    <row r="79" spans="1:2" x14ac:dyDescent="0.1">
      <c r="A79" t="s">
        <v>68</v>
      </c>
    </row>
    <row r="81" spans="1:255" x14ac:dyDescent="0.1">
      <c r="A81" s="6" t="s">
        <v>69</v>
      </c>
      <c r="B81" s="6"/>
      <c r="C81" s="6"/>
      <c r="D81" s="6"/>
      <c r="E81" s="6"/>
      <c r="F81" s="6"/>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c r="BN81" s="71"/>
      <c r="BO81" s="71"/>
      <c r="BP81" s="71"/>
      <c r="BQ81" s="71"/>
      <c r="BR81" s="71"/>
      <c r="BS81" s="71"/>
      <c r="BT81" s="71"/>
      <c r="BU81" s="71"/>
      <c r="BV81" s="71"/>
      <c r="BW81" s="71"/>
      <c r="BX81" s="71"/>
      <c r="BY81" s="71"/>
      <c r="BZ81" s="71"/>
      <c r="CA81" s="71"/>
      <c r="CB81" s="71"/>
      <c r="CC81" s="71"/>
      <c r="CD81" s="71"/>
      <c r="CE81" s="71"/>
      <c r="CF81" s="71"/>
      <c r="CG81" s="71"/>
      <c r="CH81" s="71"/>
      <c r="CI81" s="71"/>
      <c r="CJ81" s="71"/>
      <c r="CK81" s="71"/>
      <c r="CL81" s="71"/>
      <c r="CM81" s="71"/>
      <c r="CN81" s="71"/>
      <c r="CO81" s="71"/>
      <c r="CP81" s="71"/>
      <c r="CQ81" s="71"/>
      <c r="CR81" s="71"/>
      <c r="CS81" s="71"/>
      <c r="CT81" s="71"/>
      <c r="CU81" s="71"/>
      <c r="CV81" s="71"/>
      <c r="CW81" s="71"/>
      <c r="CX81" s="71"/>
      <c r="CY81" s="71"/>
      <c r="CZ81" s="71"/>
      <c r="DA81" s="71"/>
      <c r="DB81" s="71"/>
      <c r="DC81" s="71"/>
      <c r="DD81" s="71"/>
      <c r="DE81" s="71"/>
      <c r="DF81" s="71"/>
      <c r="DG81" s="71"/>
      <c r="DH81" s="71"/>
      <c r="DI81" s="71"/>
      <c r="DJ81" s="71"/>
      <c r="DK81" s="71"/>
      <c r="DL81" s="71"/>
      <c r="DM81" s="71"/>
      <c r="DN81" s="71"/>
      <c r="DO81" s="71"/>
      <c r="DP81" s="71"/>
      <c r="DQ81" s="71"/>
      <c r="DR81" s="71"/>
      <c r="DS81" s="71"/>
      <c r="DT81" s="71"/>
      <c r="DU81" s="71"/>
      <c r="DV81" s="71"/>
      <c r="DW81" s="71"/>
      <c r="DX81" s="71"/>
      <c r="DY81" s="71"/>
      <c r="DZ81" s="71"/>
      <c r="EA81" s="71"/>
      <c r="EB81" s="71"/>
      <c r="EC81" s="71"/>
      <c r="ED81" s="71"/>
      <c r="EE81" s="71"/>
      <c r="EF81" s="71"/>
      <c r="EG81" s="71"/>
      <c r="EH81" s="71"/>
      <c r="EI81" s="71"/>
      <c r="EJ81" s="71"/>
      <c r="EK81" s="71"/>
      <c r="EL81" s="71"/>
      <c r="EM81" s="71"/>
      <c r="EN81" s="71"/>
      <c r="EO81" s="71"/>
      <c r="EP81" s="71"/>
      <c r="EQ81" s="71"/>
      <c r="ER81" s="71"/>
      <c r="ES81" s="71"/>
      <c r="ET81" s="71"/>
      <c r="EU81" s="71"/>
      <c r="EV81" s="71"/>
      <c r="EW81" s="71"/>
      <c r="EX81" s="71"/>
      <c r="EY81" s="71"/>
      <c r="EZ81" s="71"/>
      <c r="FA81" s="71"/>
      <c r="FB81" s="71"/>
      <c r="FC81" s="71"/>
      <c r="FD81" s="71"/>
      <c r="FE81" s="71"/>
      <c r="FF81" s="71"/>
      <c r="FG81" s="71"/>
      <c r="FH81" s="71"/>
      <c r="FI81" s="71"/>
      <c r="FJ81" s="71"/>
      <c r="FK81" s="71"/>
      <c r="FL81" s="71"/>
      <c r="FM81" s="71"/>
      <c r="FN81" s="71"/>
      <c r="FO81" s="71"/>
      <c r="FP81" s="71"/>
      <c r="FQ81" s="71"/>
      <c r="FR81" s="71"/>
      <c r="FS81" s="71"/>
      <c r="FT81" s="71"/>
      <c r="FU81" s="71"/>
      <c r="FV81" s="71"/>
      <c r="FW81" s="71"/>
      <c r="FX81" s="71"/>
      <c r="FY81" s="71"/>
      <c r="FZ81" s="71"/>
      <c r="GA81" s="71"/>
      <c r="GB81" s="71"/>
      <c r="GC81" s="71"/>
      <c r="GD81" s="71"/>
      <c r="GE81" s="71"/>
      <c r="GF81" s="71"/>
      <c r="GG81" s="71"/>
      <c r="GH81" s="71"/>
      <c r="GI81" s="71"/>
      <c r="GJ81" s="71"/>
      <c r="GK81" s="71"/>
      <c r="GL81" s="71"/>
      <c r="GM81" s="71"/>
      <c r="GN81" s="71"/>
      <c r="GO81" s="71"/>
      <c r="GP81" s="71"/>
      <c r="GQ81" s="71"/>
      <c r="GR81" s="71"/>
      <c r="GS81" s="71"/>
      <c r="GT81" s="71"/>
      <c r="GU81" s="71"/>
      <c r="GV81" s="71"/>
      <c r="GW81" s="71"/>
      <c r="GX81" s="71"/>
      <c r="GY81" s="71"/>
      <c r="GZ81" s="71"/>
      <c r="HA81" s="71"/>
      <c r="HB81" s="71"/>
      <c r="HC81" s="71"/>
      <c r="HD81" s="71"/>
      <c r="HE81" s="71"/>
      <c r="HF81" s="71"/>
      <c r="HG81" s="71"/>
      <c r="HH81" s="71"/>
      <c r="HI81" s="71"/>
      <c r="HJ81" s="71"/>
      <c r="HK81" s="71"/>
      <c r="HL81" s="71"/>
      <c r="HM81" s="71"/>
      <c r="HN81" s="71"/>
      <c r="HO81" s="71"/>
      <c r="HP81" s="71"/>
      <c r="HQ81" s="71"/>
      <c r="HR81" s="71"/>
      <c r="HS81" s="71"/>
      <c r="HT81" s="71"/>
      <c r="HU81" s="71"/>
      <c r="HV81" s="71"/>
      <c r="HW81" s="71"/>
      <c r="HX81" s="71"/>
      <c r="HY81" s="71"/>
      <c r="HZ81" s="71"/>
      <c r="IA81" s="71"/>
      <c r="IB81" s="71"/>
      <c r="IC81" s="71"/>
      <c r="ID81" s="71"/>
      <c r="IE81" s="71"/>
      <c r="IF81" s="71"/>
      <c r="IG81" s="71"/>
      <c r="IH81" s="71"/>
      <c r="II81" s="71"/>
      <c r="IJ81" s="71"/>
      <c r="IK81" s="71"/>
      <c r="IL81" s="71"/>
      <c r="IM81" s="71"/>
      <c r="IN81" s="71"/>
      <c r="IO81" s="71"/>
      <c r="IP81" s="71"/>
      <c r="IQ81" s="71"/>
      <c r="IR81" s="71"/>
      <c r="IS81" s="71"/>
      <c r="IT81" s="71"/>
      <c r="IU81" s="71"/>
    </row>
    <row r="82" spans="1:255" ht="28.5" x14ac:dyDescent="0.1">
      <c r="A82" s="7" t="s">
        <v>16</v>
      </c>
      <c r="B82" s="13" t="s">
        <v>20</v>
      </c>
      <c r="C82" s="13" t="s">
        <v>21</v>
      </c>
      <c r="D82" s="13" t="s">
        <v>70</v>
      </c>
      <c r="E82" s="13" t="s">
        <v>23</v>
      </c>
      <c r="F82" s="13" t="s">
        <v>24</v>
      </c>
    </row>
    <row r="83" spans="1:255" x14ac:dyDescent="0.1">
      <c r="A83" s="9" t="s">
        <v>71</v>
      </c>
      <c r="B83" s="26">
        <v>2.7719490000000002</v>
      </c>
      <c r="C83" s="26">
        <v>2.719166</v>
      </c>
      <c r="D83" s="27">
        <v>2.6629807497360001</v>
      </c>
      <c r="E83" s="27">
        <v>2.5850220040440002</v>
      </c>
      <c r="F83" s="27">
        <v>2.482610011996</v>
      </c>
    </row>
    <row r="84" spans="1:255" x14ac:dyDescent="0.1">
      <c r="A84" s="11"/>
      <c r="B84" s="11"/>
      <c r="C84" s="11"/>
      <c r="D84" s="11"/>
      <c r="E84" s="11"/>
      <c r="F84" s="11"/>
    </row>
    <row r="85" spans="1:255" x14ac:dyDescent="0.1">
      <c r="A85" s="9" t="s">
        <v>72</v>
      </c>
      <c r="B85" s="26">
        <v>14.133384</v>
      </c>
      <c r="C85" s="26">
        <v>12.584299</v>
      </c>
      <c r="D85" s="27">
        <v>12.460478083453999</v>
      </c>
      <c r="E85" s="27">
        <v>11.967995384708001</v>
      </c>
      <c r="F85" s="27">
        <v>11.404301710377</v>
      </c>
    </row>
    <row r="86" spans="1:255" x14ac:dyDescent="0.1">
      <c r="A86" s="11"/>
      <c r="B86" s="11"/>
      <c r="C86" s="11"/>
      <c r="D86" s="11"/>
      <c r="E86" s="11"/>
      <c r="F86" s="11"/>
    </row>
    <row r="87" spans="1:255" x14ac:dyDescent="0.1">
      <c r="A87" s="9" t="s">
        <v>73</v>
      </c>
      <c r="B87" s="26">
        <v>16.042262000000001</v>
      </c>
      <c r="C87" s="26">
        <v>14.360647999999999</v>
      </c>
      <c r="D87" s="27">
        <v>14.332542803163999</v>
      </c>
      <c r="E87" s="27">
        <v>13.731868157689</v>
      </c>
      <c r="F87" s="27">
        <v>13.032959371775</v>
      </c>
    </row>
    <row r="88" spans="1:255" x14ac:dyDescent="0.1">
      <c r="A88" s="11"/>
      <c r="B88" s="11"/>
      <c r="C88" s="11"/>
      <c r="D88" s="11"/>
      <c r="E88" s="11"/>
      <c r="F88" s="11"/>
    </row>
    <row r="89" spans="1:255" x14ac:dyDescent="0.1">
      <c r="A89" s="9" t="s">
        <v>74</v>
      </c>
      <c r="B89" s="26">
        <v>21.468737000000001</v>
      </c>
      <c r="C89" s="26">
        <v>23.999986</v>
      </c>
      <c r="D89" s="27">
        <v>17.717696314291</v>
      </c>
      <c r="E89" s="27">
        <v>16.708041246499999</v>
      </c>
      <c r="F89" s="27">
        <v>15.820445822479</v>
      </c>
    </row>
    <row r="90" spans="1:255" x14ac:dyDescent="0.1">
      <c r="A90" s="11"/>
      <c r="B90" s="11"/>
      <c r="C90" s="11"/>
      <c r="D90" s="11"/>
      <c r="E90" s="11"/>
      <c r="F90" s="11"/>
    </row>
    <row r="91" spans="1:255" x14ac:dyDescent="0.1">
      <c r="A91" s="9" t="s">
        <v>75</v>
      </c>
      <c r="B91" s="26">
        <v>7.5873359999999996</v>
      </c>
      <c r="C91" s="26">
        <v>6.8063479999999998</v>
      </c>
      <c r="D91" s="27">
        <v>6.5274576515199998</v>
      </c>
      <c r="E91" s="27">
        <v>5.9104582953870004</v>
      </c>
      <c r="F91" s="27">
        <v>5.3036668796370003</v>
      </c>
    </row>
    <row r="92" spans="1:255" x14ac:dyDescent="0.1">
      <c r="A92" s="11"/>
      <c r="B92" s="11"/>
      <c r="C92" s="11"/>
      <c r="D92" s="11"/>
      <c r="E92" s="11"/>
      <c r="F92" s="11"/>
    </row>
    <row r="93" spans="1:255" x14ac:dyDescent="0.1">
      <c r="A93" s="9" t="s">
        <v>76</v>
      </c>
      <c r="B93" s="18" t="s">
        <v>77</v>
      </c>
      <c r="C93" s="18" t="s">
        <v>77</v>
      </c>
      <c r="D93" s="18" t="s">
        <v>30</v>
      </c>
      <c r="E93" s="18" t="s">
        <v>30</v>
      </c>
      <c r="F93" s="18" t="s">
        <v>30</v>
      </c>
    </row>
    <row r="94" spans="1:255" x14ac:dyDescent="0.1">
      <c r="A94" s="11"/>
      <c r="B94" s="11"/>
      <c r="C94" s="11"/>
      <c r="D94" s="11"/>
      <c r="E94" s="11"/>
      <c r="F94" s="11"/>
    </row>
    <row r="95" spans="1:255" x14ac:dyDescent="0.1">
      <c r="A95" s="12"/>
      <c r="B95" s="12"/>
      <c r="C95" s="12"/>
      <c r="D95" s="12"/>
      <c r="E95" s="12"/>
      <c r="F95" s="12"/>
    </row>
    <row r="96" spans="1:255" x14ac:dyDescent="0.1">
      <c r="A96" s="28" t="s">
        <v>78</v>
      </c>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67018-1BEC-4152-B192-BC044F3004D3}">
  <sheetPr codeName="Sheet5">
    <outlinePr summaryBelow="0" summaryRight="0"/>
    <pageSetUpPr autoPageBreaks="0"/>
  </sheetPr>
  <dimension ref="A5:IU75"/>
  <sheetViews>
    <sheetView topLeftCell="A41" zoomScale="132" workbookViewId="0">
      <selection activeCell="A28" sqref="A28"/>
    </sheetView>
  </sheetViews>
  <sheetFormatPr defaultColWidth="8.76171875" defaultRowHeight="10.5" x14ac:dyDescent="0.1"/>
  <cols>
    <col min="1" max="1" width="45.71484375" customWidth="1"/>
    <col min="2" max="7" width="14.83203125" customWidth="1"/>
  </cols>
  <sheetData>
    <row r="5" spans="1:255" ht="16.5" x14ac:dyDescent="0.2">
      <c r="A5" s="1" t="s">
        <v>248</v>
      </c>
    </row>
    <row r="7" spans="1:255" x14ac:dyDescent="0.1">
      <c r="A7" s="2" t="s">
        <v>80</v>
      </c>
      <c r="B7" s="3" t="s">
        <v>81</v>
      </c>
      <c r="C7" t="s">
        <v>82</v>
      </c>
      <c r="D7" s="4" t="s">
        <v>4</v>
      </c>
      <c r="E7" s="3" t="s">
        <v>83</v>
      </c>
      <c r="F7" t="s">
        <v>84</v>
      </c>
    </row>
    <row r="8" spans="1:255" x14ac:dyDescent="0.1">
      <c r="A8" s="4"/>
      <c r="B8" s="3" t="s">
        <v>85</v>
      </c>
      <c r="C8" t="s">
        <v>86</v>
      </c>
      <c r="D8" s="4" t="s">
        <v>4</v>
      </c>
      <c r="E8" s="3" t="s">
        <v>7</v>
      </c>
      <c r="F8" t="s">
        <v>8</v>
      </c>
    </row>
    <row r="9" spans="1:255" x14ac:dyDescent="0.1">
      <c r="A9" s="4"/>
      <c r="B9" s="3" t="s">
        <v>2</v>
      </c>
      <c r="C9" t="s">
        <v>87</v>
      </c>
      <c r="D9" s="4" t="s">
        <v>4</v>
      </c>
      <c r="E9" s="3" t="s">
        <v>5</v>
      </c>
      <c r="F9" t="s">
        <v>6</v>
      </c>
    </row>
    <row r="10" spans="1:255" x14ac:dyDescent="0.1">
      <c r="A10" s="4"/>
      <c r="B10" s="3" t="s">
        <v>9</v>
      </c>
      <c r="C10" t="s">
        <v>10</v>
      </c>
      <c r="D10" s="4" t="s">
        <v>4</v>
      </c>
      <c r="E10" s="3" t="s">
        <v>11</v>
      </c>
      <c r="F10" s="5" t="s">
        <v>12</v>
      </c>
    </row>
    <row r="11" spans="1:255" x14ac:dyDescent="0.1">
      <c r="A11" s="4"/>
      <c r="B11" s="3" t="s">
        <v>88</v>
      </c>
      <c r="C11" t="s">
        <v>89</v>
      </c>
      <c r="D11" s="4" t="s">
        <v>4</v>
      </c>
      <c r="E11" s="29"/>
      <c r="F11" s="29"/>
    </row>
    <row r="14" spans="1:255" x14ac:dyDescent="0.1">
      <c r="A14" s="6" t="s">
        <v>249</v>
      </c>
      <c r="B14" s="6"/>
      <c r="C14" s="6"/>
      <c r="D14" s="6"/>
      <c r="E14" s="6"/>
      <c r="F14" s="6"/>
      <c r="G14" s="6"/>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c r="BM14" s="71"/>
      <c r="BN14" s="71"/>
      <c r="BO14" s="71"/>
      <c r="BP14" s="71"/>
      <c r="BQ14" s="71"/>
      <c r="BR14" s="71"/>
      <c r="BS14" s="71"/>
      <c r="BT14" s="71"/>
      <c r="BU14" s="71"/>
      <c r="BV14" s="71"/>
      <c r="BW14" s="71"/>
      <c r="BX14" s="71"/>
      <c r="BY14" s="71"/>
      <c r="BZ14" s="71"/>
      <c r="CA14" s="71"/>
      <c r="CB14" s="71"/>
      <c r="CC14" s="71"/>
      <c r="CD14" s="71"/>
      <c r="CE14" s="71"/>
      <c r="CF14" s="71"/>
      <c r="CG14" s="71"/>
      <c r="CH14" s="71"/>
      <c r="CI14" s="71"/>
      <c r="CJ14" s="71"/>
      <c r="CK14" s="71"/>
      <c r="CL14" s="71"/>
      <c r="CM14" s="71"/>
      <c r="CN14" s="71"/>
      <c r="CO14" s="71"/>
      <c r="CP14" s="71"/>
      <c r="CQ14" s="71"/>
      <c r="CR14" s="71"/>
      <c r="CS14" s="71"/>
      <c r="CT14" s="71"/>
      <c r="CU14" s="71"/>
      <c r="CV14" s="71"/>
      <c r="CW14" s="71"/>
      <c r="CX14" s="71"/>
      <c r="CY14" s="71"/>
      <c r="CZ14" s="71"/>
      <c r="DA14" s="71"/>
      <c r="DB14" s="71"/>
      <c r="DC14" s="71"/>
      <c r="DD14" s="71"/>
      <c r="DE14" s="71"/>
      <c r="DF14" s="71"/>
      <c r="DG14" s="71"/>
      <c r="DH14" s="71"/>
      <c r="DI14" s="71"/>
      <c r="DJ14" s="71"/>
      <c r="DK14" s="71"/>
      <c r="DL14" s="71"/>
      <c r="DM14" s="71"/>
      <c r="DN14" s="71"/>
      <c r="DO14" s="71"/>
      <c r="DP14" s="71"/>
      <c r="DQ14" s="71"/>
      <c r="DR14" s="71"/>
      <c r="DS14" s="71"/>
      <c r="DT14" s="71"/>
      <c r="DU14" s="71"/>
      <c r="DV14" s="71"/>
      <c r="DW14" s="71"/>
      <c r="DX14" s="71"/>
      <c r="DY14" s="71"/>
      <c r="DZ14" s="71"/>
      <c r="EA14" s="71"/>
      <c r="EB14" s="71"/>
      <c r="EC14" s="71"/>
      <c r="ED14" s="71"/>
      <c r="EE14" s="71"/>
      <c r="EF14" s="71"/>
      <c r="EG14" s="71"/>
      <c r="EH14" s="71"/>
      <c r="EI14" s="71"/>
      <c r="EJ14" s="71"/>
      <c r="EK14" s="71"/>
      <c r="EL14" s="71"/>
      <c r="EM14" s="71"/>
      <c r="EN14" s="71"/>
      <c r="EO14" s="71"/>
      <c r="EP14" s="71"/>
      <c r="EQ14" s="71"/>
      <c r="ER14" s="71"/>
      <c r="ES14" s="71"/>
      <c r="ET14" s="71"/>
      <c r="EU14" s="71"/>
      <c r="EV14" s="71"/>
      <c r="EW14" s="71"/>
      <c r="EX14" s="71"/>
      <c r="EY14" s="71"/>
      <c r="EZ14" s="71"/>
      <c r="FA14" s="71"/>
      <c r="FB14" s="71"/>
      <c r="FC14" s="71"/>
      <c r="FD14" s="71"/>
      <c r="FE14" s="71"/>
      <c r="FF14" s="71"/>
      <c r="FG14" s="71"/>
      <c r="FH14" s="71"/>
      <c r="FI14" s="71"/>
      <c r="FJ14" s="71"/>
      <c r="FK14" s="71"/>
      <c r="FL14" s="71"/>
      <c r="FM14" s="71"/>
      <c r="FN14" s="71"/>
      <c r="FO14" s="71"/>
      <c r="FP14" s="71"/>
      <c r="FQ14" s="71"/>
      <c r="FR14" s="71"/>
      <c r="FS14" s="71"/>
      <c r="FT14" s="71"/>
      <c r="FU14" s="71"/>
      <c r="FV14" s="71"/>
      <c r="FW14" s="71"/>
      <c r="FX14" s="71"/>
      <c r="FY14" s="71"/>
      <c r="FZ14" s="71"/>
      <c r="GA14" s="71"/>
      <c r="GB14" s="71"/>
      <c r="GC14" s="71"/>
      <c r="GD14" s="71"/>
      <c r="GE14" s="71"/>
      <c r="GF14" s="71"/>
      <c r="GG14" s="71"/>
      <c r="GH14" s="71"/>
      <c r="GI14" s="71"/>
      <c r="GJ14" s="71"/>
      <c r="GK14" s="71"/>
      <c r="GL14" s="71"/>
      <c r="GM14" s="71"/>
      <c r="GN14" s="71"/>
      <c r="GO14" s="71"/>
      <c r="GP14" s="71"/>
      <c r="GQ14" s="71"/>
      <c r="GR14" s="71"/>
      <c r="GS14" s="71"/>
      <c r="GT14" s="71"/>
      <c r="GU14" s="71"/>
      <c r="GV14" s="71"/>
      <c r="GW14" s="71"/>
      <c r="GX14" s="71"/>
      <c r="GY14" s="71"/>
      <c r="GZ14" s="71"/>
      <c r="HA14" s="71"/>
      <c r="HB14" s="71"/>
      <c r="HC14" s="71"/>
      <c r="HD14" s="71"/>
      <c r="HE14" s="71"/>
      <c r="HF14" s="71"/>
      <c r="HG14" s="71"/>
      <c r="HH14" s="71"/>
      <c r="HI14" s="71"/>
      <c r="HJ14" s="71"/>
      <c r="HK14" s="71"/>
      <c r="HL14" s="71"/>
      <c r="HM14" s="71"/>
      <c r="HN14" s="71"/>
      <c r="HO14" s="71"/>
      <c r="HP14" s="71"/>
      <c r="HQ14" s="71"/>
      <c r="HR14" s="71"/>
      <c r="HS14" s="71"/>
      <c r="HT14" s="71"/>
      <c r="HU14" s="71"/>
      <c r="HV14" s="71"/>
      <c r="HW14" s="71"/>
      <c r="HX14" s="71"/>
      <c r="HY14" s="71"/>
      <c r="HZ14" s="71"/>
      <c r="IA14" s="71"/>
      <c r="IB14" s="71"/>
      <c r="IC14" s="71"/>
      <c r="ID14" s="71"/>
      <c r="IE14" s="71"/>
      <c r="IF14" s="71"/>
      <c r="IG14" s="71"/>
      <c r="IH14" s="71"/>
      <c r="II14" s="71"/>
      <c r="IJ14" s="71"/>
      <c r="IK14" s="71"/>
      <c r="IL14" s="71"/>
      <c r="IM14" s="71"/>
      <c r="IN14" s="71"/>
      <c r="IO14" s="71"/>
      <c r="IP14" s="71"/>
      <c r="IQ14" s="71"/>
      <c r="IR14" s="71"/>
      <c r="IS14" s="71"/>
      <c r="IT14" s="71"/>
      <c r="IU14" s="71"/>
    </row>
    <row r="15" spans="1:255" ht="28.5" x14ac:dyDescent="0.1">
      <c r="A15" s="7" t="s">
        <v>16</v>
      </c>
      <c r="B15" s="13" t="s">
        <v>91</v>
      </c>
      <c r="C15" s="13" t="s">
        <v>92</v>
      </c>
      <c r="D15" s="13" t="s">
        <v>250</v>
      </c>
      <c r="E15" s="13" t="s">
        <v>251</v>
      </c>
      <c r="F15" s="13" t="s">
        <v>95</v>
      </c>
      <c r="G15" s="13" t="s">
        <v>96</v>
      </c>
    </row>
    <row r="16" spans="1:255" x14ac:dyDescent="0.1">
      <c r="A16" s="8" t="s">
        <v>25</v>
      </c>
      <c r="B16" s="14" t="s">
        <v>97</v>
      </c>
      <c r="C16" s="14" t="s">
        <v>97</v>
      </c>
      <c r="D16" s="14" t="s">
        <v>97</v>
      </c>
      <c r="E16" s="14" t="s">
        <v>97</v>
      </c>
      <c r="F16" s="14" t="s">
        <v>97</v>
      </c>
      <c r="G16" s="14" t="s">
        <v>97</v>
      </c>
    </row>
    <row r="17" spans="1:7" x14ac:dyDescent="0.1">
      <c r="A17" s="9" t="s">
        <v>37</v>
      </c>
      <c r="B17" s="11"/>
      <c r="C17" s="11"/>
      <c r="D17" s="11"/>
      <c r="E17" s="11"/>
      <c r="F17" s="11"/>
      <c r="G17" s="11"/>
    </row>
    <row r="18" spans="1:7" x14ac:dyDescent="0.1">
      <c r="A18" s="9" t="s">
        <v>35</v>
      </c>
      <c r="B18" s="15">
        <v>5625</v>
      </c>
      <c r="C18" s="15">
        <v>5581</v>
      </c>
      <c r="D18" s="15">
        <v>6049</v>
      </c>
      <c r="E18" s="15">
        <v>7642</v>
      </c>
      <c r="F18" s="15">
        <v>6487</v>
      </c>
      <c r="G18" s="15">
        <v>5744</v>
      </c>
    </row>
    <row r="19" spans="1:7" x14ac:dyDescent="0.1">
      <c r="A19" s="11" t="s">
        <v>105</v>
      </c>
      <c r="B19" s="24">
        <v>1964</v>
      </c>
      <c r="C19" s="24">
        <v>2018</v>
      </c>
      <c r="D19" s="24">
        <v>1746</v>
      </c>
      <c r="E19" s="24">
        <v>1270</v>
      </c>
      <c r="F19" s="24">
        <v>1350</v>
      </c>
      <c r="G19" s="24">
        <v>1624</v>
      </c>
    </row>
    <row r="20" spans="1:7" x14ac:dyDescent="0.1">
      <c r="A20" s="11" t="s">
        <v>252</v>
      </c>
      <c r="B20" s="24" t="s">
        <v>30</v>
      </c>
      <c r="C20" s="24" t="s">
        <v>30</v>
      </c>
      <c r="D20" s="24" t="s">
        <v>30</v>
      </c>
      <c r="E20" s="24">
        <v>239</v>
      </c>
      <c r="F20" s="24">
        <v>41</v>
      </c>
      <c r="G20" s="24" t="s">
        <v>30</v>
      </c>
    </row>
    <row r="21" spans="1:7" x14ac:dyDescent="0.1">
      <c r="A21" s="9" t="s">
        <v>253</v>
      </c>
      <c r="B21" s="30">
        <v>1964</v>
      </c>
      <c r="C21" s="30">
        <v>2018</v>
      </c>
      <c r="D21" s="30">
        <v>1746</v>
      </c>
      <c r="E21" s="30">
        <v>1509</v>
      </c>
      <c r="F21" s="30">
        <v>1391</v>
      </c>
      <c r="G21" s="30">
        <v>1624</v>
      </c>
    </row>
    <row r="22" spans="1:7" x14ac:dyDescent="0.1">
      <c r="A22" s="11"/>
      <c r="B22" s="11"/>
      <c r="C22" s="11"/>
      <c r="D22" s="11"/>
      <c r="E22" s="11"/>
      <c r="F22" s="11"/>
      <c r="G22" s="11"/>
    </row>
    <row r="23" spans="1:7" x14ac:dyDescent="0.1">
      <c r="A23" s="11" t="s">
        <v>254</v>
      </c>
      <c r="B23" s="24" t="s">
        <v>30</v>
      </c>
      <c r="C23" s="24" t="s">
        <v>30</v>
      </c>
      <c r="D23" s="24" t="s">
        <v>30</v>
      </c>
      <c r="E23" s="24">
        <v>216</v>
      </c>
      <c r="F23" s="24">
        <v>187</v>
      </c>
      <c r="G23" s="24" t="s">
        <v>30</v>
      </c>
    </row>
    <row r="24" spans="1:7" x14ac:dyDescent="0.1">
      <c r="A24" s="11" t="s">
        <v>255</v>
      </c>
      <c r="B24" s="24">
        <v>60</v>
      </c>
      <c r="C24" s="24">
        <v>60</v>
      </c>
      <c r="D24" s="24">
        <v>23</v>
      </c>
      <c r="E24" s="24">
        <v>-2335</v>
      </c>
      <c r="F24" s="24">
        <v>-433</v>
      </c>
      <c r="G24" s="24">
        <v>436</v>
      </c>
    </row>
    <row r="25" spans="1:7" x14ac:dyDescent="0.1">
      <c r="A25" s="11" t="s">
        <v>256</v>
      </c>
      <c r="B25" s="24">
        <v>18</v>
      </c>
      <c r="C25" s="24" t="s">
        <v>30</v>
      </c>
      <c r="D25" s="24">
        <v>17</v>
      </c>
      <c r="E25" s="24">
        <v>221</v>
      </c>
      <c r="F25" s="24">
        <v>1</v>
      </c>
      <c r="G25" s="24">
        <v>133</v>
      </c>
    </row>
    <row r="26" spans="1:7" x14ac:dyDescent="0.1">
      <c r="A26" s="11" t="s">
        <v>257</v>
      </c>
      <c r="B26" s="24">
        <v>-176</v>
      </c>
      <c r="C26" s="24">
        <v>-178</v>
      </c>
      <c r="D26" s="24">
        <v>-282</v>
      </c>
      <c r="E26" s="24">
        <v>-232</v>
      </c>
      <c r="F26" s="24">
        <v>-209</v>
      </c>
      <c r="G26" s="24">
        <v>-268</v>
      </c>
    </row>
    <row r="27" spans="1:7" x14ac:dyDescent="0.1">
      <c r="A27" s="11" t="s">
        <v>258</v>
      </c>
      <c r="B27" s="24">
        <v>151</v>
      </c>
      <c r="C27" s="24">
        <v>108</v>
      </c>
      <c r="D27" s="24">
        <v>161</v>
      </c>
      <c r="E27" s="24">
        <v>177</v>
      </c>
      <c r="F27" s="24">
        <v>212</v>
      </c>
      <c r="G27" s="24">
        <v>324</v>
      </c>
    </row>
    <row r="28" spans="1:7" x14ac:dyDescent="0.1">
      <c r="A28" s="11" t="s">
        <v>259</v>
      </c>
      <c r="B28" s="24">
        <v>476</v>
      </c>
      <c r="C28" s="24">
        <v>789</v>
      </c>
      <c r="D28" s="24">
        <v>305</v>
      </c>
      <c r="E28" s="24">
        <v>506</v>
      </c>
      <c r="F28" s="24">
        <v>976</v>
      </c>
      <c r="G28" s="24">
        <v>1686</v>
      </c>
    </row>
    <row r="29" spans="1:7" x14ac:dyDescent="0.1">
      <c r="A29" s="11" t="s">
        <v>260</v>
      </c>
      <c r="B29" s="24">
        <v>-445</v>
      </c>
      <c r="C29" s="24">
        <v>1125</v>
      </c>
      <c r="D29" s="24">
        <v>-307</v>
      </c>
      <c r="E29" s="24">
        <v>-1852</v>
      </c>
      <c r="F29" s="24">
        <v>768</v>
      </c>
      <c r="G29" s="24">
        <v>-206</v>
      </c>
    </row>
    <row r="30" spans="1:7" x14ac:dyDescent="0.1">
      <c r="A30" s="11" t="s">
        <v>261</v>
      </c>
      <c r="B30" s="24">
        <v>313</v>
      </c>
      <c r="C30" s="24">
        <v>-587</v>
      </c>
      <c r="D30" s="24">
        <v>-458</v>
      </c>
      <c r="E30" s="24">
        <v>-1398</v>
      </c>
      <c r="F30" s="24">
        <v>340</v>
      </c>
      <c r="G30" s="24">
        <v>-198</v>
      </c>
    </row>
    <row r="31" spans="1:7" x14ac:dyDescent="0.1">
      <c r="A31" s="11" t="s">
        <v>262</v>
      </c>
      <c r="B31" s="24">
        <v>123</v>
      </c>
      <c r="C31" s="24">
        <v>142</v>
      </c>
      <c r="D31" s="24">
        <v>718</v>
      </c>
      <c r="E31" s="24">
        <v>2828</v>
      </c>
      <c r="F31" s="24">
        <v>-294</v>
      </c>
      <c r="G31" s="24">
        <v>244</v>
      </c>
    </row>
    <row r="32" spans="1:7" x14ac:dyDescent="0.1">
      <c r="A32" s="11" t="s">
        <v>263</v>
      </c>
      <c r="B32" s="24" t="s">
        <v>30</v>
      </c>
      <c r="C32" s="24" t="s">
        <v>30</v>
      </c>
      <c r="D32" s="24" t="s">
        <v>30</v>
      </c>
      <c r="E32" s="24" t="s">
        <v>30</v>
      </c>
      <c r="F32" s="24" t="s">
        <v>30</v>
      </c>
      <c r="G32" s="24" t="s">
        <v>30</v>
      </c>
    </row>
    <row r="33" spans="1:7" x14ac:dyDescent="0.1">
      <c r="A33" s="9" t="s">
        <v>264</v>
      </c>
      <c r="B33" s="30">
        <v>8109</v>
      </c>
      <c r="C33" s="30">
        <v>9058</v>
      </c>
      <c r="D33" s="30">
        <v>7972</v>
      </c>
      <c r="E33" s="30">
        <v>7282</v>
      </c>
      <c r="F33" s="30">
        <v>9426</v>
      </c>
      <c r="G33" s="30">
        <v>9519</v>
      </c>
    </row>
    <row r="34" spans="1:7" x14ac:dyDescent="0.1">
      <c r="A34" s="11"/>
      <c r="B34" s="11"/>
      <c r="C34" s="11"/>
      <c r="D34" s="11"/>
      <c r="E34" s="11"/>
      <c r="F34" s="11"/>
      <c r="G34" s="11"/>
    </row>
    <row r="35" spans="1:7" x14ac:dyDescent="0.1">
      <c r="A35" s="11" t="s">
        <v>265</v>
      </c>
      <c r="B35" s="24">
        <v>-1316</v>
      </c>
      <c r="C35" s="24">
        <v>-863</v>
      </c>
      <c r="D35" s="24">
        <v>-1108</v>
      </c>
      <c r="E35" s="24">
        <v>-1456</v>
      </c>
      <c r="F35" s="24">
        <v>-1502</v>
      </c>
      <c r="G35" s="24">
        <v>-1738</v>
      </c>
    </row>
    <row r="36" spans="1:7" x14ac:dyDescent="0.1">
      <c r="A36" s="11" t="s">
        <v>266</v>
      </c>
      <c r="B36" s="24">
        <v>97</v>
      </c>
      <c r="C36" s="24">
        <v>89</v>
      </c>
      <c r="D36" s="24">
        <v>101</v>
      </c>
      <c r="E36" s="24">
        <v>82</v>
      </c>
      <c r="F36" s="24">
        <v>42</v>
      </c>
      <c r="G36" s="24">
        <v>37</v>
      </c>
    </row>
    <row r="37" spans="1:7" x14ac:dyDescent="0.1">
      <c r="A37" s="11" t="s">
        <v>267</v>
      </c>
      <c r="B37" s="24">
        <v>-1122</v>
      </c>
      <c r="C37" s="24">
        <v>-1426</v>
      </c>
      <c r="D37" s="24">
        <v>-2131</v>
      </c>
      <c r="E37" s="24">
        <v>-979</v>
      </c>
      <c r="F37" s="24">
        <v>-704</v>
      </c>
      <c r="G37" s="24">
        <v>-795</v>
      </c>
    </row>
    <row r="38" spans="1:7" x14ac:dyDescent="0.1">
      <c r="A38" s="11" t="s">
        <v>268</v>
      </c>
      <c r="B38" s="24">
        <v>177</v>
      </c>
      <c r="C38" s="24">
        <v>39</v>
      </c>
      <c r="D38" s="24">
        <v>43</v>
      </c>
      <c r="E38" s="24">
        <v>4622</v>
      </c>
      <c r="F38" s="24">
        <v>436</v>
      </c>
      <c r="G38" s="24">
        <v>985</v>
      </c>
    </row>
    <row r="39" spans="1:7" x14ac:dyDescent="0.1">
      <c r="A39" s="11" t="s">
        <v>269</v>
      </c>
      <c r="B39" s="24">
        <v>-210</v>
      </c>
      <c r="C39" s="24">
        <v>-158</v>
      </c>
      <c r="D39" s="24">
        <v>-232</v>
      </c>
      <c r="E39" s="24">
        <v>-253</v>
      </c>
      <c r="F39" s="24">
        <v>-243</v>
      </c>
      <c r="G39" s="24">
        <v>-233</v>
      </c>
    </row>
    <row r="40" spans="1:7" x14ac:dyDescent="0.1">
      <c r="A40" s="11" t="s">
        <v>270</v>
      </c>
      <c r="B40" s="24">
        <v>-173</v>
      </c>
      <c r="C40" s="24">
        <v>481</v>
      </c>
      <c r="D40" s="24">
        <v>-252</v>
      </c>
      <c r="E40" s="24">
        <v>-35</v>
      </c>
      <c r="F40" s="24">
        <v>-829</v>
      </c>
      <c r="G40" s="24">
        <v>426</v>
      </c>
    </row>
    <row r="41" spans="1:7" x14ac:dyDescent="0.1">
      <c r="A41" s="11" t="s">
        <v>271</v>
      </c>
      <c r="B41" s="24" t="s">
        <v>30</v>
      </c>
      <c r="C41" s="24" t="s">
        <v>30</v>
      </c>
      <c r="D41" s="24" t="s">
        <v>30</v>
      </c>
      <c r="E41" s="24" t="s">
        <v>30</v>
      </c>
      <c r="F41" s="24" t="s">
        <v>30</v>
      </c>
      <c r="G41" s="24" t="s">
        <v>30</v>
      </c>
    </row>
    <row r="42" spans="1:7" x14ac:dyDescent="0.1">
      <c r="A42" s="11" t="s">
        <v>272</v>
      </c>
      <c r="B42" s="24">
        <v>310</v>
      </c>
      <c r="C42" s="24">
        <v>357</v>
      </c>
      <c r="D42" s="24">
        <v>333</v>
      </c>
      <c r="E42" s="24">
        <v>472</v>
      </c>
      <c r="F42" s="24">
        <v>506</v>
      </c>
      <c r="G42" s="24">
        <v>693</v>
      </c>
    </row>
    <row r="43" spans="1:7" x14ac:dyDescent="0.1">
      <c r="A43" s="9" t="s">
        <v>273</v>
      </c>
      <c r="B43" s="30">
        <v>-2237</v>
      </c>
      <c r="C43" s="30">
        <v>-1481</v>
      </c>
      <c r="D43" s="30">
        <v>-3246</v>
      </c>
      <c r="E43" s="30">
        <v>2453</v>
      </c>
      <c r="F43" s="30">
        <v>-2294</v>
      </c>
      <c r="G43" s="30">
        <v>-625</v>
      </c>
    </row>
    <row r="44" spans="1:7" x14ac:dyDescent="0.1">
      <c r="A44" s="11"/>
      <c r="B44" s="11"/>
      <c r="C44" s="11"/>
      <c r="D44" s="11"/>
      <c r="E44" s="11"/>
      <c r="F44" s="11"/>
      <c r="G44" s="11"/>
    </row>
    <row r="45" spans="1:7" x14ac:dyDescent="0.1">
      <c r="A45" s="11" t="s">
        <v>274</v>
      </c>
      <c r="B45" s="24">
        <v>337</v>
      </c>
      <c r="C45" s="24">
        <v>722</v>
      </c>
      <c r="D45" s="24">
        <v>656</v>
      </c>
      <c r="E45" s="24" t="s">
        <v>30</v>
      </c>
      <c r="F45" s="24" t="s">
        <v>30</v>
      </c>
      <c r="G45" s="24">
        <v>643</v>
      </c>
    </row>
    <row r="46" spans="1:7" x14ac:dyDescent="0.1">
      <c r="A46" s="11" t="s">
        <v>275</v>
      </c>
      <c r="B46" s="24">
        <v>5911</v>
      </c>
      <c r="C46" s="24">
        <v>3117</v>
      </c>
      <c r="D46" s="24">
        <v>4748</v>
      </c>
      <c r="E46" s="24">
        <v>7776</v>
      </c>
      <c r="F46" s="24">
        <v>4972</v>
      </c>
      <c r="G46" s="24">
        <v>4741</v>
      </c>
    </row>
    <row r="47" spans="1:7" x14ac:dyDescent="0.1">
      <c r="A47" s="9" t="s">
        <v>276</v>
      </c>
      <c r="B47" s="30">
        <v>6248</v>
      </c>
      <c r="C47" s="30">
        <v>3839</v>
      </c>
      <c r="D47" s="30">
        <v>5404</v>
      </c>
      <c r="E47" s="30">
        <v>7776</v>
      </c>
      <c r="F47" s="30">
        <v>4972</v>
      </c>
      <c r="G47" s="30">
        <v>5384</v>
      </c>
    </row>
    <row r="48" spans="1:7" x14ac:dyDescent="0.1">
      <c r="A48" s="11" t="s">
        <v>277</v>
      </c>
      <c r="B48" s="24" t="s">
        <v>30</v>
      </c>
      <c r="C48" s="24" t="s">
        <v>30</v>
      </c>
      <c r="D48" s="24" t="s">
        <v>30</v>
      </c>
      <c r="E48" s="24">
        <v>-545</v>
      </c>
      <c r="F48" s="24">
        <v>-570</v>
      </c>
      <c r="G48" s="24" t="s">
        <v>30</v>
      </c>
    </row>
    <row r="49" spans="1:7" x14ac:dyDescent="0.1">
      <c r="A49" s="11" t="s">
        <v>278</v>
      </c>
      <c r="B49" s="24">
        <v>-5347</v>
      </c>
      <c r="C49" s="24">
        <v>-4020</v>
      </c>
      <c r="D49" s="24">
        <v>-4014</v>
      </c>
      <c r="E49" s="24">
        <v>-8958</v>
      </c>
      <c r="F49" s="24">
        <v>-4299</v>
      </c>
      <c r="G49" s="24">
        <v>-4687</v>
      </c>
    </row>
    <row r="50" spans="1:7" x14ac:dyDescent="0.1">
      <c r="A50" s="9" t="s">
        <v>279</v>
      </c>
      <c r="B50" s="30">
        <v>-5347</v>
      </c>
      <c r="C50" s="30">
        <v>-4020</v>
      </c>
      <c r="D50" s="30">
        <v>-4014</v>
      </c>
      <c r="E50" s="30">
        <v>-9503</v>
      </c>
      <c r="F50" s="30">
        <v>-4869</v>
      </c>
      <c r="G50" s="30">
        <v>-4687</v>
      </c>
    </row>
    <row r="51" spans="1:7" x14ac:dyDescent="0.1">
      <c r="A51" s="11"/>
      <c r="B51" s="11"/>
      <c r="C51" s="11"/>
      <c r="D51" s="11"/>
      <c r="E51" s="11"/>
      <c r="F51" s="11"/>
      <c r="G51" s="11"/>
    </row>
    <row r="52" spans="1:7" x14ac:dyDescent="0.1">
      <c r="A52" s="11" t="s">
        <v>280</v>
      </c>
      <c r="B52" s="24">
        <v>-201</v>
      </c>
      <c r="C52" s="24" t="s">
        <v>30</v>
      </c>
      <c r="D52" s="24">
        <v>-3018</v>
      </c>
      <c r="E52" s="24">
        <v>-1509</v>
      </c>
      <c r="F52" s="24">
        <v>-1507</v>
      </c>
      <c r="G52" s="24">
        <v>-1508</v>
      </c>
    </row>
    <row r="53" spans="1:7" x14ac:dyDescent="0.1">
      <c r="A53" s="11"/>
      <c r="B53" s="11"/>
      <c r="C53" s="11"/>
      <c r="D53" s="11"/>
      <c r="E53" s="11"/>
      <c r="F53" s="11"/>
      <c r="G53" s="11"/>
    </row>
    <row r="54" spans="1:7" x14ac:dyDescent="0.1">
      <c r="A54" s="11" t="s">
        <v>281</v>
      </c>
      <c r="B54" s="24">
        <v>-4209</v>
      </c>
      <c r="C54" s="24">
        <v>-4279</v>
      </c>
      <c r="D54" s="24">
        <v>-4483</v>
      </c>
      <c r="E54" s="24">
        <v>-4329</v>
      </c>
      <c r="F54" s="24">
        <v>-4363</v>
      </c>
      <c r="G54" s="24">
        <v>-4319</v>
      </c>
    </row>
    <row r="55" spans="1:7" x14ac:dyDescent="0.1">
      <c r="A55" s="9" t="s">
        <v>282</v>
      </c>
      <c r="B55" s="30">
        <v>-4209</v>
      </c>
      <c r="C55" s="30">
        <v>-4279</v>
      </c>
      <c r="D55" s="30">
        <v>-4483</v>
      </c>
      <c r="E55" s="30">
        <v>-4329</v>
      </c>
      <c r="F55" s="30">
        <v>-4363</v>
      </c>
      <c r="G55" s="30">
        <v>-4319</v>
      </c>
    </row>
    <row r="56" spans="1:7" x14ac:dyDescent="0.1">
      <c r="A56" s="11"/>
      <c r="B56" s="11"/>
      <c r="C56" s="11"/>
      <c r="D56" s="11"/>
      <c r="E56" s="11"/>
      <c r="F56" s="11"/>
      <c r="G56" s="11"/>
    </row>
    <row r="57" spans="1:7" x14ac:dyDescent="0.1">
      <c r="A57" s="11" t="s">
        <v>283</v>
      </c>
      <c r="B57" s="24" t="s">
        <v>30</v>
      </c>
      <c r="C57" s="24" t="s">
        <v>30</v>
      </c>
      <c r="D57" s="24" t="s">
        <v>30</v>
      </c>
      <c r="E57" s="24" t="s">
        <v>30</v>
      </c>
      <c r="F57" s="24" t="s">
        <v>30</v>
      </c>
      <c r="G57" s="24" t="s">
        <v>30</v>
      </c>
    </row>
    <row r="58" spans="1:7" x14ac:dyDescent="0.1">
      <c r="A58" s="11" t="s">
        <v>284</v>
      </c>
      <c r="B58" s="24">
        <v>-1158</v>
      </c>
      <c r="C58" s="24">
        <v>-1344</v>
      </c>
      <c r="D58" s="24">
        <v>-988</v>
      </c>
      <c r="E58" s="24">
        <v>-1325</v>
      </c>
      <c r="F58" s="24">
        <v>-1426</v>
      </c>
      <c r="G58" s="24">
        <v>-1811</v>
      </c>
    </row>
    <row r="59" spans="1:7" x14ac:dyDescent="0.1">
      <c r="A59" s="9" t="s">
        <v>285</v>
      </c>
      <c r="B59" s="30">
        <v>-4667</v>
      </c>
      <c r="C59" s="30">
        <v>-5804</v>
      </c>
      <c r="D59" s="30">
        <v>-7099</v>
      </c>
      <c r="E59" s="30">
        <v>-8890</v>
      </c>
      <c r="F59" s="30">
        <v>-7193</v>
      </c>
      <c r="G59" s="30">
        <v>-6941</v>
      </c>
    </row>
    <row r="60" spans="1:7" x14ac:dyDescent="0.1">
      <c r="A60" s="11"/>
      <c r="B60" s="11"/>
      <c r="C60" s="11"/>
      <c r="D60" s="11"/>
      <c r="E60" s="11"/>
      <c r="F60" s="11"/>
      <c r="G60" s="11"/>
    </row>
    <row r="61" spans="1:7" x14ac:dyDescent="0.1">
      <c r="A61" s="11" t="s">
        <v>286</v>
      </c>
      <c r="B61" s="24">
        <v>-179</v>
      </c>
      <c r="C61" s="24">
        <v>-414</v>
      </c>
      <c r="D61" s="24">
        <v>285</v>
      </c>
      <c r="E61" s="24">
        <v>-7</v>
      </c>
      <c r="F61" s="24">
        <v>-119</v>
      </c>
      <c r="G61" s="24">
        <v>-48</v>
      </c>
    </row>
    <row r="62" spans="1:7" x14ac:dyDescent="0.1">
      <c r="A62" s="9" t="s">
        <v>287</v>
      </c>
      <c r="B62" s="31">
        <v>1026</v>
      </c>
      <c r="C62" s="31">
        <v>1359</v>
      </c>
      <c r="D62" s="31">
        <v>-2088</v>
      </c>
      <c r="E62" s="31">
        <v>838</v>
      </c>
      <c r="F62" s="31">
        <v>-180</v>
      </c>
      <c r="G62" s="31">
        <v>1905</v>
      </c>
    </row>
    <row r="63" spans="1:7" x14ac:dyDescent="0.1">
      <c r="A63" s="11"/>
      <c r="B63" s="11"/>
      <c r="C63" s="11"/>
      <c r="D63" s="11"/>
      <c r="E63" s="11"/>
      <c r="F63" s="11"/>
      <c r="G63" s="11"/>
    </row>
    <row r="64" spans="1:7" x14ac:dyDescent="0.1">
      <c r="A64" s="9" t="s">
        <v>147</v>
      </c>
      <c r="B64" s="11"/>
      <c r="C64" s="11"/>
      <c r="D64" s="11"/>
      <c r="E64" s="11"/>
      <c r="F64" s="11"/>
      <c r="G64" s="11"/>
    </row>
    <row r="65" spans="1:7" x14ac:dyDescent="0.1">
      <c r="A65" s="11" t="s">
        <v>288</v>
      </c>
      <c r="B65" s="24">
        <v>694</v>
      </c>
      <c r="C65" s="24">
        <v>624</v>
      </c>
      <c r="D65" s="24">
        <v>488</v>
      </c>
      <c r="E65" s="24">
        <v>744</v>
      </c>
      <c r="F65" s="24">
        <v>899</v>
      </c>
      <c r="G65" s="24">
        <v>1085</v>
      </c>
    </row>
    <row r="66" spans="1:7" x14ac:dyDescent="0.1">
      <c r="A66" s="11" t="s">
        <v>289</v>
      </c>
      <c r="B66" s="24">
        <v>2532</v>
      </c>
      <c r="C66" s="24">
        <v>1875</v>
      </c>
      <c r="D66" s="24">
        <v>2333</v>
      </c>
      <c r="E66" s="24">
        <v>2807</v>
      </c>
      <c r="F66" s="24">
        <v>2135</v>
      </c>
      <c r="G66" s="24">
        <v>2625</v>
      </c>
    </row>
    <row r="67" spans="1:7" x14ac:dyDescent="0.1">
      <c r="A67" s="11" t="s">
        <v>290</v>
      </c>
      <c r="B67" s="24">
        <v>6110.25</v>
      </c>
      <c r="C67" s="24">
        <v>7653.375</v>
      </c>
      <c r="D67" s="24">
        <v>4633.875</v>
      </c>
      <c r="E67" s="24">
        <v>7184.375</v>
      </c>
      <c r="F67" s="24">
        <v>5943.625</v>
      </c>
      <c r="G67" s="24">
        <v>6514.625</v>
      </c>
    </row>
    <row r="68" spans="1:7" x14ac:dyDescent="0.1">
      <c r="A68" s="11" t="s">
        <v>291</v>
      </c>
      <c r="B68" s="24">
        <v>6587.125</v>
      </c>
      <c r="C68" s="24">
        <v>8092.75</v>
      </c>
      <c r="D68" s="24">
        <v>4945.125</v>
      </c>
      <c r="E68" s="24">
        <v>7677.5</v>
      </c>
      <c r="F68" s="24">
        <v>6615.5</v>
      </c>
      <c r="G68" s="24">
        <v>7210.25</v>
      </c>
    </row>
    <row r="69" spans="1:7" x14ac:dyDescent="0.1">
      <c r="A69" s="11" t="s">
        <v>292</v>
      </c>
      <c r="B69" s="24">
        <v>200</v>
      </c>
      <c r="C69" s="24">
        <v>-1139</v>
      </c>
      <c r="D69" s="24">
        <v>1645</v>
      </c>
      <c r="E69" s="24">
        <v>-1462</v>
      </c>
      <c r="F69" s="24">
        <v>-278</v>
      </c>
      <c r="G69" s="24">
        <v>-202</v>
      </c>
    </row>
    <row r="70" spans="1:7" x14ac:dyDescent="0.1">
      <c r="A70" s="11" t="s">
        <v>293</v>
      </c>
      <c r="B70" s="24">
        <v>901</v>
      </c>
      <c r="C70" s="24">
        <v>-181</v>
      </c>
      <c r="D70" s="24">
        <v>1390</v>
      </c>
      <c r="E70" s="24">
        <v>-1727</v>
      </c>
      <c r="F70" s="24">
        <v>103</v>
      </c>
      <c r="G70" s="24">
        <v>697</v>
      </c>
    </row>
    <row r="71" spans="1:7" x14ac:dyDescent="0.1">
      <c r="A71" s="11" t="s">
        <v>157</v>
      </c>
      <c r="B71" s="34">
        <v>44629</v>
      </c>
      <c r="C71" s="34">
        <v>44994</v>
      </c>
      <c r="D71" s="34">
        <v>45351</v>
      </c>
      <c r="E71" s="34">
        <v>45351</v>
      </c>
      <c r="F71" s="34">
        <v>45351</v>
      </c>
      <c r="G71" s="34">
        <v>45701</v>
      </c>
    </row>
    <row r="72" spans="1:7" x14ac:dyDescent="0.1">
      <c r="A72" s="11" t="s">
        <v>158</v>
      </c>
      <c r="B72" s="18" t="s">
        <v>159</v>
      </c>
      <c r="C72" s="18" t="s">
        <v>159</v>
      </c>
      <c r="D72" s="18" t="s">
        <v>159</v>
      </c>
      <c r="E72" s="18" t="s">
        <v>159</v>
      </c>
      <c r="F72" s="18" t="s">
        <v>161</v>
      </c>
      <c r="G72" s="18" t="s">
        <v>162</v>
      </c>
    </row>
    <row r="73" spans="1:7" x14ac:dyDescent="0.1">
      <c r="A73" s="11" t="s">
        <v>163</v>
      </c>
      <c r="B73" s="18" t="s">
        <v>164</v>
      </c>
      <c r="C73" s="18" t="s">
        <v>164</v>
      </c>
      <c r="D73" s="18" t="s">
        <v>164</v>
      </c>
      <c r="E73" s="18" t="s">
        <v>164</v>
      </c>
      <c r="F73" s="18" t="s">
        <v>164</v>
      </c>
      <c r="G73" s="18" t="s">
        <v>164</v>
      </c>
    </row>
    <row r="74" spans="1:7" x14ac:dyDescent="0.1">
      <c r="A74" s="11"/>
      <c r="B74" s="11"/>
      <c r="C74" s="11"/>
      <c r="D74" s="11"/>
      <c r="E74" s="11"/>
      <c r="F74" s="11"/>
      <c r="G74" s="11"/>
    </row>
    <row r="75" spans="1:7" ht="56.25" x14ac:dyDescent="0.1">
      <c r="A75" s="40" t="s">
        <v>78</v>
      </c>
      <c r="B75" s="12"/>
      <c r="C75" s="12"/>
      <c r="D75" s="12"/>
      <c r="E75" s="12"/>
      <c r="F75" s="12"/>
      <c r="G75" s="12"/>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27FAB-A187-4095-AAE6-78E0EEE2987E}">
  <sheetPr codeName="Sheet6">
    <outlinePr summaryBelow="0" summaryRight="0"/>
    <pageSetUpPr autoPageBreaks="0"/>
  </sheetPr>
  <dimension ref="A5:IU91"/>
  <sheetViews>
    <sheetView workbookViewId="0">
      <selection activeCell="A28" sqref="A28"/>
    </sheetView>
  </sheetViews>
  <sheetFormatPr defaultColWidth="8.76171875" defaultRowHeight="10.5" x14ac:dyDescent="0.1"/>
  <cols>
    <col min="1" max="1" width="45.71484375" customWidth="1"/>
    <col min="2" max="8" width="14.83203125" customWidth="1"/>
  </cols>
  <sheetData>
    <row r="5" spans="1:255" ht="16.5" x14ac:dyDescent="0.2">
      <c r="A5" s="1" t="s">
        <v>294</v>
      </c>
    </row>
    <row r="7" spans="1:255" x14ac:dyDescent="0.1">
      <c r="A7" s="4"/>
      <c r="B7" s="3" t="s">
        <v>295</v>
      </c>
      <c r="C7" t="s">
        <v>296</v>
      </c>
      <c r="D7" s="4" t="s">
        <v>4</v>
      </c>
      <c r="E7" s="3" t="s">
        <v>297</v>
      </c>
      <c r="F7" t="s">
        <v>298</v>
      </c>
    </row>
    <row r="8" spans="1:255" x14ac:dyDescent="0.1">
      <c r="A8" s="4"/>
      <c r="B8" s="3" t="s">
        <v>7</v>
      </c>
      <c r="C8" t="s">
        <v>8</v>
      </c>
      <c r="D8" s="4" t="s">
        <v>4</v>
      </c>
      <c r="E8" s="3" t="s">
        <v>11</v>
      </c>
      <c r="F8" s="5" t="s">
        <v>12</v>
      </c>
    </row>
    <row r="9" spans="1:255" x14ac:dyDescent="0.1">
      <c r="A9" s="4"/>
      <c r="B9" s="3" t="s">
        <v>13</v>
      </c>
      <c r="C9" t="s">
        <v>14</v>
      </c>
      <c r="D9" s="4" t="s">
        <v>4</v>
      </c>
      <c r="E9" s="29"/>
      <c r="F9" s="29"/>
    </row>
    <row r="12" spans="1:255" x14ac:dyDescent="0.1">
      <c r="A12" s="6" t="s">
        <v>299</v>
      </c>
      <c r="B12" s="6"/>
      <c r="C12" s="6"/>
      <c r="D12" s="6"/>
      <c r="E12" s="6"/>
      <c r="F12" s="6"/>
      <c r="G12" s="6"/>
      <c r="H12" s="6"/>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71"/>
      <c r="BN12" s="71"/>
      <c r="BO12" s="71"/>
      <c r="BP12" s="71"/>
      <c r="BQ12" s="71"/>
      <c r="BR12" s="71"/>
      <c r="BS12" s="71"/>
      <c r="BT12" s="71"/>
      <c r="BU12" s="71"/>
      <c r="BV12" s="71"/>
      <c r="BW12" s="71"/>
      <c r="BX12" s="71"/>
      <c r="BY12" s="71"/>
      <c r="BZ12" s="71"/>
      <c r="CA12" s="71"/>
      <c r="CB12" s="71"/>
      <c r="CC12" s="71"/>
      <c r="CD12" s="71"/>
      <c r="CE12" s="71"/>
      <c r="CF12" s="71"/>
      <c r="CG12" s="71"/>
      <c r="CH12" s="71"/>
      <c r="CI12" s="71"/>
      <c r="CJ12" s="71"/>
      <c r="CK12" s="71"/>
      <c r="CL12" s="71"/>
      <c r="CM12" s="71"/>
      <c r="CN12" s="71"/>
      <c r="CO12" s="71"/>
      <c r="CP12" s="71"/>
      <c r="CQ12" s="71"/>
      <c r="CR12" s="71"/>
      <c r="CS12" s="71"/>
      <c r="CT12" s="71"/>
      <c r="CU12" s="71"/>
      <c r="CV12" s="71"/>
      <c r="CW12" s="71"/>
      <c r="CX12" s="71"/>
      <c r="CY12" s="71"/>
      <c r="CZ12" s="71"/>
      <c r="DA12" s="71"/>
      <c r="DB12" s="71"/>
      <c r="DC12" s="71"/>
      <c r="DD12" s="71"/>
      <c r="DE12" s="71"/>
      <c r="DF12" s="71"/>
      <c r="DG12" s="71"/>
      <c r="DH12" s="71"/>
      <c r="DI12" s="71"/>
      <c r="DJ12" s="71"/>
      <c r="DK12" s="71"/>
      <c r="DL12" s="71"/>
      <c r="DM12" s="71"/>
      <c r="DN12" s="71"/>
      <c r="DO12" s="71"/>
      <c r="DP12" s="71"/>
      <c r="DQ12" s="71"/>
      <c r="DR12" s="71"/>
      <c r="DS12" s="71"/>
      <c r="DT12" s="71"/>
      <c r="DU12" s="71"/>
      <c r="DV12" s="71"/>
      <c r="DW12" s="71"/>
      <c r="DX12" s="71"/>
      <c r="DY12" s="71"/>
      <c r="DZ12" s="71"/>
      <c r="EA12" s="71"/>
      <c r="EB12" s="71"/>
      <c r="EC12" s="71"/>
      <c r="ED12" s="71"/>
      <c r="EE12" s="71"/>
      <c r="EF12" s="71"/>
      <c r="EG12" s="71"/>
      <c r="EH12" s="71"/>
      <c r="EI12" s="71"/>
      <c r="EJ12" s="71"/>
      <c r="EK12" s="71"/>
      <c r="EL12" s="71"/>
      <c r="EM12" s="71"/>
      <c r="EN12" s="71"/>
      <c r="EO12" s="71"/>
      <c r="EP12" s="71"/>
      <c r="EQ12" s="71"/>
      <c r="ER12" s="71"/>
      <c r="ES12" s="71"/>
      <c r="ET12" s="71"/>
      <c r="EU12" s="71"/>
      <c r="EV12" s="71"/>
      <c r="EW12" s="71"/>
      <c r="EX12" s="71"/>
      <c r="EY12" s="71"/>
      <c r="EZ12" s="71"/>
      <c r="FA12" s="71"/>
      <c r="FB12" s="71"/>
      <c r="FC12" s="71"/>
      <c r="FD12" s="71"/>
      <c r="FE12" s="71"/>
      <c r="FF12" s="71"/>
      <c r="FG12" s="71"/>
      <c r="FH12" s="71"/>
      <c r="FI12" s="71"/>
      <c r="FJ12" s="71"/>
      <c r="FK12" s="71"/>
      <c r="FL12" s="71"/>
      <c r="FM12" s="71"/>
      <c r="FN12" s="71"/>
      <c r="FO12" s="71"/>
      <c r="FP12" s="71"/>
      <c r="FQ12" s="71"/>
      <c r="FR12" s="71"/>
      <c r="FS12" s="71"/>
      <c r="FT12" s="71"/>
      <c r="FU12" s="71"/>
      <c r="FV12" s="71"/>
      <c r="FW12" s="71"/>
      <c r="FX12" s="71"/>
      <c r="FY12" s="71"/>
      <c r="FZ12" s="71"/>
      <c r="GA12" s="71"/>
      <c r="GB12" s="71"/>
      <c r="GC12" s="71"/>
      <c r="GD12" s="71"/>
      <c r="GE12" s="71"/>
      <c r="GF12" s="71"/>
      <c r="GG12" s="71"/>
      <c r="GH12" s="71"/>
      <c r="GI12" s="71"/>
      <c r="GJ12" s="71"/>
      <c r="GK12" s="71"/>
      <c r="GL12" s="71"/>
      <c r="GM12" s="71"/>
      <c r="GN12" s="71"/>
      <c r="GO12" s="71"/>
      <c r="GP12" s="71"/>
      <c r="GQ12" s="71"/>
      <c r="GR12" s="71"/>
      <c r="GS12" s="71"/>
      <c r="GT12" s="71"/>
      <c r="GU12" s="71"/>
      <c r="GV12" s="71"/>
      <c r="GW12" s="71"/>
      <c r="GX12" s="71"/>
      <c r="GY12" s="71"/>
      <c r="GZ12" s="71"/>
      <c r="HA12" s="71"/>
      <c r="HB12" s="71"/>
      <c r="HC12" s="71"/>
      <c r="HD12" s="71"/>
      <c r="HE12" s="71"/>
      <c r="HF12" s="71"/>
      <c r="HG12" s="71"/>
      <c r="HH12" s="71"/>
      <c r="HI12" s="71"/>
      <c r="HJ12" s="71"/>
      <c r="HK12" s="71"/>
      <c r="HL12" s="71"/>
      <c r="HM12" s="71"/>
      <c r="HN12" s="71"/>
      <c r="HO12" s="71"/>
      <c r="HP12" s="71"/>
      <c r="HQ12" s="71"/>
      <c r="HR12" s="71"/>
      <c r="HS12" s="71"/>
      <c r="HT12" s="71"/>
      <c r="HU12" s="71"/>
      <c r="HV12" s="71"/>
      <c r="HW12" s="71"/>
      <c r="HX12" s="71"/>
      <c r="HY12" s="71"/>
      <c r="HZ12" s="71"/>
      <c r="IA12" s="71"/>
      <c r="IB12" s="71"/>
      <c r="IC12" s="71"/>
      <c r="ID12" s="71"/>
      <c r="IE12" s="71"/>
      <c r="IF12" s="71"/>
      <c r="IG12" s="71"/>
      <c r="IH12" s="71"/>
      <c r="II12" s="71"/>
      <c r="IJ12" s="71"/>
      <c r="IK12" s="71"/>
      <c r="IL12" s="71"/>
      <c r="IM12" s="71"/>
      <c r="IN12" s="71"/>
      <c r="IO12" s="71"/>
      <c r="IP12" s="71"/>
      <c r="IQ12" s="71"/>
      <c r="IR12" s="71"/>
      <c r="IS12" s="71"/>
      <c r="IT12" s="71"/>
      <c r="IU12" s="71"/>
    </row>
    <row r="13" spans="1:255" ht="12.75" x14ac:dyDescent="0.25">
      <c r="A13" s="41"/>
      <c r="B13" s="42"/>
      <c r="C13" s="42"/>
      <c r="D13" s="42"/>
      <c r="E13" s="42"/>
      <c r="F13" s="42"/>
      <c r="G13" s="42"/>
      <c r="H13" s="42"/>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71"/>
      <c r="BN13" s="71"/>
      <c r="BO13" s="71"/>
      <c r="BP13" s="71"/>
      <c r="BQ13" s="71"/>
      <c r="BR13" s="71"/>
      <c r="BS13" s="71"/>
      <c r="BT13" s="71"/>
      <c r="BU13" s="71"/>
      <c r="BV13" s="71"/>
      <c r="BW13" s="71"/>
      <c r="BX13" s="71"/>
      <c r="BY13" s="71"/>
      <c r="BZ13" s="71"/>
      <c r="CA13" s="71"/>
      <c r="CB13" s="71"/>
      <c r="CC13" s="71"/>
      <c r="CD13" s="71"/>
      <c r="CE13" s="71"/>
      <c r="CF13" s="71"/>
      <c r="CG13" s="71"/>
      <c r="CH13" s="71"/>
      <c r="CI13" s="71"/>
      <c r="CJ13" s="71"/>
      <c r="CK13" s="71"/>
      <c r="CL13" s="71"/>
      <c r="CM13" s="71"/>
      <c r="CN13" s="71"/>
      <c r="CO13" s="71"/>
      <c r="CP13" s="71"/>
      <c r="CQ13" s="71"/>
      <c r="CR13" s="71"/>
      <c r="CS13" s="71"/>
      <c r="CT13" s="71"/>
      <c r="CU13" s="71"/>
      <c r="CV13" s="71"/>
      <c r="CW13" s="71"/>
      <c r="CX13" s="71"/>
      <c r="CY13" s="71"/>
      <c r="CZ13" s="71"/>
      <c r="DA13" s="71"/>
      <c r="DB13" s="71"/>
      <c r="DC13" s="71"/>
      <c r="DD13" s="71"/>
      <c r="DE13" s="71"/>
      <c r="DF13" s="71"/>
      <c r="DG13" s="71"/>
      <c r="DH13" s="71"/>
      <c r="DI13" s="71"/>
      <c r="DJ13" s="71"/>
      <c r="DK13" s="71"/>
      <c r="DL13" s="71"/>
      <c r="DM13" s="71"/>
      <c r="DN13" s="71"/>
      <c r="DO13" s="71"/>
      <c r="DP13" s="71"/>
      <c r="DQ13" s="71"/>
      <c r="DR13" s="71"/>
      <c r="DS13" s="71"/>
      <c r="DT13" s="71"/>
      <c r="DU13" s="71"/>
      <c r="DV13" s="71"/>
      <c r="DW13" s="71"/>
      <c r="DX13" s="71"/>
      <c r="DY13" s="71"/>
      <c r="DZ13" s="71"/>
      <c r="EA13" s="71"/>
      <c r="EB13" s="71"/>
      <c r="EC13" s="71"/>
      <c r="ED13" s="71"/>
      <c r="EE13" s="71"/>
      <c r="EF13" s="71"/>
      <c r="EG13" s="71"/>
      <c r="EH13" s="71"/>
      <c r="EI13" s="71"/>
      <c r="EJ13" s="71"/>
      <c r="EK13" s="71"/>
      <c r="EL13" s="71"/>
      <c r="EM13" s="71"/>
      <c r="EN13" s="71"/>
      <c r="EO13" s="71"/>
      <c r="EP13" s="71"/>
      <c r="EQ13" s="71"/>
      <c r="ER13" s="71"/>
      <c r="ES13" s="71"/>
      <c r="ET13" s="71"/>
      <c r="EU13" s="71"/>
      <c r="EV13" s="71"/>
      <c r="EW13" s="71"/>
      <c r="EX13" s="71"/>
      <c r="EY13" s="71"/>
      <c r="EZ13" s="71"/>
      <c r="FA13" s="71"/>
      <c r="FB13" s="71"/>
      <c r="FC13" s="71"/>
      <c r="FD13" s="71"/>
      <c r="FE13" s="71"/>
      <c r="FF13" s="71"/>
      <c r="FG13" s="71"/>
      <c r="FH13" s="71"/>
      <c r="FI13" s="71"/>
      <c r="FJ13" s="71"/>
      <c r="FK13" s="71"/>
      <c r="FL13" s="71"/>
      <c r="FM13" s="71"/>
      <c r="FN13" s="71"/>
      <c r="FO13" s="71"/>
      <c r="FP13" s="71"/>
      <c r="FQ13" s="71"/>
      <c r="FR13" s="71"/>
      <c r="FS13" s="71"/>
      <c r="FT13" s="71"/>
      <c r="FU13" s="71"/>
      <c r="FV13" s="71"/>
      <c r="FW13" s="71"/>
      <c r="FX13" s="71"/>
      <c r="FY13" s="71"/>
      <c r="FZ13" s="71"/>
      <c r="GA13" s="71"/>
      <c r="GB13" s="71"/>
      <c r="GC13" s="71"/>
      <c r="GD13" s="71"/>
      <c r="GE13" s="71"/>
      <c r="GF13" s="71"/>
      <c r="GG13" s="71"/>
      <c r="GH13" s="71"/>
      <c r="GI13" s="71"/>
      <c r="GJ13" s="71"/>
      <c r="GK13" s="71"/>
      <c r="GL13" s="71"/>
      <c r="GM13" s="71"/>
      <c r="GN13" s="71"/>
      <c r="GO13" s="71"/>
      <c r="GP13" s="71"/>
      <c r="GQ13" s="71"/>
      <c r="GR13" s="71"/>
      <c r="GS13" s="71"/>
      <c r="GT13" s="71"/>
      <c r="GU13" s="71"/>
      <c r="GV13" s="71"/>
      <c r="GW13" s="71"/>
      <c r="GX13" s="71"/>
      <c r="GY13" s="71"/>
      <c r="GZ13" s="71"/>
      <c r="HA13" s="71"/>
      <c r="HB13" s="71"/>
      <c r="HC13" s="71"/>
      <c r="HD13" s="71"/>
      <c r="HE13" s="71"/>
      <c r="HF13" s="71"/>
      <c r="HG13" s="71"/>
      <c r="HH13" s="71"/>
      <c r="HI13" s="71"/>
      <c r="HJ13" s="71"/>
      <c r="HK13" s="71"/>
      <c r="HL13" s="71"/>
      <c r="HM13" s="71"/>
      <c r="HN13" s="71"/>
      <c r="HO13" s="71"/>
      <c r="HP13" s="71"/>
      <c r="HQ13" s="71"/>
      <c r="HR13" s="71"/>
      <c r="HS13" s="71"/>
      <c r="HT13" s="71"/>
      <c r="HU13" s="71"/>
      <c r="HV13" s="71"/>
      <c r="HW13" s="71"/>
      <c r="HX13" s="71"/>
      <c r="HY13" s="71"/>
      <c r="HZ13" s="71"/>
      <c r="IA13" s="71"/>
      <c r="IB13" s="71"/>
      <c r="IC13" s="71"/>
      <c r="ID13" s="71"/>
      <c r="IE13" s="71"/>
      <c r="IF13" s="71"/>
      <c r="IG13" s="71"/>
      <c r="IH13" s="71"/>
      <c r="II13" s="71"/>
      <c r="IJ13" s="71"/>
      <c r="IK13" s="71"/>
      <c r="IL13" s="71"/>
      <c r="IM13" s="71"/>
      <c r="IN13" s="71"/>
      <c r="IO13" s="71"/>
      <c r="IP13" s="71"/>
      <c r="IQ13" s="71"/>
      <c r="IR13" s="71"/>
      <c r="IS13" s="71"/>
      <c r="IT13" s="71"/>
      <c r="IU13" s="71"/>
    </row>
    <row r="14" spans="1:255" x14ac:dyDescent="0.1">
      <c r="A14" s="43" t="s">
        <v>300</v>
      </c>
      <c r="B14" s="44"/>
      <c r="C14" s="45">
        <v>45289</v>
      </c>
      <c r="D14" s="45">
        <v>45379</v>
      </c>
      <c r="E14" s="45">
        <v>45471</v>
      </c>
      <c r="F14" s="45">
        <v>45565</v>
      </c>
      <c r="G14" s="45">
        <v>45657</v>
      </c>
      <c r="H14" s="45">
        <v>45720</v>
      </c>
    </row>
    <row r="15" spans="1:255" x14ac:dyDescent="0.1">
      <c r="A15" s="43" t="s">
        <v>301</v>
      </c>
      <c r="B15" s="46" t="s">
        <v>302</v>
      </c>
      <c r="C15" s="47">
        <v>2.2932276190476188</v>
      </c>
      <c r="D15" s="47">
        <v>2.3127162857142856</v>
      </c>
      <c r="E15" s="47">
        <v>2.4626836612903227</v>
      </c>
      <c r="F15" s="47">
        <v>2.7503063999999999</v>
      </c>
      <c r="G15" s="47">
        <v>2.7325020312500001</v>
      </c>
      <c r="H15" s="47">
        <v>2.6996826590909091</v>
      </c>
    </row>
    <row r="16" spans="1:255" x14ac:dyDescent="0.1">
      <c r="A16" s="48"/>
      <c r="B16" s="48" t="s">
        <v>303</v>
      </c>
      <c r="C16" s="49">
        <v>2.387791</v>
      </c>
      <c r="D16" s="49">
        <v>2.4017659999999998</v>
      </c>
      <c r="E16" s="49">
        <v>2.592006</v>
      </c>
      <c r="F16" s="49">
        <v>2.9151470000000002</v>
      </c>
      <c r="G16" s="49">
        <v>2.8277570000000001</v>
      </c>
      <c r="H16" s="49">
        <v>2.8275410000000001</v>
      </c>
    </row>
    <row r="17" spans="1:8" x14ac:dyDescent="0.1">
      <c r="A17" s="48"/>
      <c r="B17" s="48" t="s">
        <v>304</v>
      </c>
      <c r="C17" s="49">
        <v>2.2376689999999999</v>
      </c>
      <c r="D17" s="49">
        <v>2.2092619999999998</v>
      </c>
      <c r="E17" s="49">
        <v>2.2520210000000001</v>
      </c>
      <c r="F17" s="49">
        <v>2.517728</v>
      </c>
      <c r="G17" s="49">
        <v>2.649295</v>
      </c>
      <c r="H17" s="49">
        <v>2.6023710000000002</v>
      </c>
    </row>
    <row r="18" spans="1:8" x14ac:dyDescent="0.1">
      <c r="A18" s="48"/>
      <c r="B18" s="48" t="s">
        <v>305</v>
      </c>
      <c r="C18" s="49">
        <v>2.2599089999999999</v>
      </c>
      <c r="D18" s="49">
        <v>2.3668629999999999</v>
      </c>
      <c r="E18" s="49">
        <v>2.5399910000000001</v>
      </c>
      <c r="F18" s="49">
        <v>2.8159390000000002</v>
      </c>
      <c r="G18" s="49">
        <v>2.6662689999999998</v>
      </c>
      <c r="H18" s="49">
        <v>2.754248</v>
      </c>
    </row>
    <row r="19" spans="1:8" x14ac:dyDescent="0.1">
      <c r="A19" s="43"/>
      <c r="B19" s="46"/>
      <c r="C19" s="46"/>
      <c r="D19" s="46"/>
      <c r="E19" s="46"/>
      <c r="F19" s="46"/>
      <c r="G19" s="46"/>
      <c r="H19" s="46"/>
    </row>
    <row r="20" spans="1:8" x14ac:dyDescent="0.1">
      <c r="A20" s="43" t="s">
        <v>306</v>
      </c>
      <c r="B20" s="46" t="s">
        <v>302</v>
      </c>
      <c r="C20" s="47">
        <v>2.2614049999999999</v>
      </c>
      <c r="D20" s="47">
        <v>2.303061</v>
      </c>
      <c r="E20" s="47">
        <v>2.4279570000000001</v>
      </c>
      <c r="F20" s="47">
        <v>2.6892489999999998</v>
      </c>
      <c r="G20" s="47">
        <v>2.6921330000000001</v>
      </c>
      <c r="H20" s="47">
        <v>2.6351290000000001</v>
      </c>
    </row>
    <row r="21" spans="1:8" x14ac:dyDescent="0.1">
      <c r="A21" s="48"/>
      <c r="B21" s="48" t="s">
        <v>303</v>
      </c>
      <c r="C21" s="49">
        <v>2.3656100000000002</v>
      </c>
      <c r="D21" s="49">
        <v>2.3893010000000001</v>
      </c>
      <c r="E21" s="49">
        <v>2.572419</v>
      </c>
      <c r="F21" s="49">
        <v>2.8359830000000001</v>
      </c>
      <c r="G21" s="49">
        <v>2.7916590000000001</v>
      </c>
      <c r="H21" s="49">
        <v>2.777056</v>
      </c>
    </row>
    <row r="22" spans="1:8" x14ac:dyDescent="0.1">
      <c r="A22" s="48"/>
      <c r="B22" s="48" t="s">
        <v>304</v>
      </c>
      <c r="C22" s="49">
        <v>2.1891829999999999</v>
      </c>
      <c r="D22" s="49">
        <v>2.210677</v>
      </c>
      <c r="E22" s="49">
        <v>2.2396020000000001</v>
      </c>
      <c r="F22" s="49">
        <v>2.4917280000000002</v>
      </c>
      <c r="G22" s="49">
        <v>2.604635</v>
      </c>
      <c r="H22" s="49">
        <v>2.5093909999999999</v>
      </c>
    </row>
    <row r="23" spans="1:8" x14ac:dyDescent="0.1">
      <c r="A23" s="48"/>
      <c r="B23" s="48" t="s">
        <v>305</v>
      </c>
      <c r="C23" s="49">
        <v>2.2245349999999999</v>
      </c>
      <c r="D23" s="49">
        <v>2.352741</v>
      </c>
      <c r="E23" s="49">
        <v>2.5077889999999998</v>
      </c>
      <c r="F23" s="49">
        <v>2.7820369999999999</v>
      </c>
      <c r="G23" s="49">
        <v>2.6413540000000002</v>
      </c>
      <c r="H23" s="49">
        <v>2.662979</v>
      </c>
    </row>
    <row r="24" spans="1:8" x14ac:dyDescent="0.1">
      <c r="A24" s="43"/>
      <c r="B24" s="46"/>
      <c r="C24" s="46"/>
      <c r="D24" s="46"/>
      <c r="E24" s="46"/>
      <c r="F24" s="46"/>
      <c r="G24" s="46"/>
      <c r="H24" s="46"/>
    </row>
    <row r="25" spans="1:8" x14ac:dyDescent="0.1">
      <c r="A25" s="43" t="s">
        <v>307</v>
      </c>
      <c r="B25" s="46" t="s">
        <v>302</v>
      </c>
      <c r="C25" s="47">
        <v>11.826102174603175</v>
      </c>
      <c r="D25" s="47">
        <v>11.796219634920634</v>
      </c>
      <c r="E25" s="47">
        <v>12.556528725806452</v>
      </c>
      <c r="F25" s="47">
        <v>13.384071384615385</v>
      </c>
      <c r="G25" s="47">
        <v>13.076495734374999</v>
      </c>
      <c r="H25" s="47">
        <v>12.746692181818181</v>
      </c>
    </row>
    <row r="26" spans="1:8" x14ac:dyDescent="0.1">
      <c r="A26" s="48"/>
      <c r="B26" s="48" t="s">
        <v>303</v>
      </c>
      <c r="C26" s="49">
        <v>12.313763</v>
      </c>
      <c r="D26" s="49">
        <v>12.070433</v>
      </c>
      <c r="E26" s="49">
        <v>13.215908000000001</v>
      </c>
      <c r="F26" s="49">
        <v>13.950548</v>
      </c>
      <c r="G26" s="49">
        <v>13.532344</v>
      </c>
      <c r="H26" s="49">
        <v>13.531309</v>
      </c>
    </row>
    <row r="27" spans="1:8" x14ac:dyDescent="0.1">
      <c r="A27" s="48"/>
      <c r="B27" s="48" t="s">
        <v>304</v>
      </c>
      <c r="C27" s="49">
        <v>11.539588999999999</v>
      </c>
      <c r="D27" s="49">
        <v>11.393094</v>
      </c>
      <c r="E27" s="49">
        <v>11.482417999999999</v>
      </c>
      <c r="F27" s="49">
        <v>12.837186000000001</v>
      </c>
      <c r="G27" s="49">
        <v>12.678305999999999</v>
      </c>
      <c r="H27" s="49">
        <v>11.922988</v>
      </c>
    </row>
    <row r="28" spans="1:8" x14ac:dyDescent="0.1">
      <c r="A28" s="48"/>
      <c r="B28" s="48" t="s">
        <v>305</v>
      </c>
      <c r="C28" s="49">
        <v>11.654277</v>
      </c>
      <c r="D28" s="49">
        <v>12.067966999999999</v>
      </c>
      <c r="E28" s="49">
        <v>12.950695</v>
      </c>
      <c r="F28" s="49">
        <v>13.475787</v>
      </c>
      <c r="G28" s="49">
        <v>12.759532999999999</v>
      </c>
      <c r="H28" s="49">
        <v>12.618826</v>
      </c>
    </row>
    <row r="29" spans="1:8" x14ac:dyDescent="0.1">
      <c r="A29" s="43"/>
      <c r="B29" s="46"/>
      <c r="C29" s="46"/>
      <c r="D29" s="46"/>
      <c r="E29" s="46"/>
      <c r="F29" s="46"/>
      <c r="G29" s="46"/>
      <c r="H29" s="46"/>
    </row>
    <row r="30" spans="1:8" x14ac:dyDescent="0.1">
      <c r="A30" s="43" t="s">
        <v>308</v>
      </c>
      <c r="B30" s="46" t="s">
        <v>302</v>
      </c>
      <c r="C30" s="47">
        <v>11.414272</v>
      </c>
      <c r="D30" s="47">
        <v>11.633432000000001</v>
      </c>
      <c r="E30" s="47">
        <v>12.243271</v>
      </c>
      <c r="F30" s="47">
        <v>13.102729</v>
      </c>
      <c r="G30" s="47">
        <v>12.850678</v>
      </c>
      <c r="H30" s="47">
        <v>12.410572999999999</v>
      </c>
    </row>
    <row r="31" spans="1:8" x14ac:dyDescent="0.1">
      <c r="A31" s="48"/>
      <c r="B31" s="48" t="s">
        <v>303</v>
      </c>
      <c r="C31" s="49">
        <v>11.954189</v>
      </c>
      <c r="D31" s="49">
        <v>12.047934</v>
      </c>
      <c r="E31" s="49">
        <v>12.944518</v>
      </c>
      <c r="F31" s="49">
        <v>13.605494999999999</v>
      </c>
      <c r="G31" s="49">
        <v>13.412763999999999</v>
      </c>
      <c r="H31" s="49">
        <v>13.100974000000001</v>
      </c>
    </row>
    <row r="32" spans="1:8" x14ac:dyDescent="0.1">
      <c r="A32" s="48"/>
      <c r="B32" s="48" t="s">
        <v>304</v>
      </c>
      <c r="C32" s="49">
        <v>11.045249999999999</v>
      </c>
      <c r="D32" s="49">
        <v>11.166434000000001</v>
      </c>
      <c r="E32" s="49">
        <v>11.329193999999999</v>
      </c>
      <c r="F32" s="49">
        <v>12.538978</v>
      </c>
      <c r="G32" s="49">
        <v>12.38617</v>
      </c>
      <c r="H32" s="49">
        <v>11.796727000000001</v>
      </c>
    </row>
    <row r="33" spans="1:8" x14ac:dyDescent="0.1">
      <c r="A33" s="48"/>
      <c r="B33" s="48" t="s">
        <v>305</v>
      </c>
      <c r="C33" s="49">
        <v>11.238828</v>
      </c>
      <c r="D33" s="49">
        <v>11.891868000000001</v>
      </c>
      <c r="E33" s="49">
        <v>12.618005</v>
      </c>
      <c r="F33" s="49">
        <v>13.342978</v>
      </c>
      <c r="G33" s="49">
        <v>12.578823999999999</v>
      </c>
      <c r="H33" s="49">
        <v>12.460474</v>
      </c>
    </row>
    <row r="34" spans="1:8" x14ac:dyDescent="0.1">
      <c r="A34" s="43"/>
      <c r="B34" s="46"/>
      <c r="C34" s="46"/>
      <c r="D34" s="46"/>
      <c r="E34" s="46"/>
      <c r="F34" s="46"/>
      <c r="G34" s="46"/>
      <c r="H34" s="46"/>
    </row>
    <row r="35" spans="1:8" x14ac:dyDescent="0.1">
      <c r="A35" s="43" t="s">
        <v>309</v>
      </c>
      <c r="B35" s="46" t="s">
        <v>302</v>
      </c>
      <c r="C35" s="47">
        <v>13.736803825396825</v>
      </c>
      <c r="D35" s="47">
        <v>13.572774666666666</v>
      </c>
      <c r="E35" s="47">
        <v>14.25243435483871</v>
      </c>
      <c r="F35" s="47">
        <v>15.1250924</v>
      </c>
      <c r="G35" s="47">
        <v>14.753359890624999</v>
      </c>
      <c r="H35" s="47">
        <v>14.476264886363637</v>
      </c>
    </row>
    <row r="36" spans="1:8" x14ac:dyDescent="0.1">
      <c r="A36" s="48"/>
      <c r="B36" s="48" t="s">
        <v>303</v>
      </c>
      <c r="C36" s="49">
        <v>14.303254000000001</v>
      </c>
      <c r="D36" s="49">
        <v>13.992350999999999</v>
      </c>
      <c r="E36" s="49">
        <v>15.000871</v>
      </c>
      <c r="F36" s="49">
        <v>15.739497</v>
      </c>
      <c r="G36" s="49">
        <v>15.267664</v>
      </c>
      <c r="H36" s="49">
        <v>15.266496</v>
      </c>
    </row>
    <row r="37" spans="1:8" x14ac:dyDescent="0.1">
      <c r="A37" s="48"/>
      <c r="B37" s="48" t="s">
        <v>304</v>
      </c>
      <c r="C37" s="49">
        <v>13.403999000000001</v>
      </c>
      <c r="D37" s="49">
        <v>13.233836</v>
      </c>
      <c r="E37" s="49">
        <v>13.033253</v>
      </c>
      <c r="F37" s="49">
        <v>14.570997</v>
      </c>
      <c r="G37" s="49">
        <v>14.304107999999999</v>
      </c>
      <c r="H37" s="49">
        <v>13.743822</v>
      </c>
    </row>
    <row r="38" spans="1:8" x14ac:dyDescent="0.1">
      <c r="A38" s="48"/>
      <c r="B38" s="48" t="s">
        <v>305</v>
      </c>
      <c r="C38" s="49">
        <v>13.537217</v>
      </c>
      <c r="D38" s="49">
        <v>13.697886</v>
      </c>
      <c r="E38" s="49">
        <v>14.699837</v>
      </c>
      <c r="F38" s="49">
        <v>15.203854</v>
      </c>
      <c r="G38" s="49">
        <v>14.395752</v>
      </c>
      <c r="H38" s="49">
        <v>14.545926</v>
      </c>
    </row>
    <row r="39" spans="1:8" x14ac:dyDescent="0.1">
      <c r="A39" s="43"/>
      <c r="B39" s="46"/>
      <c r="C39" s="46"/>
      <c r="D39" s="46"/>
      <c r="E39" s="46"/>
      <c r="F39" s="46"/>
      <c r="G39" s="46"/>
      <c r="H39" s="46"/>
    </row>
    <row r="40" spans="1:8" x14ac:dyDescent="0.1">
      <c r="A40" s="43" t="s">
        <v>310</v>
      </c>
      <c r="B40" s="46" t="s">
        <v>302</v>
      </c>
      <c r="C40" s="47">
        <v>13.422171000000001</v>
      </c>
      <c r="D40" s="47">
        <v>13.638684</v>
      </c>
      <c r="E40" s="47">
        <v>14.207579000000001</v>
      </c>
      <c r="F40" s="47">
        <v>15.079750000000001</v>
      </c>
      <c r="G40" s="47">
        <v>14.751045</v>
      </c>
      <c r="H40" s="47">
        <v>14.281069</v>
      </c>
    </row>
    <row r="41" spans="1:8" x14ac:dyDescent="0.1">
      <c r="A41" s="48"/>
      <c r="B41" s="48" t="s">
        <v>303</v>
      </c>
      <c r="C41" s="49">
        <v>14.067762</v>
      </c>
      <c r="D41" s="49">
        <v>14.131994000000001</v>
      </c>
      <c r="E41" s="49">
        <v>14.998260999999999</v>
      </c>
      <c r="F41" s="49">
        <v>15.599023000000001</v>
      </c>
      <c r="G41" s="49">
        <v>15.359286000000001</v>
      </c>
      <c r="H41" s="49">
        <v>15.084064</v>
      </c>
    </row>
    <row r="42" spans="1:8" x14ac:dyDescent="0.1">
      <c r="A42" s="48"/>
      <c r="B42" s="48" t="s">
        <v>304</v>
      </c>
      <c r="C42" s="49">
        <v>12.983421999999999</v>
      </c>
      <c r="D42" s="49">
        <v>13.125686999999999</v>
      </c>
      <c r="E42" s="49">
        <v>13.195493000000001</v>
      </c>
      <c r="F42" s="49">
        <v>14.520301999999999</v>
      </c>
      <c r="G42" s="49">
        <v>14.231766</v>
      </c>
      <c r="H42" s="49">
        <v>13.527495999999999</v>
      </c>
    </row>
    <row r="43" spans="1:8" x14ac:dyDescent="0.1">
      <c r="A43" s="48"/>
      <c r="B43" s="48" t="s">
        <v>305</v>
      </c>
      <c r="C43" s="49">
        <v>13.213077</v>
      </c>
      <c r="D43" s="49">
        <v>13.862178</v>
      </c>
      <c r="E43" s="49">
        <v>14.619816</v>
      </c>
      <c r="F43" s="49">
        <v>15.298273999999999</v>
      </c>
      <c r="G43" s="49">
        <v>14.466756999999999</v>
      </c>
      <c r="H43" s="49">
        <v>14.332538</v>
      </c>
    </row>
    <row r="44" spans="1:8" x14ac:dyDescent="0.1">
      <c r="A44" s="43"/>
      <c r="B44" s="46"/>
      <c r="C44" s="46"/>
      <c r="D44" s="46"/>
      <c r="E44" s="46"/>
      <c r="F44" s="46"/>
      <c r="G44" s="46"/>
      <c r="H44" s="46"/>
    </row>
    <row r="45" spans="1:8" x14ac:dyDescent="0.1">
      <c r="A45" s="43" t="s">
        <v>311</v>
      </c>
      <c r="B45" s="46" t="s">
        <v>302</v>
      </c>
      <c r="C45" s="47">
        <v>13.799429111111111</v>
      </c>
      <c r="D45" s="47">
        <v>15.959100317460317</v>
      </c>
      <c r="E45" s="47">
        <v>18.801176532258065</v>
      </c>
      <c r="F45" s="47">
        <v>21.194571630769232</v>
      </c>
      <c r="G45" s="47">
        <v>21.007817843750001</v>
      </c>
      <c r="H45" s="47">
        <v>21.524925272727273</v>
      </c>
    </row>
    <row r="46" spans="1:8" x14ac:dyDescent="0.1">
      <c r="A46" s="48"/>
      <c r="B46" s="48" t="s">
        <v>303</v>
      </c>
      <c r="C46" s="49">
        <v>14.459021</v>
      </c>
      <c r="D46" s="49">
        <v>18.251058</v>
      </c>
      <c r="E46" s="49">
        <v>20.031374</v>
      </c>
      <c r="F46" s="49">
        <v>22.588951999999999</v>
      </c>
      <c r="G46" s="49">
        <v>21.839576999999998</v>
      </c>
      <c r="H46" s="49">
        <v>24.380056</v>
      </c>
    </row>
    <row r="47" spans="1:8" x14ac:dyDescent="0.1">
      <c r="A47" s="48"/>
      <c r="B47" s="48" t="s">
        <v>304</v>
      </c>
      <c r="C47" s="49">
        <v>13.388907</v>
      </c>
      <c r="D47" s="49">
        <v>13.176667999999999</v>
      </c>
      <c r="E47" s="49">
        <v>16.826353999999998</v>
      </c>
      <c r="F47" s="49">
        <v>19.365162000000002</v>
      </c>
      <c r="G47" s="49">
        <v>20.251080999999999</v>
      </c>
      <c r="H47" s="49">
        <v>19.959408</v>
      </c>
    </row>
    <row r="48" spans="1:8" x14ac:dyDescent="0.1">
      <c r="A48" s="48"/>
      <c r="B48" s="48" t="s">
        <v>305</v>
      </c>
      <c r="C48" s="49">
        <v>13.554774999999999</v>
      </c>
      <c r="D48" s="49">
        <v>17.895444999999999</v>
      </c>
      <c r="E48" s="49">
        <v>19.558724000000002</v>
      </c>
      <c r="F48" s="49">
        <v>21.713933000000001</v>
      </c>
      <c r="G48" s="49">
        <v>20.408135000000001</v>
      </c>
      <c r="H48" s="49">
        <v>24.380056</v>
      </c>
    </row>
    <row r="49" spans="1:8" x14ac:dyDescent="0.1">
      <c r="A49" s="43"/>
      <c r="B49" s="46"/>
      <c r="C49" s="46"/>
      <c r="D49" s="46"/>
      <c r="E49" s="46"/>
      <c r="F49" s="46"/>
      <c r="G49" s="46"/>
      <c r="H49" s="46"/>
    </row>
    <row r="50" spans="1:8" x14ac:dyDescent="0.1">
      <c r="A50" s="43" t="s">
        <v>312</v>
      </c>
      <c r="B50" s="46" t="s">
        <v>302</v>
      </c>
      <c r="C50" s="47">
        <v>16.419544999999999</v>
      </c>
      <c r="D50" s="47">
        <v>16.662286999999999</v>
      </c>
      <c r="E50" s="47">
        <v>17.623867000000001</v>
      </c>
      <c r="F50" s="47">
        <v>18.904306999999999</v>
      </c>
      <c r="G50" s="47">
        <v>18.454494</v>
      </c>
      <c r="H50" s="47">
        <v>17.605011000000001</v>
      </c>
    </row>
    <row r="51" spans="1:8" x14ac:dyDescent="0.1">
      <c r="A51" s="48"/>
      <c r="B51" s="48" t="s">
        <v>303</v>
      </c>
      <c r="C51" s="49">
        <v>17.273260000000001</v>
      </c>
      <c r="D51" s="49">
        <v>17.312584999999999</v>
      </c>
      <c r="E51" s="49">
        <v>18.810037999999999</v>
      </c>
      <c r="F51" s="49">
        <v>19.688502</v>
      </c>
      <c r="G51" s="49">
        <v>19.339283999999999</v>
      </c>
      <c r="H51" s="49">
        <v>18.508158999999999</v>
      </c>
    </row>
    <row r="52" spans="1:8" x14ac:dyDescent="0.1">
      <c r="A52" s="48"/>
      <c r="B52" s="48" t="s">
        <v>304</v>
      </c>
      <c r="C52" s="49">
        <v>15.827328</v>
      </c>
      <c r="D52" s="49">
        <v>15.922980000000001</v>
      </c>
      <c r="E52" s="49">
        <v>16.039693</v>
      </c>
      <c r="F52" s="49">
        <v>18.125817999999999</v>
      </c>
      <c r="G52" s="49">
        <v>17.716246999999999</v>
      </c>
      <c r="H52" s="49">
        <v>16.633804999999999</v>
      </c>
    </row>
    <row r="53" spans="1:8" x14ac:dyDescent="0.1">
      <c r="A53" s="48"/>
      <c r="B53" s="48" t="s">
        <v>305</v>
      </c>
      <c r="C53" s="49">
        <v>16.106352000000001</v>
      </c>
      <c r="D53" s="49">
        <v>17.043749999999999</v>
      </c>
      <c r="E53" s="49">
        <v>18.270626</v>
      </c>
      <c r="F53" s="49">
        <v>19.212045</v>
      </c>
      <c r="G53" s="49">
        <v>17.985472999999999</v>
      </c>
      <c r="H53" s="49">
        <v>17.717689</v>
      </c>
    </row>
    <row r="54" spans="1:8" x14ac:dyDescent="0.1">
      <c r="A54" s="43"/>
      <c r="B54" s="46"/>
      <c r="C54" s="46"/>
      <c r="D54" s="46"/>
      <c r="E54" s="46"/>
      <c r="F54" s="46"/>
      <c r="G54" s="46"/>
      <c r="H54" s="46"/>
    </row>
    <row r="55" spans="1:8" x14ac:dyDescent="0.1">
      <c r="A55" s="43" t="s">
        <v>313</v>
      </c>
      <c r="B55" s="46" t="s">
        <v>302</v>
      </c>
      <c r="C55" s="47">
        <v>21.515686952380953</v>
      </c>
      <c r="D55" s="47">
        <v>21.210149634920636</v>
      </c>
      <c r="E55" s="47">
        <v>22.524211467741935</v>
      </c>
      <c r="F55" s="47">
        <v>24.144027446153846</v>
      </c>
      <c r="G55" s="47">
        <v>23.499568968750001</v>
      </c>
      <c r="H55" s="47">
        <v>22.694312136363635</v>
      </c>
    </row>
    <row r="56" spans="1:8" x14ac:dyDescent="0.1">
      <c r="A56" s="48"/>
      <c r="B56" s="48" t="s">
        <v>303</v>
      </c>
      <c r="C56" s="49">
        <v>22.544104999999998</v>
      </c>
      <c r="D56" s="49">
        <v>22.018529999999998</v>
      </c>
      <c r="E56" s="49">
        <v>23.998014999999999</v>
      </c>
      <c r="F56" s="49">
        <v>25.268242000000001</v>
      </c>
      <c r="G56" s="49">
        <v>24.429983</v>
      </c>
      <c r="H56" s="49">
        <v>23.847719000000001</v>
      </c>
    </row>
    <row r="57" spans="1:8" x14ac:dyDescent="0.1">
      <c r="A57" s="48"/>
      <c r="B57" s="48" t="s">
        <v>304</v>
      </c>
      <c r="C57" s="49">
        <v>20.875613000000001</v>
      </c>
      <c r="D57" s="49">
        <v>20.544695000000001</v>
      </c>
      <c r="E57" s="49">
        <v>20.158332000000001</v>
      </c>
      <c r="F57" s="49">
        <v>23.199878999999999</v>
      </c>
      <c r="G57" s="49">
        <v>22.653075000000001</v>
      </c>
      <c r="H57" s="49">
        <v>21.387716999999999</v>
      </c>
    </row>
    <row r="58" spans="1:8" x14ac:dyDescent="0.1">
      <c r="A58" s="48"/>
      <c r="B58" s="48" t="s">
        <v>305</v>
      </c>
      <c r="C58" s="49">
        <v>21.134229000000001</v>
      </c>
      <c r="D58" s="49">
        <v>21.439125000000001</v>
      </c>
      <c r="E58" s="49">
        <v>23.43177</v>
      </c>
      <c r="F58" s="49">
        <v>24.289437</v>
      </c>
      <c r="G58" s="49">
        <v>22.828758000000001</v>
      </c>
      <c r="H58" s="49">
        <v>22.752786</v>
      </c>
    </row>
    <row r="59" spans="1:8" x14ac:dyDescent="0.1">
      <c r="A59" s="43"/>
      <c r="B59" s="46"/>
      <c r="C59" s="46"/>
      <c r="D59" s="46"/>
      <c r="E59" s="46"/>
      <c r="F59" s="46"/>
      <c r="G59" s="46"/>
      <c r="H59" s="46"/>
    </row>
    <row r="60" spans="1:8" x14ac:dyDescent="0.1">
      <c r="A60" s="43" t="s">
        <v>75</v>
      </c>
      <c r="B60" s="46" t="s">
        <v>302</v>
      </c>
      <c r="C60" s="47">
        <v>5.8812841904761903</v>
      </c>
      <c r="D60" s="47">
        <v>6.0648495079365077</v>
      </c>
      <c r="E60" s="47">
        <v>6.6445834032258064</v>
      </c>
      <c r="F60" s="47">
        <v>7.0124726615384612</v>
      </c>
      <c r="G60" s="47">
        <v>6.78527796875</v>
      </c>
      <c r="H60" s="47">
        <v>6.658247409090909</v>
      </c>
    </row>
    <row r="61" spans="1:8" x14ac:dyDescent="0.1">
      <c r="A61" s="48"/>
      <c r="B61" s="48" t="s">
        <v>303</v>
      </c>
      <c r="C61" s="49">
        <v>6.162401</v>
      </c>
      <c r="D61" s="49">
        <v>6.4501179999999998</v>
      </c>
      <c r="E61" s="49">
        <v>7.0793520000000001</v>
      </c>
      <c r="F61" s="49">
        <v>7.295966</v>
      </c>
      <c r="G61" s="49">
        <v>7.0539259999999997</v>
      </c>
      <c r="H61" s="49">
        <v>6.9141360000000001</v>
      </c>
    </row>
    <row r="62" spans="1:8" x14ac:dyDescent="0.1">
      <c r="A62" s="48"/>
      <c r="B62" s="48" t="s">
        <v>304</v>
      </c>
      <c r="C62" s="49">
        <v>5.706321</v>
      </c>
      <c r="D62" s="49">
        <v>5.6158650000000003</v>
      </c>
      <c r="E62" s="49">
        <v>5.9466549999999998</v>
      </c>
      <c r="F62" s="49">
        <v>6.7698559999999999</v>
      </c>
      <c r="G62" s="49">
        <v>6.5408609999999996</v>
      </c>
      <c r="H62" s="49">
        <v>6.4466539999999997</v>
      </c>
    </row>
    <row r="63" spans="1:8" x14ac:dyDescent="0.1">
      <c r="A63" s="48"/>
      <c r="B63" s="48" t="s">
        <v>305</v>
      </c>
      <c r="C63" s="49">
        <v>5.7770130000000002</v>
      </c>
      <c r="D63" s="49">
        <v>6.3244860000000003</v>
      </c>
      <c r="E63" s="49">
        <v>6.9123109999999999</v>
      </c>
      <c r="F63" s="49">
        <v>7.0133450000000002</v>
      </c>
      <c r="G63" s="49">
        <v>6.5915879999999998</v>
      </c>
      <c r="H63" s="49">
        <v>6.9141360000000001</v>
      </c>
    </row>
    <row r="64" spans="1:8" x14ac:dyDescent="0.1">
      <c r="A64" s="43"/>
      <c r="B64" s="46"/>
      <c r="C64" s="46"/>
      <c r="D64" s="46"/>
      <c r="E64" s="46"/>
      <c r="F64" s="46"/>
      <c r="G64" s="46"/>
      <c r="H64" s="46"/>
    </row>
    <row r="65" spans="1:8" x14ac:dyDescent="0.1">
      <c r="A65" s="43" t="s">
        <v>314</v>
      </c>
      <c r="B65" s="46" t="s">
        <v>302</v>
      </c>
      <c r="C65" s="50" t="s">
        <v>77</v>
      </c>
      <c r="D65" s="50" t="s">
        <v>77</v>
      </c>
      <c r="E65" s="50" t="s">
        <v>77</v>
      </c>
      <c r="F65" s="50" t="s">
        <v>77</v>
      </c>
      <c r="G65" s="50" t="s">
        <v>77</v>
      </c>
      <c r="H65" s="50" t="s">
        <v>77</v>
      </c>
    </row>
    <row r="66" spans="1:8" x14ac:dyDescent="0.1">
      <c r="A66" s="48"/>
      <c r="B66" s="48" t="s">
        <v>303</v>
      </c>
      <c r="C66" s="51" t="s">
        <v>77</v>
      </c>
      <c r="D66" s="51" t="s">
        <v>77</v>
      </c>
      <c r="E66" s="51" t="s">
        <v>77</v>
      </c>
      <c r="F66" s="51" t="s">
        <v>77</v>
      </c>
      <c r="G66" s="51" t="s">
        <v>77</v>
      </c>
      <c r="H66" s="51" t="s">
        <v>77</v>
      </c>
    </row>
    <row r="67" spans="1:8" x14ac:dyDescent="0.1">
      <c r="A67" s="48"/>
      <c r="B67" s="48" t="s">
        <v>304</v>
      </c>
      <c r="C67" s="51" t="s">
        <v>77</v>
      </c>
      <c r="D67" s="51" t="s">
        <v>77</v>
      </c>
      <c r="E67" s="51" t="s">
        <v>77</v>
      </c>
      <c r="F67" s="51" t="s">
        <v>77</v>
      </c>
      <c r="G67" s="51" t="s">
        <v>77</v>
      </c>
      <c r="H67" s="51" t="s">
        <v>77</v>
      </c>
    </row>
    <row r="68" spans="1:8" x14ac:dyDescent="0.1">
      <c r="A68" s="48"/>
      <c r="B68" s="48" t="s">
        <v>305</v>
      </c>
      <c r="C68" s="51" t="s">
        <v>77</v>
      </c>
      <c r="D68" s="51" t="s">
        <v>77</v>
      </c>
      <c r="E68" s="51" t="s">
        <v>77</v>
      </c>
      <c r="F68" s="51" t="s">
        <v>77</v>
      </c>
      <c r="G68" s="51" t="s">
        <v>77</v>
      </c>
      <c r="H68" s="51" t="s">
        <v>77</v>
      </c>
    </row>
    <row r="69" spans="1:8" x14ac:dyDescent="0.1">
      <c r="A69" s="43"/>
      <c r="B69" s="46"/>
      <c r="C69" s="46"/>
      <c r="D69" s="46"/>
      <c r="E69" s="46"/>
      <c r="F69" s="46"/>
      <c r="G69" s="46"/>
      <c r="H69" s="46"/>
    </row>
    <row r="70" spans="1:8" x14ac:dyDescent="0.1">
      <c r="A70" s="43" t="s">
        <v>315</v>
      </c>
      <c r="B70" s="46" t="s">
        <v>302</v>
      </c>
      <c r="C70" s="47">
        <v>13.286054999999999</v>
      </c>
      <c r="D70" s="47">
        <v>13.504859</v>
      </c>
      <c r="E70" s="47">
        <v>14.599143</v>
      </c>
      <c r="F70" s="47">
        <v>16.266469000000001</v>
      </c>
      <c r="G70" s="47">
        <v>16.072004</v>
      </c>
      <c r="H70" s="47">
        <v>15.042786</v>
      </c>
    </row>
    <row r="71" spans="1:8" x14ac:dyDescent="0.1">
      <c r="A71" s="48"/>
      <c r="B71" s="48" t="s">
        <v>303</v>
      </c>
      <c r="C71" s="49">
        <v>13.953919000000001</v>
      </c>
      <c r="D71" s="49">
        <v>14.476038000000001</v>
      </c>
      <c r="E71" s="49">
        <v>15.708541</v>
      </c>
      <c r="F71" s="49">
        <v>17.195625</v>
      </c>
      <c r="G71" s="49">
        <v>16.855899000000001</v>
      </c>
      <c r="H71" s="49">
        <v>15.935093</v>
      </c>
    </row>
    <row r="72" spans="1:8" x14ac:dyDescent="0.1">
      <c r="A72" s="48"/>
      <c r="B72" s="48" t="s">
        <v>304</v>
      </c>
      <c r="C72" s="49">
        <v>12.843057999999999</v>
      </c>
      <c r="D72" s="49">
        <v>12.853387</v>
      </c>
      <c r="E72" s="49">
        <v>13.029655</v>
      </c>
      <c r="F72" s="49">
        <v>15.143916000000001</v>
      </c>
      <c r="G72" s="49">
        <v>15.412656999999999</v>
      </c>
      <c r="H72" s="49">
        <v>13.822243</v>
      </c>
    </row>
    <row r="73" spans="1:8" x14ac:dyDescent="0.1">
      <c r="A73" s="48"/>
      <c r="B73" s="48" t="s">
        <v>305</v>
      </c>
      <c r="C73" s="49">
        <v>13.018774000000001</v>
      </c>
      <c r="D73" s="49">
        <v>13.863821</v>
      </c>
      <c r="E73" s="49">
        <v>15.27089</v>
      </c>
      <c r="F73" s="49">
        <v>16.774654999999999</v>
      </c>
      <c r="G73" s="49">
        <v>15.4975</v>
      </c>
      <c r="H73" s="49">
        <v>14.86727</v>
      </c>
    </row>
    <row r="74" spans="1:8" x14ac:dyDescent="0.1">
      <c r="A74" s="43"/>
      <c r="B74" s="46"/>
      <c r="C74" s="46"/>
      <c r="D74" s="46"/>
      <c r="E74" s="46"/>
      <c r="F74" s="46"/>
      <c r="G74" s="46"/>
      <c r="H74" s="46"/>
    </row>
    <row r="75" spans="1:8" x14ac:dyDescent="0.1">
      <c r="A75" s="43" t="s">
        <v>316</v>
      </c>
      <c r="B75" s="46" t="s">
        <v>302</v>
      </c>
      <c r="C75" s="47">
        <v>16.959594015873016</v>
      </c>
      <c r="D75" s="47">
        <v>19.225582047619049</v>
      </c>
      <c r="E75" s="47">
        <v>22.188167612903225</v>
      </c>
      <c r="F75" s="47">
        <v>25.108028415384616</v>
      </c>
      <c r="G75" s="47">
        <v>25.059057374999998</v>
      </c>
      <c r="H75" s="47">
        <v>23.998893772727271</v>
      </c>
    </row>
    <row r="76" spans="1:8" x14ac:dyDescent="0.1">
      <c r="A76" s="48"/>
      <c r="B76" s="48" t="s">
        <v>303</v>
      </c>
      <c r="C76" s="49">
        <v>17.658939</v>
      </c>
      <c r="D76" s="49">
        <v>21.459282999999999</v>
      </c>
      <c r="E76" s="49">
        <v>23.353332000000002</v>
      </c>
      <c r="F76" s="49">
        <v>26.734041999999999</v>
      </c>
      <c r="G76" s="49">
        <v>25.93262</v>
      </c>
      <c r="H76" s="49">
        <v>25.930634999999999</v>
      </c>
    </row>
    <row r="77" spans="1:8" x14ac:dyDescent="0.1">
      <c r="A77" s="48"/>
      <c r="B77" s="48" t="s">
        <v>304</v>
      </c>
      <c r="C77" s="49">
        <v>16.54871</v>
      </c>
      <c r="D77" s="49">
        <v>16.338625</v>
      </c>
      <c r="E77" s="49">
        <v>20.290147999999999</v>
      </c>
      <c r="F77" s="49">
        <v>22.684106</v>
      </c>
      <c r="G77" s="49">
        <v>24.295988999999999</v>
      </c>
      <c r="H77" s="49">
        <v>21.533064</v>
      </c>
    </row>
    <row r="78" spans="1:8" x14ac:dyDescent="0.1">
      <c r="A78" s="48"/>
      <c r="B78" s="48" t="s">
        <v>305</v>
      </c>
      <c r="C78" s="49">
        <v>16.713182</v>
      </c>
      <c r="D78" s="49">
        <v>21.324847999999999</v>
      </c>
      <c r="E78" s="49">
        <v>22.884684</v>
      </c>
      <c r="F78" s="49">
        <v>25.824235999999999</v>
      </c>
      <c r="G78" s="49">
        <v>24.451649</v>
      </c>
      <c r="H78" s="49">
        <v>22.789756000000001</v>
      </c>
    </row>
    <row r="79" spans="1:8" x14ac:dyDescent="0.1">
      <c r="A79" s="43"/>
      <c r="B79" s="46"/>
      <c r="C79" s="46"/>
      <c r="D79" s="46"/>
      <c r="E79" s="46"/>
      <c r="F79" s="46"/>
      <c r="G79" s="46"/>
      <c r="H79" s="46"/>
    </row>
    <row r="80" spans="1:8" x14ac:dyDescent="0.1">
      <c r="A80" s="43" t="s">
        <v>317</v>
      </c>
      <c r="B80" s="46" t="s">
        <v>302</v>
      </c>
      <c r="C80" s="47">
        <v>14.716362904761905</v>
      </c>
      <c r="D80" s="47">
        <v>17.066126206349207</v>
      </c>
      <c r="E80" s="47">
        <v>20.249397161290322</v>
      </c>
      <c r="F80" s="47">
        <v>23.477698569230768</v>
      </c>
      <c r="G80" s="47">
        <v>23.405213968750001</v>
      </c>
      <c r="H80" s="47">
        <v>22.295739477272726</v>
      </c>
    </row>
    <row r="81" spans="1:8" x14ac:dyDescent="0.1">
      <c r="A81" s="48"/>
      <c r="B81" s="48" t="s">
        <v>303</v>
      </c>
      <c r="C81" s="49">
        <v>15.468964</v>
      </c>
      <c r="D81" s="49">
        <v>19.388248000000001</v>
      </c>
      <c r="E81" s="49">
        <v>21.546272999999999</v>
      </c>
      <c r="F81" s="49">
        <v>25.289411000000001</v>
      </c>
      <c r="G81" s="49">
        <v>24.387888</v>
      </c>
      <c r="H81" s="49">
        <v>24.385655</v>
      </c>
    </row>
    <row r="82" spans="1:8" x14ac:dyDescent="0.1">
      <c r="A82" s="48"/>
      <c r="B82" s="48" t="s">
        <v>304</v>
      </c>
      <c r="C82" s="49">
        <v>14.274190000000001</v>
      </c>
      <c r="D82" s="49">
        <v>14.048106000000001</v>
      </c>
      <c r="E82" s="49">
        <v>18.136823</v>
      </c>
      <c r="F82" s="49">
        <v>20.801397000000001</v>
      </c>
      <c r="G82" s="49">
        <v>22.546835000000002</v>
      </c>
      <c r="H82" s="49">
        <v>19.709997999999999</v>
      </c>
    </row>
    <row r="83" spans="1:8" x14ac:dyDescent="0.1">
      <c r="A83" s="48"/>
      <c r="B83" s="48" t="s">
        <v>305</v>
      </c>
      <c r="C83" s="49">
        <v>14.451186999999999</v>
      </c>
      <c r="D83" s="49">
        <v>19.288487</v>
      </c>
      <c r="E83" s="49">
        <v>21.024649</v>
      </c>
      <c r="F83" s="49">
        <v>24.265967</v>
      </c>
      <c r="G83" s="49">
        <v>22.721938000000002</v>
      </c>
      <c r="H83" s="49">
        <v>21.098192999999998</v>
      </c>
    </row>
    <row r="84" spans="1:8" x14ac:dyDescent="0.1">
      <c r="A84" s="43"/>
      <c r="B84" s="46"/>
      <c r="C84" s="46"/>
      <c r="D84" s="46"/>
      <c r="E84" s="46"/>
      <c r="F84" s="46"/>
      <c r="G84" s="46"/>
      <c r="H84" s="46"/>
    </row>
    <row r="85" spans="1:8" x14ac:dyDescent="0.1">
      <c r="A85" s="52" t="s">
        <v>318</v>
      </c>
    </row>
    <row r="87" spans="1:8" x14ac:dyDescent="0.1">
      <c r="A87" s="52" t="s">
        <v>319</v>
      </c>
    </row>
    <row r="91" spans="1:8" ht="25.15" customHeight="1" x14ac:dyDescent="0.1">
      <c r="A91" s="53" t="s">
        <v>320</v>
      </c>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D9BE9-F798-46BB-AEFF-6590F810D8F2}">
  <sheetPr codeName="Sheet7">
    <outlinePr summaryBelow="0" summaryRight="0"/>
    <pageSetUpPr autoPageBreaks="0"/>
  </sheetPr>
  <dimension ref="A5:IU39"/>
  <sheetViews>
    <sheetView workbookViewId="0">
      <selection activeCell="A28" sqref="A28"/>
    </sheetView>
  </sheetViews>
  <sheetFormatPr defaultColWidth="8.76171875" defaultRowHeight="10.5" x14ac:dyDescent="0.1"/>
  <cols>
    <col min="1" max="1" width="45.71484375" customWidth="1"/>
    <col min="2" max="7" width="14.83203125" customWidth="1"/>
    <col min="8" max="8" width="9.3046875" customWidth="1"/>
  </cols>
  <sheetData>
    <row r="5" spans="1:255" ht="16.5" x14ac:dyDescent="0.2">
      <c r="A5" s="1" t="s">
        <v>321</v>
      </c>
    </row>
    <row r="7" spans="1:255" x14ac:dyDescent="0.1">
      <c r="A7" s="2" t="s">
        <v>1</v>
      </c>
      <c r="B7" s="3" t="s">
        <v>297</v>
      </c>
      <c r="C7" t="s">
        <v>298</v>
      </c>
      <c r="D7" s="4" t="s">
        <v>4</v>
      </c>
      <c r="E7" s="3" t="s">
        <v>7</v>
      </c>
      <c r="F7" t="s">
        <v>8</v>
      </c>
    </row>
    <row r="8" spans="1:255" x14ac:dyDescent="0.1">
      <c r="A8" s="4"/>
      <c r="B8" s="3" t="s">
        <v>2</v>
      </c>
      <c r="C8" t="s">
        <v>3</v>
      </c>
      <c r="D8" s="4" t="s">
        <v>4</v>
      </c>
      <c r="E8" s="3" t="s">
        <v>5</v>
      </c>
      <c r="F8" t="s">
        <v>6</v>
      </c>
    </row>
    <row r="9" spans="1:255" x14ac:dyDescent="0.1">
      <c r="A9" s="4"/>
      <c r="B9" s="3" t="s">
        <v>9</v>
      </c>
      <c r="C9" t="s">
        <v>10</v>
      </c>
      <c r="D9" s="4" t="s">
        <v>4</v>
      </c>
      <c r="E9" s="3" t="s">
        <v>11</v>
      </c>
      <c r="F9" s="5" t="s">
        <v>12</v>
      </c>
    </row>
    <row r="10" spans="1:255" x14ac:dyDescent="0.1">
      <c r="A10" s="4"/>
      <c r="B10" s="3" t="s">
        <v>13</v>
      </c>
      <c r="C10" t="s">
        <v>14</v>
      </c>
      <c r="D10" s="4" t="s">
        <v>4</v>
      </c>
      <c r="E10" s="29"/>
      <c r="F10" s="29"/>
    </row>
    <row r="13" spans="1:255" x14ac:dyDescent="0.1">
      <c r="A13" s="6" t="s">
        <v>322</v>
      </c>
      <c r="B13" s="6"/>
      <c r="C13" s="6"/>
      <c r="D13" s="6"/>
      <c r="E13" s="6"/>
      <c r="F13" s="6"/>
      <c r="G13" s="6"/>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71"/>
      <c r="BN13" s="71"/>
      <c r="BO13" s="71"/>
      <c r="BP13" s="71"/>
      <c r="BQ13" s="71"/>
      <c r="BR13" s="71"/>
      <c r="BS13" s="71"/>
      <c r="BT13" s="71"/>
      <c r="BU13" s="71"/>
      <c r="BV13" s="71"/>
      <c r="BW13" s="71"/>
      <c r="BX13" s="71"/>
      <c r="BY13" s="71"/>
      <c r="BZ13" s="71"/>
      <c r="CA13" s="71"/>
      <c r="CB13" s="71"/>
      <c r="CC13" s="71"/>
      <c r="CD13" s="71"/>
      <c r="CE13" s="71"/>
      <c r="CF13" s="71"/>
      <c r="CG13" s="71"/>
      <c r="CH13" s="71"/>
      <c r="CI13" s="71"/>
      <c r="CJ13" s="71"/>
      <c r="CK13" s="71"/>
      <c r="CL13" s="71"/>
      <c r="CM13" s="71"/>
      <c r="CN13" s="71"/>
      <c r="CO13" s="71"/>
      <c r="CP13" s="71"/>
      <c r="CQ13" s="71"/>
      <c r="CR13" s="71"/>
      <c r="CS13" s="71"/>
      <c r="CT13" s="71"/>
      <c r="CU13" s="71"/>
      <c r="CV13" s="71"/>
      <c r="CW13" s="71"/>
      <c r="CX13" s="71"/>
      <c r="CY13" s="71"/>
      <c r="CZ13" s="71"/>
      <c r="DA13" s="71"/>
      <c r="DB13" s="71"/>
      <c r="DC13" s="71"/>
      <c r="DD13" s="71"/>
      <c r="DE13" s="71"/>
      <c r="DF13" s="71"/>
      <c r="DG13" s="71"/>
      <c r="DH13" s="71"/>
      <c r="DI13" s="71"/>
      <c r="DJ13" s="71"/>
      <c r="DK13" s="71"/>
      <c r="DL13" s="71"/>
      <c r="DM13" s="71"/>
      <c r="DN13" s="71"/>
      <c r="DO13" s="71"/>
      <c r="DP13" s="71"/>
      <c r="DQ13" s="71"/>
      <c r="DR13" s="71"/>
      <c r="DS13" s="71"/>
      <c r="DT13" s="71"/>
      <c r="DU13" s="71"/>
      <c r="DV13" s="71"/>
      <c r="DW13" s="71"/>
      <c r="DX13" s="71"/>
      <c r="DY13" s="71"/>
      <c r="DZ13" s="71"/>
      <c r="EA13" s="71"/>
      <c r="EB13" s="71"/>
      <c r="EC13" s="71"/>
      <c r="ED13" s="71"/>
      <c r="EE13" s="71"/>
      <c r="EF13" s="71"/>
      <c r="EG13" s="71"/>
      <c r="EH13" s="71"/>
      <c r="EI13" s="71"/>
      <c r="EJ13" s="71"/>
      <c r="EK13" s="71"/>
      <c r="EL13" s="71"/>
      <c r="EM13" s="71"/>
      <c r="EN13" s="71"/>
      <c r="EO13" s="71"/>
      <c r="EP13" s="71"/>
      <c r="EQ13" s="71"/>
      <c r="ER13" s="71"/>
      <c r="ES13" s="71"/>
      <c r="ET13" s="71"/>
      <c r="EU13" s="71"/>
      <c r="EV13" s="71"/>
      <c r="EW13" s="71"/>
      <c r="EX13" s="71"/>
      <c r="EY13" s="71"/>
      <c r="EZ13" s="71"/>
      <c r="FA13" s="71"/>
      <c r="FB13" s="71"/>
      <c r="FC13" s="71"/>
      <c r="FD13" s="71"/>
      <c r="FE13" s="71"/>
      <c r="FF13" s="71"/>
      <c r="FG13" s="71"/>
      <c r="FH13" s="71"/>
      <c r="FI13" s="71"/>
      <c r="FJ13" s="71"/>
      <c r="FK13" s="71"/>
      <c r="FL13" s="71"/>
      <c r="FM13" s="71"/>
      <c r="FN13" s="71"/>
      <c r="FO13" s="71"/>
      <c r="FP13" s="71"/>
      <c r="FQ13" s="71"/>
      <c r="FR13" s="71"/>
      <c r="FS13" s="71"/>
      <c r="FT13" s="71"/>
      <c r="FU13" s="71"/>
      <c r="FV13" s="71"/>
      <c r="FW13" s="71"/>
      <c r="FX13" s="71"/>
      <c r="FY13" s="71"/>
      <c r="FZ13" s="71"/>
      <c r="GA13" s="71"/>
      <c r="GB13" s="71"/>
      <c r="GC13" s="71"/>
      <c r="GD13" s="71"/>
      <c r="GE13" s="71"/>
      <c r="GF13" s="71"/>
      <c r="GG13" s="71"/>
      <c r="GH13" s="71"/>
      <c r="GI13" s="71"/>
      <c r="GJ13" s="71"/>
      <c r="GK13" s="71"/>
      <c r="GL13" s="71"/>
      <c r="GM13" s="71"/>
      <c r="GN13" s="71"/>
      <c r="GO13" s="71"/>
      <c r="GP13" s="71"/>
      <c r="GQ13" s="71"/>
      <c r="GR13" s="71"/>
      <c r="GS13" s="71"/>
      <c r="GT13" s="71"/>
      <c r="GU13" s="71"/>
      <c r="GV13" s="71"/>
      <c r="GW13" s="71"/>
      <c r="GX13" s="71"/>
      <c r="GY13" s="71"/>
      <c r="GZ13" s="71"/>
      <c r="HA13" s="71"/>
      <c r="HB13" s="71"/>
      <c r="HC13" s="71"/>
      <c r="HD13" s="71"/>
      <c r="HE13" s="71"/>
      <c r="HF13" s="71"/>
      <c r="HG13" s="71"/>
      <c r="HH13" s="71"/>
      <c r="HI13" s="71"/>
      <c r="HJ13" s="71"/>
      <c r="HK13" s="71"/>
      <c r="HL13" s="71"/>
      <c r="HM13" s="71"/>
      <c r="HN13" s="71"/>
      <c r="HO13" s="71"/>
      <c r="HP13" s="71"/>
      <c r="HQ13" s="71"/>
      <c r="HR13" s="71"/>
      <c r="HS13" s="71"/>
      <c r="HT13" s="71"/>
      <c r="HU13" s="71"/>
      <c r="HV13" s="71"/>
      <c r="HW13" s="71"/>
      <c r="HX13" s="71"/>
      <c r="HY13" s="71"/>
      <c r="HZ13" s="71"/>
      <c r="IA13" s="71"/>
      <c r="IB13" s="71"/>
      <c r="IC13" s="71"/>
      <c r="ID13" s="71"/>
      <c r="IE13" s="71"/>
      <c r="IF13" s="71"/>
      <c r="IG13" s="71"/>
      <c r="IH13" s="71"/>
      <c r="II13" s="71"/>
      <c r="IJ13" s="71"/>
      <c r="IK13" s="71"/>
      <c r="IL13" s="71"/>
      <c r="IM13" s="71"/>
      <c r="IN13" s="71"/>
      <c r="IO13" s="71"/>
      <c r="IP13" s="71"/>
      <c r="IQ13" s="71"/>
      <c r="IR13" s="71"/>
      <c r="IS13" s="71"/>
      <c r="IT13" s="71"/>
      <c r="IU13" s="71"/>
    </row>
    <row r="14" spans="1:255" ht="19.5" x14ac:dyDescent="0.1">
      <c r="A14" s="7" t="s">
        <v>177</v>
      </c>
      <c r="B14" s="36">
        <v>44561</v>
      </c>
      <c r="C14" s="36">
        <v>44742</v>
      </c>
      <c r="D14" s="36">
        <v>44926</v>
      </c>
      <c r="E14" s="36">
        <v>45107</v>
      </c>
      <c r="F14" s="36">
        <v>45291</v>
      </c>
      <c r="G14" s="36">
        <v>45473</v>
      </c>
    </row>
    <row r="15" spans="1:255" x14ac:dyDescent="0.1">
      <c r="A15" s="7" t="s">
        <v>323</v>
      </c>
      <c r="B15" s="36">
        <v>44629</v>
      </c>
      <c r="C15" s="36">
        <v>44768</v>
      </c>
      <c r="D15" s="36">
        <v>44994</v>
      </c>
      <c r="E15" s="36">
        <v>45132</v>
      </c>
      <c r="F15" s="36">
        <v>45351</v>
      </c>
      <c r="G15" s="36">
        <v>45498</v>
      </c>
    </row>
    <row r="16" spans="1:255" x14ac:dyDescent="0.1">
      <c r="A16" s="8" t="s">
        <v>25</v>
      </c>
      <c r="B16" s="14" t="s">
        <v>26</v>
      </c>
      <c r="C16" s="14" t="s">
        <v>26</v>
      </c>
      <c r="D16" s="14" t="s">
        <v>26</v>
      </c>
      <c r="E16" s="14" t="s">
        <v>26</v>
      </c>
      <c r="F16" s="14" t="s">
        <v>26</v>
      </c>
      <c r="G16" s="14" t="s">
        <v>26</v>
      </c>
    </row>
    <row r="17" spans="1:7" x14ac:dyDescent="0.1">
      <c r="A17" s="9" t="s">
        <v>324</v>
      </c>
      <c r="B17" s="11"/>
      <c r="C17" s="11"/>
      <c r="D17" s="11"/>
      <c r="E17" s="11"/>
      <c r="F17" s="11"/>
      <c r="G17" s="11"/>
    </row>
    <row r="18" spans="1:7" x14ac:dyDescent="0.1">
      <c r="A18" s="11" t="s">
        <v>47</v>
      </c>
      <c r="B18" s="23">
        <v>34.339999355525002</v>
      </c>
      <c r="C18" s="23">
        <v>40.319999277341999</v>
      </c>
      <c r="D18" s="23">
        <v>41.119999807497997</v>
      </c>
      <c r="E18" s="23">
        <v>41.929999686858999</v>
      </c>
      <c r="F18" s="23">
        <v>38.664999669879002</v>
      </c>
      <c r="G18" s="23">
        <v>46.709999666931999</v>
      </c>
    </row>
    <row r="19" spans="1:7" x14ac:dyDescent="0.1">
      <c r="A19" s="11" t="s">
        <v>48</v>
      </c>
      <c r="B19" s="24">
        <v>2561.8143829999999</v>
      </c>
      <c r="C19" s="24">
        <v>2545.205136</v>
      </c>
      <c r="D19" s="24">
        <v>2530.1155659999999</v>
      </c>
      <c r="E19" s="24">
        <v>2515.027928</v>
      </c>
      <c r="F19" s="24">
        <v>2499.0179830000002</v>
      </c>
      <c r="G19" s="24">
        <v>2491.6684970000001</v>
      </c>
    </row>
    <row r="20" spans="1:7" x14ac:dyDescent="0.1">
      <c r="A20" s="11"/>
      <c r="B20" s="11"/>
      <c r="C20" s="11"/>
      <c r="D20" s="11"/>
      <c r="E20" s="11"/>
      <c r="F20" s="11"/>
      <c r="G20" s="11"/>
    </row>
    <row r="21" spans="1:7" x14ac:dyDescent="0.1">
      <c r="A21" s="9" t="s">
        <v>49</v>
      </c>
      <c r="B21" s="15">
        <v>87972.70595462725</v>
      </c>
      <c r="C21" s="15">
        <v>102622.67098967364</v>
      </c>
      <c r="D21" s="15">
        <v>104038.35201453402</v>
      </c>
      <c r="E21" s="15">
        <v>105455.12103774185</v>
      </c>
      <c r="F21" s="15">
        <v>96624.530292384166</v>
      </c>
      <c r="G21" s="15">
        <v>116385.83550794216</v>
      </c>
    </row>
    <row r="22" spans="1:7" x14ac:dyDescent="0.1">
      <c r="A22" s="11" t="s">
        <v>56</v>
      </c>
      <c r="B22" s="24">
        <v>3784.5685417260001</v>
      </c>
      <c r="C22" s="24">
        <v>5662.4052888420001</v>
      </c>
      <c r="D22" s="24">
        <v>4965.3308731859997</v>
      </c>
      <c r="E22" s="24">
        <v>5441.3623773680001</v>
      </c>
      <c r="F22" s="24">
        <v>5079.1126760220004</v>
      </c>
      <c r="G22" s="24">
        <v>5434.5234116499996</v>
      </c>
    </row>
    <row r="23" spans="1:7" x14ac:dyDescent="0.1">
      <c r="A23" s="11" t="s">
        <v>57</v>
      </c>
      <c r="B23" s="24">
        <v>25308.567214342998</v>
      </c>
      <c r="C23" s="24">
        <v>29216.187483190999</v>
      </c>
      <c r="D23" s="24">
        <v>26155.354910416001</v>
      </c>
      <c r="E23" s="24">
        <v>26380.384572816001</v>
      </c>
      <c r="F23" s="24">
        <v>25705.360616628001</v>
      </c>
      <c r="G23" s="24">
        <v>26836.88051051</v>
      </c>
    </row>
    <row r="24" spans="1:7" x14ac:dyDescent="0.1">
      <c r="A24" s="11" t="s">
        <v>58</v>
      </c>
      <c r="B24" s="24" t="s">
        <v>30</v>
      </c>
      <c r="C24" s="24" t="s">
        <v>30</v>
      </c>
      <c r="D24" s="24" t="s">
        <v>30</v>
      </c>
      <c r="E24" s="24" t="s">
        <v>30</v>
      </c>
      <c r="F24" s="24" t="s">
        <v>30</v>
      </c>
      <c r="G24" s="24" t="s">
        <v>30</v>
      </c>
    </row>
    <row r="25" spans="1:7" x14ac:dyDescent="0.1">
      <c r="A25" s="11" t="s">
        <v>59</v>
      </c>
      <c r="B25" s="24">
        <v>2216.4838840689999</v>
      </c>
      <c r="C25" s="24">
        <v>2344.2805244750002</v>
      </c>
      <c r="D25" s="24">
        <v>2377.1144587600002</v>
      </c>
      <c r="E25" s="24">
        <v>2288.567946528</v>
      </c>
      <c r="F25" s="24">
        <v>2310.0286935879999</v>
      </c>
      <c r="G25" s="24">
        <v>2301.830118975</v>
      </c>
    </row>
    <row r="26" spans="1:7" x14ac:dyDescent="0.1">
      <c r="A26" s="11" t="s">
        <v>60</v>
      </c>
      <c r="B26" s="24" t="s">
        <v>30</v>
      </c>
      <c r="C26" s="24" t="s">
        <v>30</v>
      </c>
      <c r="D26" s="24" t="s">
        <v>30</v>
      </c>
      <c r="E26" s="24" t="s">
        <v>30</v>
      </c>
      <c r="F26" s="24" t="s">
        <v>30</v>
      </c>
      <c r="G26" s="24" t="s">
        <v>30</v>
      </c>
    </row>
    <row r="27" spans="1:7" x14ac:dyDescent="0.1">
      <c r="A27" s="9" t="s">
        <v>61</v>
      </c>
      <c r="B27" s="30">
        <v>111713.18851131324</v>
      </c>
      <c r="C27" s="30">
        <v>128520.73370849765</v>
      </c>
      <c r="D27" s="30">
        <v>127605.49051052402</v>
      </c>
      <c r="E27" s="30">
        <v>128682.71117971785</v>
      </c>
      <c r="F27" s="30">
        <v>119560.80692657817</v>
      </c>
      <c r="G27" s="30">
        <v>140090.02272577718</v>
      </c>
    </row>
    <row r="28" spans="1:7" x14ac:dyDescent="0.1">
      <c r="A28" s="11"/>
      <c r="B28" s="11"/>
      <c r="C28" s="11"/>
      <c r="D28" s="11"/>
      <c r="E28" s="11"/>
      <c r="F28" s="11"/>
      <c r="G28" s="11"/>
    </row>
    <row r="29" spans="1:7" x14ac:dyDescent="0.1">
      <c r="A29" s="11" t="s">
        <v>62</v>
      </c>
      <c r="B29" s="24">
        <v>14368.090111697</v>
      </c>
      <c r="C29" s="24">
        <v>17327.029006771001</v>
      </c>
      <c r="D29" s="24">
        <v>16871.303776147</v>
      </c>
      <c r="E29" s="24">
        <v>16543.150505363999</v>
      </c>
      <c r="F29" s="24">
        <v>15708.542228148001</v>
      </c>
      <c r="G29" s="24">
        <v>17217.51972602</v>
      </c>
    </row>
    <row r="30" spans="1:7" x14ac:dyDescent="0.1">
      <c r="A30" s="11" t="s">
        <v>58</v>
      </c>
      <c r="B30" s="24" t="s">
        <v>30</v>
      </c>
      <c r="C30" s="24" t="s">
        <v>30</v>
      </c>
      <c r="D30" s="24" t="s">
        <v>30</v>
      </c>
      <c r="E30" s="24" t="s">
        <v>30</v>
      </c>
      <c r="F30" s="24" t="s">
        <v>30</v>
      </c>
      <c r="G30" s="24" t="s">
        <v>30</v>
      </c>
    </row>
    <row r="31" spans="1:7" x14ac:dyDescent="0.1">
      <c r="A31" s="11" t="s">
        <v>59</v>
      </c>
      <c r="B31" s="24">
        <v>2216.4838840689999</v>
      </c>
      <c r="C31" s="24">
        <v>2344.2805244750002</v>
      </c>
      <c r="D31" s="24">
        <v>2377.1144587600002</v>
      </c>
      <c r="E31" s="24">
        <v>2288.567946528</v>
      </c>
      <c r="F31" s="24">
        <v>2310.0286935879999</v>
      </c>
      <c r="G31" s="24">
        <v>2301.830118975</v>
      </c>
    </row>
    <row r="32" spans="1:7" x14ac:dyDescent="0.1">
      <c r="A32" s="11" t="s">
        <v>57</v>
      </c>
      <c r="B32" s="24">
        <v>25308.567214342998</v>
      </c>
      <c r="C32" s="24">
        <v>29216.187483190999</v>
      </c>
      <c r="D32" s="24">
        <v>26155.354910416001</v>
      </c>
      <c r="E32" s="24">
        <v>26380.384572816001</v>
      </c>
      <c r="F32" s="24">
        <v>25705.360616628001</v>
      </c>
      <c r="G32" s="24">
        <v>26836.88051051</v>
      </c>
    </row>
    <row r="33" spans="1:7" x14ac:dyDescent="0.1">
      <c r="A33" s="9" t="s">
        <v>63</v>
      </c>
      <c r="B33" s="30">
        <v>41893.141210109003</v>
      </c>
      <c r="C33" s="30">
        <v>48887.497014437002</v>
      </c>
      <c r="D33" s="30">
        <v>45403.773145323001</v>
      </c>
      <c r="E33" s="30">
        <v>45212.103024707998</v>
      </c>
      <c r="F33" s="30">
        <v>43723.931538363999</v>
      </c>
      <c r="G33" s="30">
        <v>46356.230355505002</v>
      </c>
    </row>
    <row r="34" spans="1:7" x14ac:dyDescent="0.1">
      <c r="A34" s="11"/>
      <c r="B34" s="11"/>
      <c r="C34" s="11"/>
      <c r="D34" s="11"/>
      <c r="E34" s="11"/>
      <c r="F34" s="11"/>
      <c r="G34" s="11"/>
    </row>
    <row r="35" spans="1:7" x14ac:dyDescent="0.1">
      <c r="A35" s="12"/>
      <c r="B35" s="12"/>
      <c r="C35" s="12"/>
      <c r="D35" s="12"/>
      <c r="E35" s="12"/>
      <c r="F35" s="12"/>
      <c r="G35" s="12"/>
    </row>
    <row r="36" spans="1:7" ht="74.25" x14ac:dyDescent="0.1">
      <c r="A36" s="54" t="s">
        <v>325</v>
      </c>
    </row>
    <row r="37" spans="1:7" ht="56.25" x14ac:dyDescent="0.1">
      <c r="A37" s="54" t="s">
        <v>326</v>
      </c>
    </row>
    <row r="39" spans="1:7" ht="25.15" customHeight="1" x14ac:dyDescent="0.1">
      <c r="A39" s="53" t="s">
        <v>320</v>
      </c>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4ABD9-CF0B-428B-9E90-DCE4D631B85D}">
  <sheetPr codeName="Sheet8">
    <outlinePr summaryBelow="0" summaryRight="0"/>
    <pageSetUpPr autoPageBreaks="0"/>
  </sheetPr>
  <dimension ref="A5:IU107"/>
  <sheetViews>
    <sheetView topLeftCell="A38" workbookViewId="0">
      <selection activeCell="A28" sqref="A28"/>
    </sheetView>
  </sheetViews>
  <sheetFormatPr defaultColWidth="8.76171875" defaultRowHeight="10.5" x14ac:dyDescent="0.1"/>
  <cols>
    <col min="1" max="1" width="45.71484375" customWidth="1"/>
    <col min="2" max="7" width="14.83203125" customWidth="1"/>
  </cols>
  <sheetData>
    <row r="5" spans="1:255" ht="16.5" x14ac:dyDescent="0.2">
      <c r="A5" s="1" t="s">
        <v>327</v>
      </c>
    </row>
    <row r="7" spans="1:255" ht="19.5" x14ac:dyDescent="0.1">
      <c r="A7" s="2" t="s">
        <v>328</v>
      </c>
      <c r="B7" s="3" t="s">
        <v>83</v>
      </c>
      <c r="C7" t="s">
        <v>84</v>
      </c>
      <c r="D7" s="4" t="s">
        <v>4</v>
      </c>
      <c r="E7" s="3" t="s">
        <v>85</v>
      </c>
      <c r="F7" t="s">
        <v>86</v>
      </c>
    </row>
    <row r="8" spans="1:255" x14ac:dyDescent="0.1">
      <c r="A8" s="4"/>
      <c r="B8" s="3" t="s">
        <v>2</v>
      </c>
      <c r="C8" t="s">
        <v>87</v>
      </c>
      <c r="D8" s="4" t="s">
        <v>4</v>
      </c>
      <c r="E8" s="3" t="s">
        <v>5</v>
      </c>
      <c r="F8" t="s">
        <v>6</v>
      </c>
    </row>
    <row r="9" spans="1:255" x14ac:dyDescent="0.1">
      <c r="A9" s="4"/>
      <c r="B9" s="3" t="s">
        <v>9</v>
      </c>
      <c r="C9" t="s">
        <v>10</v>
      </c>
      <c r="D9" s="4" t="s">
        <v>4</v>
      </c>
      <c r="E9" s="3" t="s">
        <v>11</v>
      </c>
      <c r="F9" s="5" t="s">
        <v>12</v>
      </c>
    </row>
    <row r="10" spans="1:255" x14ac:dyDescent="0.1">
      <c r="A10" s="4"/>
      <c r="B10" s="3" t="s">
        <v>7</v>
      </c>
      <c r="C10" t="s">
        <v>8</v>
      </c>
      <c r="D10" s="4" t="s">
        <v>4</v>
      </c>
      <c r="E10" s="29"/>
      <c r="F10" s="29"/>
    </row>
    <row r="13" spans="1:255" x14ac:dyDescent="0.1">
      <c r="A13" s="6" t="s">
        <v>329</v>
      </c>
      <c r="B13" s="6"/>
      <c r="C13" s="6"/>
      <c r="D13" s="6"/>
      <c r="E13" s="6"/>
      <c r="F13" s="6"/>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71"/>
      <c r="BN13" s="71"/>
      <c r="BO13" s="71"/>
      <c r="BP13" s="71"/>
      <c r="BQ13" s="71"/>
      <c r="BR13" s="71"/>
      <c r="BS13" s="71"/>
      <c r="BT13" s="71"/>
      <c r="BU13" s="71"/>
      <c r="BV13" s="71"/>
      <c r="BW13" s="71"/>
      <c r="BX13" s="71"/>
      <c r="BY13" s="71"/>
      <c r="BZ13" s="71"/>
      <c r="CA13" s="71"/>
      <c r="CB13" s="71"/>
      <c r="CC13" s="71"/>
      <c r="CD13" s="71"/>
      <c r="CE13" s="71"/>
      <c r="CF13" s="71"/>
      <c r="CG13" s="71"/>
      <c r="CH13" s="71"/>
      <c r="CI13" s="71"/>
      <c r="CJ13" s="71"/>
      <c r="CK13" s="71"/>
      <c r="CL13" s="71"/>
      <c r="CM13" s="71"/>
      <c r="CN13" s="71"/>
      <c r="CO13" s="71"/>
      <c r="CP13" s="71"/>
      <c r="CQ13" s="71"/>
      <c r="CR13" s="71"/>
      <c r="CS13" s="71"/>
      <c r="CT13" s="71"/>
      <c r="CU13" s="71"/>
      <c r="CV13" s="71"/>
      <c r="CW13" s="71"/>
      <c r="CX13" s="71"/>
      <c r="CY13" s="71"/>
      <c r="CZ13" s="71"/>
      <c r="DA13" s="71"/>
      <c r="DB13" s="71"/>
      <c r="DC13" s="71"/>
      <c r="DD13" s="71"/>
      <c r="DE13" s="71"/>
      <c r="DF13" s="71"/>
      <c r="DG13" s="71"/>
      <c r="DH13" s="71"/>
      <c r="DI13" s="71"/>
      <c r="DJ13" s="71"/>
      <c r="DK13" s="71"/>
      <c r="DL13" s="71"/>
      <c r="DM13" s="71"/>
      <c r="DN13" s="71"/>
      <c r="DO13" s="71"/>
      <c r="DP13" s="71"/>
      <c r="DQ13" s="71"/>
      <c r="DR13" s="71"/>
      <c r="DS13" s="71"/>
      <c r="DT13" s="71"/>
      <c r="DU13" s="71"/>
      <c r="DV13" s="71"/>
      <c r="DW13" s="71"/>
      <c r="DX13" s="71"/>
      <c r="DY13" s="71"/>
      <c r="DZ13" s="71"/>
      <c r="EA13" s="71"/>
      <c r="EB13" s="71"/>
      <c r="EC13" s="71"/>
      <c r="ED13" s="71"/>
      <c r="EE13" s="71"/>
      <c r="EF13" s="71"/>
      <c r="EG13" s="71"/>
      <c r="EH13" s="71"/>
      <c r="EI13" s="71"/>
      <c r="EJ13" s="71"/>
      <c r="EK13" s="71"/>
      <c r="EL13" s="71"/>
      <c r="EM13" s="71"/>
      <c r="EN13" s="71"/>
      <c r="EO13" s="71"/>
      <c r="EP13" s="71"/>
      <c r="EQ13" s="71"/>
      <c r="ER13" s="71"/>
      <c r="ES13" s="71"/>
      <c r="ET13" s="71"/>
      <c r="EU13" s="71"/>
      <c r="EV13" s="71"/>
      <c r="EW13" s="71"/>
      <c r="EX13" s="71"/>
      <c r="EY13" s="71"/>
      <c r="EZ13" s="71"/>
      <c r="FA13" s="71"/>
      <c r="FB13" s="71"/>
      <c r="FC13" s="71"/>
      <c r="FD13" s="71"/>
      <c r="FE13" s="71"/>
      <c r="FF13" s="71"/>
      <c r="FG13" s="71"/>
      <c r="FH13" s="71"/>
      <c r="FI13" s="71"/>
      <c r="FJ13" s="71"/>
      <c r="FK13" s="71"/>
      <c r="FL13" s="71"/>
      <c r="FM13" s="71"/>
      <c r="FN13" s="71"/>
      <c r="FO13" s="71"/>
      <c r="FP13" s="71"/>
      <c r="FQ13" s="71"/>
      <c r="FR13" s="71"/>
      <c r="FS13" s="71"/>
      <c r="FT13" s="71"/>
      <c r="FU13" s="71"/>
      <c r="FV13" s="71"/>
      <c r="FW13" s="71"/>
      <c r="FX13" s="71"/>
      <c r="FY13" s="71"/>
      <c r="FZ13" s="71"/>
      <c r="GA13" s="71"/>
      <c r="GB13" s="71"/>
      <c r="GC13" s="71"/>
      <c r="GD13" s="71"/>
      <c r="GE13" s="71"/>
      <c r="GF13" s="71"/>
      <c r="GG13" s="71"/>
      <c r="GH13" s="71"/>
      <c r="GI13" s="71"/>
      <c r="GJ13" s="71"/>
      <c r="GK13" s="71"/>
      <c r="GL13" s="71"/>
      <c r="GM13" s="71"/>
      <c r="GN13" s="71"/>
      <c r="GO13" s="71"/>
      <c r="GP13" s="71"/>
      <c r="GQ13" s="71"/>
      <c r="GR13" s="71"/>
      <c r="GS13" s="71"/>
      <c r="GT13" s="71"/>
      <c r="GU13" s="71"/>
      <c r="GV13" s="71"/>
      <c r="GW13" s="71"/>
      <c r="GX13" s="71"/>
      <c r="GY13" s="71"/>
      <c r="GZ13" s="71"/>
      <c r="HA13" s="71"/>
      <c r="HB13" s="71"/>
      <c r="HC13" s="71"/>
      <c r="HD13" s="71"/>
      <c r="HE13" s="71"/>
      <c r="HF13" s="71"/>
      <c r="HG13" s="71"/>
      <c r="HH13" s="71"/>
      <c r="HI13" s="71"/>
      <c r="HJ13" s="71"/>
      <c r="HK13" s="71"/>
      <c r="HL13" s="71"/>
      <c r="HM13" s="71"/>
      <c r="HN13" s="71"/>
      <c r="HO13" s="71"/>
      <c r="HP13" s="71"/>
      <c r="HQ13" s="71"/>
      <c r="HR13" s="71"/>
      <c r="HS13" s="71"/>
      <c r="HT13" s="71"/>
      <c r="HU13" s="71"/>
      <c r="HV13" s="71"/>
      <c r="HW13" s="71"/>
      <c r="HX13" s="71"/>
      <c r="HY13" s="71"/>
      <c r="HZ13" s="71"/>
      <c r="IA13" s="71"/>
      <c r="IB13" s="71"/>
      <c r="IC13" s="71"/>
      <c r="ID13" s="71"/>
      <c r="IE13" s="71"/>
      <c r="IF13" s="71"/>
      <c r="IG13" s="71"/>
      <c r="IH13" s="71"/>
      <c r="II13" s="71"/>
      <c r="IJ13" s="71"/>
      <c r="IK13" s="71"/>
      <c r="IL13" s="71"/>
      <c r="IM13" s="71"/>
      <c r="IN13" s="71"/>
      <c r="IO13" s="71"/>
      <c r="IP13" s="71"/>
      <c r="IQ13" s="71"/>
      <c r="IR13" s="71"/>
      <c r="IS13" s="71"/>
      <c r="IT13" s="71"/>
      <c r="IU13" s="71"/>
    </row>
    <row r="14" spans="1:255" ht="19.5" x14ac:dyDescent="0.1">
      <c r="A14" s="7" t="s">
        <v>330</v>
      </c>
      <c r="B14" s="133" t="s">
        <v>331</v>
      </c>
      <c r="C14" s="134"/>
      <c r="D14" s="133" t="s">
        <v>332</v>
      </c>
      <c r="E14" s="135"/>
      <c r="F14" s="136" t="s">
        <v>333</v>
      </c>
      <c r="G14" s="135"/>
    </row>
    <row r="15" spans="1:255" x14ac:dyDescent="0.1">
      <c r="A15" s="8" t="s">
        <v>334</v>
      </c>
      <c r="B15" s="14" t="s">
        <v>335</v>
      </c>
      <c r="C15" s="14"/>
      <c r="D15" s="14" t="s">
        <v>335</v>
      </c>
      <c r="E15" s="57"/>
      <c r="F15" s="57" t="s">
        <v>335</v>
      </c>
      <c r="G15" s="57"/>
    </row>
    <row r="16" spans="1:255" x14ac:dyDescent="0.1">
      <c r="A16" s="7" t="s">
        <v>336</v>
      </c>
      <c r="B16" s="13" t="s">
        <v>337</v>
      </c>
      <c r="C16" s="13" t="s">
        <v>338</v>
      </c>
      <c r="D16" s="13" t="s">
        <v>337</v>
      </c>
      <c r="E16" s="58" t="s">
        <v>338</v>
      </c>
      <c r="F16" s="58" t="s">
        <v>337</v>
      </c>
      <c r="G16" s="58" t="s">
        <v>338</v>
      </c>
    </row>
    <row r="17" spans="1:255" x14ac:dyDescent="0.1">
      <c r="A17" s="9" t="s">
        <v>37</v>
      </c>
      <c r="B17" s="11"/>
      <c r="C17" s="55"/>
      <c r="D17" s="11"/>
      <c r="F17" s="52"/>
    </row>
    <row r="18" spans="1:255" x14ac:dyDescent="0.1">
      <c r="A18" s="11" t="s">
        <v>230</v>
      </c>
      <c r="B18" s="24">
        <v>30133</v>
      </c>
      <c r="C18" s="16">
        <v>0.60412197517999999</v>
      </c>
      <c r="D18" s="24">
        <v>29488</v>
      </c>
      <c r="E18" s="59">
        <v>0.57606126316200001</v>
      </c>
      <c r="F18" s="61">
        <v>29622</v>
      </c>
      <c r="G18" s="59">
        <v>0.58790140118300005</v>
      </c>
    </row>
    <row r="19" spans="1:255" x14ac:dyDescent="0.1">
      <c r="A19" s="11" t="s">
        <v>339</v>
      </c>
      <c r="B19" s="24">
        <v>17107</v>
      </c>
      <c r="C19" s="16">
        <v>0.34296998736899997</v>
      </c>
      <c r="D19" s="24">
        <v>19021</v>
      </c>
      <c r="E19" s="59">
        <v>0.37158373869400002</v>
      </c>
      <c r="F19" s="61">
        <v>18102</v>
      </c>
      <c r="G19" s="59">
        <v>0.35926646290600001</v>
      </c>
    </row>
    <row r="20" spans="1:255" x14ac:dyDescent="0.1">
      <c r="A20" s="11" t="s">
        <v>234</v>
      </c>
      <c r="B20" s="24">
        <v>2639</v>
      </c>
      <c r="C20" s="16">
        <v>5.2908037450999999E-2</v>
      </c>
      <c r="D20" s="24">
        <v>2680</v>
      </c>
      <c r="E20" s="59">
        <v>5.2354998143999999E-2</v>
      </c>
      <c r="F20" s="61">
        <v>2662</v>
      </c>
      <c r="G20" s="59">
        <v>5.2832135911E-2</v>
      </c>
    </row>
    <row r="21" spans="1:255" x14ac:dyDescent="0.1">
      <c r="A21" s="9" t="s">
        <v>340</v>
      </c>
      <c r="B21" s="15">
        <v>49879</v>
      </c>
      <c r="C21" s="56">
        <v>1</v>
      </c>
      <c r="D21" s="15">
        <v>51189</v>
      </c>
      <c r="E21" s="60">
        <v>1</v>
      </c>
      <c r="F21" s="62">
        <v>50386</v>
      </c>
      <c r="G21" s="60">
        <v>1</v>
      </c>
    </row>
    <row r="22" spans="1:255" x14ac:dyDescent="0.1">
      <c r="A22" s="11"/>
      <c r="B22" s="11"/>
      <c r="C22" s="55"/>
      <c r="D22" s="11"/>
      <c r="F22" s="52"/>
    </row>
    <row r="23" spans="1:255" x14ac:dyDescent="0.1">
      <c r="A23" s="12"/>
      <c r="B23" s="12"/>
      <c r="C23" s="12"/>
      <c r="D23" s="12"/>
    </row>
    <row r="25" spans="1:255" x14ac:dyDescent="0.1">
      <c r="A25" s="6" t="s">
        <v>341</v>
      </c>
      <c r="B25" s="6"/>
      <c r="C25" s="6"/>
      <c r="D25" s="6"/>
      <c r="E25" s="6"/>
      <c r="F25" s="6"/>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71"/>
      <c r="BV25" s="71"/>
      <c r="BW25" s="71"/>
      <c r="BX25" s="71"/>
      <c r="BY25" s="71"/>
      <c r="BZ25" s="71"/>
      <c r="CA25" s="71"/>
      <c r="CB25" s="71"/>
      <c r="CC25" s="71"/>
      <c r="CD25" s="71"/>
      <c r="CE25" s="71"/>
      <c r="CF25" s="71"/>
      <c r="CG25" s="71"/>
      <c r="CH25" s="71"/>
      <c r="CI25" s="71"/>
      <c r="CJ25" s="71"/>
      <c r="CK25" s="71"/>
      <c r="CL25" s="71"/>
      <c r="CM25" s="71"/>
      <c r="CN25" s="71"/>
      <c r="CO25" s="71"/>
      <c r="CP25" s="71"/>
      <c r="CQ25" s="71"/>
      <c r="CR25" s="71"/>
      <c r="CS25" s="71"/>
      <c r="CT25" s="71"/>
      <c r="CU25" s="71"/>
      <c r="CV25" s="71"/>
      <c r="CW25" s="71"/>
      <c r="CX25" s="71"/>
      <c r="CY25" s="71"/>
      <c r="CZ25" s="71"/>
      <c r="DA25" s="71"/>
      <c r="DB25" s="71"/>
      <c r="DC25" s="71"/>
      <c r="DD25" s="71"/>
      <c r="DE25" s="71"/>
      <c r="DF25" s="71"/>
      <c r="DG25" s="71"/>
      <c r="DH25" s="71"/>
      <c r="DI25" s="71"/>
      <c r="DJ25" s="71"/>
      <c r="DK25" s="71"/>
      <c r="DL25" s="71"/>
      <c r="DM25" s="71"/>
      <c r="DN25" s="71"/>
      <c r="DO25" s="71"/>
      <c r="DP25" s="71"/>
      <c r="DQ25" s="71"/>
      <c r="DR25" s="71"/>
      <c r="DS25" s="71"/>
      <c r="DT25" s="71"/>
      <c r="DU25" s="71"/>
      <c r="DV25" s="71"/>
      <c r="DW25" s="71"/>
      <c r="DX25" s="71"/>
      <c r="DY25" s="71"/>
      <c r="DZ25" s="71"/>
      <c r="EA25" s="71"/>
      <c r="EB25" s="71"/>
      <c r="EC25" s="71"/>
      <c r="ED25" s="71"/>
      <c r="EE25" s="71"/>
      <c r="EF25" s="71"/>
      <c r="EG25" s="71"/>
      <c r="EH25" s="71"/>
      <c r="EI25" s="71"/>
      <c r="EJ25" s="71"/>
      <c r="EK25" s="71"/>
      <c r="EL25" s="71"/>
      <c r="EM25" s="71"/>
      <c r="EN25" s="71"/>
      <c r="EO25" s="71"/>
      <c r="EP25" s="71"/>
      <c r="EQ25" s="71"/>
      <c r="ER25" s="71"/>
      <c r="ES25" s="71"/>
      <c r="ET25" s="71"/>
      <c r="EU25" s="71"/>
      <c r="EV25" s="71"/>
      <c r="EW25" s="71"/>
      <c r="EX25" s="71"/>
      <c r="EY25" s="71"/>
      <c r="EZ25" s="71"/>
      <c r="FA25" s="71"/>
      <c r="FB25" s="71"/>
      <c r="FC25" s="71"/>
      <c r="FD25" s="71"/>
      <c r="FE25" s="71"/>
      <c r="FF25" s="71"/>
      <c r="FG25" s="71"/>
      <c r="FH25" s="71"/>
      <c r="FI25" s="71"/>
      <c r="FJ25" s="71"/>
      <c r="FK25" s="71"/>
      <c r="FL25" s="71"/>
      <c r="FM25" s="71"/>
      <c r="FN25" s="71"/>
      <c r="FO25" s="71"/>
      <c r="FP25" s="71"/>
      <c r="FQ25" s="71"/>
      <c r="FR25" s="71"/>
      <c r="FS25" s="71"/>
      <c r="FT25" s="71"/>
      <c r="FU25" s="71"/>
      <c r="FV25" s="71"/>
      <c r="FW25" s="71"/>
      <c r="FX25" s="71"/>
      <c r="FY25" s="71"/>
      <c r="FZ25" s="71"/>
      <c r="GA25" s="71"/>
      <c r="GB25" s="71"/>
      <c r="GC25" s="71"/>
      <c r="GD25" s="71"/>
      <c r="GE25" s="71"/>
      <c r="GF25" s="71"/>
      <c r="GG25" s="71"/>
      <c r="GH25" s="71"/>
      <c r="GI25" s="71"/>
      <c r="GJ25" s="71"/>
      <c r="GK25" s="71"/>
      <c r="GL25" s="71"/>
      <c r="GM25" s="71"/>
      <c r="GN25" s="71"/>
      <c r="GO25" s="71"/>
      <c r="GP25" s="71"/>
      <c r="GQ25" s="71"/>
      <c r="GR25" s="71"/>
      <c r="GS25" s="71"/>
      <c r="GT25" s="71"/>
      <c r="GU25" s="71"/>
      <c r="GV25" s="71"/>
      <c r="GW25" s="71"/>
      <c r="GX25" s="71"/>
      <c r="GY25" s="71"/>
      <c r="GZ25" s="71"/>
      <c r="HA25" s="71"/>
      <c r="HB25" s="71"/>
      <c r="HC25" s="71"/>
      <c r="HD25" s="71"/>
      <c r="HE25" s="71"/>
      <c r="HF25" s="71"/>
      <c r="HG25" s="71"/>
      <c r="HH25" s="71"/>
      <c r="HI25" s="71"/>
      <c r="HJ25" s="71"/>
      <c r="HK25" s="71"/>
      <c r="HL25" s="71"/>
      <c r="HM25" s="71"/>
      <c r="HN25" s="71"/>
      <c r="HO25" s="71"/>
      <c r="HP25" s="71"/>
      <c r="HQ25" s="71"/>
      <c r="HR25" s="71"/>
      <c r="HS25" s="71"/>
      <c r="HT25" s="71"/>
      <c r="HU25" s="71"/>
      <c r="HV25" s="71"/>
      <c r="HW25" s="71"/>
      <c r="HX25" s="71"/>
      <c r="HY25" s="71"/>
      <c r="HZ25" s="71"/>
      <c r="IA25" s="71"/>
      <c r="IB25" s="71"/>
      <c r="IC25" s="71"/>
      <c r="ID25" s="71"/>
      <c r="IE25" s="71"/>
      <c r="IF25" s="71"/>
      <c r="IG25" s="71"/>
      <c r="IH25" s="71"/>
      <c r="II25" s="71"/>
      <c r="IJ25" s="71"/>
      <c r="IK25" s="71"/>
      <c r="IL25" s="71"/>
      <c r="IM25" s="71"/>
      <c r="IN25" s="71"/>
      <c r="IO25" s="71"/>
      <c r="IP25" s="71"/>
      <c r="IQ25" s="71"/>
      <c r="IR25" s="71"/>
      <c r="IS25" s="71"/>
      <c r="IT25" s="71"/>
      <c r="IU25" s="71"/>
    </row>
    <row r="26" spans="1:255" ht="19.5" x14ac:dyDescent="0.1">
      <c r="A26" s="7" t="s">
        <v>330</v>
      </c>
      <c r="B26" s="133" t="s">
        <v>331</v>
      </c>
      <c r="C26" s="134"/>
      <c r="D26" s="133" t="s">
        <v>332</v>
      </c>
      <c r="E26" s="135"/>
      <c r="F26" s="136" t="s">
        <v>333</v>
      </c>
      <c r="G26" s="135"/>
    </row>
    <row r="27" spans="1:255" x14ac:dyDescent="0.1">
      <c r="A27" s="8" t="s">
        <v>334</v>
      </c>
      <c r="B27" s="14" t="s">
        <v>335</v>
      </c>
      <c r="C27" s="14"/>
      <c r="D27" s="14" t="s">
        <v>335</v>
      </c>
      <c r="E27" s="57"/>
      <c r="F27" s="57" t="s">
        <v>335</v>
      </c>
      <c r="G27" s="57"/>
    </row>
    <row r="28" spans="1:255" x14ac:dyDescent="0.1">
      <c r="A28" s="7" t="s">
        <v>336</v>
      </c>
      <c r="B28" s="13" t="s">
        <v>337</v>
      </c>
      <c r="C28" s="13" t="s">
        <v>338</v>
      </c>
      <c r="D28" s="13" t="s">
        <v>337</v>
      </c>
      <c r="E28" s="58" t="s">
        <v>338</v>
      </c>
      <c r="F28" s="58" t="s">
        <v>337</v>
      </c>
      <c r="G28" s="58" t="s">
        <v>338</v>
      </c>
    </row>
    <row r="29" spans="1:255" x14ac:dyDescent="0.1">
      <c r="A29" s="9" t="s">
        <v>37</v>
      </c>
      <c r="B29" s="11"/>
      <c r="C29" s="55"/>
      <c r="D29" s="11"/>
      <c r="F29" s="52"/>
    </row>
    <row r="30" spans="1:255" x14ac:dyDescent="0.1">
      <c r="A30" s="11" t="s">
        <v>342</v>
      </c>
      <c r="B30" s="24">
        <v>3928</v>
      </c>
      <c r="C30" s="16">
        <v>0.130355</v>
      </c>
      <c r="D30" s="24">
        <v>2057</v>
      </c>
      <c r="E30" s="59">
        <v>6.9757E-2</v>
      </c>
      <c r="F30" s="61">
        <v>1465</v>
      </c>
      <c r="G30" s="59">
        <v>4.9456E-2</v>
      </c>
    </row>
    <row r="31" spans="1:255" x14ac:dyDescent="0.1">
      <c r="A31" s="11" t="s">
        <v>343</v>
      </c>
      <c r="B31" s="24">
        <v>106</v>
      </c>
      <c r="C31" s="16">
        <v>3.5170000000000002E-3</v>
      </c>
      <c r="D31" s="24">
        <v>101</v>
      </c>
      <c r="E31" s="59">
        <v>3.4250000000000001E-3</v>
      </c>
      <c r="F31" s="61">
        <v>116</v>
      </c>
      <c r="G31" s="59">
        <v>3.9160000000000002E-3</v>
      </c>
    </row>
    <row r="32" spans="1:255" x14ac:dyDescent="0.1">
      <c r="A32" s="11" t="s">
        <v>344</v>
      </c>
      <c r="B32" s="24">
        <v>296</v>
      </c>
      <c r="C32" s="16">
        <v>9.8230000000000001E-3</v>
      </c>
      <c r="D32" s="24">
        <v>418</v>
      </c>
      <c r="E32" s="59">
        <v>1.4175E-2</v>
      </c>
      <c r="F32" s="61">
        <v>390</v>
      </c>
      <c r="G32" s="59">
        <v>1.3165E-2</v>
      </c>
    </row>
    <row r="33" spans="1:7" x14ac:dyDescent="0.1">
      <c r="A33" s="11" t="s">
        <v>345</v>
      </c>
      <c r="B33" s="24">
        <v>23666</v>
      </c>
      <c r="C33" s="16">
        <v>0.78538399999999997</v>
      </c>
      <c r="D33" s="24">
        <v>24374</v>
      </c>
      <c r="E33" s="59">
        <v>0.826573</v>
      </c>
      <c r="F33" s="61">
        <v>25220</v>
      </c>
      <c r="G33" s="59">
        <v>0.85139399999999998</v>
      </c>
    </row>
    <row r="34" spans="1:7" x14ac:dyDescent="0.1">
      <c r="A34" s="11" t="s">
        <v>346</v>
      </c>
      <c r="B34" s="24">
        <v>1649</v>
      </c>
      <c r="C34" s="16">
        <v>5.4724000000000002E-2</v>
      </c>
      <c r="D34" s="24">
        <v>1408</v>
      </c>
      <c r="E34" s="59">
        <v>4.7747999999999999E-2</v>
      </c>
      <c r="F34" s="61">
        <v>1395</v>
      </c>
      <c r="G34" s="59">
        <v>4.7093000000000003E-2</v>
      </c>
    </row>
    <row r="35" spans="1:7" x14ac:dyDescent="0.1">
      <c r="A35" s="11" t="s">
        <v>347</v>
      </c>
      <c r="B35" s="24">
        <v>304</v>
      </c>
      <c r="C35" s="16">
        <v>1.0088E-2</v>
      </c>
      <c r="D35" s="24">
        <v>499</v>
      </c>
      <c r="E35" s="59">
        <v>1.6922E-2</v>
      </c>
      <c r="F35" s="61">
        <v>542</v>
      </c>
      <c r="G35" s="59">
        <v>1.8297000000000001E-2</v>
      </c>
    </row>
    <row r="36" spans="1:7" x14ac:dyDescent="0.1">
      <c r="A36" s="9" t="s">
        <v>348</v>
      </c>
      <c r="B36" s="15">
        <v>29949</v>
      </c>
      <c r="C36" s="56">
        <v>0.99389300000000003</v>
      </c>
      <c r="D36" s="15">
        <v>28857</v>
      </c>
      <c r="E36" s="60">
        <v>0.97860100000000005</v>
      </c>
      <c r="F36" s="62">
        <v>29128</v>
      </c>
      <c r="G36" s="60">
        <v>0.98332299999999995</v>
      </c>
    </row>
    <row r="37" spans="1:7" x14ac:dyDescent="0.1">
      <c r="A37" s="11"/>
      <c r="B37" s="11"/>
      <c r="C37" s="55"/>
      <c r="D37" s="11"/>
      <c r="F37" s="52"/>
    </row>
    <row r="38" spans="1:7" x14ac:dyDescent="0.1">
      <c r="A38" s="11" t="s">
        <v>349</v>
      </c>
      <c r="B38" s="24">
        <v>184</v>
      </c>
      <c r="C38" s="16">
        <v>6.1060000000000003E-3</v>
      </c>
      <c r="D38" s="24">
        <v>631</v>
      </c>
      <c r="E38" s="59">
        <v>2.1398E-2</v>
      </c>
      <c r="F38" s="61">
        <v>494</v>
      </c>
      <c r="G38" s="59">
        <v>1.6676E-2</v>
      </c>
    </row>
    <row r="39" spans="1:7" x14ac:dyDescent="0.1">
      <c r="A39" s="9" t="s">
        <v>350</v>
      </c>
      <c r="B39" s="15">
        <v>30133</v>
      </c>
      <c r="C39" s="56">
        <v>1</v>
      </c>
      <c r="D39" s="15">
        <v>29488</v>
      </c>
      <c r="E39" s="60">
        <v>1</v>
      </c>
      <c r="F39" s="62">
        <v>29622</v>
      </c>
      <c r="G39" s="60">
        <v>1</v>
      </c>
    </row>
    <row r="40" spans="1:7" x14ac:dyDescent="0.1">
      <c r="A40" s="11"/>
      <c r="B40" s="11"/>
      <c r="C40" s="55"/>
      <c r="D40" s="11"/>
      <c r="F40" s="52"/>
    </row>
    <row r="41" spans="1:7" x14ac:dyDescent="0.1">
      <c r="A41" s="9" t="s">
        <v>351</v>
      </c>
      <c r="B41" s="11"/>
      <c r="C41" s="55"/>
      <c r="D41" s="11"/>
      <c r="F41" s="52"/>
    </row>
    <row r="42" spans="1:7" x14ac:dyDescent="0.1">
      <c r="A42" s="11" t="s">
        <v>352</v>
      </c>
      <c r="B42" s="24">
        <v>5537</v>
      </c>
      <c r="C42" s="16" t="s">
        <v>30</v>
      </c>
      <c r="D42" s="24" t="s">
        <v>30</v>
      </c>
      <c r="E42" s="59" t="s">
        <v>30</v>
      </c>
      <c r="F42" s="61">
        <v>7304.44</v>
      </c>
      <c r="G42" s="59" t="s">
        <v>30</v>
      </c>
    </row>
    <row r="43" spans="1:7" x14ac:dyDescent="0.1">
      <c r="A43" s="9" t="s">
        <v>353</v>
      </c>
      <c r="B43" s="15">
        <v>5537</v>
      </c>
      <c r="C43" s="56" t="s">
        <v>30</v>
      </c>
      <c r="D43" s="15" t="s">
        <v>30</v>
      </c>
      <c r="E43" s="60" t="s">
        <v>30</v>
      </c>
      <c r="F43" s="62">
        <v>7304.44</v>
      </c>
      <c r="G43" s="60" t="s">
        <v>30</v>
      </c>
    </row>
    <row r="44" spans="1:7" x14ac:dyDescent="0.1">
      <c r="A44" s="11"/>
      <c r="B44" s="11"/>
      <c r="C44" s="55"/>
      <c r="D44" s="11"/>
      <c r="F44" s="52"/>
    </row>
    <row r="45" spans="1:7" x14ac:dyDescent="0.1">
      <c r="A45" s="9" t="s">
        <v>354</v>
      </c>
      <c r="B45" s="11"/>
      <c r="C45" s="55"/>
      <c r="D45" s="11"/>
      <c r="F45" s="52"/>
    </row>
    <row r="46" spans="1:7" x14ac:dyDescent="0.1">
      <c r="A46" s="11" t="s">
        <v>355</v>
      </c>
      <c r="B46" s="24">
        <v>4506</v>
      </c>
      <c r="C46" s="16" t="s">
        <v>30</v>
      </c>
      <c r="D46" s="24">
        <v>5598</v>
      </c>
      <c r="E46" s="59" t="s">
        <v>30</v>
      </c>
      <c r="F46" s="61">
        <v>5853</v>
      </c>
      <c r="G46" s="59" t="s">
        <v>30</v>
      </c>
    </row>
    <row r="47" spans="1:7" x14ac:dyDescent="0.1">
      <c r="A47" s="11" t="s">
        <v>231</v>
      </c>
      <c r="B47" s="24">
        <v>25627</v>
      </c>
      <c r="C47" s="16" t="s">
        <v>30</v>
      </c>
      <c r="D47" s="24">
        <v>23890</v>
      </c>
      <c r="E47" s="59" t="s">
        <v>30</v>
      </c>
      <c r="F47" s="61">
        <v>23769</v>
      </c>
      <c r="G47" s="59" t="s">
        <v>30</v>
      </c>
    </row>
    <row r="48" spans="1:7" x14ac:dyDescent="0.1">
      <c r="A48" s="11" t="s">
        <v>356</v>
      </c>
      <c r="B48" s="24">
        <v>29949</v>
      </c>
      <c r="C48" s="16">
        <v>0.99389300000000003</v>
      </c>
      <c r="D48" s="24">
        <v>28857</v>
      </c>
      <c r="E48" s="59">
        <v>0.97860100000000005</v>
      </c>
      <c r="F48" s="61">
        <v>29128</v>
      </c>
      <c r="G48" s="59">
        <v>0.98332299999999995</v>
      </c>
    </row>
    <row r="49" spans="1:7" x14ac:dyDescent="0.1">
      <c r="A49" s="11" t="s">
        <v>357</v>
      </c>
      <c r="B49" s="24">
        <v>4034</v>
      </c>
      <c r="C49" s="16">
        <v>0.13387299999999999</v>
      </c>
      <c r="D49" s="24">
        <v>2158</v>
      </c>
      <c r="E49" s="59">
        <v>7.3181999999999997E-2</v>
      </c>
      <c r="F49" s="61">
        <v>1581</v>
      </c>
      <c r="G49" s="59">
        <v>5.3372000000000003E-2</v>
      </c>
    </row>
    <row r="50" spans="1:7" x14ac:dyDescent="0.1">
      <c r="A50" s="11" t="s">
        <v>358</v>
      </c>
      <c r="B50" s="24">
        <v>3218</v>
      </c>
      <c r="C50" s="16">
        <v>0.106793</v>
      </c>
      <c r="D50" s="24">
        <v>3617</v>
      </c>
      <c r="E50" s="59">
        <v>0.12266000000000001</v>
      </c>
      <c r="F50" s="61">
        <v>3506</v>
      </c>
      <c r="G50" s="59">
        <v>0.118357</v>
      </c>
    </row>
    <row r="51" spans="1:7" x14ac:dyDescent="0.1">
      <c r="A51" s="11" t="s">
        <v>359</v>
      </c>
      <c r="B51" s="24">
        <v>22881</v>
      </c>
      <c r="C51" s="16">
        <v>0.75933300000000004</v>
      </c>
      <c r="D51" s="24">
        <v>23713</v>
      </c>
      <c r="E51" s="59">
        <v>0.80415700000000001</v>
      </c>
      <c r="F51" s="61">
        <v>24535</v>
      </c>
      <c r="G51" s="59">
        <v>0.82826900000000003</v>
      </c>
    </row>
    <row r="52" spans="1:7" x14ac:dyDescent="0.1">
      <c r="A52" s="11" t="s">
        <v>360</v>
      </c>
      <c r="B52" s="24">
        <v>402</v>
      </c>
      <c r="C52" s="16">
        <v>1.3339999999999999E-2</v>
      </c>
      <c r="D52" s="24">
        <v>519</v>
      </c>
      <c r="E52" s="59">
        <v>1.7600000000000001E-2</v>
      </c>
      <c r="F52" s="61">
        <v>506</v>
      </c>
      <c r="G52" s="59">
        <v>1.7080999999999999E-2</v>
      </c>
    </row>
    <row r="53" spans="1:7" x14ac:dyDescent="0.1">
      <c r="A53" s="11" t="s">
        <v>361</v>
      </c>
      <c r="B53" s="24">
        <v>1649</v>
      </c>
      <c r="C53" s="16">
        <v>5.4724000000000002E-2</v>
      </c>
      <c r="D53" s="24">
        <v>1408</v>
      </c>
      <c r="E53" s="59">
        <v>4.7747999999999999E-2</v>
      </c>
      <c r="F53" s="61">
        <v>1395</v>
      </c>
      <c r="G53" s="59">
        <v>4.7093000000000003E-2</v>
      </c>
    </row>
    <row r="54" spans="1:7" x14ac:dyDescent="0.1">
      <c r="A54" s="11" t="s">
        <v>362</v>
      </c>
      <c r="B54" s="24">
        <v>1649</v>
      </c>
      <c r="C54" s="16">
        <v>5.4724000000000002E-2</v>
      </c>
      <c r="D54" s="24">
        <v>1408</v>
      </c>
      <c r="E54" s="59">
        <v>4.7747999999999999E-2</v>
      </c>
      <c r="F54" s="61">
        <v>1395</v>
      </c>
      <c r="G54" s="59">
        <v>4.7093000000000003E-2</v>
      </c>
    </row>
    <row r="55" spans="1:7" x14ac:dyDescent="0.1">
      <c r="A55" s="11" t="s">
        <v>363</v>
      </c>
      <c r="B55" s="24">
        <v>28300</v>
      </c>
      <c r="C55" s="16">
        <v>0.93916900000000003</v>
      </c>
      <c r="D55" s="24">
        <v>27449</v>
      </c>
      <c r="E55" s="59">
        <v>0.93085300000000004</v>
      </c>
      <c r="F55" s="61">
        <v>27733</v>
      </c>
      <c r="G55" s="59">
        <v>0.93622899999999998</v>
      </c>
    </row>
    <row r="56" spans="1:7" x14ac:dyDescent="0.1">
      <c r="A56" s="11" t="s">
        <v>364</v>
      </c>
      <c r="B56" s="24">
        <v>23666</v>
      </c>
      <c r="C56" s="16">
        <v>0.78538399999999997</v>
      </c>
      <c r="D56" s="24">
        <v>24374</v>
      </c>
      <c r="E56" s="59">
        <v>0.826573</v>
      </c>
      <c r="F56" s="61">
        <v>25220</v>
      </c>
      <c r="G56" s="59">
        <v>0.85139399999999998</v>
      </c>
    </row>
    <row r="57" spans="1:7" x14ac:dyDescent="0.1">
      <c r="A57" s="11" t="s">
        <v>365</v>
      </c>
      <c r="B57" s="24">
        <v>23666</v>
      </c>
      <c r="C57" s="16">
        <v>0.78538399999999997</v>
      </c>
      <c r="D57" s="24">
        <v>24374</v>
      </c>
      <c r="E57" s="59">
        <v>0.826573</v>
      </c>
      <c r="F57" s="61">
        <v>25220</v>
      </c>
      <c r="G57" s="59">
        <v>0.85139399999999998</v>
      </c>
    </row>
    <row r="58" spans="1:7" x14ac:dyDescent="0.1">
      <c r="A58" s="11" t="s">
        <v>366</v>
      </c>
      <c r="B58" s="24">
        <v>184</v>
      </c>
      <c r="C58" s="16">
        <v>6.1060000000000003E-3</v>
      </c>
      <c r="D58" s="24">
        <v>631</v>
      </c>
      <c r="E58" s="59">
        <v>2.1398E-2</v>
      </c>
      <c r="F58" s="61">
        <v>494</v>
      </c>
      <c r="G58" s="59">
        <v>1.6676E-2</v>
      </c>
    </row>
    <row r="59" spans="1:7" x14ac:dyDescent="0.1">
      <c r="A59" s="11"/>
      <c r="B59" s="11"/>
      <c r="C59" s="55"/>
      <c r="D59" s="11"/>
      <c r="F59" s="52"/>
    </row>
    <row r="60" spans="1:7" x14ac:dyDescent="0.1">
      <c r="A60" s="9" t="s">
        <v>367</v>
      </c>
      <c r="B60" s="11"/>
      <c r="C60" s="55"/>
      <c r="D60" s="11"/>
      <c r="F60" s="52"/>
    </row>
    <row r="61" spans="1:7" x14ac:dyDescent="0.1">
      <c r="A61" s="11" t="s">
        <v>368</v>
      </c>
      <c r="B61" s="26">
        <v>2.2513390000000002</v>
      </c>
      <c r="C61" s="16" t="s">
        <v>30</v>
      </c>
      <c r="D61" s="26">
        <v>2.1435620000000002</v>
      </c>
      <c r="E61" s="59" t="s">
        <v>30</v>
      </c>
      <c r="F61" s="63">
        <v>2.0742639999999999</v>
      </c>
      <c r="G61" s="59" t="s">
        <v>30</v>
      </c>
    </row>
    <row r="62" spans="1:7" x14ac:dyDescent="0.1">
      <c r="A62" s="11" t="s">
        <v>369</v>
      </c>
      <c r="B62" s="26">
        <v>2.6471930000000001</v>
      </c>
      <c r="C62" s="16" t="s">
        <v>30</v>
      </c>
      <c r="D62" s="26">
        <v>2.6458499999999998</v>
      </c>
      <c r="E62" s="59" t="s">
        <v>30</v>
      </c>
      <c r="F62" s="63">
        <v>2.5850420000000001</v>
      </c>
      <c r="G62" s="59" t="s">
        <v>30</v>
      </c>
    </row>
    <row r="63" spans="1:7" x14ac:dyDescent="0.1">
      <c r="A63" s="11" t="s">
        <v>370</v>
      </c>
      <c r="B63" s="26">
        <v>2.6310280000000001</v>
      </c>
      <c r="C63" s="16" t="s">
        <v>30</v>
      </c>
      <c r="D63" s="26">
        <v>2.589232</v>
      </c>
      <c r="E63" s="59" t="s">
        <v>30</v>
      </c>
      <c r="F63" s="63">
        <v>2.5419320000000001</v>
      </c>
      <c r="G63" s="59" t="s">
        <v>30</v>
      </c>
    </row>
    <row r="64" spans="1:7" x14ac:dyDescent="0.1">
      <c r="A64" s="11" t="s">
        <v>371</v>
      </c>
      <c r="B64" s="26">
        <v>0.14486499999999999</v>
      </c>
      <c r="C64" s="16" t="s">
        <v>30</v>
      </c>
      <c r="D64" s="26">
        <v>0.126334</v>
      </c>
      <c r="E64" s="59" t="s">
        <v>30</v>
      </c>
      <c r="F64" s="63">
        <v>0.121738</v>
      </c>
      <c r="G64" s="59" t="s">
        <v>30</v>
      </c>
    </row>
    <row r="65" spans="1:7" x14ac:dyDescent="0.1">
      <c r="A65" s="11" t="s">
        <v>372</v>
      </c>
      <c r="B65" s="26">
        <v>2.4941110000000002</v>
      </c>
      <c r="C65" s="16" t="s">
        <v>30</v>
      </c>
      <c r="D65" s="26">
        <v>2.4656820000000002</v>
      </c>
      <c r="E65" s="59" t="s">
        <v>30</v>
      </c>
      <c r="F65" s="63">
        <v>2.3871639999999998</v>
      </c>
      <c r="G65" s="59" t="s">
        <v>30</v>
      </c>
    </row>
    <row r="66" spans="1:7" x14ac:dyDescent="0.1">
      <c r="A66" s="11" t="s">
        <v>373</v>
      </c>
      <c r="B66" s="26">
        <v>2.932652</v>
      </c>
      <c r="C66" s="16" t="s">
        <v>30</v>
      </c>
      <c r="D66" s="26">
        <v>3.0434510000000001</v>
      </c>
      <c r="E66" s="59" t="s">
        <v>30</v>
      </c>
      <c r="F66" s="63">
        <v>2.9749919999999999</v>
      </c>
      <c r="G66" s="59" t="s">
        <v>30</v>
      </c>
    </row>
    <row r="67" spans="1:7" x14ac:dyDescent="0.1">
      <c r="A67" s="11" t="s">
        <v>374</v>
      </c>
      <c r="B67" s="26">
        <v>2.9147439999999998</v>
      </c>
      <c r="C67" s="16" t="s">
        <v>30</v>
      </c>
      <c r="D67" s="26">
        <v>2.9783249999999999</v>
      </c>
      <c r="E67" s="59" t="s">
        <v>30</v>
      </c>
      <c r="F67" s="63">
        <v>2.925379</v>
      </c>
      <c r="G67" s="59" t="s">
        <v>30</v>
      </c>
    </row>
    <row r="68" spans="1:7" x14ac:dyDescent="0.1">
      <c r="A68" s="11" t="s">
        <v>375</v>
      </c>
      <c r="B68" s="26">
        <v>0.16048599999999999</v>
      </c>
      <c r="C68" s="16" t="s">
        <v>30</v>
      </c>
      <c r="D68" s="26">
        <v>0.145319</v>
      </c>
      <c r="E68" s="59" t="s">
        <v>30</v>
      </c>
      <c r="F68" s="63">
        <v>0.140102</v>
      </c>
      <c r="G68" s="59" t="s">
        <v>30</v>
      </c>
    </row>
    <row r="69" spans="1:7" x14ac:dyDescent="0.1">
      <c r="A69" s="11"/>
      <c r="B69" s="11"/>
      <c r="C69" s="55"/>
      <c r="D69" s="11"/>
      <c r="F69" s="52"/>
    </row>
    <row r="70" spans="1:7" x14ac:dyDescent="0.1">
      <c r="A70" s="9" t="s">
        <v>376</v>
      </c>
      <c r="B70" s="11"/>
      <c r="C70" s="55"/>
      <c r="D70" s="11"/>
      <c r="F70" s="52"/>
    </row>
    <row r="71" spans="1:7" x14ac:dyDescent="0.1">
      <c r="A71" s="11" t="s">
        <v>377</v>
      </c>
      <c r="B71" s="24">
        <v>6745.1653409999999</v>
      </c>
      <c r="C71" s="16">
        <v>0.22384645873299999</v>
      </c>
      <c r="D71" s="24">
        <v>5382.0222510000003</v>
      </c>
      <c r="E71" s="59">
        <v>0.18251567590199999</v>
      </c>
      <c r="F71" s="61">
        <v>4857.8045750000001</v>
      </c>
      <c r="G71" s="59">
        <v>0.163993132638</v>
      </c>
    </row>
    <row r="72" spans="1:7" x14ac:dyDescent="0.1">
      <c r="A72" s="11" t="s">
        <v>378</v>
      </c>
      <c r="B72" s="24">
        <v>2912.0453560000001</v>
      </c>
      <c r="C72" s="16">
        <v>9.6639742341999998E-2</v>
      </c>
      <c r="D72" s="24">
        <v>2972.7316649999998</v>
      </c>
      <c r="E72" s="59">
        <v>0.10081157301300001</v>
      </c>
      <c r="F72" s="61">
        <v>3626.7199770000002</v>
      </c>
      <c r="G72" s="59">
        <v>0.12243332580500001</v>
      </c>
    </row>
    <row r="73" spans="1:7" x14ac:dyDescent="0.1">
      <c r="A73" s="11" t="s">
        <v>379</v>
      </c>
      <c r="B73" s="24">
        <v>2856.1274579999999</v>
      </c>
      <c r="C73" s="16">
        <v>9.4784039358999997E-2</v>
      </c>
      <c r="D73" s="24">
        <v>3468.6915760000002</v>
      </c>
      <c r="E73" s="59">
        <v>0.11763061503</v>
      </c>
      <c r="F73" s="61">
        <v>2370.2940450000001</v>
      </c>
      <c r="G73" s="59">
        <v>8.0018028660999996E-2</v>
      </c>
    </row>
    <row r="74" spans="1:7" x14ac:dyDescent="0.1">
      <c r="A74" s="11" t="s">
        <v>380</v>
      </c>
      <c r="B74" s="24">
        <v>3343.1150200000002</v>
      </c>
      <c r="C74" s="16">
        <v>0.110945309793</v>
      </c>
      <c r="D74" s="24">
        <v>2207.9518859999998</v>
      </c>
      <c r="E74" s="59">
        <v>7.4876284794000006E-2</v>
      </c>
      <c r="F74" s="61">
        <v>2411.16338</v>
      </c>
      <c r="G74" s="59">
        <v>8.1397723988999998E-2</v>
      </c>
    </row>
    <row r="75" spans="1:7" x14ac:dyDescent="0.1">
      <c r="A75" s="11" t="s">
        <v>381</v>
      </c>
      <c r="B75" s="24">
        <v>1720.215586</v>
      </c>
      <c r="C75" s="16">
        <v>5.7087431918000003E-2</v>
      </c>
      <c r="D75" s="24">
        <v>2311.7621490000001</v>
      </c>
      <c r="E75" s="59">
        <v>7.8396708797000003E-2</v>
      </c>
      <c r="F75" s="61">
        <v>3612.1075639999999</v>
      </c>
      <c r="G75" s="59">
        <v>0.12194002984299999</v>
      </c>
    </row>
    <row r="76" spans="1:7" x14ac:dyDescent="0.1">
      <c r="A76" s="11" t="s">
        <v>382</v>
      </c>
      <c r="B76" s="24">
        <v>17576.668761000001</v>
      </c>
      <c r="C76" s="16">
        <v>0.58330298214599996</v>
      </c>
      <c r="D76" s="24">
        <v>16343.159527</v>
      </c>
      <c r="E76" s="59">
        <v>0.55423085753500001</v>
      </c>
      <c r="F76" s="61">
        <v>16878.089541000001</v>
      </c>
      <c r="G76" s="59">
        <v>0.56978224093600005</v>
      </c>
    </row>
    <row r="77" spans="1:7" x14ac:dyDescent="0.1">
      <c r="A77" s="11" t="s">
        <v>383</v>
      </c>
      <c r="B77" s="24">
        <v>12372.331238999999</v>
      </c>
      <c r="C77" s="16">
        <v>0.41059075561699998</v>
      </c>
      <c r="D77" s="24">
        <v>12513.840472</v>
      </c>
      <c r="E77" s="59">
        <v>0.42437060743400001</v>
      </c>
      <c r="F77" s="61">
        <v>12249.910459000001</v>
      </c>
      <c r="G77" s="59">
        <v>0.41354096479000002</v>
      </c>
    </row>
    <row r="78" spans="1:7" x14ac:dyDescent="0.1">
      <c r="A78" s="11"/>
      <c r="B78" s="11"/>
      <c r="C78" s="55"/>
      <c r="D78" s="11"/>
      <c r="F78" s="52"/>
    </row>
    <row r="79" spans="1:7" x14ac:dyDescent="0.1">
      <c r="A79" s="11" t="s">
        <v>384</v>
      </c>
      <c r="B79" s="24">
        <v>365</v>
      </c>
      <c r="C79" s="16" t="s">
        <v>30</v>
      </c>
      <c r="D79" s="24">
        <v>340</v>
      </c>
      <c r="E79" s="59" t="s">
        <v>30</v>
      </c>
      <c r="F79" s="61">
        <v>334</v>
      </c>
      <c r="G79" s="59" t="s">
        <v>30</v>
      </c>
    </row>
    <row r="80" spans="1:7" x14ac:dyDescent="0.1">
      <c r="A80" s="11" t="s">
        <v>385</v>
      </c>
      <c r="B80" s="24">
        <v>292.78255100000001</v>
      </c>
      <c r="C80" s="16" t="s">
        <v>30</v>
      </c>
      <c r="D80" s="24">
        <v>272.97124600000001</v>
      </c>
      <c r="E80" s="59" t="s">
        <v>30</v>
      </c>
      <c r="F80" s="61">
        <v>261.11838</v>
      </c>
      <c r="G80" s="59" t="s">
        <v>30</v>
      </c>
    </row>
    <row r="81" spans="1:7" x14ac:dyDescent="0.1">
      <c r="A81" s="11" t="s">
        <v>386</v>
      </c>
      <c r="B81" s="24">
        <v>234.22604100000001</v>
      </c>
      <c r="C81" s="16" t="s">
        <v>30</v>
      </c>
      <c r="D81" s="24">
        <v>208.99360999999999</v>
      </c>
      <c r="E81" s="59" t="s">
        <v>30</v>
      </c>
      <c r="F81" s="61">
        <v>214.84423699999999</v>
      </c>
      <c r="G81" s="59" t="s">
        <v>30</v>
      </c>
    </row>
    <row r="82" spans="1:7" x14ac:dyDescent="0.1">
      <c r="A82" s="11" t="s">
        <v>387</v>
      </c>
      <c r="B82" s="24">
        <v>193.49107699999999</v>
      </c>
      <c r="C82" s="16" t="s">
        <v>30</v>
      </c>
      <c r="D82" s="24">
        <v>167.19488799999999</v>
      </c>
      <c r="E82" s="59" t="s">
        <v>30</v>
      </c>
      <c r="F82" s="61">
        <v>159.48052999999999</v>
      </c>
      <c r="G82" s="59" t="s">
        <v>30</v>
      </c>
    </row>
    <row r="83" spans="1:7" x14ac:dyDescent="0.1">
      <c r="A83" s="11" t="s">
        <v>388</v>
      </c>
      <c r="B83" s="24">
        <v>149.36153300000001</v>
      </c>
      <c r="C83" s="16" t="s">
        <v>30</v>
      </c>
      <c r="D83" s="24">
        <v>122.83706100000001</v>
      </c>
      <c r="E83" s="59" t="s">
        <v>30</v>
      </c>
      <c r="F83" s="61">
        <v>126.42757</v>
      </c>
      <c r="G83" s="59" t="s">
        <v>30</v>
      </c>
    </row>
    <row r="84" spans="1:7" x14ac:dyDescent="0.1">
      <c r="A84" s="11" t="s">
        <v>389</v>
      </c>
      <c r="B84" s="24">
        <v>1234.861202</v>
      </c>
      <c r="C84" s="16" t="s">
        <v>30</v>
      </c>
      <c r="D84" s="24">
        <v>1111.996805</v>
      </c>
      <c r="E84" s="59" t="s">
        <v>30</v>
      </c>
      <c r="F84" s="61">
        <v>1095.870717</v>
      </c>
      <c r="G84" s="59" t="s">
        <v>30</v>
      </c>
    </row>
    <row r="85" spans="1:7" x14ac:dyDescent="0.1">
      <c r="A85" s="11" t="s">
        <v>390</v>
      </c>
      <c r="B85" s="24">
        <v>414.13879800000001</v>
      </c>
      <c r="C85" s="16" t="s">
        <v>30</v>
      </c>
      <c r="D85" s="24">
        <v>296.00319500000001</v>
      </c>
      <c r="E85" s="59" t="s">
        <v>30</v>
      </c>
      <c r="F85" s="61">
        <v>299.12928299999999</v>
      </c>
      <c r="G85" s="59" t="s">
        <v>30</v>
      </c>
    </row>
    <row r="86" spans="1:7" x14ac:dyDescent="0.1">
      <c r="A86" s="11" t="s">
        <v>391</v>
      </c>
      <c r="B86" s="24" t="s">
        <v>30</v>
      </c>
      <c r="C86" s="16" t="s">
        <v>30</v>
      </c>
      <c r="D86" s="24" t="s">
        <v>30</v>
      </c>
      <c r="E86" s="59" t="s">
        <v>30</v>
      </c>
      <c r="F86" s="61">
        <v>407</v>
      </c>
      <c r="G86" s="59" t="s">
        <v>30</v>
      </c>
    </row>
    <row r="87" spans="1:7" x14ac:dyDescent="0.1">
      <c r="A87" s="11"/>
      <c r="B87" s="11"/>
      <c r="C87" s="55"/>
      <c r="D87" s="11"/>
      <c r="F87" s="52"/>
    </row>
    <row r="88" spans="1:7" x14ac:dyDescent="0.1">
      <c r="A88" s="11" t="s">
        <v>392</v>
      </c>
      <c r="B88" s="24">
        <v>56</v>
      </c>
      <c r="C88" s="16" t="s">
        <v>30</v>
      </c>
      <c r="D88" s="24">
        <v>64</v>
      </c>
      <c r="E88" s="59" t="s">
        <v>30</v>
      </c>
      <c r="F88" s="61">
        <v>64</v>
      </c>
      <c r="G88" s="59" t="s">
        <v>30</v>
      </c>
    </row>
    <row r="89" spans="1:7" x14ac:dyDescent="0.1">
      <c r="A89" s="11" t="s">
        <v>393</v>
      </c>
      <c r="B89" s="24">
        <v>22.5</v>
      </c>
      <c r="C89" s="16" t="s">
        <v>30</v>
      </c>
      <c r="D89" s="24">
        <v>22.75</v>
      </c>
      <c r="E89" s="59" t="s">
        <v>30</v>
      </c>
      <c r="F89" s="61">
        <v>19.75</v>
      </c>
      <c r="G89" s="59" t="s">
        <v>30</v>
      </c>
    </row>
    <row r="90" spans="1:7" x14ac:dyDescent="0.1">
      <c r="A90" s="11" t="s">
        <v>394</v>
      </c>
      <c r="B90" s="24">
        <v>22.5</v>
      </c>
      <c r="C90" s="16" t="s">
        <v>30</v>
      </c>
      <c r="D90" s="24">
        <v>22.75</v>
      </c>
      <c r="E90" s="59" t="s">
        <v>30</v>
      </c>
      <c r="F90" s="61">
        <v>19.75</v>
      </c>
      <c r="G90" s="59" t="s">
        <v>30</v>
      </c>
    </row>
    <row r="91" spans="1:7" x14ac:dyDescent="0.1">
      <c r="A91" s="11" t="s">
        <v>395</v>
      </c>
      <c r="B91" s="24">
        <v>22.5</v>
      </c>
      <c r="C91" s="16" t="s">
        <v>30</v>
      </c>
      <c r="D91" s="24">
        <v>22.75</v>
      </c>
      <c r="E91" s="59" t="s">
        <v>30</v>
      </c>
      <c r="F91" s="61">
        <v>19.75</v>
      </c>
      <c r="G91" s="59" t="s">
        <v>30</v>
      </c>
    </row>
    <row r="92" spans="1:7" x14ac:dyDescent="0.1">
      <c r="A92" s="11" t="s">
        <v>396</v>
      </c>
      <c r="B92" s="24">
        <v>22.5</v>
      </c>
      <c r="C92" s="16" t="s">
        <v>30</v>
      </c>
      <c r="D92" s="24">
        <v>22.75</v>
      </c>
      <c r="E92" s="59" t="s">
        <v>30</v>
      </c>
      <c r="F92" s="61">
        <v>19.75</v>
      </c>
      <c r="G92" s="59" t="s">
        <v>30</v>
      </c>
    </row>
    <row r="93" spans="1:7" x14ac:dyDescent="0.1">
      <c r="A93" s="11" t="s">
        <v>397</v>
      </c>
      <c r="B93" s="24">
        <v>146</v>
      </c>
      <c r="C93" s="16" t="s">
        <v>30</v>
      </c>
      <c r="D93" s="24">
        <v>155</v>
      </c>
      <c r="E93" s="59" t="s">
        <v>30</v>
      </c>
      <c r="F93" s="61">
        <v>143</v>
      </c>
      <c r="G93" s="59" t="s">
        <v>30</v>
      </c>
    </row>
    <row r="94" spans="1:7" x14ac:dyDescent="0.1">
      <c r="A94" s="11" t="s">
        <v>398</v>
      </c>
      <c r="B94" s="24">
        <v>23</v>
      </c>
      <c r="C94" s="16" t="s">
        <v>30</v>
      </c>
      <c r="D94" s="24">
        <v>164</v>
      </c>
      <c r="E94" s="59" t="s">
        <v>30</v>
      </c>
      <c r="F94" s="61">
        <v>148</v>
      </c>
      <c r="G94" s="59" t="s">
        <v>30</v>
      </c>
    </row>
    <row r="95" spans="1:7" x14ac:dyDescent="0.1">
      <c r="A95" s="11"/>
      <c r="B95" s="11"/>
      <c r="C95" s="55"/>
      <c r="D95" s="11"/>
      <c r="F95" s="52"/>
    </row>
    <row r="96" spans="1:7" x14ac:dyDescent="0.1">
      <c r="A96" s="11" t="s">
        <v>399</v>
      </c>
      <c r="B96" s="24">
        <v>14507</v>
      </c>
      <c r="C96" s="16" t="s">
        <v>30</v>
      </c>
      <c r="D96" s="24">
        <v>17555</v>
      </c>
      <c r="E96" s="59" t="s">
        <v>30</v>
      </c>
      <c r="F96" s="61">
        <v>16511</v>
      </c>
      <c r="G96" s="59" t="s">
        <v>30</v>
      </c>
    </row>
    <row r="97" spans="1:7" x14ac:dyDescent="0.1">
      <c r="A97" s="11" t="s">
        <v>400</v>
      </c>
      <c r="B97" s="24">
        <v>102</v>
      </c>
      <c r="C97" s="16" t="s">
        <v>30</v>
      </c>
      <c r="D97" s="24">
        <v>270</v>
      </c>
      <c r="E97" s="59" t="s">
        <v>30</v>
      </c>
      <c r="F97" s="61">
        <v>134</v>
      </c>
      <c r="G97" s="59" t="s">
        <v>30</v>
      </c>
    </row>
    <row r="98" spans="1:7" x14ac:dyDescent="0.1">
      <c r="A98" s="11" t="s">
        <v>401</v>
      </c>
      <c r="B98" s="24">
        <v>118</v>
      </c>
      <c r="C98" s="16" t="s">
        <v>30</v>
      </c>
      <c r="D98" s="24">
        <v>125</v>
      </c>
      <c r="E98" s="59" t="s">
        <v>30</v>
      </c>
      <c r="F98" s="61">
        <v>64</v>
      </c>
      <c r="G98" s="59" t="s">
        <v>30</v>
      </c>
    </row>
    <row r="99" spans="1:7" x14ac:dyDescent="0.1">
      <c r="A99" s="11" t="s">
        <v>402</v>
      </c>
      <c r="B99" s="24">
        <v>15</v>
      </c>
      <c r="C99" s="16" t="s">
        <v>30</v>
      </c>
      <c r="D99" s="24">
        <v>90</v>
      </c>
      <c r="E99" s="59" t="s">
        <v>30</v>
      </c>
      <c r="F99" s="61">
        <v>65</v>
      </c>
      <c r="G99" s="59" t="s">
        <v>30</v>
      </c>
    </row>
    <row r="100" spans="1:7" x14ac:dyDescent="0.1">
      <c r="A100" s="11" t="s">
        <v>403</v>
      </c>
      <c r="B100" s="24">
        <v>4</v>
      </c>
      <c r="C100" s="16" t="s">
        <v>30</v>
      </c>
      <c r="D100" s="24">
        <v>71</v>
      </c>
      <c r="E100" s="59" t="s">
        <v>30</v>
      </c>
      <c r="F100" s="61">
        <v>45</v>
      </c>
      <c r="G100" s="59" t="s">
        <v>30</v>
      </c>
    </row>
    <row r="101" spans="1:7" x14ac:dyDescent="0.1">
      <c r="A101" s="11" t="s">
        <v>404</v>
      </c>
      <c r="B101" s="24">
        <v>14746</v>
      </c>
      <c r="C101" s="16" t="s">
        <v>30</v>
      </c>
      <c r="D101" s="24">
        <v>18111</v>
      </c>
      <c r="E101" s="59" t="s">
        <v>30</v>
      </c>
      <c r="F101" s="61">
        <v>16819</v>
      </c>
      <c r="G101" s="59" t="s">
        <v>30</v>
      </c>
    </row>
    <row r="102" spans="1:7" x14ac:dyDescent="0.1">
      <c r="A102" s="11" t="s">
        <v>405</v>
      </c>
      <c r="B102" s="24">
        <v>90</v>
      </c>
      <c r="C102" s="16" t="s">
        <v>30</v>
      </c>
      <c r="D102" s="24">
        <v>272</v>
      </c>
      <c r="E102" s="59" t="s">
        <v>30</v>
      </c>
      <c r="F102" s="61">
        <v>160</v>
      </c>
      <c r="G102" s="59" t="s">
        <v>30</v>
      </c>
    </row>
    <row r="103" spans="1:7" x14ac:dyDescent="0.1">
      <c r="A103" s="11" t="s">
        <v>406</v>
      </c>
      <c r="B103" s="24">
        <v>14836</v>
      </c>
      <c r="C103" s="16" t="s">
        <v>30</v>
      </c>
      <c r="D103" s="24">
        <v>18383</v>
      </c>
      <c r="E103" s="59" t="s">
        <v>30</v>
      </c>
      <c r="F103" s="61">
        <v>16979</v>
      </c>
      <c r="G103" s="59" t="s">
        <v>30</v>
      </c>
    </row>
    <row r="104" spans="1:7" x14ac:dyDescent="0.1">
      <c r="A104" s="11"/>
      <c r="B104" s="11"/>
      <c r="C104" s="55"/>
      <c r="D104" s="11"/>
      <c r="F104" s="52"/>
    </row>
    <row r="105" spans="1:7" x14ac:dyDescent="0.1">
      <c r="A105" s="9" t="s">
        <v>407</v>
      </c>
      <c r="B105" s="11"/>
      <c r="C105" s="55"/>
      <c r="D105" s="11"/>
      <c r="F105" s="52"/>
    </row>
    <row r="106" spans="1:7" x14ac:dyDescent="0.1">
      <c r="A106" s="11" t="s">
        <v>157</v>
      </c>
      <c r="B106" s="34">
        <v>45351</v>
      </c>
      <c r="C106" s="16" t="s">
        <v>30</v>
      </c>
      <c r="D106" s="34">
        <v>45351</v>
      </c>
      <c r="E106" s="59" t="s">
        <v>30</v>
      </c>
      <c r="F106" s="64">
        <v>45351</v>
      </c>
      <c r="G106" s="59" t="s">
        <v>30</v>
      </c>
    </row>
    <row r="107" spans="1:7" ht="56.25" x14ac:dyDescent="0.1">
      <c r="A107" s="40" t="s">
        <v>78</v>
      </c>
      <c r="B107" s="12"/>
      <c r="C107" s="12"/>
      <c r="D107" s="12"/>
    </row>
  </sheetData>
  <mergeCells count="6">
    <mergeCell ref="B14:C14"/>
    <mergeCell ref="D14:E14"/>
    <mergeCell ref="F14:G14"/>
    <mergeCell ref="B26:C26"/>
    <mergeCell ref="D26:E26"/>
    <mergeCell ref="F26:G26"/>
  </mergeCells>
  <phoneticPr fontId="0" type="noConversion"/>
  <pageMargins left="0.2" right="0.2" top="0.5" bottom="0.5" header="0.5" footer="0.5"/>
  <pageSetup fitToWidth="0" fitToHeight="0" orientation="landscape" horizontalDpi="0" verticalDpi="0"/>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DA51B-7476-48D1-B6BA-CAB3BA2AE54B}">
  <sheetPr codeName="Sheet9">
    <outlinePr summaryBelow="0" summaryRight="0"/>
    <pageSetUpPr autoPageBreaks="0"/>
  </sheetPr>
  <dimension ref="A5:IU128"/>
  <sheetViews>
    <sheetView workbookViewId="0">
      <selection activeCell="A28" sqref="A28"/>
    </sheetView>
  </sheetViews>
  <sheetFormatPr defaultColWidth="8.76171875" defaultRowHeight="10.5" x14ac:dyDescent="0.1"/>
  <cols>
    <col min="1" max="1" width="20.765625" customWidth="1"/>
    <col min="2" max="2" width="22.7890625" customWidth="1"/>
    <col min="3" max="3" width="15.77734375" customWidth="1"/>
    <col min="4" max="4" width="12.80859375" customWidth="1"/>
    <col min="5" max="5" width="19.8203125" customWidth="1"/>
    <col min="6" max="7" width="15.77734375" customWidth="1"/>
    <col min="8" max="8" width="10.78515625" customWidth="1"/>
    <col min="9" max="9" width="16.71875" customWidth="1"/>
    <col min="10" max="10" width="7.8203125" customWidth="1"/>
  </cols>
  <sheetData>
    <row r="5" spans="1:255" ht="16.5" x14ac:dyDescent="0.2">
      <c r="A5" s="1" t="s">
        <v>408</v>
      </c>
    </row>
    <row r="7" spans="1:255" ht="19.5" x14ac:dyDescent="0.1">
      <c r="A7" s="2" t="s">
        <v>409</v>
      </c>
      <c r="B7" s="3" t="s">
        <v>85</v>
      </c>
      <c r="C7" t="s">
        <v>86</v>
      </c>
      <c r="D7" s="4" t="s">
        <v>4</v>
      </c>
      <c r="E7" s="3" t="s">
        <v>88</v>
      </c>
      <c r="F7" t="s">
        <v>410</v>
      </c>
    </row>
    <row r="8" spans="1:255" x14ac:dyDescent="0.1">
      <c r="A8" s="4"/>
      <c r="B8" s="3" t="s">
        <v>2</v>
      </c>
      <c r="C8" t="s">
        <v>87</v>
      </c>
      <c r="D8" s="4" t="s">
        <v>4</v>
      </c>
      <c r="E8" s="3" t="s">
        <v>5</v>
      </c>
      <c r="F8" t="s">
        <v>6</v>
      </c>
    </row>
    <row r="9" spans="1:255" x14ac:dyDescent="0.1">
      <c r="A9" s="4"/>
      <c r="B9" s="3" t="s">
        <v>9</v>
      </c>
      <c r="C9" t="s">
        <v>10</v>
      </c>
      <c r="D9" s="4" t="s">
        <v>4</v>
      </c>
      <c r="E9" s="3" t="s">
        <v>11</v>
      </c>
      <c r="F9" s="5" t="s">
        <v>12</v>
      </c>
    </row>
    <row r="12" spans="1:255" x14ac:dyDescent="0.1">
      <c r="A12" s="6" t="s">
        <v>411</v>
      </c>
      <c r="B12" s="6"/>
      <c r="C12" s="6"/>
      <c r="D12" s="6"/>
      <c r="E12" s="6"/>
      <c r="F12" s="6"/>
      <c r="G12" s="6"/>
      <c r="H12" s="6"/>
      <c r="I12" s="6"/>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71"/>
      <c r="BN12" s="71"/>
      <c r="BO12" s="71"/>
      <c r="BP12" s="71"/>
      <c r="BQ12" s="71"/>
      <c r="BR12" s="71"/>
      <c r="BS12" s="71"/>
      <c r="BT12" s="71"/>
      <c r="BU12" s="71"/>
      <c r="BV12" s="71"/>
      <c r="BW12" s="71"/>
      <c r="BX12" s="71"/>
      <c r="BY12" s="71"/>
      <c r="BZ12" s="71"/>
      <c r="CA12" s="71"/>
      <c r="CB12" s="71"/>
      <c r="CC12" s="71"/>
      <c r="CD12" s="71"/>
      <c r="CE12" s="71"/>
      <c r="CF12" s="71"/>
      <c r="CG12" s="71"/>
      <c r="CH12" s="71"/>
      <c r="CI12" s="71"/>
      <c r="CJ12" s="71"/>
      <c r="CK12" s="71"/>
      <c r="CL12" s="71"/>
      <c r="CM12" s="71"/>
      <c r="CN12" s="71"/>
      <c r="CO12" s="71"/>
      <c r="CP12" s="71"/>
      <c r="CQ12" s="71"/>
      <c r="CR12" s="71"/>
      <c r="CS12" s="71"/>
      <c r="CT12" s="71"/>
      <c r="CU12" s="71"/>
      <c r="CV12" s="71"/>
      <c r="CW12" s="71"/>
      <c r="CX12" s="71"/>
      <c r="CY12" s="71"/>
      <c r="CZ12" s="71"/>
      <c r="DA12" s="71"/>
      <c r="DB12" s="71"/>
      <c r="DC12" s="71"/>
      <c r="DD12" s="71"/>
      <c r="DE12" s="71"/>
      <c r="DF12" s="71"/>
      <c r="DG12" s="71"/>
      <c r="DH12" s="71"/>
      <c r="DI12" s="71"/>
      <c r="DJ12" s="71"/>
      <c r="DK12" s="71"/>
      <c r="DL12" s="71"/>
      <c r="DM12" s="71"/>
      <c r="DN12" s="71"/>
      <c r="DO12" s="71"/>
      <c r="DP12" s="71"/>
      <c r="DQ12" s="71"/>
      <c r="DR12" s="71"/>
      <c r="DS12" s="71"/>
      <c r="DT12" s="71"/>
      <c r="DU12" s="71"/>
      <c r="DV12" s="71"/>
      <c r="DW12" s="71"/>
      <c r="DX12" s="71"/>
      <c r="DY12" s="71"/>
      <c r="DZ12" s="71"/>
      <c r="EA12" s="71"/>
      <c r="EB12" s="71"/>
      <c r="EC12" s="71"/>
      <c r="ED12" s="71"/>
      <c r="EE12" s="71"/>
      <c r="EF12" s="71"/>
      <c r="EG12" s="71"/>
      <c r="EH12" s="71"/>
      <c r="EI12" s="71"/>
      <c r="EJ12" s="71"/>
      <c r="EK12" s="71"/>
      <c r="EL12" s="71"/>
      <c r="EM12" s="71"/>
      <c r="EN12" s="71"/>
      <c r="EO12" s="71"/>
      <c r="EP12" s="71"/>
      <c r="EQ12" s="71"/>
      <c r="ER12" s="71"/>
      <c r="ES12" s="71"/>
      <c r="ET12" s="71"/>
      <c r="EU12" s="71"/>
      <c r="EV12" s="71"/>
      <c r="EW12" s="71"/>
      <c r="EX12" s="71"/>
      <c r="EY12" s="71"/>
      <c r="EZ12" s="71"/>
      <c r="FA12" s="71"/>
      <c r="FB12" s="71"/>
      <c r="FC12" s="71"/>
      <c r="FD12" s="71"/>
      <c r="FE12" s="71"/>
      <c r="FF12" s="71"/>
      <c r="FG12" s="71"/>
      <c r="FH12" s="71"/>
      <c r="FI12" s="71"/>
      <c r="FJ12" s="71"/>
      <c r="FK12" s="71"/>
      <c r="FL12" s="71"/>
      <c r="FM12" s="71"/>
      <c r="FN12" s="71"/>
      <c r="FO12" s="71"/>
      <c r="FP12" s="71"/>
      <c r="FQ12" s="71"/>
      <c r="FR12" s="71"/>
      <c r="FS12" s="71"/>
      <c r="FT12" s="71"/>
      <c r="FU12" s="71"/>
      <c r="FV12" s="71"/>
      <c r="FW12" s="71"/>
      <c r="FX12" s="71"/>
      <c r="FY12" s="71"/>
      <c r="FZ12" s="71"/>
      <c r="GA12" s="71"/>
      <c r="GB12" s="71"/>
      <c r="GC12" s="71"/>
      <c r="GD12" s="71"/>
      <c r="GE12" s="71"/>
      <c r="GF12" s="71"/>
      <c r="GG12" s="71"/>
      <c r="GH12" s="71"/>
      <c r="GI12" s="71"/>
      <c r="GJ12" s="71"/>
      <c r="GK12" s="71"/>
      <c r="GL12" s="71"/>
      <c r="GM12" s="71"/>
      <c r="GN12" s="71"/>
      <c r="GO12" s="71"/>
      <c r="GP12" s="71"/>
      <c r="GQ12" s="71"/>
      <c r="GR12" s="71"/>
      <c r="GS12" s="71"/>
      <c r="GT12" s="71"/>
      <c r="GU12" s="71"/>
      <c r="GV12" s="71"/>
      <c r="GW12" s="71"/>
      <c r="GX12" s="71"/>
      <c r="GY12" s="71"/>
      <c r="GZ12" s="71"/>
      <c r="HA12" s="71"/>
      <c r="HB12" s="71"/>
      <c r="HC12" s="71"/>
      <c r="HD12" s="71"/>
      <c r="HE12" s="71"/>
      <c r="HF12" s="71"/>
      <c r="HG12" s="71"/>
      <c r="HH12" s="71"/>
      <c r="HI12" s="71"/>
      <c r="HJ12" s="71"/>
      <c r="HK12" s="71"/>
      <c r="HL12" s="71"/>
      <c r="HM12" s="71"/>
      <c r="HN12" s="71"/>
      <c r="HO12" s="71"/>
      <c r="HP12" s="71"/>
      <c r="HQ12" s="71"/>
      <c r="HR12" s="71"/>
      <c r="HS12" s="71"/>
      <c r="HT12" s="71"/>
      <c r="HU12" s="71"/>
      <c r="HV12" s="71"/>
      <c r="HW12" s="71"/>
      <c r="HX12" s="71"/>
      <c r="HY12" s="71"/>
      <c r="HZ12" s="71"/>
      <c r="IA12" s="71"/>
      <c r="IB12" s="71"/>
      <c r="IC12" s="71"/>
      <c r="ID12" s="71"/>
      <c r="IE12" s="71"/>
      <c r="IF12" s="71"/>
      <c r="IG12" s="71"/>
      <c r="IH12" s="71"/>
      <c r="II12" s="71"/>
      <c r="IJ12" s="71"/>
      <c r="IK12" s="71"/>
      <c r="IL12" s="71"/>
      <c r="IM12" s="71"/>
      <c r="IN12" s="71"/>
      <c r="IO12" s="71"/>
      <c r="IP12" s="71"/>
      <c r="IQ12" s="71"/>
      <c r="IR12" s="71"/>
      <c r="IS12" s="71"/>
      <c r="IT12" s="71"/>
      <c r="IU12" s="71"/>
    </row>
    <row r="13" spans="1:255" ht="21.75" x14ac:dyDescent="0.25">
      <c r="A13" s="65" t="s">
        <v>412</v>
      </c>
      <c r="B13" s="65" t="s">
        <v>413</v>
      </c>
      <c r="C13" s="66" t="s">
        <v>414</v>
      </c>
      <c r="D13" s="66" t="s">
        <v>415</v>
      </c>
      <c r="E13" s="66" t="s">
        <v>416</v>
      </c>
      <c r="F13" s="66" t="s">
        <v>417</v>
      </c>
      <c r="G13" s="66" t="s">
        <v>418</v>
      </c>
      <c r="H13" s="66" t="s">
        <v>419</v>
      </c>
      <c r="I13" s="66" t="s">
        <v>420</v>
      </c>
      <c r="J13" s="66" t="s">
        <v>421</v>
      </c>
    </row>
    <row r="14" spans="1:255" x14ac:dyDescent="0.1">
      <c r="A14" s="55" t="s">
        <v>422</v>
      </c>
      <c r="B14" s="55" t="s">
        <v>423</v>
      </c>
      <c r="C14" s="67" t="s">
        <v>30</v>
      </c>
      <c r="D14" s="69" t="s">
        <v>424</v>
      </c>
      <c r="E14" s="69" t="s">
        <v>150</v>
      </c>
      <c r="F14" s="70">
        <v>44958</v>
      </c>
      <c r="G14" s="69" t="s">
        <v>425</v>
      </c>
      <c r="H14" s="69" t="s">
        <v>426</v>
      </c>
      <c r="I14" s="69" t="s">
        <v>426</v>
      </c>
      <c r="J14" s="69" t="s">
        <v>97</v>
      </c>
    </row>
    <row r="15" spans="1:255" x14ac:dyDescent="0.1">
      <c r="A15" s="55" t="s">
        <v>427</v>
      </c>
      <c r="B15" s="55" t="s">
        <v>423</v>
      </c>
      <c r="C15" s="67" t="s">
        <v>30</v>
      </c>
      <c r="D15" s="69" t="s">
        <v>424</v>
      </c>
      <c r="E15" s="69" t="s">
        <v>150</v>
      </c>
      <c r="F15" s="69">
        <v>2023</v>
      </c>
      <c r="G15" s="69" t="s">
        <v>425</v>
      </c>
      <c r="H15" s="69" t="s">
        <v>426</v>
      </c>
      <c r="I15" s="69" t="s">
        <v>426</v>
      </c>
      <c r="J15" s="69" t="s">
        <v>428</v>
      </c>
    </row>
    <row r="16" spans="1:255" x14ac:dyDescent="0.1">
      <c r="A16" s="55" t="s">
        <v>429</v>
      </c>
      <c r="B16" s="55" t="s">
        <v>423</v>
      </c>
      <c r="C16" s="68">
        <v>649</v>
      </c>
      <c r="D16" s="69" t="s">
        <v>430</v>
      </c>
      <c r="E16" s="69" t="s">
        <v>150</v>
      </c>
      <c r="F16" s="69">
        <v>2025</v>
      </c>
      <c r="G16" s="69" t="s">
        <v>425</v>
      </c>
      <c r="H16" s="69" t="s">
        <v>426</v>
      </c>
      <c r="I16" s="69" t="s">
        <v>426</v>
      </c>
      <c r="J16" s="69" t="s">
        <v>97</v>
      </c>
    </row>
    <row r="17" spans="1:10" x14ac:dyDescent="0.1">
      <c r="A17" s="55" t="s">
        <v>431</v>
      </c>
      <c r="B17" s="55" t="s">
        <v>423</v>
      </c>
      <c r="C17" s="67" t="s">
        <v>30</v>
      </c>
      <c r="D17" s="69" t="s">
        <v>430</v>
      </c>
      <c r="E17" s="69" t="s">
        <v>150</v>
      </c>
      <c r="F17" s="70">
        <v>45139</v>
      </c>
      <c r="G17" s="69" t="s">
        <v>425</v>
      </c>
      <c r="H17" s="69" t="s">
        <v>426</v>
      </c>
      <c r="I17" s="69" t="s">
        <v>426</v>
      </c>
      <c r="J17" s="69" t="s">
        <v>97</v>
      </c>
    </row>
    <row r="18" spans="1:10" x14ac:dyDescent="0.1">
      <c r="A18" s="55" t="s">
        <v>432</v>
      </c>
      <c r="B18" s="55" t="s">
        <v>423</v>
      </c>
      <c r="C18" s="68">
        <v>500</v>
      </c>
      <c r="D18" s="69" t="s">
        <v>430</v>
      </c>
      <c r="E18" s="69" t="s">
        <v>150</v>
      </c>
      <c r="F18" s="70">
        <v>45411</v>
      </c>
      <c r="G18" s="69" t="s">
        <v>425</v>
      </c>
      <c r="H18" s="69" t="s">
        <v>426</v>
      </c>
      <c r="I18" s="69" t="s">
        <v>426</v>
      </c>
      <c r="J18" s="69" t="s">
        <v>97</v>
      </c>
    </row>
    <row r="19" spans="1:10" x14ac:dyDescent="0.1">
      <c r="A19" s="55" t="s">
        <v>433</v>
      </c>
      <c r="B19" s="55" t="s">
        <v>423</v>
      </c>
      <c r="C19" s="68">
        <v>452</v>
      </c>
      <c r="D19" s="69" t="s">
        <v>434</v>
      </c>
      <c r="E19" s="69" t="s">
        <v>150</v>
      </c>
      <c r="F19" s="69">
        <v>2024</v>
      </c>
      <c r="G19" s="69" t="s">
        <v>425</v>
      </c>
      <c r="H19" s="69" t="s">
        <v>426</v>
      </c>
      <c r="I19" s="69" t="s">
        <v>426</v>
      </c>
      <c r="J19" s="69" t="s">
        <v>428</v>
      </c>
    </row>
    <row r="20" spans="1:10" x14ac:dyDescent="0.1">
      <c r="A20" s="55" t="s">
        <v>435</v>
      </c>
      <c r="B20" s="55" t="s">
        <v>423</v>
      </c>
      <c r="C20" s="68">
        <v>475</v>
      </c>
      <c r="D20" s="69" t="s">
        <v>436</v>
      </c>
      <c r="E20" s="69" t="s">
        <v>150</v>
      </c>
      <c r="F20" s="70">
        <v>46054</v>
      </c>
      <c r="G20" s="69" t="s">
        <v>425</v>
      </c>
      <c r="H20" s="69" t="s">
        <v>426</v>
      </c>
      <c r="I20" s="69" t="s">
        <v>426</v>
      </c>
      <c r="J20" s="69" t="s">
        <v>97</v>
      </c>
    </row>
    <row r="21" spans="1:10" x14ac:dyDescent="0.1">
      <c r="A21" s="55" t="s">
        <v>437</v>
      </c>
      <c r="B21" s="55" t="s">
        <v>423</v>
      </c>
      <c r="C21" s="68">
        <v>649</v>
      </c>
      <c r="D21" s="69" t="s">
        <v>438</v>
      </c>
      <c r="E21" s="69" t="s">
        <v>150</v>
      </c>
      <c r="F21" s="70">
        <v>45839</v>
      </c>
      <c r="G21" s="69" t="s">
        <v>425</v>
      </c>
      <c r="H21" s="69" t="s">
        <v>426</v>
      </c>
      <c r="I21" s="69" t="s">
        <v>426</v>
      </c>
      <c r="J21" s="69" t="s">
        <v>97</v>
      </c>
    </row>
    <row r="22" spans="1:10" x14ac:dyDescent="0.1">
      <c r="A22" s="55" t="s">
        <v>439</v>
      </c>
      <c r="B22" s="55" t="s">
        <v>423</v>
      </c>
      <c r="C22" s="67" t="s">
        <v>30</v>
      </c>
      <c r="D22" s="69" t="s">
        <v>440</v>
      </c>
      <c r="E22" s="69" t="s">
        <v>150</v>
      </c>
      <c r="F22" s="70">
        <v>45078</v>
      </c>
      <c r="G22" s="69" t="s">
        <v>425</v>
      </c>
      <c r="H22" s="69" t="s">
        <v>426</v>
      </c>
      <c r="I22" s="69" t="s">
        <v>426</v>
      </c>
      <c r="J22" s="69" t="s">
        <v>97</v>
      </c>
    </row>
    <row r="23" spans="1:10" x14ac:dyDescent="0.1">
      <c r="A23" s="55" t="s">
        <v>441</v>
      </c>
      <c r="B23" s="55" t="s">
        <v>423</v>
      </c>
      <c r="C23" s="68">
        <v>599</v>
      </c>
      <c r="D23" s="69" t="s">
        <v>440</v>
      </c>
      <c r="E23" s="69" t="s">
        <v>150</v>
      </c>
      <c r="F23" s="70">
        <v>46419</v>
      </c>
      <c r="G23" s="69" t="s">
        <v>425</v>
      </c>
      <c r="H23" s="69" t="s">
        <v>426</v>
      </c>
      <c r="I23" s="69" t="s">
        <v>426</v>
      </c>
      <c r="J23" s="69" t="s">
        <v>97</v>
      </c>
    </row>
    <row r="24" spans="1:10" x14ac:dyDescent="0.1">
      <c r="A24" s="55" t="s">
        <v>442</v>
      </c>
      <c r="B24" s="55" t="s">
        <v>423</v>
      </c>
      <c r="C24" s="68">
        <v>698</v>
      </c>
      <c r="D24" s="69" t="s">
        <v>443</v>
      </c>
      <c r="E24" s="69" t="s">
        <v>150</v>
      </c>
      <c r="F24" s="70">
        <v>46419</v>
      </c>
      <c r="G24" s="69" t="s">
        <v>425</v>
      </c>
      <c r="H24" s="69" t="s">
        <v>426</v>
      </c>
      <c r="I24" s="69" t="s">
        <v>426</v>
      </c>
      <c r="J24" s="69" t="s">
        <v>97</v>
      </c>
    </row>
    <row r="25" spans="1:10" x14ac:dyDescent="0.1">
      <c r="A25" s="55" t="s">
        <v>444</v>
      </c>
      <c r="B25" s="55" t="s">
        <v>423</v>
      </c>
      <c r="C25" s="68">
        <v>697</v>
      </c>
      <c r="D25" s="69" t="s">
        <v>443</v>
      </c>
      <c r="E25" s="69" t="s">
        <v>150</v>
      </c>
      <c r="F25" s="70">
        <v>46872</v>
      </c>
      <c r="G25" s="69" t="s">
        <v>425</v>
      </c>
      <c r="H25" s="69" t="s">
        <v>426</v>
      </c>
      <c r="I25" s="69" t="s">
        <v>426</v>
      </c>
      <c r="J25" s="69" t="s">
        <v>97</v>
      </c>
    </row>
    <row r="26" spans="1:10" x14ac:dyDescent="0.1">
      <c r="A26" s="55" t="s">
        <v>445</v>
      </c>
      <c r="B26" s="55" t="s">
        <v>423</v>
      </c>
      <c r="C26" s="68">
        <v>1000</v>
      </c>
      <c r="D26" s="69" t="s">
        <v>446</v>
      </c>
      <c r="E26" s="69" t="s">
        <v>150</v>
      </c>
      <c r="F26" s="69">
        <v>2025</v>
      </c>
      <c r="G26" s="69" t="s">
        <v>425</v>
      </c>
      <c r="H26" s="69" t="s">
        <v>426</v>
      </c>
      <c r="I26" s="69" t="s">
        <v>426</v>
      </c>
      <c r="J26" s="69" t="s">
        <v>97</v>
      </c>
    </row>
    <row r="27" spans="1:10" x14ac:dyDescent="0.1">
      <c r="A27" s="55" t="s">
        <v>447</v>
      </c>
      <c r="B27" s="55" t="s">
        <v>423</v>
      </c>
      <c r="C27" s="68">
        <v>576</v>
      </c>
      <c r="D27" s="69" t="s">
        <v>446</v>
      </c>
      <c r="E27" s="69" t="s">
        <v>150</v>
      </c>
      <c r="F27" s="70">
        <v>47880</v>
      </c>
      <c r="G27" s="69" t="s">
        <v>425</v>
      </c>
      <c r="H27" s="69" t="s">
        <v>426</v>
      </c>
      <c r="I27" s="69" t="s">
        <v>426</v>
      </c>
      <c r="J27" s="69" t="s">
        <v>97</v>
      </c>
    </row>
    <row r="28" spans="1:10" x14ac:dyDescent="0.1">
      <c r="A28" s="55" t="s">
        <v>448</v>
      </c>
      <c r="B28" s="55" t="s">
        <v>423</v>
      </c>
      <c r="C28" s="68">
        <v>288</v>
      </c>
      <c r="D28" s="69" t="s">
        <v>449</v>
      </c>
      <c r="E28" s="69" t="s">
        <v>150</v>
      </c>
      <c r="F28" s="70">
        <v>45536</v>
      </c>
      <c r="G28" s="69" t="s">
        <v>425</v>
      </c>
      <c r="H28" s="69" t="s">
        <v>426</v>
      </c>
      <c r="I28" s="69" t="s">
        <v>426</v>
      </c>
      <c r="J28" s="69" t="s">
        <v>26</v>
      </c>
    </row>
    <row r="29" spans="1:10" x14ac:dyDescent="0.1">
      <c r="A29" s="55" t="s">
        <v>450</v>
      </c>
      <c r="B29" s="55" t="s">
        <v>423</v>
      </c>
      <c r="C29" s="68">
        <v>746</v>
      </c>
      <c r="D29" s="69" t="s">
        <v>449</v>
      </c>
      <c r="E29" s="69" t="s">
        <v>150</v>
      </c>
      <c r="F29" s="70">
        <v>47300</v>
      </c>
      <c r="G29" s="69" t="s">
        <v>425</v>
      </c>
      <c r="H29" s="69" t="s">
        <v>426</v>
      </c>
      <c r="I29" s="69" t="s">
        <v>426</v>
      </c>
      <c r="J29" s="69" t="s">
        <v>97</v>
      </c>
    </row>
    <row r="30" spans="1:10" x14ac:dyDescent="0.1">
      <c r="A30" s="55" t="s">
        <v>451</v>
      </c>
      <c r="B30" s="55" t="s">
        <v>423</v>
      </c>
      <c r="C30" s="68">
        <v>645</v>
      </c>
      <c r="D30" s="69" t="s">
        <v>449</v>
      </c>
      <c r="E30" s="69" t="s">
        <v>150</v>
      </c>
      <c r="F30" s="69">
        <v>2030</v>
      </c>
      <c r="G30" s="69" t="s">
        <v>425</v>
      </c>
      <c r="H30" s="69" t="s">
        <v>426</v>
      </c>
      <c r="I30" s="69" t="s">
        <v>426</v>
      </c>
      <c r="J30" s="69" t="s">
        <v>97</v>
      </c>
    </row>
    <row r="31" spans="1:10" x14ac:dyDescent="0.1">
      <c r="A31" s="55" t="s">
        <v>452</v>
      </c>
      <c r="B31" s="55" t="s">
        <v>423</v>
      </c>
      <c r="C31" s="68">
        <v>368</v>
      </c>
      <c r="D31" s="69" t="s">
        <v>449</v>
      </c>
      <c r="E31" s="69" t="s">
        <v>150</v>
      </c>
      <c r="F31" s="69">
        <v>2030</v>
      </c>
      <c r="G31" s="69" t="s">
        <v>425</v>
      </c>
      <c r="H31" s="69" t="s">
        <v>426</v>
      </c>
      <c r="I31" s="69" t="s">
        <v>426</v>
      </c>
      <c r="J31" s="69" t="s">
        <v>428</v>
      </c>
    </row>
    <row r="32" spans="1:10" x14ac:dyDescent="0.1">
      <c r="A32" s="55" t="s">
        <v>453</v>
      </c>
      <c r="B32" s="55" t="s">
        <v>423</v>
      </c>
      <c r="C32" s="68">
        <v>575</v>
      </c>
      <c r="D32" s="69" t="s">
        <v>454</v>
      </c>
      <c r="E32" s="69" t="s">
        <v>150</v>
      </c>
      <c r="F32" s="70">
        <v>46204</v>
      </c>
      <c r="G32" s="69" t="s">
        <v>425</v>
      </c>
      <c r="H32" s="69" t="s">
        <v>426</v>
      </c>
      <c r="I32" s="69" t="s">
        <v>426</v>
      </c>
      <c r="J32" s="69" t="s">
        <v>26</v>
      </c>
    </row>
    <row r="33" spans="1:10" x14ac:dyDescent="0.1">
      <c r="A33" s="55" t="s">
        <v>455</v>
      </c>
      <c r="B33" s="55" t="s">
        <v>423</v>
      </c>
      <c r="C33" s="68">
        <v>647</v>
      </c>
      <c r="D33" s="69" t="s">
        <v>454</v>
      </c>
      <c r="E33" s="69" t="s">
        <v>150</v>
      </c>
      <c r="F33" s="70">
        <v>50922</v>
      </c>
      <c r="G33" s="69" t="s">
        <v>425</v>
      </c>
      <c r="H33" s="69" t="s">
        <v>426</v>
      </c>
      <c r="I33" s="69" t="s">
        <v>426</v>
      </c>
      <c r="J33" s="69" t="s">
        <v>97</v>
      </c>
    </row>
    <row r="34" spans="1:10" x14ac:dyDescent="0.1">
      <c r="A34" s="55" t="s">
        <v>456</v>
      </c>
      <c r="B34" s="55" t="s">
        <v>423</v>
      </c>
      <c r="C34" s="68">
        <v>794</v>
      </c>
      <c r="D34" s="69" t="s">
        <v>457</v>
      </c>
      <c r="E34" s="69" t="s">
        <v>150</v>
      </c>
      <c r="F34" s="70">
        <v>48611</v>
      </c>
      <c r="G34" s="69" t="s">
        <v>425</v>
      </c>
      <c r="H34" s="69" t="s">
        <v>426</v>
      </c>
      <c r="I34" s="69" t="s">
        <v>426</v>
      </c>
      <c r="J34" s="69" t="s">
        <v>97</v>
      </c>
    </row>
    <row r="35" spans="1:10" x14ac:dyDescent="0.1">
      <c r="A35" s="55" t="s">
        <v>458</v>
      </c>
      <c r="B35" s="55" t="s">
        <v>423</v>
      </c>
      <c r="C35" s="68">
        <v>645</v>
      </c>
      <c r="D35" s="69" t="s">
        <v>459</v>
      </c>
      <c r="E35" s="69" t="s">
        <v>150</v>
      </c>
      <c r="F35" s="70">
        <v>47058</v>
      </c>
      <c r="G35" s="69" t="s">
        <v>425</v>
      </c>
      <c r="H35" s="69" t="s">
        <v>426</v>
      </c>
      <c r="I35" s="69" t="s">
        <v>426</v>
      </c>
      <c r="J35" s="69" t="s">
        <v>97</v>
      </c>
    </row>
    <row r="36" spans="1:10" x14ac:dyDescent="0.1">
      <c r="A36" s="55" t="s">
        <v>460</v>
      </c>
      <c r="B36" s="55" t="s">
        <v>423</v>
      </c>
      <c r="C36" s="68">
        <v>996</v>
      </c>
      <c r="D36" s="69" t="s">
        <v>459</v>
      </c>
      <c r="E36" s="69" t="s">
        <v>150</v>
      </c>
      <c r="F36" s="69">
        <v>2030</v>
      </c>
      <c r="G36" s="69" t="s">
        <v>425</v>
      </c>
      <c r="H36" s="69" t="s">
        <v>426</v>
      </c>
      <c r="I36" s="69" t="s">
        <v>426</v>
      </c>
      <c r="J36" s="69" t="s">
        <v>97</v>
      </c>
    </row>
    <row r="37" spans="1:10" x14ac:dyDescent="0.1">
      <c r="A37" s="55" t="s">
        <v>461</v>
      </c>
      <c r="B37" s="55" t="s">
        <v>423</v>
      </c>
      <c r="C37" s="68">
        <v>640</v>
      </c>
      <c r="D37" s="69" t="s">
        <v>459</v>
      </c>
      <c r="E37" s="69" t="s">
        <v>150</v>
      </c>
      <c r="F37" s="69">
        <v>2031</v>
      </c>
      <c r="G37" s="69" t="s">
        <v>425</v>
      </c>
      <c r="H37" s="69" t="s">
        <v>426</v>
      </c>
      <c r="I37" s="69" t="s">
        <v>426</v>
      </c>
      <c r="J37" s="69" t="s">
        <v>428</v>
      </c>
    </row>
    <row r="38" spans="1:10" x14ac:dyDescent="0.1">
      <c r="A38" s="55" t="s">
        <v>462</v>
      </c>
      <c r="B38" s="55" t="s">
        <v>423</v>
      </c>
      <c r="C38" s="68">
        <v>286</v>
      </c>
      <c r="D38" s="69" t="s">
        <v>463</v>
      </c>
      <c r="E38" s="69" t="s">
        <v>150</v>
      </c>
      <c r="F38" s="70">
        <v>47362</v>
      </c>
      <c r="G38" s="69" t="s">
        <v>425</v>
      </c>
      <c r="H38" s="69" t="s">
        <v>426</v>
      </c>
      <c r="I38" s="69" t="s">
        <v>426</v>
      </c>
      <c r="J38" s="69" t="s">
        <v>26</v>
      </c>
    </row>
    <row r="39" spans="1:10" x14ac:dyDescent="0.1">
      <c r="A39" s="55" t="s">
        <v>464</v>
      </c>
      <c r="B39" s="55" t="s">
        <v>423</v>
      </c>
      <c r="C39" s="68">
        <v>629</v>
      </c>
      <c r="D39" s="69" t="s">
        <v>465</v>
      </c>
      <c r="E39" s="69" t="s">
        <v>150</v>
      </c>
      <c r="F39" s="70">
        <v>46231</v>
      </c>
      <c r="G39" s="69" t="s">
        <v>425</v>
      </c>
      <c r="H39" s="69" t="s">
        <v>426</v>
      </c>
      <c r="I39" s="69" t="s">
        <v>426</v>
      </c>
      <c r="J39" s="69" t="s">
        <v>428</v>
      </c>
    </row>
    <row r="40" spans="1:10" x14ac:dyDescent="0.1">
      <c r="A40" s="55" t="s">
        <v>466</v>
      </c>
      <c r="B40" s="55" t="s">
        <v>423</v>
      </c>
      <c r="C40" s="68">
        <v>320</v>
      </c>
      <c r="D40" s="69" t="s">
        <v>467</v>
      </c>
      <c r="E40" s="69" t="s">
        <v>150</v>
      </c>
      <c r="F40" s="70">
        <v>46784</v>
      </c>
      <c r="G40" s="69" t="s">
        <v>425</v>
      </c>
      <c r="H40" s="69" t="s">
        <v>426</v>
      </c>
      <c r="I40" s="69" t="s">
        <v>426</v>
      </c>
      <c r="J40" s="69" t="s">
        <v>26</v>
      </c>
    </row>
    <row r="41" spans="1:10" x14ac:dyDescent="0.1">
      <c r="A41" s="55" t="s">
        <v>468</v>
      </c>
      <c r="B41" s="55" t="s">
        <v>423</v>
      </c>
      <c r="C41" s="68">
        <v>762</v>
      </c>
      <c r="D41" s="69" t="s">
        <v>467</v>
      </c>
      <c r="E41" s="69" t="s">
        <v>150</v>
      </c>
      <c r="F41" s="69">
        <v>2029</v>
      </c>
      <c r="G41" s="69" t="s">
        <v>425</v>
      </c>
      <c r="H41" s="69" t="s">
        <v>426</v>
      </c>
      <c r="I41" s="69" t="s">
        <v>426</v>
      </c>
      <c r="J41" s="69" t="s">
        <v>428</v>
      </c>
    </row>
    <row r="42" spans="1:10" x14ac:dyDescent="0.1">
      <c r="A42" s="55" t="s">
        <v>469</v>
      </c>
      <c r="B42" s="55" t="s">
        <v>423</v>
      </c>
      <c r="C42" s="68">
        <v>786</v>
      </c>
      <c r="D42" s="69" t="s">
        <v>470</v>
      </c>
      <c r="E42" s="69" t="s">
        <v>150</v>
      </c>
      <c r="F42" s="70">
        <v>49065</v>
      </c>
      <c r="G42" s="69" t="s">
        <v>425</v>
      </c>
      <c r="H42" s="69" t="s">
        <v>426</v>
      </c>
      <c r="I42" s="69" t="s">
        <v>426</v>
      </c>
      <c r="J42" s="69" t="s">
        <v>97</v>
      </c>
    </row>
    <row r="43" spans="1:10" x14ac:dyDescent="0.1">
      <c r="A43" s="55" t="s">
        <v>471</v>
      </c>
      <c r="B43" s="55" t="s">
        <v>423</v>
      </c>
      <c r="C43" s="68">
        <v>451</v>
      </c>
      <c r="D43" s="69" t="s">
        <v>472</v>
      </c>
      <c r="E43" s="69" t="s">
        <v>150</v>
      </c>
      <c r="F43" s="69">
        <v>2024</v>
      </c>
      <c r="G43" s="69" t="s">
        <v>425</v>
      </c>
      <c r="H43" s="69" t="s">
        <v>426</v>
      </c>
      <c r="I43" s="69" t="s">
        <v>426</v>
      </c>
      <c r="J43" s="69" t="s">
        <v>428</v>
      </c>
    </row>
    <row r="44" spans="1:10" x14ac:dyDescent="0.1">
      <c r="A44" s="55" t="s">
        <v>471</v>
      </c>
      <c r="B44" s="55" t="s">
        <v>423</v>
      </c>
      <c r="C44" s="68">
        <v>453</v>
      </c>
      <c r="D44" s="69" t="s">
        <v>472</v>
      </c>
      <c r="E44" s="69" t="s">
        <v>150</v>
      </c>
      <c r="F44" s="69">
        <v>2024</v>
      </c>
      <c r="G44" s="69" t="s">
        <v>425</v>
      </c>
      <c r="H44" s="69" t="s">
        <v>426</v>
      </c>
      <c r="I44" s="69" t="s">
        <v>426</v>
      </c>
      <c r="J44" s="69" t="s">
        <v>428</v>
      </c>
    </row>
    <row r="45" spans="1:10" x14ac:dyDescent="0.1">
      <c r="A45" s="55" t="s">
        <v>473</v>
      </c>
      <c r="B45" s="55" t="s">
        <v>423</v>
      </c>
      <c r="C45" s="68">
        <v>576</v>
      </c>
      <c r="D45" s="69" t="s">
        <v>474</v>
      </c>
      <c r="E45" s="69" t="s">
        <v>150</v>
      </c>
      <c r="F45" s="69">
        <v>2051</v>
      </c>
      <c r="G45" s="69" t="s">
        <v>425</v>
      </c>
      <c r="H45" s="69" t="s">
        <v>426</v>
      </c>
      <c r="I45" s="69" t="s">
        <v>426</v>
      </c>
      <c r="J45" s="69" t="s">
        <v>428</v>
      </c>
    </row>
    <row r="46" spans="1:10" x14ac:dyDescent="0.1">
      <c r="A46" s="55" t="s">
        <v>475</v>
      </c>
      <c r="B46" s="55" t="s">
        <v>423</v>
      </c>
      <c r="C46" s="68">
        <v>897</v>
      </c>
      <c r="D46" s="69" t="s">
        <v>476</v>
      </c>
      <c r="E46" s="69" t="s">
        <v>150</v>
      </c>
      <c r="F46" s="70">
        <v>46508</v>
      </c>
      <c r="G46" s="69" t="s">
        <v>425</v>
      </c>
      <c r="H46" s="69" t="s">
        <v>426</v>
      </c>
      <c r="I46" s="69" t="s">
        <v>426</v>
      </c>
      <c r="J46" s="69" t="s">
        <v>428</v>
      </c>
    </row>
    <row r="47" spans="1:10" x14ac:dyDescent="0.1">
      <c r="A47" s="55" t="s">
        <v>477</v>
      </c>
      <c r="B47" s="55" t="s">
        <v>423</v>
      </c>
      <c r="C47" s="68">
        <v>450</v>
      </c>
      <c r="D47" s="69" t="s">
        <v>478</v>
      </c>
      <c r="E47" s="69" t="s">
        <v>150</v>
      </c>
      <c r="F47" s="70">
        <v>45868</v>
      </c>
      <c r="G47" s="69" t="s">
        <v>425</v>
      </c>
      <c r="H47" s="69" t="s">
        <v>426</v>
      </c>
      <c r="I47" s="69" t="s">
        <v>426</v>
      </c>
      <c r="J47" s="69" t="s">
        <v>428</v>
      </c>
    </row>
    <row r="48" spans="1:10" x14ac:dyDescent="0.1">
      <c r="A48" s="55" t="s">
        <v>479</v>
      </c>
      <c r="B48" s="55" t="s">
        <v>423</v>
      </c>
      <c r="C48" s="67" t="s">
        <v>30</v>
      </c>
      <c r="D48" s="69" t="s">
        <v>480</v>
      </c>
      <c r="E48" s="69" t="s">
        <v>150</v>
      </c>
      <c r="F48" s="70">
        <v>44986</v>
      </c>
      <c r="G48" s="69" t="s">
        <v>425</v>
      </c>
      <c r="H48" s="69" t="s">
        <v>426</v>
      </c>
      <c r="I48" s="69" t="s">
        <v>426</v>
      </c>
      <c r="J48" s="69" t="s">
        <v>428</v>
      </c>
    </row>
    <row r="49" spans="1:10" x14ac:dyDescent="0.1">
      <c r="A49" s="55" t="s">
        <v>481</v>
      </c>
      <c r="B49" s="55" t="s">
        <v>423</v>
      </c>
      <c r="C49" s="68">
        <v>452</v>
      </c>
      <c r="D49" s="69" t="s">
        <v>482</v>
      </c>
      <c r="E49" s="69" t="s">
        <v>150</v>
      </c>
      <c r="F49" s="69">
        <v>2024</v>
      </c>
      <c r="G49" s="69" t="s">
        <v>425</v>
      </c>
      <c r="H49" s="69" t="s">
        <v>426</v>
      </c>
      <c r="I49" s="69" t="s">
        <v>426</v>
      </c>
      <c r="J49" s="69" t="s">
        <v>428</v>
      </c>
    </row>
    <row r="50" spans="1:10" x14ac:dyDescent="0.1">
      <c r="A50" s="55" t="s">
        <v>483</v>
      </c>
      <c r="B50" s="55" t="s">
        <v>423</v>
      </c>
      <c r="C50" s="68">
        <v>495</v>
      </c>
      <c r="D50" s="69" t="s">
        <v>482</v>
      </c>
      <c r="E50" s="69" t="s">
        <v>150</v>
      </c>
      <c r="F50" s="70">
        <v>47880</v>
      </c>
      <c r="G50" s="69" t="s">
        <v>425</v>
      </c>
      <c r="H50" s="69" t="s">
        <v>426</v>
      </c>
      <c r="I50" s="69" t="s">
        <v>426</v>
      </c>
      <c r="J50" s="69" t="s">
        <v>97</v>
      </c>
    </row>
    <row r="51" spans="1:10" x14ac:dyDescent="0.1">
      <c r="A51" s="55" t="s">
        <v>484</v>
      </c>
      <c r="B51" s="55" t="s">
        <v>423</v>
      </c>
      <c r="C51" s="68">
        <v>549</v>
      </c>
      <c r="D51" s="69" t="s">
        <v>485</v>
      </c>
      <c r="E51" s="69" t="s">
        <v>150</v>
      </c>
      <c r="F51" s="70">
        <v>47270</v>
      </c>
      <c r="G51" s="69" t="s">
        <v>425</v>
      </c>
      <c r="H51" s="69" t="s">
        <v>426</v>
      </c>
      <c r="I51" s="69" t="s">
        <v>426</v>
      </c>
      <c r="J51" s="69" t="s">
        <v>97</v>
      </c>
    </row>
    <row r="52" spans="1:10" x14ac:dyDescent="0.1">
      <c r="A52" s="55" t="s">
        <v>486</v>
      </c>
      <c r="B52" s="55" t="s">
        <v>423</v>
      </c>
      <c r="C52" s="68">
        <v>315</v>
      </c>
      <c r="D52" s="69" t="s">
        <v>487</v>
      </c>
      <c r="E52" s="69" t="s">
        <v>150</v>
      </c>
      <c r="F52" s="70">
        <v>45717</v>
      </c>
      <c r="G52" s="69" t="s">
        <v>425</v>
      </c>
      <c r="H52" s="69" t="s">
        <v>426</v>
      </c>
      <c r="I52" s="69" t="s">
        <v>426</v>
      </c>
      <c r="J52" s="69" t="s">
        <v>428</v>
      </c>
    </row>
    <row r="53" spans="1:10" x14ac:dyDescent="0.1">
      <c r="A53" s="55" t="s">
        <v>488</v>
      </c>
      <c r="B53" s="55" t="s">
        <v>423</v>
      </c>
      <c r="C53" s="68">
        <v>694</v>
      </c>
      <c r="D53" s="69" t="s">
        <v>489</v>
      </c>
      <c r="E53" s="69" t="s">
        <v>150</v>
      </c>
      <c r="F53" s="70">
        <v>48731</v>
      </c>
      <c r="G53" s="69" t="s">
        <v>425</v>
      </c>
      <c r="H53" s="69" t="s">
        <v>426</v>
      </c>
      <c r="I53" s="69" t="s">
        <v>426</v>
      </c>
      <c r="J53" s="69" t="s">
        <v>97</v>
      </c>
    </row>
    <row r="54" spans="1:10" x14ac:dyDescent="0.1">
      <c r="A54" s="55" t="s">
        <v>490</v>
      </c>
      <c r="B54" s="55" t="s">
        <v>423</v>
      </c>
      <c r="C54" s="68">
        <v>449</v>
      </c>
      <c r="D54" s="69" t="s">
        <v>491</v>
      </c>
      <c r="E54" s="69" t="s">
        <v>150</v>
      </c>
      <c r="F54" s="69">
        <v>2028</v>
      </c>
      <c r="G54" s="69" t="s">
        <v>425</v>
      </c>
      <c r="H54" s="69" t="s">
        <v>426</v>
      </c>
      <c r="I54" s="69" t="s">
        <v>426</v>
      </c>
      <c r="J54" s="69" t="s">
        <v>428</v>
      </c>
    </row>
    <row r="55" spans="1:10" x14ac:dyDescent="0.1">
      <c r="A55" s="55" t="s">
        <v>492</v>
      </c>
      <c r="B55" s="55" t="s">
        <v>423</v>
      </c>
      <c r="C55" s="68">
        <v>716</v>
      </c>
      <c r="D55" s="69" t="s">
        <v>491</v>
      </c>
      <c r="E55" s="69" t="s">
        <v>150</v>
      </c>
      <c r="F55" s="69">
        <v>2028</v>
      </c>
      <c r="G55" s="69" t="s">
        <v>425</v>
      </c>
      <c r="H55" s="69" t="s">
        <v>426</v>
      </c>
      <c r="I55" s="69" t="s">
        <v>426</v>
      </c>
      <c r="J55" s="69" t="s">
        <v>428</v>
      </c>
    </row>
    <row r="56" spans="1:10" x14ac:dyDescent="0.1">
      <c r="A56" s="55" t="s">
        <v>493</v>
      </c>
      <c r="B56" s="55" t="s">
        <v>423</v>
      </c>
      <c r="C56" s="68">
        <v>496</v>
      </c>
      <c r="D56" s="69" t="s">
        <v>491</v>
      </c>
      <c r="E56" s="69" t="s">
        <v>150</v>
      </c>
      <c r="F56" s="70">
        <v>49341</v>
      </c>
      <c r="G56" s="69" t="s">
        <v>425</v>
      </c>
      <c r="H56" s="69" t="s">
        <v>426</v>
      </c>
      <c r="I56" s="69" t="s">
        <v>426</v>
      </c>
      <c r="J56" s="69" t="s">
        <v>97</v>
      </c>
    </row>
    <row r="57" spans="1:10" x14ac:dyDescent="0.1">
      <c r="A57" s="55" t="s">
        <v>494</v>
      </c>
      <c r="B57" s="55" t="s">
        <v>423</v>
      </c>
      <c r="C57" s="68">
        <v>630</v>
      </c>
      <c r="D57" s="69" t="s">
        <v>495</v>
      </c>
      <c r="E57" s="69" t="s">
        <v>150</v>
      </c>
      <c r="F57" s="69">
        <v>2028</v>
      </c>
      <c r="G57" s="69" t="s">
        <v>425</v>
      </c>
      <c r="H57" s="69" t="s">
        <v>426</v>
      </c>
      <c r="I57" s="69" t="s">
        <v>426</v>
      </c>
      <c r="J57" s="69" t="s">
        <v>428</v>
      </c>
    </row>
    <row r="58" spans="1:10" x14ac:dyDescent="0.1">
      <c r="A58" s="55" t="s">
        <v>496</v>
      </c>
      <c r="B58" s="55" t="s">
        <v>423</v>
      </c>
      <c r="C58" s="68">
        <v>714</v>
      </c>
      <c r="D58" s="69" t="s">
        <v>497</v>
      </c>
      <c r="E58" s="69" t="s">
        <v>150</v>
      </c>
      <c r="F58" s="69">
        <v>2033</v>
      </c>
      <c r="G58" s="69" t="s">
        <v>425</v>
      </c>
      <c r="H58" s="69" t="s">
        <v>426</v>
      </c>
      <c r="I58" s="69" t="s">
        <v>426</v>
      </c>
      <c r="J58" s="69" t="s">
        <v>428</v>
      </c>
    </row>
    <row r="59" spans="1:10" x14ac:dyDescent="0.1">
      <c r="A59" s="55" t="s">
        <v>498</v>
      </c>
      <c r="B59" s="55" t="s">
        <v>423</v>
      </c>
      <c r="C59" s="68">
        <v>83</v>
      </c>
      <c r="D59" s="69" t="s">
        <v>499</v>
      </c>
      <c r="E59" s="69" t="s">
        <v>150</v>
      </c>
      <c r="F59" s="69">
        <v>2097</v>
      </c>
      <c r="G59" s="69" t="s">
        <v>425</v>
      </c>
      <c r="H59" s="69" t="s">
        <v>426</v>
      </c>
      <c r="I59" s="69" t="s">
        <v>426</v>
      </c>
      <c r="J59" s="69" t="s">
        <v>428</v>
      </c>
    </row>
    <row r="60" spans="1:10" x14ac:dyDescent="0.1">
      <c r="A60" s="55" t="s">
        <v>500</v>
      </c>
      <c r="B60" s="55" t="s">
        <v>423</v>
      </c>
      <c r="C60" s="68">
        <v>897</v>
      </c>
      <c r="D60" s="69" t="s">
        <v>501</v>
      </c>
      <c r="E60" s="69" t="s">
        <v>150</v>
      </c>
      <c r="F60" s="70">
        <v>48533</v>
      </c>
      <c r="G60" s="69" t="s">
        <v>425</v>
      </c>
      <c r="H60" s="69" t="s">
        <v>426</v>
      </c>
      <c r="I60" s="69" t="s">
        <v>426</v>
      </c>
      <c r="J60" s="69" t="s">
        <v>428</v>
      </c>
    </row>
    <row r="61" spans="1:10" x14ac:dyDescent="0.1">
      <c r="A61" s="55" t="s">
        <v>502</v>
      </c>
      <c r="B61" s="55" t="s">
        <v>423</v>
      </c>
      <c r="C61" s="68">
        <v>214</v>
      </c>
      <c r="D61" s="69" t="s">
        <v>503</v>
      </c>
      <c r="E61" s="69" t="s">
        <v>150</v>
      </c>
      <c r="F61" s="69">
        <v>2028</v>
      </c>
      <c r="G61" s="69" t="s">
        <v>425</v>
      </c>
      <c r="H61" s="69" t="s">
        <v>426</v>
      </c>
      <c r="I61" s="69" t="s">
        <v>426</v>
      </c>
      <c r="J61" s="69" t="s">
        <v>428</v>
      </c>
    </row>
    <row r="62" spans="1:10" x14ac:dyDescent="0.1">
      <c r="A62" s="55" t="s">
        <v>504</v>
      </c>
      <c r="B62" s="55" t="s">
        <v>423</v>
      </c>
      <c r="C62" s="68">
        <v>267</v>
      </c>
      <c r="D62" s="69" t="s">
        <v>505</v>
      </c>
      <c r="E62" s="69" t="s">
        <v>150</v>
      </c>
      <c r="F62" s="69">
        <v>2026</v>
      </c>
      <c r="G62" s="69" t="s">
        <v>425</v>
      </c>
      <c r="H62" s="69" t="s">
        <v>426</v>
      </c>
      <c r="I62" s="69" t="s">
        <v>426</v>
      </c>
      <c r="J62" s="69" t="s">
        <v>428</v>
      </c>
    </row>
    <row r="63" spans="1:10" x14ac:dyDescent="0.1">
      <c r="A63" s="55" t="s">
        <v>506</v>
      </c>
      <c r="B63" s="55" t="s">
        <v>507</v>
      </c>
      <c r="C63" s="68">
        <v>390</v>
      </c>
      <c r="D63" s="69" t="s">
        <v>150</v>
      </c>
      <c r="E63" s="69" t="s">
        <v>150</v>
      </c>
      <c r="F63" s="69" t="s">
        <v>30</v>
      </c>
      <c r="G63" s="69" t="s">
        <v>425</v>
      </c>
      <c r="H63" s="69" t="s">
        <v>426</v>
      </c>
      <c r="I63" s="69" t="s">
        <v>426</v>
      </c>
      <c r="J63" s="69" t="s">
        <v>97</v>
      </c>
    </row>
    <row r="64" spans="1:10" x14ac:dyDescent="0.1">
      <c r="A64" s="55" t="s">
        <v>508</v>
      </c>
      <c r="B64" s="55" t="s">
        <v>509</v>
      </c>
      <c r="C64" s="68">
        <v>116</v>
      </c>
      <c r="D64" s="69" t="s">
        <v>510</v>
      </c>
      <c r="E64" s="69" t="s">
        <v>150</v>
      </c>
      <c r="F64" s="69" t="s">
        <v>30</v>
      </c>
      <c r="G64" s="69" t="s">
        <v>425</v>
      </c>
      <c r="H64" s="69" t="s">
        <v>426</v>
      </c>
      <c r="I64" s="69" t="s">
        <v>426</v>
      </c>
      <c r="J64" s="69" t="s">
        <v>97</v>
      </c>
    </row>
    <row r="65" spans="1:255" x14ac:dyDescent="0.1">
      <c r="A65" s="55" t="s">
        <v>511</v>
      </c>
      <c r="B65" s="55" t="s">
        <v>512</v>
      </c>
      <c r="C65" s="68">
        <v>1465</v>
      </c>
      <c r="D65" s="69" t="s">
        <v>150</v>
      </c>
      <c r="E65" s="69" t="s">
        <v>150</v>
      </c>
      <c r="F65" s="69" t="s">
        <v>30</v>
      </c>
      <c r="G65" s="69" t="s">
        <v>425</v>
      </c>
      <c r="H65" s="69" t="s">
        <v>426</v>
      </c>
      <c r="I65" s="69" t="s">
        <v>426</v>
      </c>
      <c r="J65" s="69" t="s">
        <v>428</v>
      </c>
    </row>
    <row r="66" spans="1:255" x14ac:dyDescent="0.1">
      <c r="A66" s="55" t="s">
        <v>513</v>
      </c>
      <c r="B66" s="55" t="s">
        <v>514</v>
      </c>
      <c r="C66" s="68">
        <v>1395</v>
      </c>
      <c r="D66" s="69" t="s">
        <v>150</v>
      </c>
      <c r="E66" s="69" t="s">
        <v>150</v>
      </c>
      <c r="F66" s="69" t="s">
        <v>30</v>
      </c>
      <c r="G66" s="69" t="s">
        <v>425</v>
      </c>
      <c r="H66" s="69" t="s">
        <v>515</v>
      </c>
      <c r="I66" s="69" t="s">
        <v>426</v>
      </c>
      <c r="J66" s="69" t="s">
        <v>97</v>
      </c>
    </row>
    <row r="67" spans="1:255" x14ac:dyDescent="0.1">
      <c r="A67" s="55" t="s">
        <v>516</v>
      </c>
      <c r="B67" s="55" t="s">
        <v>517</v>
      </c>
      <c r="C67" s="68">
        <v>535</v>
      </c>
      <c r="D67" s="69" t="s">
        <v>150</v>
      </c>
      <c r="E67" s="69" t="s">
        <v>150</v>
      </c>
      <c r="F67" s="69" t="s">
        <v>30</v>
      </c>
      <c r="G67" s="69" t="s">
        <v>425</v>
      </c>
      <c r="H67" s="69" t="s">
        <v>426</v>
      </c>
      <c r="I67" s="69" t="s">
        <v>426</v>
      </c>
      <c r="J67" s="69" t="s">
        <v>97</v>
      </c>
    </row>
    <row r="68" spans="1:255" x14ac:dyDescent="0.1">
      <c r="A68" s="55" t="s">
        <v>518</v>
      </c>
      <c r="B68" s="55" t="s">
        <v>517</v>
      </c>
      <c r="C68" s="68">
        <v>6</v>
      </c>
      <c r="D68" s="69" t="s">
        <v>150</v>
      </c>
      <c r="E68" s="69" t="s">
        <v>150</v>
      </c>
      <c r="F68" s="69" t="s">
        <v>30</v>
      </c>
      <c r="G68" s="69" t="s">
        <v>425</v>
      </c>
      <c r="H68" s="69" t="s">
        <v>426</v>
      </c>
      <c r="I68" s="69" t="s">
        <v>426</v>
      </c>
      <c r="J68" s="69" t="s">
        <v>97</v>
      </c>
    </row>
    <row r="69" spans="1:255" x14ac:dyDescent="0.1">
      <c r="A69" s="55" t="s">
        <v>519</v>
      </c>
      <c r="B69" s="55" t="s">
        <v>517</v>
      </c>
      <c r="C69" s="68">
        <v>1</v>
      </c>
      <c r="D69" s="69" t="s">
        <v>150</v>
      </c>
      <c r="E69" s="69" t="s">
        <v>150</v>
      </c>
      <c r="F69" s="69" t="s">
        <v>30</v>
      </c>
      <c r="G69" s="69" t="s">
        <v>425</v>
      </c>
      <c r="H69" s="69" t="s">
        <v>426</v>
      </c>
      <c r="I69" s="69" t="s">
        <v>426</v>
      </c>
      <c r="J69" s="69" t="s">
        <v>97</v>
      </c>
    </row>
    <row r="70" spans="1:255" ht="19.5" x14ac:dyDescent="0.1">
      <c r="A70" s="55" t="s">
        <v>520</v>
      </c>
      <c r="B70" s="55" t="s">
        <v>509</v>
      </c>
      <c r="C70" s="67" t="s">
        <v>30</v>
      </c>
      <c r="D70" s="69" t="s">
        <v>150</v>
      </c>
      <c r="E70" s="69" t="s">
        <v>150</v>
      </c>
      <c r="F70" s="69" t="s">
        <v>30</v>
      </c>
      <c r="G70" s="69" t="s">
        <v>425</v>
      </c>
      <c r="H70" s="69" t="s">
        <v>426</v>
      </c>
      <c r="I70" s="69" t="s">
        <v>426</v>
      </c>
      <c r="J70" s="69" t="s">
        <v>97</v>
      </c>
    </row>
    <row r="71" spans="1:255" ht="19.5" x14ac:dyDescent="0.1">
      <c r="A71" s="55" t="s">
        <v>521</v>
      </c>
      <c r="B71" s="55" t="s">
        <v>509</v>
      </c>
      <c r="C71" s="67" t="s">
        <v>30</v>
      </c>
      <c r="D71" s="69" t="s">
        <v>150</v>
      </c>
      <c r="E71" s="69" t="s">
        <v>150</v>
      </c>
      <c r="F71" s="69" t="s">
        <v>30</v>
      </c>
      <c r="G71" s="69" t="s">
        <v>425</v>
      </c>
      <c r="H71" s="69" t="s">
        <v>426</v>
      </c>
      <c r="I71" s="69" t="s">
        <v>426</v>
      </c>
      <c r="J71" s="69" t="s">
        <v>428</v>
      </c>
    </row>
    <row r="72" spans="1:255" x14ac:dyDescent="0.1">
      <c r="A72" s="54"/>
      <c r="B72" s="54"/>
      <c r="C72" s="54"/>
      <c r="D72" s="54"/>
      <c r="E72" s="54"/>
      <c r="F72" s="54"/>
      <c r="G72" s="54"/>
      <c r="H72" s="54"/>
      <c r="I72" s="54"/>
      <c r="J72" s="54"/>
    </row>
    <row r="76" spans="1:255" x14ac:dyDescent="0.1">
      <c r="A76" s="6" t="s">
        <v>522</v>
      </c>
      <c r="B76" s="6"/>
      <c r="C76" s="6"/>
      <c r="D76" s="6"/>
      <c r="E76" s="6"/>
      <c r="F76" s="6"/>
      <c r="G76" s="6"/>
      <c r="H76" s="6"/>
      <c r="I76" s="6"/>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c r="BO76" s="71"/>
      <c r="BP76" s="71"/>
      <c r="BQ76" s="71"/>
      <c r="BR76" s="71"/>
      <c r="BS76" s="71"/>
      <c r="BT76" s="71"/>
      <c r="BU76" s="71"/>
      <c r="BV76" s="71"/>
      <c r="BW76" s="71"/>
      <c r="BX76" s="7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c r="CW76" s="71"/>
      <c r="CX76" s="71"/>
      <c r="CY76" s="71"/>
      <c r="CZ76" s="71"/>
      <c r="DA76" s="71"/>
      <c r="DB76" s="71"/>
      <c r="DC76" s="71"/>
      <c r="DD76" s="71"/>
      <c r="DE76" s="71"/>
      <c r="DF76" s="71"/>
      <c r="DG76" s="71"/>
      <c r="DH76" s="71"/>
      <c r="DI76" s="71"/>
      <c r="DJ76" s="71"/>
      <c r="DK76" s="71"/>
      <c r="DL76" s="71"/>
      <c r="DM76" s="71"/>
      <c r="DN76" s="71"/>
      <c r="DO76" s="71"/>
      <c r="DP76" s="71"/>
      <c r="DQ76" s="71"/>
      <c r="DR76" s="71"/>
      <c r="DS76" s="71"/>
      <c r="DT76" s="71"/>
      <c r="DU76" s="71"/>
      <c r="DV76" s="71"/>
      <c r="DW76" s="71"/>
      <c r="DX76" s="71"/>
      <c r="DY76" s="71"/>
      <c r="DZ76" s="71"/>
      <c r="EA76" s="71"/>
      <c r="EB76" s="71"/>
      <c r="EC76" s="71"/>
      <c r="ED76" s="71"/>
      <c r="EE76" s="71"/>
      <c r="EF76" s="71"/>
      <c r="EG76" s="71"/>
      <c r="EH76" s="71"/>
      <c r="EI76" s="71"/>
      <c r="EJ76" s="71"/>
      <c r="EK76" s="71"/>
      <c r="EL76" s="71"/>
      <c r="EM76" s="71"/>
      <c r="EN76" s="71"/>
      <c r="EO76" s="71"/>
      <c r="EP76" s="71"/>
      <c r="EQ76" s="71"/>
      <c r="ER76" s="71"/>
      <c r="ES76" s="71"/>
      <c r="ET76" s="71"/>
      <c r="EU76" s="71"/>
      <c r="EV76" s="71"/>
      <c r="EW76" s="71"/>
      <c r="EX76" s="71"/>
      <c r="EY76" s="71"/>
      <c r="EZ76" s="71"/>
      <c r="FA76" s="71"/>
      <c r="FB76" s="71"/>
      <c r="FC76" s="71"/>
      <c r="FD76" s="71"/>
      <c r="FE76" s="71"/>
      <c r="FF76" s="71"/>
      <c r="FG76" s="71"/>
      <c r="FH76" s="71"/>
      <c r="FI76" s="71"/>
      <c r="FJ76" s="71"/>
      <c r="FK76" s="71"/>
      <c r="FL76" s="71"/>
      <c r="FM76" s="71"/>
      <c r="FN76" s="71"/>
      <c r="FO76" s="71"/>
      <c r="FP76" s="71"/>
      <c r="FQ76" s="71"/>
      <c r="FR76" s="71"/>
      <c r="FS76" s="71"/>
      <c r="FT76" s="71"/>
      <c r="FU76" s="71"/>
      <c r="FV76" s="71"/>
      <c r="FW76" s="71"/>
      <c r="FX76" s="71"/>
      <c r="FY76" s="71"/>
      <c r="FZ76" s="71"/>
      <c r="GA76" s="71"/>
      <c r="GB76" s="71"/>
      <c r="GC76" s="71"/>
      <c r="GD76" s="71"/>
      <c r="GE76" s="71"/>
      <c r="GF76" s="71"/>
      <c r="GG76" s="71"/>
      <c r="GH76" s="71"/>
      <c r="GI76" s="71"/>
      <c r="GJ76" s="71"/>
      <c r="GK76" s="71"/>
      <c r="GL76" s="71"/>
      <c r="GM76" s="71"/>
      <c r="GN76" s="71"/>
      <c r="GO76" s="71"/>
      <c r="GP76" s="71"/>
      <c r="GQ76" s="71"/>
      <c r="GR76" s="71"/>
      <c r="GS76" s="71"/>
      <c r="GT76" s="71"/>
      <c r="GU76" s="71"/>
      <c r="GV76" s="71"/>
      <c r="GW76" s="71"/>
      <c r="GX76" s="71"/>
      <c r="GY76" s="71"/>
      <c r="GZ76" s="71"/>
      <c r="HA76" s="71"/>
      <c r="HB76" s="71"/>
      <c r="HC76" s="71"/>
      <c r="HD76" s="71"/>
      <c r="HE76" s="71"/>
      <c r="HF76" s="71"/>
      <c r="HG76" s="71"/>
      <c r="HH76" s="71"/>
      <c r="HI76" s="71"/>
      <c r="HJ76" s="71"/>
      <c r="HK76" s="71"/>
      <c r="HL76" s="71"/>
      <c r="HM76" s="71"/>
      <c r="HN76" s="71"/>
      <c r="HO76" s="71"/>
      <c r="HP76" s="71"/>
      <c r="HQ76" s="71"/>
      <c r="HR76" s="71"/>
      <c r="HS76" s="71"/>
      <c r="HT76" s="71"/>
      <c r="HU76" s="71"/>
      <c r="HV76" s="71"/>
      <c r="HW76" s="71"/>
      <c r="HX76" s="71"/>
      <c r="HY76" s="71"/>
      <c r="HZ76" s="71"/>
      <c r="IA76" s="71"/>
      <c r="IB76" s="71"/>
      <c r="IC76" s="71"/>
      <c r="ID76" s="71"/>
      <c r="IE76" s="71"/>
      <c r="IF76" s="71"/>
      <c r="IG76" s="71"/>
      <c r="IH76" s="71"/>
      <c r="II76" s="71"/>
      <c r="IJ76" s="71"/>
      <c r="IK76" s="71"/>
      <c r="IL76" s="71"/>
      <c r="IM76" s="71"/>
      <c r="IN76" s="71"/>
      <c r="IO76" s="71"/>
      <c r="IP76" s="71"/>
      <c r="IQ76" s="71"/>
      <c r="IR76" s="71"/>
      <c r="IS76" s="71"/>
      <c r="IT76" s="71"/>
      <c r="IU76" s="71"/>
    </row>
    <row r="77" spans="1:255" ht="21.75" x14ac:dyDescent="0.25">
      <c r="A77" s="65" t="s">
        <v>412</v>
      </c>
      <c r="B77" s="65" t="s">
        <v>413</v>
      </c>
      <c r="C77" s="66" t="s">
        <v>414</v>
      </c>
      <c r="D77" s="66" t="s">
        <v>415</v>
      </c>
      <c r="E77" s="66" t="s">
        <v>416</v>
      </c>
      <c r="F77" s="66" t="s">
        <v>417</v>
      </c>
      <c r="G77" s="66" t="s">
        <v>418</v>
      </c>
      <c r="H77" s="66" t="s">
        <v>419</v>
      </c>
      <c r="I77" s="66" t="s">
        <v>420</v>
      </c>
      <c r="J77" s="66" t="s">
        <v>421</v>
      </c>
    </row>
    <row r="78" spans="1:255" x14ac:dyDescent="0.1">
      <c r="A78" s="55" t="s">
        <v>422</v>
      </c>
      <c r="B78" s="55" t="s">
        <v>423</v>
      </c>
      <c r="C78" s="68">
        <v>600</v>
      </c>
      <c r="D78" s="69" t="s">
        <v>424</v>
      </c>
      <c r="E78" s="69" t="s">
        <v>150</v>
      </c>
      <c r="F78" s="70">
        <v>44958</v>
      </c>
      <c r="G78" s="69" t="s">
        <v>425</v>
      </c>
      <c r="H78" s="69" t="s">
        <v>426</v>
      </c>
      <c r="I78" s="69" t="s">
        <v>426</v>
      </c>
      <c r="J78" s="69" t="s">
        <v>97</v>
      </c>
    </row>
    <row r="79" spans="1:255" x14ac:dyDescent="0.1">
      <c r="A79" s="55" t="s">
        <v>427</v>
      </c>
      <c r="B79" s="55" t="s">
        <v>423</v>
      </c>
      <c r="C79" s="68">
        <v>469</v>
      </c>
      <c r="D79" s="69" t="s">
        <v>424</v>
      </c>
      <c r="E79" s="69" t="s">
        <v>150</v>
      </c>
      <c r="F79" s="69">
        <v>2023</v>
      </c>
      <c r="G79" s="69" t="s">
        <v>425</v>
      </c>
      <c r="H79" s="69" t="s">
        <v>426</v>
      </c>
      <c r="I79" s="69" t="s">
        <v>426</v>
      </c>
      <c r="J79" s="69" t="s">
        <v>428</v>
      </c>
    </row>
    <row r="80" spans="1:255" x14ac:dyDescent="0.1">
      <c r="A80" s="55" t="s">
        <v>429</v>
      </c>
      <c r="B80" s="55" t="s">
        <v>423</v>
      </c>
      <c r="C80" s="68">
        <v>648</v>
      </c>
      <c r="D80" s="69" t="s">
        <v>430</v>
      </c>
      <c r="E80" s="69" t="s">
        <v>150</v>
      </c>
      <c r="F80" s="69">
        <v>2025</v>
      </c>
      <c r="G80" s="69" t="s">
        <v>425</v>
      </c>
      <c r="H80" s="69" t="s">
        <v>426</v>
      </c>
      <c r="I80" s="69" t="s">
        <v>426</v>
      </c>
      <c r="J80" s="69" t="s">
        <v>97</v>
      </c>
    </row>
    <row r="81" spans="1:10" x14ac:dyDescent="0.1">
      <c r="A81" s="55" t="s">
        <v>431</v>
      </c>
      <c r="B81" s="55" t="s">
        <v>423</v>
      </c>
      <c r="C81" s="68">
        <v>500</v>
      </c>
      <c r="D81" s="69" t="s">
        <v>430</v>
      </c>
      <c r="E81" s="69" t="s">
        <v>150</v>
      </c>
      <c r="F81" s="70">
        <v>45139</v>
      </c>
      <c r="G81" s="69" t="s">
        <v>425</v>
      </c>
      <c r="H81" s="69" t="s">
        <v>426</v>
      </c>
      <c r="I81" s="69" t="s">
        <v>426</v>
      </c>
      <c r="J81" s="69" t="s">
        <v>97</v>
      </c>
    </row>
    <row r="82" spans="1:10" x14ac:dyDescent="0.1">
      <c r="A82" s="55" t="s">
        <v>432</v>
      </c>
      <c r="B82" s="55" t="s">
        <v>423</v>
      </c>
      <c r="C82" s="68">
        <v>498</v>
      </c>
      <c r="D82" s="69" t="s">
        <v>430</v>
      </c>
      <c r="E82" s="69" t="s">
        <v>150</v>
      </c>
      <c r="F82" s="70">
        <v>45411</v>
      </c>
      <c r="G82" s="69" t="s">
        <v>425</v>
      </c>
      <c r="H82" s="69" t="s">
        <v>426</v>
      </c>
      <c r="I82" s="69" t="s">
        <v>426</v>
      </c>
      <c r="J82" s="69" t="s">
        <v>97</v>
      </c>
    </row>
    <row r="83" spans="1:10" x14ac:dyDescent="0.1">
      <c r="A83" s="55" t="s">
        <v>433</v>
      </c>
      <c r="B83" s="55" t="s">
        <v>423</v>
      </c>
      <c r="C83" s="68">
        <v>469</v>
      </c>
      <c r="D83" s="69" t="s">
        <v>434</v>
      </c>
      <c r="E83" s="69" t="s">
        <v>150</v>
      </c>
      <c r="F83" s="69">
        <v>2024</v>
      </c>
      <c r="G83" s="69" t="s">
        <v>425</v>
      </c>
      <c r="H83" s="69" t="s">
        <v>426</v>
      </c>
      <c r="I83" s="69" t="s">
        <v>426</v>
      </c>
      <c r="J83" s="69" t="s">
        <v>428</v>
      </c>
    </row>
    <row r="84" spans="1:10" x14ac:dyDescent="0.1">
      <c r="A84" s="55" t="s">
        <v>435</v>
      </c>
      <c r="B84" s="55" t="s">
        <v>423</v>
      </c>
      <c r="C84" s="68">
        <v>458</v>
      </c>
      <c r="D84" s="69" t="s">
        <v>436</v>
      </c>
      <c r="E84" s="69" t="s">
        <v>150</v>
      </c>
      <c r="F84" s="70">
        <v>46054</v>
      </c>
      <c r="G84" s="69" t="s">
        <v>425</v>
      </c>
      <c r="H84" s="69" t="s">
        <v>426</v>
      </c>
      <c r="I84" s="69" t="s">
        <v>426</v>
      </c>
      <c r="J84" s="69" t="s">
        <v>97</v>
      </c>
    </row>
    <row r="85" spans="1:10" x14ac:dyDescent="0.1">
      <c r="A85" s="55" t="s">
        <v>437</v>
      </c>
      <c r="B85" s="55" t="s">
        <v>423</v>
      </c>
      <c r="C85" s="68">
        <v>649</v>
      </c>
      <c r="D85" s="69" t="s">
        <v>438</v>
      </c>
      <c r="E85" s="69" t="s">
        <v>150</v>
      </c>
      <c r="F85" s="70">
        <v>45839</v>
      </c>
      <c r="G85" s="69" t="s">
        <v>425</v>
      </c>
      <c r="H85" s="69" t="s">
        <v>426</v>
      </c>
      <c r="I85" s="69" t="s">
        <v>426</v>
      </c>
      <c r="J85" s="69" t="s">
        <v>97</v>
      </c>
    </row>
    <row r="86" spans="1:10" x14ac:dyDescent="0.1">
      <c r="A86" s="55" t="s">
        <v>439</v>
      </c>
      <c r="B86" s="55" t="s">
        <v>423</v>
      </c>
      <c r="C86" s="68">
        <v>500</v>
      </c>
      <c r="D86" s="69" t="s">
        <v>440</v>
      </c>
      <c r="E86" s="69" t="s">
        <v>150</v>
      </c>
      <c r="F86" s="70">
        <v>45078</v>
      </c>
      <c r="G86" s="69" t="s">
        <v>425</v>
      </c>
      <c r="H86" s="69" t="s">
        <v>426</v>
      </c>
      <c r="I86" s="69" t="s">
        <v>426</v>
      </c>
      <c r="J86" s="69" t="s">
        <v>97</v>
      </c>
    </row>
    <row r="87" spans="1:10" x14ac:dyDescent="0.1">
      <c r="A87" s="55" t="s">
        <v>441</v>
      </c>
      <c r="B87" s="55" t="s">
        <v>423</v>
      </c>
      <c r="C87" s="68">
        <v>599</v>
      </c>
      <c r="D87" s="69" t="s">
        <v>440</v>
      </c>
      <c r="E87" s="69" t="s">
        <v>150</v>
      </c>
      <c r="F87" s="70">
        <v>46419</v>
      </c>
      <c r="G87" s="69" t="s">
        <v>425</v>
      </c>
      <c r="H87" s="69" t="s">
        <v>426</v>
      </c>
      <c r="I87" s="69" t="s">
        <v>426</v>
      </c>
      <c r="J87" s="69" t="s">
        <v>97</v>
      </c>
    </row>
    <row r="88" spans="1:10" x14ac:dyDescent="0.1">
      <c r="A88" s="55" t="s">
        <v>442</v>
      </c>
      <c r="B88" s="55" t="s">
        <v>423</v>
      </c>
      <c r="C88" s="68">
        <v>698</v>
      </c>
      <c r="D88" s="69" t="s">
        <v>443</v>
      </c>
      <c r="E88" s="69" t="s">
        <v>150</v>
      </c>
      <c r="F88" s="70">
        <v>46419</v>
      </c>
      <c r="G88" s="69" t="s">
        <v>425</v>
      </c>
      <c r="H88" s="69" t="s">
        <v>426</v>
      </c>
      <c r="I88" s="69" t="s">
        <v>426</v>
      </c>
      <c r="J88" s="69" t="s">
        <v>97</v>
      </c>
    </row>
    <row r="89" spans="1:10" x14ac:dyDescent="0.1">
      <c r="A89" s="55" t="s">
        <v>444</v>
      </c>
      <c r="B89" s="55" t="s">
        <v>423</v>
      </c>
      <c r="C89" s="68">
        <v>696</v>
      </c>
      <c r="D89" s="69" t="s">
        <v>443</v>
      </c>
      <c r="E89" s="69" t="s">
        <v>150</v>
      </c>
      <c r="F89" s="70">
        <v>46872</v>
      </c>
      <c r="G89" s="69" t="s">
        <v>425</v>
      </c>
      <c r="H89" s="69" t="s">
        <v>426</v>
      </c>
      <c r="I89" s="69" t="s">
        <v>426</v>
      </c>
      <c r="J89" s="69" t="s">
        <v>97</v>
      </c>
    </row>
    <row r="90" spans="1:10" x14ac:dyDescent="0.1">
      <c r="A90" s="55" t="s">
        <v>445</v>
      </c>
      <c r="B90" s="55" t="s">
        <v>423</v>
      </c>
      <c r="C90" s="68">
        <v>999</v>
      </c>
      <c r="D90" s="69" t="s">
        <v>446</v>
      </c>
      <c r="E90" s="69" t="s">
        <v>150</v>
      </c>
      <c r="F90" s="69">
        <v>2025</v>
      </c>
      <c r="G90" s="69" t="s">
        <v>425</v>
      </c>
      <c r="H90" s="69" t="s">
        <v>426</v>
      </c>
      <c r="I90" s="69" t="s">
        <v>426</v>
      </c>
      <c r="J90" s="69" t="s">
        <v>97</v>
      </c>
    </row>
    <row r="91" spans="1:10" x14ac:dyDescent="0.1">
      <c r="A91" s="55" t="s">
        <v>447</v>
      </c>
      <c r="B91" s="55" t="s">
        <v>423</v>
      </c>
      <c r="C91" s="68">
        <v>539</v>
      </c>
      <c r="D91" s="69" t="s">
        <v>446</v>
      </c>
      <c r="E91" s="69" t="s">
        <v>150</v>
      </c>
      <c r="F91" s="70">
        <v>47880</v>
      </c>
      <c r="G91" s="69" t="s">
        <v>425</v>
      </c>
      <c r="H91" s="69" t="s">
        <v>426</v>
      </c>
      <c r="I91" s="69" t="s">
        <v>426</v>
      </c>
      <c r="J91" s="69" t="s">
        <v>97</v>
      </c>
    </row>
    <row r="92" spans="1:10" x14ac:dyDescent="0.1">
      <c r="A92" s="55" t="s">
        <v>448</v>
      </c>
      <c r="B92" s="55" t="s">
        <v>423</v>
      </c>
      <c r="C92" s="68">
        <v>282</v>
      </c>
      <c r="D92" s="69" t="s">
        <v>449</v>
      </c>
      <c r="E92" s="69" t="s">
        <v>150</v>
      </c>
      <c r="F92" s="70">
        <v>45536</v>
      </c>
      <c r="G92" s="69" t="s">
        <v>425</v>
      </c>
      <c r="H92" s="69" t="s">
        <v>426</v>
      </c>
      <c r="I92" s="69" t="s">
        <v>426</v>
      </c>
      <c r="J92" s="69" t="s">
        <v>26</v>
      </c>
    </row>
    <row r="93" spans="1:10" x14ac:dyDescent="0.1">
      <c r="A93" s="55" t="s">
        <v>450</v>
      </c>
      <c r="B93" s="55" t="s">
        <v>423</v>
      </c>
      <c r="C93" s="68">
        <v>745</v>
      </c>
      <c r="D93" s="69" t="s">
        <v>449</v>
      </c>
      <c r="E93" s="69" t="s">
        <v>150</v>
      </c>
      <c r="F93" s="70">
        <v>47300</v>
      </c>
      <c r="G93" s="69" t="s">
        <v>425</v>
      </c>
      <c r="H93" s="69" t="s">
        <v>426</v>
      </c>
      <c r="I93" s="69" t="s">
        <v>426</v>
      </c>
      <c r="J93" s="69" t="s">
        <v>97</v>
      </c>
    </row>
    <row r="94" spans="1:10" x14ac:dyDescent="0.1">
      <c r="A94" s="55" t="s">
        <v>451</v>
      </c>
      <c r="B94" s="55" t="s">
        <v>423</v>
      </c>
      <c r="C94" s="68">
        <v>644</v>
      </c>
      <c r="D94" s="69" t="s">
        <v>449</v>
      </c>
      <c r="E94" s="69" t="s">
        <v>150</v>
      </c>
      <c r="F94" s="69">
        <v>2030</v>
      </c>
      <c r="G94" s="69" t="s">
        <v>425</v>
      </c>
      <c r="H94" s="69" t="s">
        <v>426</v>
      </c>
      <c r="I94" s="69" t="s">
        <v>426</v>
      </c>
      <c r="J94" s="69" t="s">
        <v>97</v>
      </c>
    </row>
    <row r="95" spans="1:10" x14ac:dyDescent="0.1">
      <c r="A95" s="55" t="s">
        <v>452</v>
      </c>
      <c r="B95" s="55" t="s">
        <v>423</v>
      </c>
      <c r="C95" s="68">
        <v>368</v>
      </c>
      <c r="D95" s="69" t="s">
        <v>449</v>
      </c>
      <c r="E95" s="69" t="s">
        <v>150</v>
      </c>
      <c r="F95" s="69">
        <v>2030</v>
      </c>
      <c r="G95" s="69" t="s">
        <v>425</v>
      </c>
      <c r="H95" s="69" t="s">
        <v>426</v>
      </c>
      <c r="I95" s="69" t="s">
        <v>426</v>
      </c>
      <c r="J95" s="69" t="s">
        <v>428</v>
      </c>
    </row>
    <row r="96" spans="1:10" x14ac:dyDescent="0.1">
      <c r="A96" s="55" t="s">
        <v>453</v>
      </c>
      <c r="B96" s="55" t="s">
        <v>423</v>
      </c>
      <c r="C96" s="68">
        <v>563</v>
      </c>
      <c r="D96" s="69" t="s">
        <v>454</v>
      </c>
      <c r="E96" s="69" t="s">
        <v>150</v>
      </c>
      <c r="F96" s="70">
        <v>46204</v>
      </c>
      <c r="G96" s="69" t="s">
        <v>425</v>
      </c>
      <c r="H96" s="69" t="s">
        <v>426</v>
      </c>
      <c r="I96" s="69" t="s">
        <v>426</v>
      </c>
      <c r="J96" s="69" t="s">
        <v>26</v>
      </c>
    </row>
    <row r="97" spans="1:10" x14ac:dyDescent="0.1">
      <c r="A97" s="55" t="s">
        <v>455</v>
      </c>
      <c r="B97" s="55" t="s">
        <v>423</v>
      </c>
      <c r="C97" s="68">
        <v>646</v>
      </c>
      <c r="D97" s="69" t="s">
        <v>454</v>
      </c>
      <c r="E97" s="69" t="s">
        <v>150</v>
      </c>
      <c r="F97" s="70">
        <v>50922</v>
      </c>
      <c r="G97" s="69" t="s">
        <v>425</v>
      </c>
      <c r="H97" s="69" t="s">
        <v>426</v>
      </c>
      <c r="I97" s="69" t="s">
        <v>426</v>
      </c>
      <c r="J97" s="69" t="s">
        <v>97</v>
      </c>
    </row>
    <row r="98" spans="1:10" x14ac:dyDescent="0.1">
      <c r="A98" s="55" t="s">
        <v>456</v>
      </c>
      <c r="B98" s="55" t="s">
        <v>423</v>
      </c>
      <c r="C98" s="68">
        <v>794</v>
      </c>
      <c r="D98" s="69" t="s">
        <v>457</v>
      </c>
      <c r="E98" s="69" t="s">
        <v>150</v>
      </c>
      <c r="F98" s="70">
        <v>48611</v>
      </c>
      <c r="G98" s="69" t="s">
        <v>425</v>
      </c>
      <c r="H98" s="69" t="s">
        <v>426</v>
      </c>
      <c r="I98" s="69" t="s">
        <v>426</v>
      </c>
      <c r="J98" s="69" t="s">
        <v>97</v>
      </c>
    </row>
    <row r="99" spans="1:10" x14ac:dyDescent="0.1">
      <c r="A99" s="55" t="s">
        <v>458</v>
      </c>
      <c r="B99" s="55" t="s">
        <v>423</v>
      </c>
      <c r="C99" s="68">
        <v>645</v>
      </c>
      <c r="D99" s="69" t="s">
        <v>459</v>
      </c>
      <c r="E99" s="69" t="s">
        <v>150</v>
      </c>
      <c r="F99" s="70">
        <v>47058</v>
      </c>
      <c r="G99" s="69" t="s">
        <v>425</v>
      </c>
      <c r="H99" s="69" t="s">
        <v>426</v>
      </c>
      <c r="I99" s="69" t="s">
        <v>426</v>
      </c>
      <c r="J99" s="69" t="s">
        <v>97</v>
      </c>
    </row>
    <row r="100" spans="1:10" x14ac:dyDescent="0.1">
      <c r="A100" s="55" t="s">
        <v>460</v>
      </c>
      <c r="B100" s="55" t="s">
        <v>423</v>
      </c>
      <c r="C100" s="68">
        <v>995</v>
      </c>
      <c r="D100" s="69" t="s">
        <v>459</v>
      </c>
      <c r="E100" s="69" t="s">
        <v>150</v>
      </c>
      <c r="F100" s="69">
        <v>2030</v>
      </c>
      <c r="G100" s="69" t="s">
        <v>425</v>
      </c>
      <c r="H100" s="69" t="s">
        <v>426</v>
      </c>
      <c r="I100" s="69" t="s">
        <v>426</v>
      </c>
      <c r="J100" s="69" t="s">
        <v>97</v>
      </c>
    </row>
    <row r="101" spans="1:10" x14ac:dyDescent="0.1">
      <c r="A101" s="55" t="s">
        <v>461</v>
      </c>
      <c r="B101" s="55" t="s">
        <v>423</v>
      </c>
      <c r="C101" s="68">
        <v>644</v>
      </c>
      <c r="D101" s="69" t="s">
        <v>459</v>
      </c>
      <c r="E101" s="69" t="s">
        <v>150</v>
      </c>
      <c r="F101" s="69">
        <v>2031</v>
      </c>
      <c r="G101" s="69" t="s">
        <v>425</v>
      </c>
      <c r="H101" s="69" t="s">
        <v>426</v>
      </c>
      <c r="I101" s="69" t="s">
        <v>426</v>
      </c>
      <c r="J101" s="69" t="s">
        <v>428</v>
      </c>
    </row>
    <row r="102" spans="1:10" x14ac:dyDescent="0.1">
      <c r="A102" s="55" t="s">
        <v>462</v>
      </c>
      <c r="B102" s="55" t="s">
        <v>423</v>
      </c>
      <c r="C102" s="68">
        <v>281</v>
      </c>
      <c r="D102" s="69" t="s">
        <v>463</v>
      </c>
      <c r="E102" s="69" t="s">
        <v>150</v>
      </c>
      <c r="F102" s="70">
        <v>47362</v>
      </c>
      <c r="G102" s="69" t="s">
        <v>425</v>
      </c>
      <c r="H102" s="69" t="s">
        <v>426</v>
      </c>
      <c r="I102" s="69" t="s">
        <v>426</v>
      </c>
      <c r="J102" s="69" t="s">
        <v>26</v>
      </c>
    </row>
    <row r="103" spans="1:10" x14ac:dyDescent="0.1">
      <c r="A103" s="55" t="s">
        <v>464</v>
      </c>
      <c r="B103" s="55" t="s">
        <v>423</v>
      </c>
      <c r="C103" s="68">
        <v>651</v>
      </c>
      <c r="D103" s="69" t="s">
        <v>465</v>
      </c>
      <c r="E103" s="69" t="s">
        <v>150</v>
      </c>
      <c r="F103" s="70">
        <v>46231</v>
      </c>
      <c r="G103" s="69" t="s">
        <v>425</v>
      </c>
      <c r="H103" s="69" t="s">
        <v>426</v>
      </c>
      <c r="I103" s="69" t="s">
        <v>426</v>
      </c>
      <c r="J103" s="69" t="s">
        <v>428</v>
      </c>
    </row>
    <row r="104" spans="1:10" x14ac:dyDescent="0.1">
      <c r="A104" s="55" t="s">
        <v>466</v>
      </c>
      <c r="B104" s="55" t="s">
        <v>423</v>
      </c>
      <c r="C104" s="68">
        <v>300</v>
      </c>
      <c r="D104" s="69" t="s">
        <v>467</v>
      </c>
      <c r="E104" s="69" t="s">
        <v>150</v>
      </c>
      <c r="F104" s="70">
        <v>46784</v>
      </c>
      <c r="G104" s="69" t="s">
        <v>425</v>
      </c>
      <c r="H104" s="69" t="s">
        <v>426</v>
      </c>
      <c r="I104" s="69" t="s">
        <v>426</v>
      </c>
      <c r="J104" s="69" t="s">
        <v>26</v>
      </c>
    </row>
    <row r="105" spans="1:10" x14ac:dyDescent="0.1">
      <c r="A105" s="55" t="s">
        <v>468</v>
      </c>
      <c r="B105" s="55" t="s">
        <v>423</v>
      </c>
      <c r="C105" s="68">
        <v>790</v>
      </c>
      <c r="D105" s="69" t="s">
        <v>467</v>
      </c>
      <c r="E105" s="69" t="s">
        <v>150</v>
      </c>
      <c r="F105" s="69">
        <v>2029</v>
      </c>
      <c r="G105" s="69" t="s">
        <v>425</v>
      </c>
      <c r="H105" s="69" t="s">
        <v>426</v>
      </c>
      <c r="I105" s="69" t="s">
        <v>426</v>
      </c>
      <c r="J105" s="69" t="s">
        <v>428</v>
      </c>
    </row>
    <row r="106" spans="1:10" x14ac:dyDescent="0.1">
      <c r="A106" s="55" t="s">
        <v>469</v>
      </c>
      <c r="B106" s="55" t="s">
        <v>423</v>
      </c>
      <c r="C106" s="68">
        <v>735</v>
      </c>
      <c r="D106" s="69" t="s">
        <v>470</v>
      </c>
      <c r="E106" s="69" t="s">
        <v>150</v>
      </c>
      <c r="F106" s="70">
        <v>49065</v>
      </c>
      <c r="G106" s="69" t="s">
        <v>425</v>
      </c>
      <c r="H106" s="69" t="s">
        <v>426</v>
      </c>
      <c r="I106" s="69" t="s">
        <v>426</v>
      </c>
      <c r="J106" s="69" t="s">
        <v>97</v>
      </c>
    </row>
    <row r="107" spans="1:10" x14ac:dyDescent="0.1">
      <c r="A107" s="55" t="s">
        <v>471</v>
      </c>
      <c r="B107" s="55" t="s">
        <v>423</v>
      </c>
      <c r="C107" s="68">
        <v>468</v>
      </c>
      <c r="D107" s="69" t="s">
        <v>472</v>
      </c>
      <c r="E107" s="69" t="s">
        <v>150</v>
      </c>
      <c r="F107" s="69">
        <v>2024</v>
      </c>
      <c r="G107" s="69" t="s">
        <v>425</v>
      </c>
      <c r="H107" s="69" t="s">
        <v>426</v>
      </c>
      <c r="I107" s="69" t="s">
        <v>426</v>
      </c>
      <c r="J107" s="69" t="s">
        <v>428</v>
      </c>
    </row>
    <row r="108" spans="1:10" x14ac:dyDescent="0.1">
      <c r="A108" s="55" t="s">
        <v>471</v>
      </c>
      <c r="B108" s="55" t="s">
        <v>423</v>
      </c>
      <c r="C108" s="68">
        <v>473</v>
      </c>
      <c r="D108" s="69" t="s">
        <v>472</v>
      </c>
      <c r="E108" s="69" t="s">
        <v>150</v>
      </c>
      <c r="F108" s="69">
        <v>2024</v>
      </c>
      <c r="G108" s="69" t="s">
        <v>425</v>
      </c>
      <c r="H108" s="69" t="s">
        <v>426</v>
      </c>
      <c r="I108" s="69" t="s">
        <v>426</v>
      </c>
      <c r="J108" s="69" t="s">
        <v>428</v>
      </c>
    </row>
    <row r="109" spans="1:10" x14ac:dyDescent="0.1">
      <c r="A109" s="55" t="s">
        <v>473</v>
      </c>
      <c r="B109" s="55" t="s">
        <v>423</v>
      </c>
      <c r="C109" s="68">
        <v>598</v>
      </c>
      <c r="D109" s="69" t="s">
        <v>474</v>
      </c>
      <c r="E109" s="69" t="s">
        <v>150</v>
      </c>
      <c r="F109" s="69">
        <v>2051</v>
      </c>
      <c r="G109" s="69" t="s">
        <v>425</v>
      </c>
      <c r="H109" s="69" t="s">
        <v>426</v>
      </c>
      <c r="I109" s="69" t="s">
        <v>426</v>
      </c>
      <c r="J109" s="69" t="s">
        <v>428</v>
      </c>
    </row>
    <row r="110" spans="1:10" x14ac:dyDescent="0.1">
      <c r="A110" s="55" t="s">
        <v>475</v>
      </c>
      <c r="B110" s="55" t="s">
        <v>423</v>
      </c>
      <c r="C110" s="68">
        <v>930</v>
      </c>
      <c r="D110" s="69" t="s">
        <v>476</v>
      </c>
      <c r="E110" s="69" t="s">
        <v>150</v>
      </c>
      <c r="F110" s="70">
        <v>46508</v>
      </c>
      <c r="G110" s="69" t="s">
        <v>425</v>
      </c>
      <c r="H110" s="69" t="s">
        <v>426</v>
      </c>
      <c r="I110" s="69" t="s">
        <v>426</v>
      </c>
      <c r="J110" s="69" t="s">
        <v>428</v>
      </c>
    </row>
    <row r="111" spans="1:10" x14ac:dyDescent="0.1">
      <c r="A111" s="55" t="s">
        <v>477</v>
      </c>
      <c r="B111" s="55" t="s">
        <v>423</v>
      </c>
      <c r="C111" s="68">
        <v>467</v>
      </c>
      <c r="D111" s="69" t="s">
        <v>478</v>
      </c>
      <c r="E111" s="69" t="s">
        <v>150</v>
      </c>
      <c r="F111" s="70">
        <v>45868</v>
      </c>
      <c r="G111" s="69" t="s">
        <v>425</v>
      </c>
      <c r="H111" s="69" t="s">
        <v>426</v>
      </c>
      <c r="I111" s="69" t="s">
        <v>426</v>
      </c>
      <c r="J111" s="69" t="s">
        <v>428</v>
      </c>
    </row>
    <row r="112" spans="1:10" x14ac:dyDescent="0.1">
      <c r="A112" s="55" t="s">
        <v>479</v>
      </c>
      <c r="B112" s="55" t="s">
        <v>423</v>
      </c>
      <c r="C112" s="68">
        <v>516</v>
      </c>
      <c r="D112" s="69" t="s">
        <v>480</v>
      </c>
      <c r="E112" s="69" t="s">
        <v>150</v>
      </c>
      <c r="F112" s="70">
        <v>44986</v>
      </c>
      <c r="G112" s="69" t="s">
        <v>425</v>
      </c>
      <c r="H112" s="69" t="s">
        <v>426</v>
      </c>
      <c r="I112" s="69" t="s">
        <v>426</v>
      </c>
      <c r="J112" s="69" t="s">
        <v>428</v>
      </c>
    </row>
    <row r="113" spans="1:10" x14ac:dyDescent="0.1">
      <c r="A113" s="55" t="s">
        <v>481</v>
      </c>
      <c r="B113" s="55" t="s">
        <v>423</v>
      </c>
      <c r="C113" s="68">
        <v>468</v>
      </c>
      <c r="D113" s="69" t="s">
        <v>482</v>
      </c>
      <c r="E113" s="69" t="s">
        <v>150</v>
      </c>
      <c r="F113" s="69">
        <v>2024</v>
      </c>
      <c r="G113" s="69" t="s">
        <v>425</v>
      </c>
      <c r="H113" s="69" t="s">
        <v>426</v>
      </c>
      <c r="I113" s="69" t="s">
        <v>426</v>
      </c>
      <c r="J113" s="69" t="s">
        <v>428</v>
      </c>
    </row>
    <row r="114" spans="1:10" x14ac:dyDescent="0.1">
      <c r="A114" s="55" t="s">
        <v>486</v>
      </c>
      <c r="B114" s="55" t="s">
        <v>423</v>
      </c>
      <c r="C114" s="68">
        <v>327</v>
      </c>
      <c r="D114" s="69" t="s">
        <v>487</v>
      </c>
      <c r="E114" s="69" t="s">
        <v>150</v>
      </c>
      <c r="F114" s="70">
        <v>45717</v>
      </c>
      <c r="G114" s="69" t="s">
        <v>425</v>
      </c>
      <c r="H114" s="69" t="s">
        <v>426</v>
      </c>
      <c r="I114" s="69" t="s">
        <v>426</v>
      </c>
      <c r="J114" s="69" t="s">
        <v>428</v>
      </c>
    </row>
    <row r="115" spans="1:10" x14ac:dyDescent="0.1">
      <c r="A115" s="55" t="s">
        <v>490</v>
      </c>
      <c r="B115" s="55" t="s">
        <v>423</v>
      </c>
      <c r="C115" s="68">
        <v>465</v>
      </c>
      <c r="D115" s="69" t="s">
        <v>491</v>
      </c>
      <c r="E115" s="69" t="s">
        <v>150</v>
      </c>
      <c r="F115" s="69">
        <v>2028</v>
      </c>
      <c r="G115" s="69" t="s">
        <v>425</v>
      </c>
      <c r="H115" s="69" t="s">
        <v>426</v>
      </c>
      <c r="I115" s="69" t="s">
        <v>426</v>
      </c>
      <c r="J115" s="69" t="s">
        <v>428</v>
      </c>
    </row>
    <row r="116" spans="1:10" x14ac:dyDescent="0.1">
      <c r="A116" s="55" t="s">
        <v>492</v>
      </c>
      <c r="B116" s="55" t="s">
        <v>423</v>
      </c>
      <c r="C116" s="68">
        <v>742</v>
      </c>
      <c r="D116" s="69" t="s">
        <v>491</v>
      </c>
      <c r="E116" s="69" t="s">
        <v>150</v>
      </c>
      <c r="F116" s="69">
        <v>2028</v>
      </c>
      <c r="G116" s="69" t="s">
        <v>425</v>
      </c>
      <c r="H116" s="69" t="s">
        <v>426</v>
      </c>
      <c r="I116" s="69" t="s">
        <v>426</v>
      </c>
      <c r="J116" s="69" t="s">
        <v>428</v>
      </c>
    </row>
    <row r="117" spans="1:10" x14ac:dyDescent="0.1">
      <c r="A117" s="55" t="s">
        <v>498</v>
      </c>
      <c r="B117" s="55" t="s">
        <v>423</v>
      </c>
      <c r="C117" s="68">
        <v>86</v>
      </c>
      <c r="D117" s="69" t="s">
        <v>499</v>
      </c>
      <c r="E117" s="69" t="s">
        <v>150</v>
      </c>
      <c r="F117" s="69">
        <v>2097</v>
      </c>
      <c r="G117" s="69" t="s">
        <v>425</v>
      </c>
      <c r="H117" s="69" t="s">
        <v>426</v>
      </c>
      <c r="I117" s="69" t="s">
        <v>426</v>
      </c>
      <c r="J117" s="69" t="s">
        <v>428</v>
      </c>
    </row>
    <row r="118" spans="1:10" x14ac:dyDescent="0.1">
      <c r="A118" s="55" t="s">
        <v>500</v>
      </c>
      <c r="B118" s="55" t="s">
        <v>423</v>
      </c>
      <c r="C118" s="68">
        <v>932</v>
      </c>
      <c r="D118" s="69" t="s">
        <v>501</v>
      </c>
      <c r="E118" s="69" t="s">
        <v>150</v>
      </c>
      <c r="F118" s="70">
        <v>48533</v>
      </c>
      <c r="G118" s="69" t="s">
        <v>425</v>
      </c>
      <c r="H118" s="69" t="s">
        <v>426</v>
      </c>
      <c r="I118" s="69" t="s">
        <v>426</v>
      </c>
      <c r="J118" s="69" t="s">
        <v>428</v>
      </c>
    </row>
    <row r="119" spans="1:10" x14ac:dyDescent="0.1">
      <c r="A119" s="55" t="s">
        <v>502</v>
      </c>
      <c r="B119" s="55" t="s">
        <v>423</v>
      </c>
      <c r="C119" s="68">
        <v>221</v>
      </c>
      <c r="D119" s="69" t="s">
        <v>503</v>
      </c>
      <c r="E119" s="69" t="s">
        <v>150</v>
      </c>
      <c r="F119" s="69">
        <v>2028</v>
      </c>
      <c r="G119" s="69" t="s">
        <v>425</v>
      </c>
      <c r="H119" s="69" t="s">
        <v>426</v>
      </c>
      <c r="I119" s="69" t="s">
        <v>426</v>
      </c>
      <c r="J119" s="69" t="s">
        <v>428</v>
      </c>
    </row>
    <row r="120" spans="1:10" x14ac:dyDescent="0.1">
      <c r="A120" s="55" t="s">
        <v>504</v>
      </c>
      <c r="B120" s="55" t="s">
        <v>423</v>
      </c>
      <c r="C120" s="68">
        <v>276</v>
      </c>
      <c r="D120" s="69" t="s">
        <v>505</v>
      </c>
      <c r="E120" s="69" t="s">
        <v>150</v>
      </c>
      <c r="F120" s="69">
        <v>2026</v>
      </c>
      <c r="G120" s="69" t="s">
        <v>425</v>
      </c>
      <c r="H120" s="69" t="s">
        <v>426</v>
      </c>
      <c r="I120" s="69" t="s">
        <v>426</v>
      </c>
      <c r="J120" s="69" t="s">
        <v>428</v>
      </c>
    </row>
    <row r="121" spans="1:10" x14ac:dyDescent="0.1">
      <c r="A121" s="55" t="s">
        <v>506</v>
      </c>
      <c r="B121" s="55" t="s">
        <v>507</v>
      </c>
      <c r="C121" s="68">
        <v>418</v>
      </c>
      <c r="D121" s="69" t="s">
        <v>150</v>
      </c>
      <c r="E121" s="69" t="s">
        <v>150</v>
      </c>
      <c r="F121" s="69" t="s">
        <v>30</v>
      </c>
      <c r="G121" s="69" t="s">
        <v>425</v>
      </c>
      <c r="H121" s="69" t="s">
        <v>426</v>
      </c>
      <c r="I121" s="69" t="s">
        <v>426</v>
      </c>
      <c r="J121" s="69" t="s">
        <v>97</v>
      </c>
    </row>
    <row r="122" spans="1:10" x14ac:dyDescent="0.1">
      <c r="A122" s="55" t="s">
        <v>508</v>
      </c>
      <c r="B122" s="55" t="s">
        <v>509</v>
      </c>
      <c r="C122" s="68">
        <v>101</v>
      </c>
      <c r="D122" s="69" t="s">
        <v>510</v>
      </c>
      <c r="E122" s="69" t="s">
        <v>150</v>
      </c>
      <c r="F122" s="69" t="s">
        <v>30</v>
      </c>
      <c r="G122" s="69" t="s">
        <v>425</v>
      </c>
      <c r="H122" s="69" t="s">
        <v>426</v>
      </c>
      <c r="I122" s="69" t="s">
        <v>426</v>
      </c>
      <c r="J122" s="69" t="s">
        <v>97</v>
      </c>
    </row>
    <row r="123" spans="1:10" x14ac:dyDescent="0.1">
      <c r="A123" s="55" t="s">
        <v>511</v>
      </c>
      <c r="B123" s="55" t="s">
        <v>512</v>
      </c>
      <c r="C123" s="68">
        <v>2057</v>
      </c>
      <c r="D123" s="69" t="s">
        <v>150</v>
      </c>
      <c r="E123" s="69" t="s">
        <v>150</v>
      </c>
      <c r="F123" s="69" t="s">
        <v>30</v>
      </c>
      <c r="G123" s="69" t="s">
        <v>425</v>
      </c>
      <c r="H123" s="69" t="s">
        <v>426</v>
      </c>
      <c r="I123" s="69" t="s">
        <v>426</v>
      </c>
      <c r="J123" s="69" t="s">
        <v>428</v>
      </c>
    </row>
    <row r="124" spans="1:10" x14ac:dyDescent="0.1">
      <c r="A124" s="55" t="s">
        <v>513</v>
      </c>
      <c r="B124" s="55" t="s">
        <v>514</v>
      </c>
      <c r="C124" s="68">
        <v>1408</v>
      </c>
      <c r="D124" s="69" t="s">
        <v>150</v>
      </c>
      <c r="E124" s="69" t="s">
        <v>150</v>
      </c>
      <c r="F124" s="69" t="s">
        <v>30</v>
      </c>
      <c r="G124" s="69" t="s">
        <v>425</v>
      </c>
      <c r="H124" s="69" t="s">
        <v>515</v>
      </c>
      <c r="I124" s="69" t="s">
        <v>426</v>
      </c>
      <c r="J124" s="69" t="s">
        <v>97</v>
      </c>
    </row>
    <row r="125" spans="1:10" x14ac:dyDescent="0.1">
      <c r="A125" s="55" t="s">
        <v>516</v>
      </c>
      <c r="B125" s="55" t="s">
        <v>517</v>
      </c>
      <c r="C125" s="68">
        <v>418</v>
      </c>
      <c r="D125" s="69" t="s">
        <v>150</v>
      </c>
      <c r="E125" s="69" t="s">
        <v>150</v>
      </c>
      <c r="F125" s="69" t="s">
        <v>30</v>
      </c>
      <c r="G125" s="69" t="s">
        <v>425</v>
      </c>
      <c r="H125" s="69" t="s">
        <v>426</v>
      </c>
      <c r="I125" s="69" t="s">
        <v>426</v>
      </c>
      <c r="J125" s="69" t="s">
        <v>97</v>
      </c>
    </row>
    <row r="126" spans="1:10" x14ac:dyDescent="0.1">
      <c r="A126" s="55" t="s">
        <v>518</v>
      </c>
      <c r="B126" s="55" t="s">
        <v>517</v>
      </c>
      <c r="C126" s="68">
        <v>81</v>
      </c>
      <c r="D126" s="69" t="s">
        <v>150</v>
      </c>
      <c r="E126" s="69" t="s">
        <v>150</v>
      </c>
      <c r="F126" s="69" t="s">
        <v>30</v>
      </c>
      <c r="G126" s="69" t="s">
        <v>425</v>
      </c>
      <c r="H126" s="69" t="s">
        <v>426</v>
      </c>
      <c r="I126" s="69" t="s">
        <v>426</v>
      </c>
      <c r="J126" s="69" t="s">
        <v>97</v>
      </c>
    </row>
    <row r="127" spans="1:10" x14ac:dyDescent="0.1">
      <c r="A127" s="54"/>
      <c r="B127" s="54"/>
      <c r="C127" s="54"/>
      <c r="D127" s="54"/>
      <c r="E127" s="54"/>
      <c r="F127" s="54"/>
      <c r="G127" s="54"/>
      <c r="H127" s="54"/>
      <c r="I127" s="54"/>
      <c r="J127" s="54"/>
    </row>
    <row r="128" spans="1:10" x14ac:dyDescent="0.1">
      <c r="A128" s="28" t="s">
        <v>78</v>
      </c>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A6CE2-000C-460B-88EC-BC61D644863C}">
  <sheetPr codeName="Sheet10">
    <outlinePr summaryBelow="0" summaryRight="0"/>
    <pageSetUpPr autoPageBreaks="0"/>
  </sheetPr>
  <dimension ref="A5:IU161"/>
  <sheetViews>
    <sheetView workbookViewId="0">
      <selection activeCell="A28" sqref="A28"/>
    </sheetView>
  </sheetViews>
  <sheetFormatPr defaultColWidth="8.76171875" defaultRowHeight="10.5" x14ac:dyDescent="0.1"/>
  <cols>
    <col min="1" max="1" width="45.71484375" customWidth="1"/>
    <col min="2" max="7" width="14.83203125" customWidth="1"/>
  </cols>
  <sheetData>
    <row r="5" spans="1:255" ht="16.5" x14ac:dyDescent="0.2">
      <c r="A5" s="1" t="s">
        <v>523</v>
      </c>
    </row>
    <row r="7" spans="1:255" x14ac:dyDescent="0.1">
      <c r="A7" s="4"/>
      <c r="B7" s="3" t="s">
        <v>83</v>
      </c>
      <c r="C7" t="s">
        <v>84</v>
      </c>
      <c r="D7" s="4" t="s">
        <v>4</v>
      </c>
      <c r="E7" s="3" t="s">
        <v>85</v>
      </c>
      <c r="F7" t="s">
        <v>86</v>
      </c>
    </row>
    <row r="8" spans="1:255" x14ac:dyDescent="0.1">
      <c r="A8" s="4"/>
      <c r="B8" s="3" t="s">
        <v>7</v>
      </c>
      <c r="C8" t="s">
        <v>8</v>
      </c>
      <c r="D8" s="4" t="s">
        <v>4</v>
      </c>
      <c r="E8" s="3" t="s">
        <v>11</v>
      </c>
      <c r="F8" s="5" t="s">
        <v>12</v>
      </c>
    </row>
    <row r="9" spans="1:255" x14ac:dyDescent="0.1">
      <c r="A9" s="4"/>
      <c r="B9" s="3" t="s">
        <v>88</v>
      </c>
      <c r="C9" t="s">
        <v>89</v>
      </c>
      <c r="D9" s="4" t="s">
        <v>4</v>
      </c>
      <c r="E9" s="29"/>
      <c r="F9" s="29"/>
    </row>
    <row r="12" spans="1:255" x14ac:dyDescent="0.1">
      <c r="A12" s="6" t="s">
        <v>524</v>
      </c>
      <c r="B12" s="6"/>
      <c r="C12" s="6"/>
      <c r="D12" s="6"/>
      <c r="E12" s="6"/>
      <c r="F12" s="6"/>
      <c r="G12" s="6"/>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71"/>
      <c r="BN12" s="71"/>
      <c r="BO12" s="71"/>
      <c r="BP12" s="71"/>
      <c r="BQ12" s="71"/>
      <c r="BR12" s="71"/>
      <c r="BS12" s="71"/>
      <c r="BT12" s="71"/>
      <c r="BU12" s="71"/>
      <c r="BV12" s="71"/>
      <c r="BW12" s="71"/>
      <c r="BX12" s="71"/>
      <c r="BY12" s="71"/>
      <c r="BZ12" s="71"/>
      <c r="CA12" s="71"/>
      <c r="CB12" s="71"/>
      <c r="CC12" s="71"/>
      <c r="CD12" s="71"/>
      <c r="CE12" s="71"/>
      <c r="CF12" s="71"/>
      <c r="CG12" s="71"/>
      <c r="CH12" s="71"/>
      <c r="CI12" s="71"/>
      <c r="CJ12" s="71"/>
      <c r="CK12" s="71"/>
      <c r="CL12" s="71"/>
      <c r="CM12" s="71"/>
      <c r="CN12" s="71"/>
      <c r="CO12" s="71"/>
      <c r="CP12" s="71"/>
      <c r="CQ12" s="71"/>
      <c r="CR12" s="71"/>
      <c r="CS12" s="71"/>
      <c r="CT12" s="71"/>
      <c r="CU12" s="71"/>
      <c r="CV12" s="71"/>
      <c r="CW12" s="71"/>
      <c r="CX12" s="71"/>
      <c r="CY12" s="71"/>
      <c r="CZ12" s="71"/>
      <c r="DA12" s="71"/>
      <c r="DB12" s="71"/>
      <c r="DC12" s="71"/>
      <c r="DD12" s="71"/>
      <c r="DE12" s="71"/>
      <c r="DF12" s="71"/>
      <c r="DG12" s="71"/>
      <c r="DH12" s="71"/>
      <c r="DI12" s="71"/>
      <c r="DJ12" s="71"/>
      <c r="DK12" s="71"/>
      <c r="DL12" s="71"/>
      <c r="DM12" s="71"/>
      <c r="DN12" s="71"/>
      <c r="DO12" s="71"/>
      <c r="DP12" s="71"/>
      <c r="DQ12" s="71"/>
      <c r="DR12" s="71"/>
      <c r="DS12" s="71"/>
      <c r="DT12" s="71"/>
      <c r="DU12" s="71"/>
      <c r="DV12" s="71"/>
      <c r="DW12" s="71"/>
      <c r="DX12" s="71"/>
      <c r="DY12" s="71"/>
      <c r="DZ12" s="71"/>
      <c r="EA12" s="71"/>
      <c r="EB12" s="71"/>
      <c r="EC12" s="71"/>
      <c r="ED12" s="71"/>
      <c r="EE12" s="71"/>
      <c r="EF12" s="71"/>
      <c r="EG12" s="71"/>
      <c r="EH12" s="71"/>
      <c r="EI12" s="71"/>
      <c r="EJ12" s="71"/>
      <c r="EK12" s="71"/>
      <c r="EL12" s="71"/>
      <c r="EM12" s="71"/>
      <c r="EN12" s="71"/>
      <c r="EO12" s="71"/>
      <c r="EP12" s="71"/>
      <c r="EQ12" s="71"/>
      <c r="ER12" s="71"/>
      <c r="ES12" s="71"/>
      <c r="ET12" s="71"/>
      <c r="EU12" s="71"/>
      <c r="EV12" s="71"/>
      <c r="EW12" s="71"/>
      <c r="EX12" s="71"/>
      <c r="EY12" s="71"/>
      <c r="EZ12" s="71"/>
      <c r="FA12" s="71"/>
      <c r="FB12" s="71"/>
      <c r="FC12" s="71"/>
      <c r="FD12" s="71"/>
      <c r="FE12" s="71"/>
      <c r="FF12" s="71"/>
      <c r="FG12" s="71"/>
      <c r="FH12" s="71"/>
      <c r="FI12" s="71"/>
      <c r="FJ12" s="71"/>
      <c r="FK12" s="71"/>
      <c r="FL12" s="71"/>
      <c r="FM12" s="71"/>
      <c r="FN12" s="71"/>
      <c r="FO12" s="71"/>
      <c r="FP12" s="71"/>
      <c r="FQ12" s="71"/>
      <c r="FR12" s="71"/>
      <c r="FS12" s="71"/>
      <c r="FT12" s="71"/>
      <c r="FU12" s="71"/>
      <c r="FV12" s="71"/>
      <c r="FW12" s="71"/>
      <c r="FX12" s="71"/>
      <c r="FY12" s="71"/>
      <c r="FZ12" s="71"/>
      <c r="GA12" s="71"/>
      <c r="GB12" s="71"/>
      <c r="GC12" s="71"/>
      <c r="GD12" s="71"/>
      <c r="GE12" s="71"/>
      <c r="GF12" s="71"/>
      <c r="GG12" s="71"/>
      <c r="GH12" s="71"/>
      <c r="GI12" s="71"/>
      <c r="GJ12" s="71"/>
      <c r="GK12" s="71"/>
      <c r="GL12" s="71"/>
      <c r="GM12" s="71"/>
      <c r="GN12" s="71"/>
      <c r="GO12" s="71"/>
      <c r="GP12" s="71"/>
      <c r="GQ12" s="71"/>
      <c r="GR12" s="71"/>
      <c r="GS12" s="71"/>
      <c r="GT12" s="71"/>
      <c r="GU12" s="71"/>
      <c r="GV12" s="71"/>
      <c r="GW12" s="71"/>
      <c r="GX12" s="71"/>
      <c r="GY12" s="71"/>
      <c r="GZ12" s="71"/>
      <c r="HA12" s="71"/>
      <c r="HB12" s="71"/>
      <c r="HC12" s="71"/>
      <c r="HD12" s="71"/>
      <c r="HE12" s="71"/>
      <c r="HF12" s="71"/>
      <c r="HG12" s="71"/>
      <c r="HH12" s="71"/>
      <c r="HI12" s="71"/>
      <c r="HJ12" s="71"/>
      <c r="HK12" s="71"/>
      <c r="HL12" s="71"/>
      <c r="HM12" s="71"/>
      <c r="HN12" s="71"/>
      <c r="HO12" s="71"/>
      <c r="HP12" s="71"/>
      <c r="HQ12" s="71"/>
      <c r="HR12" s="71"/>
      <c r="HS12" s="71"/>
      <c r="HT12" s="71"/>
      <c r="HU12" s="71"/>
      <c r="HV12" s="71"/>
      <c r="HW12" s="71"/>
      <c r="HX12" s="71"/>
      <c r="HY12" s="71"/>
      <c r="HZ12" s="71"/>
      <c r="IA12" s="71"/>
      <c r="IB12" s="71"/>
      <c r="IC12" s="71"/>
      <c r="ID12" s="71"/>
      <c r="IE12" s="71"/>
      <c r="IF12" s="71"/>
      <c r="IG12" s="71"/>
      <c r="IH12" s="71"/>
      <c r="II12" s="71"/>
      <c r="IJ12" s="71"/>
      <c r="IK12" s="71"/>
      <c r="IL12" s="71"/>
      <c r="IM12" s="71"/>
      <c r="IN12" s="71"/>
      <c r="IO12" s="71"/>
      <c r="IP12" s="71"/>
      <c r="IQ12" s="71"/>
      <c r="IR12" s="71"/>
      <c r="IS12" s="71"/>
      <c r="IT12" s="71"/>
      <c r="IU12" s="71"/>
    </row>
    <row r="13" spans="1:255" ht="28.5" x14ac:dyDescent="0.1">
      <c r="A13" s="7" t="s">
        <v>16</v>
      </c>
      <c r="B13" s="13" t="s">
        <v>91</v>
      </c>
      <c r="C13" s="13" t="s">
        <v>92</v>
      </c>
      <c r="D13" s="13" t="s">
        <v>250</v>
      </c>
      <c r="E13" s="13" t="s">
        <v>251</v>
      </c>
      <c r="F13" s="13" t="s">
        <v>95</v>
      </c>
      <c r="G13" s="13" t="s">
        <v>96</v>
      </c>
    </row>
    <row r="14" spans="1:255" x14ac:dyDescent="0.1">
      <c r="A14" s="9" t="s">
        <v>525</v>
      </c>
      <c r="B14" s="11"/>
      <c r="C14" s="11"/>
      <c r="D14" s="11"/>
      <c r="E14" s="11"/>
      <c r="F14" s="11"/>
      <c r="G14" s="11"/>
    </row>
    <row r="15" spans="1:255" x14ac:dyDescent="0.1">
      <c r="A15" s="11" t="s">
        <v>526</v>
      </c>
      <c r="B15" s="32">
        <v>9.8447000000000007E-2</v>
      </c>
      <c r="C15" s="32">
        <v>8.8305999999999996E-2</v>
      </c>
      <c r="D15" s="32">
        <v>8.4384000000000001E-2</v>
      </c>
      <c r="E15" s="32">
        <v>7.8768000000000005E-2</v>
      </c>
      <c r="F15" s="32">
        <v>8.2208000000000003E-2</v>
      </c>
      <c r="G15" s="32">
        <v>9.0716000000000005E-2</v>
      </c>
    </row>
    <row r="16" spans="1:255" x14ac:dyDescent="0.1">
      <c r="A16" s="11" t="s">
        <v>527</v>
      </c>
      <c r="B16" s="32">
        <v>0.15304300000000001</v>
      </c>
      <c r="C16" s="32">
        <v>0.134295</v>
      </c>
      <c r="D16" s="32">
        <v>0.12701699999999999</v>
      </c>
      <c r="E16" s="32">
        <v>0.11917700000000001</v>
      </c>
      <c r="F16" s="32">
        <v>0.12389799999999999</v>
      </c>
      <c r="G16" s="32">
        <v>0.133936</v>
      </c>
    </row>
    <row r="17" spans="1:7" x14ac:dyDescent="0.1">
      <c r="A17" s="11" t="s">
        <v>528</v>
      </c>
      <c r="B17" s="32">
        <v>0.46348400000000001</v>
      </c>
      <c r="C17" s="32">
        <v>0.38508599999999998</v>
      </c>
      <c r="D17" s="32">
        <v>0.35405399999999998</v>
      </c>
      <c r="E17" s="32">
        <v>0.39901500000000001</v>
      </c>
      <c r="F17" s="32">
        <v>0.33627600000000002</v>
      </c>
      <c r="G17" s="32">
        <v>0.29405100000000001</v>
      </c>
    </row>
    <row r="18" spans="1:7" x14ac:dyDescent="0.1">
      <c r="A18" s="11" t="s">
        <v>529</v>
      </c>
      <c r="B18" s="32">
        <v>0.45752100000000001</v>
      </c>
      <c r="C18" s="32">
        <v>0.39222699999999999</v>
      </c>
      <c r="D18" s="32">
        <v>0.37370599999999998</v>
      </c>
      <c r="E18" s="32">
        <v>0.42305100000000001</v>
      </c>
      <c r="F18" s="32">
        <v>0.34948600000000002</v>
      </c>
      <c r="G18" s="32">
        <v>0.30158499999999999</v>
      </c>
    </row>
    <row r="19" spans="1:7" x14ac:dyDescent="0.1">
      <c r="A19" s="11"/>
      <c r="B19" s="11"/>
      <c r="C19" s="11"/>
      <c r="D19" s="11"/>
      <c r="E19" s="11"/>
      <c r="F19" s="11"/>
      <c r="G19" s="11"/>
    </row>
    <row r="20" spans="1:7" x14ac:dyDescent="0.1">
      <c r="A20" s="9" t="s">
        <v>530</v>
      </c>
      <c r="B20" s="11"/>
      <c r="C20" s="11"/>
      <c r="D20" s="11"/>
      <c r="E20" s="11"/>
      <c r="F20" s="11"/>
      <c r="G20" s="11"/>
    </row>
    <row r="21" spans="1:7" x14ac:dyDescent="0.1">
      <c r="A21" s="11" t="s">
        <v>531</v>
      </c>
      <c r="B21" s="32">
        <v>0.44013000000000002</v>
      </c>
      <c r="C21" s="32">
        <v>0.43450800000000001</v>
      </c>
      <c r="D21" s="32">
        <v>0.42302200000000001</v>
      </c>
      <c r="E21" s="32">
        <v>0.40229300000000001</v>
      </c>
      <c r="F21" s="32">
        <v>0.42237000000000002</v>
      </c>
      <c r="G21" s="32">
        <v>1</v>
      </c>
    </row>
    <row r="22" spans="1:7" x14ac:dyDescent="0.1">
      <c r="A22" s="11" t="s">
        <v>532</v>
      </c>
      <c r="B22" s="32">
        <v>0.233185</v>
      </c>
      <c r="C22" s="32">
        <v>0.23424800000000001</v>
      </c>
      <c r="D22" s="32">
        <v>0.23947399999999999</v>
      </c>
      <c r="E22" s="32">
        <v>0.240374</v>
      </c>
      <c r="F22" s="32">
        <v>0.253909</v>
      </c>
      <c r="G22" s="32">
        <v>-1.168E-3</v>
      </c>
    </row>
    <row r="23" spans="1:7" x14ac:dyDescent="0.1">
      <c r="A23" s="11" t="s">
        <v>533</v>
      </c>
      <c r="B23" s="32">
        <v>0.22856799999999999</v>
      </c>
      <c r="C23" s="32">
        <v>0.224272</v>
      </c>
      <c r="D23" s="32">
        <v>0.21704999999999999</v>
      </c>
      <c r="E23" s="32">
        <v>0.178199</v>
      </c>
      <c r="F23" s="32">
        <v>0.18552399999999999</v>
      </c>
      <c r="G23" s="32">
        <v>0.21187900000000001</v>
      </c>
    </row>
    <row r="24" spans="1:7" x14ac:dyDescent="0.1">
      <c r="A24" s="11" t="s">
        <v>534</v>
      </c>
      <c r="B24" s="32">
        <v>0.19078400000000001</v>
      </c>
      <c r="C24" s="32">
        <v>0.18448800000000001</v>
      </c>
      <c r="D24" s="32">
        <v>0.183757</v>
      </c>
      <c r="E24" s="32">
        <v>0.164383</v>
      </c>
      <c r="F24" s="32">
        <v>0.169602</v>
      </c>
      <c r="G24" s="32">
        <v>0.18515100000000001</v>
      </c>
    </row>
    <row r="25" spans="1:7" x14ac:dyDescent="0.1">
      <c r="A25" s="11" t="s">
        <v>535</v>
      </c>
      <c r="B25" s="32">
        <v>0.19078400000000001</v>
      </c>
      <c r="C25" s="32">
        <v>0.18448800000000001</v>
      </c>
      <c r="D25" s="32">
        <v>0.183757</v>
      </c>
      <c r="E25" s="32">
        <v>0.16040399999999999</v>
      </c>
      <c r="F25" s="32">
        <v>0.16891400000000001</v>
      </c>
      <c r="G25" s="32">
        <v>0.18515100000000001</v>
      </c>
    </row>
    <row r="26" spans="1:7" x14ac:dyDescent="0.1">
      <c r="A26" s="11" t="s">
        <v>536</v>
      </c>
      <c r="B26" s="32">
        <v>0.115929</v>
      </c>
      <c r="C26" s="32">
        <v>0.119726</v>
      </c>
      <c r="D26" s="32">
        <v>0.126248</v>
      </c>
      <c r="E26" s="32">
        <v>0.13764899999999999</v>
      </c>
      <c r="F26" s="32">
        <v>0.11978999999999999</v>
      </c>
      <c r="G26" s="32">
        <v>0.10482</v>
      </c>
    </row>
    <row r="27" spans="1:7" x14ac:dyDescent="0.1">
      <c r="A27" s="11" t="s">
        <v>537</v>
      </c>
      <c r="B27" s="32">
        <v>0.108214</v>
      </c>
      <c r="C27" s="32">
        <v>0.110026</v>
      </c>
      <c r="D27" s="32">
        <v>0.115342</v>
      </c>
      <c r="E27" s="32">
        <v>0.12721099999999999</v>
      </c>
      <c r="F27" s="32">
        <v>0.108834</v>
      </c>
      <c r="G27" s="32">
        <v>9.4534000000000007E-2</v>
      </c>
    </row>
    <row r="28" spans="1:7" x14ac:dyDescent="0.1">
      <c r="A28" s="11" t="s">
        <v>538</v>
      </c>
      <c r="B28" s="32">
        <v>0.108214</v>
      </c>
      <c r="C28" s="32">
        <v>0.110026</v>
      </c>
      <c r="D28" s="32">
        <v>0.115342</v>
      </c>
      <c r="E28" s="32">
        <v>0.12721099999999999</v>
      </c>
      <c r="F28" s="32">
        <v>0.108834</v>
      </c>
      <c r="G28" s="32">
        <v>9.4534000000000007E-2</v>
      </c>
    </row>
    <row r="29" spans="1:7" x14ac:dyDescent="0.1">
      <c r="A29" s="11" t="s">
        <v>539</v>
      </c>
      <c r="B29" s="32">
        <v>0.106464</v>
      </c>
      <c r="C29" s="32">
        <v>0.101687</v>
      </c>
      <c r="D29" s="32">
        <v>0.103202</v>
      </c>
      <c r="E29" s="32">
        <v>8.6641999999999997E-2</v>
      </c>
      <c r="F29" s="32">
        <v>9.0787999999999994E-2</v>
      </c>
      <c r="G29" s="32">
        <v>0.101247</v>
      </c>
    </row>
    <row r="30" spans="1:7" x14ac:dyDescent="0.1">
      <c r="A30" s="11" t="s">
        <v>540</v>
      </c>
      <c r="B30" s="32">
        <v>0.11755</v>
      </c>
      <c r="C30" s="32">
        <v>0.15088199999999999</v>
      </c>
      <c r="D30" s="32">
        <v>8.8358000000000006E-2</v>
      </c>
      <c r="E30" s="32">
        <v>0.11959400000000001</v>
      </c>
      <c r="F30" s="32">
        <v>9.9718000000000001E-2</v>
      </c>
      <c r="G30" s="32">
        <v>0.10721700000000001</v>
      </c>
    </row>
    <row r="31" spans="1:7" x14ac:dyDescent="0.1">
      <c r="A31" s="11" t="s">
        <v>541</v>
      </c>
      <c r="B31" s="32">
        <v>0.126724</v>
      </c>
      <c r="C31" s="32">
        <v>0.15954399999999999</v>
      </c>
      <c r="D31" s="32">
        <v>9.4293000000000002E-2</v>
      </c>
      <c r="E31" s="32">
        <v>0.127802</v>
      </c>
      <c r="F31" s="32">
        <v>0.11099000000000001</v>
      </c>
      <c r="G31" s="32">
        <v>0.11866500000000001</v>
      </c>
    </row>
    <row r="32" spans="1:7" x14ac:dyDescent="0.1">
      <c r="A32" s="11"/>
      <c r="B32" s="11"/>
      <c r="C32" s="11"/>
      <c r="D32" s="11"/>
      <c r="E32" s="11"/>
      <c r="F32" s="11"/>
      <c r="G32" s="11"/>
    </row>
    <row r="33" spans="1:7" x14ac:dyDescent="0.1">
      <c r="A33" s="9" t="s">
        <v>542</v>
      </c>
      <c r="B33" s="11"/>
      <c r="C33" s="11"/>
      <c r="D33" s="11"/>
      <c r="E33" s="11"/>
      <c r="F33" s="11"/>
      <c r="G33" s="11"/>
    </row>
    <row r="34" spans="1:7" x14ac:dyDescent="0.1">
      <c r="A34" s="11" t="s">
        <v>543</v>
      </c>
      <c r="B34" s="26">
        <v>0.825623</v>
      </c>
      <c r="C34" s="26">
        <v>0.76584700000000006</v>
      </c>
      <c r="D34" s="26">
        <v>0.73474600000000001</v>
      </c>
      <c r="E34" s="26">
        <v>0.78569900000000004</v>
      </c>
      <c r="F34" s="26">
        <v>0.778694</v>
      </c>
      <c r="G34" s="26">
        <v>0.78393100000000004</v>
      </c>
    </row>
    <row r="35" spans="1:7" x14ac:dyDescent="0.1">
      <c r="A35" s="11" t="s">
        <v>544</v>
      </c>
      <c r="B35" s="26">
        <v>4.3047610000000001</v>
      </c>
      <c r="C35" s="26">
        <v>4.4848800000000004</v>
      </c>
      <c r="D35" s="26">
        <v>5.0173639999999997</v>
      </c>
      <c r="E35" s="26">
        <v>5.6895389999999999</v>
      </c>
      <c r="F35" s="26">
        <v>5.5504949999999997</v>
      </c>
      <c r="G35" s="26">
        <v>5.4309079999999996</v>
      </c>
    </row>
    <row r="36" spans="1:7" x14ac:dyDescent="0.1">
      <c r="A36" s="11" t="s">
        <v>545</v>
      </c>
      <c r="B36" s="26">
        <v>11.219512</v>
      </c>
      <c r="C36" s="26">
        <v>12.150916</v>
      </c>
      <c r="D36" s="26">
        <v>14.95196</v>
      </c>
      <c r="E36" s="26">
        <v>14.78538</v>
      </c>
      <c r="F36" s="26">
        <v>13.914789000000001</v>
      </c>
      <c r="G36" s="26">
        <v>12.361102000000001</v>
      </c>
    </row>
    <row r="37" spans="1:7" x14ac:dyDescent="0.1">
      <c r="A37" s="11" t="s">
        <v>546</v>
      </c>
      <c r="B37" s="26">
        <v>6.8758410000000003</v>
      </c>
      <c r="C37" s="26">
        <v>6.6505910000000004</v>
      </c>
      <c r="D37" s="26">
        <v>6.6176050000000002</v>
      </c>
      <c r="E37" s="26">
        <v>6.7657809999999996</v>
      </c>
      <c r="F37" s="26">
        <v>6.2314930000000004</v>
      </c>
      <c r="G37" s="18" t="s">
        <v>150</v>
      </c>
    </row>
    <row r="38" spans="1:7" x14ac:dyDescent="0.1">
      <c r="A38" s="11"/>
      <c r="B38" s="11"/>
      <c r="C38" s="11"/>
      <c r="D38" s="11"/>
      <c r="E38" s="11"/>
      <c r="F38" s="11"/>
      <c r="G38" s="11"/>
    </row>
    <row r="39" spans="1:7" x14ac:dyDescent="0.1">
      <c r="A39" s="9" t="s">
        <v>547</v>
      </c>
      <c r="B39" s="11"/>
      <c r="C39" s="11"/>
      <c r="D39" s="11"/>
      <c r="E39" s="11"/>
      <c r="F39" s="11"/>
      <c r="G39" s="11"/>
    </row>
    <row r="40" spans="1:7" x14ac:dyDescent="0.1">
      <c r="A40" s="11" t="s">
        <v>548</v>
      </c>
      <c r="B40" s="26">
        <v>0.78320100000000004</v>
      </c>
      <c r="C40" s="26">
        <v>0.78462500000000002</v>
      </c>
      <c r="D40" s="26">
        <v>0.70227600000000001</v>
      </c>
      <c r="E40" s="26">
        <v>0.75341100000000005</v>
      </c>
      <c r="F40" s="26">
        <v>0.76156000000000001</v>
      </c>
      <c r="G40" s="26">
        <v>0.76063999999999998</v>
      </c>
    </row>
    <row r="41" spans="1:7" x14ac:dyDescent="0.1">
      <c r="A41" s="11" t="s">
        <v>549</v>
      </c>
      <c r="B41" s="26">
        <v>0.53279600000000005</v>
      </c>
      <c r="C41" s="26">
        <v>0.518065</v>
      </c>
      <c r="D41" s="26">
        <v>0.36362899999999998</v>
      </c>
      <c r="E41" s="26">
        <v>0.443465</v>
      </c>
      <c r="F41" s="26">
        <v>0.46301100000000001</v>
      </c>
      <c r="G41" s="26">
        <v>0.54295700000000002</v>
      </c>
    </row>
    <row r="42" spans="1:7" x14ac:dyDescent="0.1">
      <c r="A42" s="11" t="s">
        <v>550</v>
      </c>
      <c r="B42" s="26">
        <v>0.38654699999999997</v>
      </c>
      <c r="C42" s="26">
        <v>0.43987900000000002</v>
      </c>
      <c r="D42" s="26">
        <v>0.321737</v>
      </c>
      <c r="E42" s="26">
        <v>0.28638799999999998</v>
      </c>
      <c r="F42" s="26">
        <v>0.40098600000000001</v>
      </c>
      <c r="G42" s="26">
        <v>0.37722899999999998</v>
      </c>
    </row>
    <row r="43" spans="1:7" x14ac:dyDescent="0.1">
      <c r="A43" s="11" t="s">
        <v>551</v>
      </c>
      <c r="B43" s="24">
        <v>32.532449999999997</v>
      </c>
      <c r="C43" s="24">
        <v>30.121068000000001</v>
      </c>
      <c r="D43" s="24">
        <v>24.411200000000001</v>
      </c>
      <c r="E43" s="24">
        <v>24.686409999999999</v>
      </c>
      <c r="F43" s="24">
        <v>26.230725</v>
      </c>
      <c r="G43" s="24">
        <v>29.608668000000002</v>
      </c>
    </row>
    <row r="44" spans="1:7" x14ac:dyDescent="0.1">
      <c r="A44" s="11" t="s">
        <v>552</v>
      </c>
      <c r="B44" s="24">
        <v>53.084139999999998</v>
      </c>
      <c r="C44" s="24">
        <v>55.032491999999998</v>
      </c>
      <c r="D44" s="24">
        <v>55.155880000000003</v>
      </c>
      <c r="E44" s="24">
        <v>53.94773</v>
      </c>
      <c r="F44" s="24">
        <v>58.573374999999999</v>
      </c>
      <c r="G44" s="24" t="s">
        <v>150</v>
      </c>
    </row>
    <row r="45" spans="1:7" x14ac:dyDescent="0.1">
      <c r="A45" s="11" t="s">
        <v>553</v>
      </c>
      <c r="B45" s="24">
        <v>115.37212</v>
      </c>
      <c r="C45" s="24">
        <v>110.909712</v>
      </c>
      <c r="D45" s="24">
        <v>103.41034000000001</v>
      </c>
      <c r="E45" s="24">
        <v>98.220039999999997</v>
      </c>
      <c r="F45" s="24">
        <v>116.474785</v>
      </c>
      <c r="G45" s="24" t="s">
        <v>150</v>
      </c>
    </row>
    <row r="46" spans="1:7" x14ac:dyDescent="0.1">
      <c r="A46" s="11" t="s">
        <v>554</v>
      </c>
      <c r="B46" s="24">
        <v>-29.8</v>
      </c>
      <c r="C46" s="24">
        <v>-25.8</v>
      </c>
      <c r="D46" s="24">
        <v>-23.8</v>
      </c>
      <c r="E46" s="24">
        <v>-19.600000000000001</v>
      </c>
      <c r="F46" s="24">
        <v>-31.7</v>
      </c>
      <c r="G46" s="24" t="s">
        <v>150</v>
      </c>
    </row>
    <row r="47" spans="1:7" x14ac:dyDescent="0.1">
      <c r="A47" s="11"/>
      <c r="B47" s="11"/>
      <c r="C47" s="11"/>
      <c r="D47" s="11"/>
      <c r="E47" s="11"/>
      <c r="F47" s="11"/>
      <c r="G47" s="11"/>
    </row>
    <row r="48" spans="1:7" x14ac:dyDescent="0.1">
      <c r="A48" s="9" t="s">
        <v>555</v>
      </c>
      <c r="B48" s="11"/>
      <c r="C48" s="11"/>
      <c r="D48" s="11"/>
      <c r="E48" s="11"/>
      <c r="F48" s="11"/>
      <c r="G48" s="11"/>
    </row>
    <row r="49" spans="1:7" x14ac:dyDescent="0.1">
      <c r="A49" s="11" t="s">
        <v>556</v>
      </c>
      <c r="B49" s="32">
        <v>2.0349270000000002</v>
      </c>
      <c r="C49" s="32">
        <v>1.5465869999999999</v>
      </c>
      <c r="D49" s="32">
        <v>1.52603</v>
      </c>
      <c r="E49" s="32">
        <v>1.3588309999999999</v>
      </c>
      <c r="F49" s="32">
        <v>1.4266030000000001</v>
      </c>
      <c r="G49" s="32">
        <v>1.421103</v>
      </c>
    </row>
    <row r="50" spans="1:7" x14ac:dyDescent="0.1">
      <c r="A50" s="11" t="s">
        <v>557</v>
      </c>
      <c r="B50" s="32">
        <v>0.67050200000000004</v>
      </c>
      <c r="C50" s="32">
        <v>0.607317</v>
      </c>
      <c r="D50" s="32">
        <v>0.60412100000000002</v>
      </c>
      <c r="E50" s="32">
        <v>0.57606100000000005</v>
      </c>
      <c r="F50" s="32">
        <v>0.58790100000000001</v>
      </c>
      <c r="G50" s="32">
        <v>0.58696499999999996</v>
      </c>
    </row>
    <row r="51" spans="1:7" x14ac:dyDescent="0.1">
      <c r="A51" s="11" t="s">
        <v>558</v>
      </c>
      <c r="B51" s="32">
        <v>1.6971039999999999</v>
      </c>
      <c r="C51" s="32">
        <v>1.293911</v>
      </c>
      <c r="D51" s="32">
        <v>1.158766</v>
      </c>
      <c r="E51" s="32">
        <v>1.092714</v>
      </c>
      <c r="F51" s="32">
        <v>1.1816120000000001</v>
      </c>
      <c r="G51" s="32">
        <v>1.111327</v>
      </c>
    </row>
    <row r="52" spans="1:7" x14ac:dyDescent="0.1">
      <c r="A52" s="11" t="s">
        <v>559</v>
      </c>
      <c r="B52" s="32">
        <v>0.55919099999999999</v>
      </c>
      <c r="C52" s="32">
        <v>0.50809599999999999</v>
      </c>
      <c r="D52" s="32">
        <v>0.45873000000000003</v>
      </c>
      <c r="E52" s="32">
        <v>0.46324399999999999</v>
      </c>
      <c r="F52" s="32">
        <v>0.48693999999999998</v>
      </c>
      <c r="G52" s="32">
        <v>0.45901599999999998</v>
      </c>
    </row>
    <row r="53" spans="1:7" x14ac:dyDescent="0.1">
      <c r="A53" s="11" t="s">
        <v>560</v>
      </c>
      <c r="B53" s="32">
        <v>0.78572900000000001</v>
      </c>
      <c r="C53" s="32">
        <v>0.73905900000000002</v>
      </c>
      <c r="D53" s="32">
        <v>0.73705299999999996</v>
      </c>
      <c r="E53" s="32">
        <v>0.72114199999999995</v>
      </c>
      <c r="F53" s="32">
        <v>0.72412500000000002</v>
      </c>
      <c r="G53" s="32">
        <v>0.71717799999999998</v>
      </c>
    </row>
    <row r="54" spans="1:7" x14ac:dyDescent="0.1">
      <c r="A54" s="11"/>
      <c r="B54" s="11"/>
      <c r="C54" s="11"/>
      <c r="D54" s="11"/>
      <c r="E54" s="11"/>
      <c r="F54" s="11"/>
      <c r="G54" s="11"/>
    </row>
    <row r="55" spans="1:7" x14ac:dyDescent="0.1">
      <c r="A55" s="11" t="s">
        <v>561</v>
      </c>
      <c r="B55" s="26">
        <v>12.997377999999999</v>
      </c>
      <c r="C55" s="26">
        <v>13.311522</v>
      </c>
      <c r="D55" s="26">
        <v>19.351405</v>
      </c>
      <c r="E55" s="26">
        <v>12.212927000000001</v>
      </c>
      <c r="F55" s="26">
        <v>9.3655810000000006</v>
      </c>
      <c r="G55" s="26">
        <v>10.107816</v>
      </c>
    </row>
    <row r="56" spans="1:7" x14ac:dyDescent="0.1">
      <c r="A56" s="11" t="s">
        <v>562</v>
      </c>
      <c r="B56" s="26">
        <v>15.571427999999999</v>
      </c>
      <c r="C56" s="26">
        <v>16.182075999999999</v>
      </c>
      <c r="D56" s="26">
        <v>22.857429</v>
      </c>
      <c r="E56" s="26">
        <v>14.125475</v>
      </c>
      <c r="F56" s="26">
        <v>10.659534000000001</v>
      </c>
      <c r="G56" s="26">
        <v>11.566936</v>
      </c>
    </row>
    <row r="57" spans="1:7" x14ac:dyDescent="0.1">
      <c r="A57" s="11" t="s">
        <v>563</v>
      </c>
      <c r="B57" s="26">
        <v>13.846657</v>
      </c>
      <c r="C57" s="26">
        <v>14.95448</v>
      </c>
      <c r="D57" s="26">
        <v>20.632529999999999</v>
      </c>
      <c r="E57" s="26">
        <v>12.280101</v>
      </c>
      <c r="F57" s="26">
        <v>9.2623250000000006</v>
      </c>
      <c r="G57" s="26">
        <v>10.00539</v>
      </c>
    </row>
    <row r="58" spans="1:7" x14ac:dyDescent="0.1">
      <c r="A58" s="11" t="s">
        <v>564</v>
      </c>
      <c r="B58" s="26">
        <v>2.3783349999999999</v>
      </c>
      <c r="C58" s="26">
        <v>2.4002279999999998</v>
      </c>
      <c r="D58" s="26">
        <v>2.6471930000000001</v>
      </c>
      <c r="E58" s="26">
        <v>2.6458499999999998</v>
      </c>
      <c r="F58" s="26">
        <v>2.5850420000000001</v>
      </c>
      <c r="G58" s="26">
        <v>2.4897459999999998</v>
      </c>
    </row>
    <row r="59" spans="1:7" x14ac:dyDescent="0.1">
      <c r="A59" s="11" t="s">
        <v>565</v>
      </c>
      <c r="B59" s="26">
        <v>1.9339280000000001</v>
      </c>
      <c r="C59" s="26">
        <v>1.846255</v>
      </c>
      <c r="D59" s="26">
        <v>2.2513390000000002</v>
      </c>
      <c r="E59" s="26">
        <v>2.1435620000000002</v>
      </c>
      <c r="F59" s="26">
        <v>2.0742639999999999</v>
      </c>
      <c r="G59" s="26">
        <v>1.9056230000000001</v>
      </c>
    </row>
    <row r="60" spans="1:7" x14ac:dyDescent="0.1">
      <c r="A60" s="11" t="s">
        <v>566</v>
      </c>
      <c r="B60" s="26">
        <v>2.674585</v>
      </c>
      <c r="C60" s="26">
        <v>2.5972599999999999</v>
      </c>
      <c r="D60" s="26">
        <v>2.932652</v>
      </c>
      <c r="E60" s="26">
        <v>3.0434510000000001</v>
      </c>
      <c r="F60" s="26">
        <v>2.9749919999999999</v>
      </c>
      <c r="G60" s="26">
        <v>2.8783219999999998</v>
      </c>
    </row>
    <row r="61" spans="1:7" x14ac:dyDescent="0.1">
      <c r="A61" s="11" t="s">
        <v>567</v>
      </c>
      <c r="B61" s="26">
        <v>2.1748219999999998</v>
      </c>
      <c r="C61" s="26">
        <v>1.9978119999999999</v>
      </c>
      <c r="D61" s="26">
        <v>2.4941110000000002</v>
      </c>
      <c r="E61" s="26">
        <v>2.4656820000000002</v>
      </c>
      <c r="F61" s="26">
        <v>2.3871639999999998</v>
      </c>
      <c r="G61" s="26">
        <v>2.2030349999999999</v>
      </c>
    </row>
    <row r="62" spans="1:7" x14ac:dyDescent="0.1">
      <c r="A62" s="11"/>
      <c r="B62" s="11"/>
      <c r="C62" s="11"/>
      <c r="D62" s="11"/>
      <c r="E62" s="11"/>
      <c r="F62" s="11"/>
      <c r="G62" s="11"/>
    </row>
    <row r="63" spans="1:7" x14ac:dyDescent="0.1">
      <c r="A63" s="11" t="s">
        <v>568</v>
      </c>
      <c r="B63" s="23">
        <v>3.2361939999999998</v>
      </c>
      <c r="C63" s="23">
        <v>3.1464279999999998</v>
      </c>
      <c r="D63" s="23">
        <v>3.2151709999999998</v>
      </c>
      <c r="E63" s="23">
        <v>3.2084830000000002</v>
      </c>
      <c r="F63" s="23">
        <v>3.315896</v>
      </c>
      <c r="G63" s="23">
        <v>3.3598499999999998</v>
      </c>
    </row>
    <row r="64" spans="1:7" x14ac:dyDescent="0.1">
      <c r="A64" s="11"/>
      <c r="B64" s="11"/>
      <c r="C64" s="11"/>
      <c r="D64" s="11"/>
      <c r="E64" s="11"/>
      <c r="F64" s="11"/>
      <c r="G64" s="11"/>
    </row>
    <row r="65" spans="1:7" x14ac:dyDescent="0.1">
      <c r="A65" s="9" t="s">
        <v>569</v>
      </c>
      <c r="B65" s="11"/>
      <c r="C65" s="11"/>
      <c r="D65" s="11"/>
      <c r="E65" s="11"/>
      <c r="F65" s="11"/>
      <c r="G65" s="11"/>
    </row>
    <row r="66" spans="1:7" x14ac:dyDescent="0.1">
      <c r="A66" s="11" t="s">
        <v>100</v>
      </c>
      <c r="B66" s="32">
        <v>1.9574999999999999E-2</v>
      </c>
      <c r="C66" s="32">
        <v>-2.4164000000000001E-2</v>
      </c>
      <c r="D66" s="32">
        <v>3.3908000000000001E-2</v>
      </c>
      <c r="E66" s="32">
        <v>0.14546899999999999</v>
      </c>
      <c r="F66" s="32">
        <v>-7.8079999999999998E-3</v>
      </c>
      <c r="G66" s="32">
        <v>1.9411000000000001E-2</v>
      </c>
    </row>
    <row r="67" spans="1:7" x14ac:dyDescent="0.1">
      <c r="A67" s="11" t="s">
        <v>102</v>
      </c>
      <c r="B67" s="32">
        <v>2.6886E-2</v>
      </c>
      <c r="C67" s="32">
        <v>-3.6630000000000003E-2</v>
      </c>
      <c r="D67" s="32">
        <v>6.5779999999999996E-3</v>
      </c>
      <c r="E67" s="32">
        <v>8.9339000000000002E-2</v>
      </c>
      <c r="F67" s="32">
        <v>4.1709000000000003E-2</v>
      </c>
      <c r="G67" s="32">
        <v>1.4135450000000001</v>
      </c>
    </row>
    <row r="68" spans="1:7" x14ac:dyDescent="0.1">
      <c r="A68" s="11" t="s">
        <v>570</v>
      </c>
      <c r="B68" s="32">
        <v>4.7983999999999999E-2</v>
      </c>
      <c r="C68" s="32">
        <v>-4.2505000000000001E-2</v>
      </c>
      <c r="D68" s="32">
        <v>6.1499999999999999E-4</v>
      </c>
      <c r="E68" s="32">
        <v>-5.9562999999999998E-2</v>
      </c>
      <c r="F68" s="32">
        <v>3.2974999999999997E-2</v>
      </c>
      <c r="G68" s="32">
        <v>0.16422400000000001</v>
      </c>
    </row>
    <row r="69" spans="1:7" x14ac:dyDescent="0.1">
      <c r="A69" s="11" t="s">
        <v>571</v>
      </c>
      <c r="B69" s="32">
        <v>6.3029000000000002E-2</v>
      </c>
      <c r="C69" s="32">
        <v>-5.6368000000000001E-2</v>
      </c>
      <c r="D69" s="32">
        <v>2.9814E-2</v>
      </c>
      <c r="E69" s="32">
        <v>2.4695999999999999E-2</v>
      </c>
      <c r="F69" s="32">
        <v>2.3695999999999998E-2</v>
      </c>
      <c r="G69" s="32">
        <v>0.112869</v>
      </c>
    </row>
    <row r="70" spans="1:7" x14ac:dyDescent="0.1">
      <c r="A70" s="11" t="s">
        <v>572</v>
      </c>
      <c r="B70" s="32">
        <v>6.3029000000000002E-2</v>
      </c>
      <c r="C70" s="32">
        <v>-5.6368000000000001E-2</v>
      </c>
      <c r="D70" s="32">
        <v>2.9814E-2</v>
      </c>
      <c r="E70" s="32">
        <v>-1.0399999999999999E-4</v>
      </c>
      <c r="F70" s="32">
        <v>4.4831000000000003E-2</v>
      </c>
      <c r="G70" s="32">
        <v>0.11740100000000001</v>
      </c>
    </row>
    <row r="71" spans="1:7" x14ac:dyDescent="0.1">
      <c r="A71" s="11" t="s">
        <v>126</v>
      </c>
      <c r="B71" s="32">
        <v>-0.384349</v>
      </c>
      <c r="C71" s="32">
        <v>7.7990000000000004E-3</v>
      </c>
      <c r="D71" s="32">
        <v>9.0234999999999996E-2</v>
      </c>
      <c r="E71" s="32">
        <v>0.24890399999999999</v>
      </c>
      <c r="F71" s="32">
        <v>-0.13653499999999999</v>
      </c>
      <c r="G71" s="32">
        <v>-0.107984</v>
      </c>
    </row>
    <row r="72" spans="1:7" x14ac:dyDescent="0.1">
      <c r="A72" s="11" t="s">
        <v>131</v>
      </c>
      <c r="B72" s="32">
        <v>-0.39961600000000003</v>
      </c>
      <c r="C72" s="32">
        <v>-7.8230000000000001E-3</v>
      </c>
      <c r="D72" s="32">
        <v>8.3854999999999999E-2</v>
      </c>
      <c r="E72" s="32">
        <v>0.263349</v>
      </c>
      <c r="F72" s="32">
        <v>-0.151139</v>
      </c>
      <c r="G72" s="32">
        <v>-0.114537</v>
      </c>
    </row>
    <row r="73" spans="1:7" x14ac:dyDescent="0.1">
      <c r="A73" s="11" t="s">
        <v>573</v>
      </c>
      <c r="B73" s="32">
        <v>6.9036E-2</v>
      </c>
      <c r="C73" s="32">
        <v>-6.7944000000000004E-2</v>
      </c>
      <c r="D73" s="32">
        <v>4.9315999999999999E-2</v>
      </c>
      <c r="E73" s="32">
        <v>-3.8338999999999998E-2</v>
      </c>
      <c r="F73" s="32">
        <v>3.9674000000000001E-2</v>
      </c>
      <c r="G73" s="32">
        <v>0.13684099999999999</v>
      </c>
    </row>
    <row r="74" spans="1:7" x14ac:dyDescent="0.1">
      <c r="A74" s="11" t="s">
        <v>574</v>
      </c>
      <c r="B74" s="32">
        <v>-0.38505800000000001</v>
      </c>
      <c r="C74" s="32">
        <v>-9.3460000000000001E-3</v>
      </c>
      <c r="D74" s="32">
        <v>9.4339000000000006E-2</v>
      </c>
      <c r="E74" s="32">
        <v>0.28879300000000002</v>
      </c>
      <c r="F74" s="32">
        <v>-0.143813</v>
      </c>
      <c r="G74" s="32">
        <v>-0.10546899999999999</v>
      </c>
    </row>
    <row r="75" spans="1:7" x14ac:dyDescent="0.1">
      <c r="A75" s="11"/>
      <c r="B75" s="11"/>
      <c r="C75" s="11"/>
      <c r="D75" s="11"/>
      <c r="E75" s="11"/>
      <c r="F75" s="11"/>
      <c r="G75" s="11"/>
    </row>
    <row r="76" spans="1:7" x14ac:dyDescent="0.1">
      <c r="A76" s="11" t="s">
        <v>575</v>
      </c>
      <c r="B76" s="32">
        <v>0.13011400000000001</v>
      </c>
      <c r="C76" s="32">
        <v>-0.30166900000000002</v>
      </c>
      <c r="D76" s="32">
        <v>4.3402000000000003E-2</v>
      </c>
      <c r="E76" s="32">
        <v>0.268565</v>
      </c>
      <c r="F76" s="32">
        <v>-0.114657</v>
      </c>
      <c r="G76" s="32">
        <v>0.44369799999999998</v>
      </c>
    </row>
    <row r="77" spans="1:7" x14ac:dyDescent="0.1">
      <c r="A77" s="11" t="s">
        <v>576</v>
      </c>
      <c r="B77" s="32">
        <v>-3.1854E-2</v>
      </c>
      <c r="C77" s="32">
        <v>7.1565000000000004E-2</v>
      </c>
      <c r="D77" s="32">
        <v>4.9528999999999997E-2</v>
      </c>
      <c r="E77" s="32">
        <v>0.26649499999999998</v>
      </c>
      <c r="F77" s="32">
        <v>-0.136908</v>
      </c>
      <c r="G77" s="32">
        <v>1.133E-2</v>
      </c>
    </row>
    <row r="78" spans="1:7" x14ac:dyDescent="0.1">
      <c r="A78" s="11" t="s">
        <v>577</v>
      </c>
      <c r="B78" s="32">
        <v>-2.1510000000000001E-3</v>
      </c>
      <c r="C78" s="32">
        <v>-0.12469</v>
      </c>
      <c r="D78" s="32">
        <v>-1.9984999999999999E-2</v>
      </c>
      <c r="E78" s="32">
        <v>4.0881000000000001E-2</v>
      </c>
      <c r="F78" s="32">
        <v>-5.8500000000000002E-3</v>
      </c>
      <c r="G78" s="32">
        <v>8.9846999999999996E-2</v>
      </c>
    </row>
    <row r="79" spans="1:7" x14ac:dyDescent="0.1">
      <c r="A79" s="11" t="s">
        <v>578</v>
      </c>
      <c r="B79" s="32">
        <v>6.0463000000000003E-2</v>
      </c>
      <c r="C79" s="32">
        <v>4.4023E-2</v>
      </c>
      <c r="D79" s="32">
        <v>0.109904</v>
      </c>
      <c r="E79" s="32">
        <v>3.6299999999999999E-2</v>
      </c>
      <c r="F79" s="32">
        <v>-3.2832E-2</v>
      </c>
      <c r="G79" s="32">
        <v>5.9575000000000003E-2</v>
      </c>
    </row>
    <row r="80" spans="1:7" x14ac:dyDescent="0.1">
      <c r="A80" s="11"/>
      <c r="B80" s="11"/>
      <c r="C80" s="11"/>
      <c r="D80" s="11"/>
      <c r="E80" s="11"/>
      <c r="F80" s="11"/>
      <c r="G80" s="11"/>
    </row>
    <row r="81" spans="1:7" x14ac:dyDescent="0.1">
      <c r="A81" s="11" t="s">
        <v>579</v>
      </c>
      <c r="B81" s="32" t="s">
        <v>77</v>
      </c>
      <c r="C81" s="32" t="s">
        <v>77</v>
      </c>
      <c r="D81" s="32" t="s">
        <v>77</v>
      </c>
      <c r="E81" s="32" t="s">
        <v>77</v>
      </c>
      <c r="F81" s="32" t="s">
        <v>77</v>
      </c>
      <c r="G81" s="32" t="s">
        <v>77</v>
      </c>
    </row>
    <row r="82" spans="1:7" x14ac:dyDescent="0.1">
      <c r="A82" s="11" t="s">
        <v>580</v>
      </c>
      <c r="B82" s="32">
        <v>0.157497</v>
      </c>
      <c r="C82" s="32">
        <v>0.15721599999999999</v>
      </c>
      <c r="D82" s="32">
        <v>0.12059400000000001</v>
      </c>
      <c r="E82" s="32">
        <v>0.111884</v>
      </c>
      <c r="F82" s="32">
        <v>-4.8315999999999998E-2</v>
      </c>
      <c r="G82" s="32">
        <v>0.104297</v>
      </c>
    </row>
    <row r="83" spans="1:7" x14ac:dyDescent="0.1">
      <c r="A83" s="11" t="s">
        <v>264</v>
      </c>
      <c r="B83" s="32">
        <v>0.108089</v>
      </c>
      <c r="C83" s="32">
        <v>0.11703</v>
      </c>
      <c r="D83" s="32">
        <v>-0.119895</v>
      </c>
      <c r="E83" s="32">
        <v>-8.6553000000000005E-2</v>
      </c>
      <c r="F83" s="32">
        <v>0.29442400000000002</v>
      </c>
      <c r="G83" s="32">
        <v>9.8659999999999998E-3</v>
      </c>
    </row>
    <row r="84" spans="1:7" x14ac:dyDescent="0.1">
      <c r="A84" s="11" t="s">
        <v>581</v>
      </c>
      <c r="B84" s="32">
        <v>-9.7820000000000008E-3</v>
      </c>
      <c r="C84" s="32">
        <v>-0.344225</v>
      </c>
      <c r="D84" s="32">
        <v>0.28389300000000001</v>
      </c>
      <c r="E84" s="32">
        <v>0.314079</v>
      </c>
      <c r="F84" s="32">
        <v>3.1593000000000003E-2</v>
      </c>
      <c r="G84" s="32">
        <v>0.15712300000000001</v>
      </c>
    </row>
    <row r="85" spans="1:7" x14ac:dyDescent="0.1">
      <c r="A85" s="11" t="s">
        <v>582</v>
      </c>
      <c r="B85" s="32">
        <v>-0.32608199999999998</v>
      </c>
      <c r="C85" s="32">
        <v>0.25254599999999999</v>
      </c>
      <c r="D85" s="32">
        <v>-0.39453199999999999</v>
      </c>
      <c r="E85" s="32">
        <v>0.55040299999999998</v>
      </c>
      <c r="F85" s="32">
        <v>-0.17270199999999999</v>
      </c>
      <c r="G85" s="32">
        <v>9.6069000000000002E-2</v>
      </c>
    </row>
    <row r="86" spans="1:7" x14ac:dyDescent="0.1">
      <c r="A86" s="11" t="s">
        <v>583</v>
      </c>
      <c r="B86" s="32">
        <v>-0.30833899999999997</v>
      </c>
      <c r="C86" s="32">
        <v>0.22857</v>
      </c>
      <c r="D86" s="32">
        <v>-0.38894400000000001</v>
      </c>
      <c r="E86" s="32">
        <v>0.552539</v>
      </c>
      <c r="F86" s="32">
        <v>-0.13832700000000001</v>
      </c>
      <c r="G86" s="32">
        <v>8.9901999999999996E-2</v>
      </c>
    </row>
    <row r="87" spans="1:7" x14ac:dyDescent="0.1">
      <c r="A87" s="11" t="s">
        <v>584</v>
      </c>
      <c r="B87" s="32">
        <v>0.12303500000000001</v>
      </c>
      <c r="C87" s="32">
        <v>-2.1208000000000001E-2</v>
      </c>
      <c r="D87" s="32">
        <v>5.2325000000000003E-2</v>
      </c>
      <c r="E87" s="32">
        <v>-4.0115999999999999E-2</v>
      </c>
      <c r="F87" s="32">
        <v>2.5236999999999999E-2</v>
      </c>
      <c r="G87" s="32">
        <v>4.6732999999999997E-2</v>
      </c>
    </row>
    <row r="88" spans="1:7" x14ac:dyDescent="0.1">
      <c r="A88" s="11"/>
      <c r="B88" s="11"/>
      <c r="C88" s="11"/>
      <c r="D88" s="11"/>
      <c r="E88" s="11"/>
      <c r="F88" s="11"/>
      <c r="G88" s="11"/>
    </row>
    <row r="89" spans="1:7" x14ac:dyDescent="0.1">
      <c r="A89" s="9" t="s">
        <v>585</v>
      </c>
      <c r="B89" s="11"/>
      <c r="C89" s="11"/>
      <c r="D89" s="11"/>
      <c r="E89" s="11"/>
      <c r="F89" s="11"/>
      <c r="G89" s="11"/>
    </row>
    <row r="90" spans="1:7" x14ac:dyDescent="0.1">
      <c r="A90" s="11" t="s">
        <v>100</v>
      </c>
      <c r="B90" s="32">
        <v>-1.6282999999999999E-2</v>
      </c>
      <c r="C90" s="32">
        <v>-2.5339999999999998E-3</v>
      </c>
      <c r="D90" s="32">
        <v>4.4530000000000004E-3</v>
      </c>
      <c r="E90" s="32">
        <v>8.8261000000000006E-2</v>
      </c>
      <c r="F90" s="32">
        <v>6.608E-2</v>
      </c>
      <c r="G90" s="32">
        <v>5.7099999999999998E-3</v>
      </c>
    </row>
    <row r="91" spans="1:7" x14ac:dyDescent="0.1">
      <c r="A91" s="11" t="s">
        <v>102</v>
      </c>
      <c r="B91" s="32">
        <v>-7.6270000000000001E-3</v>
      </c>
      <c r="C91" s="32">
        <v>-5.378E-3</v>
      </c>
      <c r="D91" s="32">
        <v>-1.5262E-2</v>
      </c>
      <c r="E91" s="32">
        <v>4.7142000000000003E-2</v>
      </c>
      <c r="F91" s="32">
        <v>6.5257999999999997E-2</v>
      </c>
      <c r="G91" s="32">
        <v>0.58562700000000001</v>
      </c>
    </row>
    <row r="92" spans="1:7" x14ac:dyDescent="0.1">
      <c r="A92" s="11" t="s">
        <v>570</v>
      </c>
      <c r="B92" s="32">
        <v>4.2025E-2</v>
      </c>
      <c r="C92" s="32">
        <v>1.719E-3</v>
      </c>
      <c r="D92" s="32">
        <v>-2.1181999999999999E-2</v>
      </c>
      <c r="E92" s="32">
        <v>-2.9940000000000001E-2</v>
      </c>
      <c r="F92" s="32">
        <v>-1.4378999999999999E-2</v>
      </c>
      <c r="G92" s="32">
        <v>9.6638000000000002E-2</v>
      </c>
    </row>
    <row r="93" spans="1:7" x14ac:dyDescent="0.1">
      <c r="A93" s="11" t="s">
        <v>571</v>
      </c>
      <c r="B93" s="32">
        <v>2.6912999999999999E-2</v>
      </c>
      <c r="C93" s="32">
        <v>1.5529999999999999E-3</v>
      </c>
      <c r="D93" s="32">
        <v>-1.4219000000000001E-2</v>
      </c>
      <c r="E93" s="32">
        <v>2.7251999999999998E-2</v>
      </c>
      <c r="F93" s="32">
        <v>2.4195999999999999E-2</v>
      </c>
      <c r="G93" s="32">
        <v>6.7351999999999995E-2</v>
      </c>
    </row>
    <row r="94" spans="1:7" x14ac:dyDescent="0.1">
      <c r="A94" s="11" t="s">
        <v>572</v>
      </c>
      <c r="B94" s="32">
        <v>2.6912999999999999E-2</v>
      </c>
      <c r="C94" s="32">
        <v>1.5529999999999999E-3</v>
      </c>
      <c r="D94" s="32">
        <v>-1.4219000000000001E-2</v>
      </c>
      <c r="E94" s="32">
        <v>1.4744999999999999E-2</v>
      </c>
      <c r="F94" s="32">
        <v>2.2117000000000001E-2</v>
      </c>
      <c r="G94" s="32">
        <v>8.0506999999999995E-2</v>
      </c>
    </row>
    <row r="95" spans="1:7" x14ac:dyDescent="0.1">
      <c r="A95" s="11" t="s">
        <v>126</v>
      </c>
      <c r="B95" s="32">
        <v>-3.3876000000000003E-2</v>
      </c>
      <c r="C95" s="32">
        <v>-0.212312</v>
      </c>
      <c r="D95" s="32">
        <v>4.8207E-2</v>
      </c>
      <c r="E95" s="32">
        <v>0.166876</v>
      </c>
      <c r="F95" s="32">
        <v>3.8454000000000002E-2</v>
      </c>
      <c r="G95" s="32">
        <v>-0.122375</v>
      </c>
    </row>
    <row r="96" spans="1:7" x14ac:dyDescent="0.1">
      <c r="A96" s="11" t="s">
        <v>131</v>
      </c>
      <c r="B96" s="32">
        <v>-3.3605000000000003E-2</v>
      </c>
      <c r="C96" s="32">
        <v>-0.22819200000000001</v>
      </c>
      <c r="D96" s="32">
        <v>3.7004000000000002E-2</v>
      </c>
      <c r="E96" s="32">
        <v>0.17016600000000001</v>
      </c>
      <c r="F96" s="32">
        <v>3.5570999999999998E-2</v>
      </c>
      <c r="G96" s="32">
        <v>-0.13303100000000001</v>
      </c>
    </row>
    <row r="97" spans="1:7" x14ac:dyDescent="0.1">
      <c r="A97" s="11" t="s">
        <v>573</v>
      </c>
      <c r="B97" s="32">
        <v>2.9255E-2</v>
      </c>
      <c r="C97" s="32">
        <v>-1.8010000000000001E-3</v>
      </c>
      <c r="D97" s="32">
        <v>-1.1050000000000001E-2</v>
      </c>
      <c r="E97" s="32">
        <v>4.5329999999999997E-3</v>
      </c>
      <c r="F97" s="32">
        <v>-9.2999999999999997E-5</v>
      </c>
      <c r="G97" s="32">
        <v>8.7171999999999999E-2</v>
      </c>
    </row>
    <row r="98" spans="1:7" x14ac:dyDescent="0.1">
      <c r="A98" s="11" t="s">
        <v>574</v>
      </c>
      <c r="B98" s="32">
        <v>0</v>
      </c>
      <c r="C98" s="32">
        <v>-0.21949099999999999</v>
      </c>
      <c r="D98" s="32">
        <v>4.1207000000000001E-2</v>
      </c>
      <c r="E98" s="32">
        <v>0.18759300000000001</v>
      </c>
      <c r="F98" s="32">
        <v>5.0451000000000003E-2</v>
      </c>
      <c r="G98" s="32">
        <v>-0.124851</v>
      </c>
    </row>
    <row r="99" spans="1:7" x14ac:dyDescent="0.1">
      <c r="A99" s="11"/>
      <c r="B99" s="11"/>
      <c r="C99" s="11"/>
      <c r="D99" s="11"/>
      <c r="E99" s="11"/>
      <c r="F99" s="11"/>
      <c r="G99" s="11"/>
    </row>
    <row r="100" spans="1:7" x14ac:dyDescent="0.1">
      <c r="A100" s="11" t="s">
        <v>575</v>
      </c>
      <c r="B100" s="32">
        <v>-2.9463E-2</v>
      </c>
      <c r="C100" s="32">
        <v>-0.111634</v>
      </c>
      <c r="D100" s="32">
        <v>-0.146395</v>
      </c>
      <c r="E100" s="32">
        <v>0.15048800000000001</v>
      </c>
      <c r="F100" s="32">
        <v>5.9770999999999998E-2</v>
      </c>
      <c r="G100" s="32">
        <v>0.13056100000000001</v>
      </c>
    </row>
    <row r="101" spans="1:7" x14ac:dyDescent="0.1">
      <c r="A101" s="11" t="s">
        <v>576</v>
      </c>
      <c r="B101" s="32">
        <v>2.5174999999999999E-2</v>
      </c>
      <c r="C101" s="32">
        <v>1.8544999999999999E-2</v>
      </c>
      <c r="D101" s="32">
        <v>6.0490000000000002E-2</v>
      </c>
      <c r="E101" s="32">
        <v>0.15292</v>
      </c>
      <c r="F101" s="32">
        <v>4.5515E-2</v>
      </c>
      <c r="G101" s="32">
        <v>-6.5724000000000005E-2</v>
      </c>
    </row>
    <row r="102" spans="1:7" x14ac:dyDescent="0.1">
      <c r="A102" s="11" t="s">
        <v>577</v>
      </c>
      <c r="B102" s="32">
        <v>-8.5120000000000005E-3</v>
      </c>
      <c r="C102" s="32">
        <v>-6.5425999999999998E-2</v>
      </c>
      <c r="D102" s="32">
        <v>-7.3816000000000007E-2</v>
      </c>
      <c r="E102" s="32">
        <v>9.9900000000000006E-3</v>
      </c>
      <c r="F102" s="32">
        <v>1.7246999999999998E-2</v>
      </c>
      <c r="G102" s="32">
        <v>4.0899999999999999E-2</v>
      </c>
    </row>
    <row r="103" spans="1:7" x14ac:dyDescent="0.1">
      <c r="A103" s="11" t="s">
        <v>578</v>
      </c>
      <c r="B103" s="32">
        <v>2.1901E-2</v>
      </c>
      <c r="C103" s="32">
        <v>5.2211E-2</v>
      </c>
      <c r="D103" s="32">
        <v>7.646E-2</v>
      </c>
      <c r="E103" s="32">
        <v>7.2470999999999994E-2</v>
      </c>
      <c r="F103" s="32">
        <v>1.1379999999999999E-3</v>
      </c>
      <c r="G103" s="32">
        <v>1.2318000000000001E-2</v>
      </c>
    </row>
    <row r="104" spans="1:7" x14ac:dyDescent="0.1">
      <c r="A104" s="11"/>
      <c r="B104" s="11"/>
      <c r="C104" s="11"/>
      <c r="D104" s="11"/>
      <c r="E104" s="11"/>
      <c r="F104" s="11"/>
      <c r="G104" s="11"/>
    </row>
    <row r="105" spans="1:7" x14ac:dyDescent="0.1">
      <c r="A105" s="11" t="s">
        <v>579</v>
      </c>
      <c r="B105" s="32" t="s">
        <v>77</v>
      </c>
      <c r="C105" s="32" t="s">
        <v>77</v>
      </c>
      <c r="D105" s="32" t="s">
        <v>77</v>
      </c>
      <c r="E105" s="32" t="s">
        <v>77</v>
      </c>
      <c r="F105" s="32" t="s">
        <v>77</v>
      </c>
      <c r="G105" s="32" t="s">
        <v>77</v>
      </c>
    </row>
    <row r="106" spans="1:7" x14ac:dyDescent="0.1">
      <c r="A106" s="11" t="s">
        <v>580</v>
      </c>
      <c r="B106" s="32">
        <v>-9.2689999999999995E-3</v>
      </c>
      <c r="C106" s="32">
        <v>0.157357</v>
      </c>
      <c r="D106" s="32">
        <v>0.13875799999999999</v>
      </c>
      <c r="E106" s="32">
        <v>0.116231</v>
      </c>
      <c r="F106" s="32">
        <v>2.8670999999999999E-2</v>
      </c>
      <c r="G106" s="32">
        <v>2.5155E-2</v>
      </c>
    </row>
    <row r="107" spans="1:7" x14ac:dyDescent="0.1">
      <c r="A107" s="11" t="s">
        <v>264</v>
      </c>
      <c r="B107" s="32">
        <v>1.4491E-2</v>
      </c>
      <c r="C107" s="32">
        <v>0.112551</v>
      </c>
      <c r="D107" s="32">
        <v>-8.4829999999999992E-3</v>
      </c>
      <c r="E107" s="32">
        <v>-0.103379</v>
      </c>
      <c r="F107" s="32">
        <v>8.7376999999999996E-2</v>
      </c>
      <c r="G107" s="32">
        <v>0.14332600000000001</v>
      </c>
    </row>
    <row r="108" spans="1:7" x14ac:dyDescent="0.1">
      <c r="A108" s="11" t="s">
        <v>581</v>
      </c>
      <c r="B108" s="32">
        <v>-6.6137000000000001E-2</v>
      </c>
      <c r="C108" s="32">
        <v>-0.19417100000000001</v>
      </c>
      <c r="D108" s="32">
        <v>-8.2423999999999997E-2</v>
      </c>
      <c r="E108" s="32">
        <v>0.298898</v>
      </c>
      <c r="F108" s="32">
        <v>0.1643</v>
      </c>
      <c r="G108" s="32">
        <v>9.2557E-2</v>
      </c>
    </row>
    <row r="109" spans="1:7" x14ac:dyDescent="0.1">
      <c r="A109" s="11" t="s">
        <v>582</v>
      </c>
      <c r="B109" s="32">
        <v>0.41528500000000002</v>
      </c>
      <c r="C109" s="32">
        <v>-8.1242999999999996E-2</v>
      </c>
      <c r="D109" s="32">
        <v>-0.12915199999999999</v>
      </c>
      <c r="E109" s="32">
        <v>-3.1125E-2</v>
      </c>
      <c r="F109" s="32">
        <v>0.13253999999999999</v>
      </c>
      <c r="G109" s="32">
        <v>-4.7752000000000003E-2</v>
      </c>
    </row>
    <row r="110" spans="1:7" x14ac:dyDescent="0.1">
      <c r="A110" s="11" t="s">
        <v>583</v>
      </c>
      <c r="B110" s="32">
        <v>0.374724</v>
      </c>
      <c r="C110" s="32">
        <v>-7.8177999999999997E-2</v>
      </c>
      <c r="D110" s="32">
        <v>-0.13355600000000001</v>
      </c>
      <c r="E110" s="32">
        <v>-2.5994E-2</v>
      </c>
      <c r="F110" s="32">
        <v>0.15662499999999999</v>
      </c>
      <c r="G110" s="32">
        <v>-3.0908000000000001E-2</v>
      </c>
    </row>
    <row r="111" spans="1:7" x14ac:dyDescent="0.1">
      <c r="A111" s="11" t="s">
        <v>584</v>
      </c>
      <c r="B111" s="32">
        <v>8.6363999999999996E-2</v>
      </c>
      <c r="C111" s="32">
        <v>4.8436E-2</v>
      </c>
      <c r="D111" s="32">
        <v>1.4893E-2</v>
      </c>
      <c r="E111" s="32">
        <v>5.0419999999999996E-3</v>
      </c>
      <c r="F111" s="32">
        <v>-7.9780000000000007E-3</v>
      </c>
      <c r="G111" s="32">
        <v>3.5929000000000003E-2</v>
      </c>
    </row>
    <row r="112" spans="1:7" x14ac:dyDescent="0.1">
      <c r="A112" s="11"/>
      <c r="B112" s="11"/>
      <c r="C112" s="11"/>
      <c r="D112" s="11"/>
      <c r="E112" s="11"/>
      <c r="F112" s="11"/>
      <c r="G112" s="11"/>
    </row>
    <row r="113" spans="1:7" x14ac:dyDescent="0.1">
      <c r="A113" s="9" t="s">
        <v>586</v>
      </c>
      <c r="B113" s="11"/>
      <c r="C113" s="11"/>
      <c r="D113" s="11"/>
      <c r="E113" s="11"/>
      <c r="F113" s="11"/>
      <c r="G113" s="11"/>
    </row>
    <row r="114" spans="1:7" x14ac:dyDescent="0.1">
      <c r="A114" s="11" t="s">
        <v>100</v>
      </c>
      <c r="B114" s="32">
        <v>-4.6569999999999997E-3</v>
      </c>
      <c r="C114" s="32">
        <v>-1.8917E-2</v>
      </c>
      <c r="D114" s="32">
        <v>9.469E-3</v>
      </c>
      <c r="E114" s="32">
        <v>4.9416000000000002E-2</v>
      </c>
      <c r="F114" s="32">
        <v>5.5246999999999997E-2</v>
      </c>
      <c r="G114" s="32">
        <v>5.0291000000000002E-2</v>
      </c>
    </row>
    <row r="115" spans="1:7" x14ac:dyDescent="0.1">
      <c r="A115" s="11" t="s">
        <v>102</v>
      </c>
      <c r="B115" s="32">
        <v>5.8069999999999997E-3</v>
      </c>
      <c r="C115" s="32">
        <v>-1.7389999999999999E-2</v>
      </c>
      <c r="D115" s="32">
        <v>-1.4090000000000001E-3</v>
      </c>
      <c r="E115" s="32">
        <v>1.8439000000000001E-2</v>
      </c>
      <c r="F115" s="32">
        <v>4.5328E-2</v>
      </c>
      <c r="G115" s="32">
        <v>0.399121</v>
      </c>
    </row>
    <row r="116" spans="1:7" x14ac:dyDescent="0.1">
      <c r="A116" s="11" t="s">
        <v>570</v>
      </c>
      <c r="B116" s="32">
        <v>9.0131000000000003E-2</v>
      </c>
      <c r="C116" s="32">
        <v>1.3050000000000001E-2</v>
      </c>
      <c r="D116" s="32">
        <v>1.351E-3</v>
      </c>
      <c r="E116" s="32">
        <v>-3.4146999999999997E-2</v>
      </c>
      <c r="F116" s="32">
        <v>-9.4059999999999994E-3</v>
      </c>
      <c r="G116" s="32">
        <v>4.1882999999999997E-2</v>
      </c>
    </row>
    <row r="117" spans="1:7" x14ac:dyDescent="0.1">
      <c r="A117" s="11" t="s">
        <v>571</v>
      </c>
      <c r="B117" s="32">
        <v>7.3469000000000007E-2</v>
      </c>
      <c r="C117" s="32">
        <v>-1.6329999999999999E-3</v>
      </c>
      <c r="D117" s="32">
        <v>1.0886E-2</v>
      </c>
      <c r="E117" s="32">
        <v>-1.4139999999999999E-3</v>
      </c>
      <c r="F117" s="32">
        <v>2.6065000000000001E-2</v>
      </c>
      <c r="G117" s="32">
        <v>5.2940000000000001E-2</v>
      </c>
    </row>
    <row r="118" spans="1:7" x14ac:dyDescent="0.1">
      <c r="A118" s="11" t="s">
        <v>572</v>
      </c>
      <c r="B118" s="32">
        <v>8.7673000000000001E-2</v>
      </c>
      <c r="C118" s="32">
        <v>-1.6329999999999999E-3</v>
      </c>
      <c r="D118" s="32">
        <v>1.0886E-2</v>
      </c>
      <c r="E118" s="32">
        <v>-9.5359999999999993E-3</v>
      </c>
      <c r="F118" s="32">
        <v>2.4676E-2</v>
      </c>
      <c r="G118" s="32">
        <v>5.2940000000000001E-2</v>
      </c>
    </row>
    <row r="119" spans="1:7" x14ac:dyDescent="0.1">
      <c r="A119" s="11" t="s">
        <v>126</v>
      </c>
      <c r="B119" s="32">
        <v>2.7993000000000001E-2</v>
      </c>
      <c r="C119" s="32">
        <v>-2.0178999999999999E-2</v>
      </c>
      <c r="D119" s="32">
        <v>-0.122171</v>
      </c>
      <c r="E119" s="32">
        <v>0.11124000000000001</v>
      </c>
      <c r="F119" s="32">
        <v>5.5434999999999998E-2</v>
      </c>
      <c r="G119" s="32">
        <v>-1.2851E-2</v>
      </c>
    </row>
    <row r="120" spans="1:7" x14ac:dyDescent="0.1">
      <c r="A120" s="11" t="s">
        <v>131</v>
      </c>
      <c r="B120" s="32">
        <v>2.7588000000000001E-2</v>
      </c>
      <c r="C120" s="32">
        <v>-2.5086000000000001E-2</v>
      </c>
      <c r="D120" s="32">
        <v>-0.13570299999999999</v>
      </c>
      <c r="E120" s="32">
        <v>0.107545</v>
      </c>
      <c r="F120" s="32">
        <v>5.1422000000000002E-2</v>
      </c>
      <c r="G120" s="32">
        <v>-1.7097999999999999E-2</v>
      </c>
    </row>
    <row r="121" spans="1:7" x14ac:dyDescent="0.1">
      <c r="A121" s="11" t="s">
        <v>573</v>
      </c>
      <c r="B121" s="32">
        <v>8.7304000000000007E-2</v>
      </c>
      <c r="C121" s="32">
        <v>-4.2209999999999999E-3</v>
      </c>
      <c r="D121" s="32">
        <v>1.4956000000000001E-2</v>
      </c>
      <c r="E121" s="32">
        <v>-2.0230999999999999E-2</v>
      </c>
      <c r="F121" s="32">
        <v>1.6112999999999999E-2</v>
      </c>
      <c r="G121" s="32">
        <v>4.3614E-2</v>
      </c>
    </row>
    <row r="122" spans="1:7" x14ac:dyDescent="0.1">
      <c r="A122" s="11" t="s">
        <v>574</v>
      </c>
      <c r="B122" s="32">
        <v>5.5474000000000002E-2</v>
      </c>
      <c r="C122" s="32">
        <v>-3.1250000000000002E-3</v>
      </c>
      <c r="D122" s="32">
        <v>-0.12642</v>
      </c>
      <c r="E122" s="32">
        <v>0.11794200000000001</v>
      </c>
      <c r="F122" s="32">
        <v>6.4881999999999995E-2</v>
      </c>
      <c r="G122" s="32">
        <v>-4.3290000000000004E-3</v>
      </c>
    </row>
    <row r="123" spans="1:7" x14ac:dyDescent="0.1">
      <c r="A123" s="11"/>
      <c r="B123" s="11"/>
      <c r="C123" s="11"/>
      <c r="D123" s="11"/>
      <c r="E123" s="11"/>
      <c r="F123" s="11"/>
      <c r="G123" s="11"/>
    </row>
    <row r="124" spans="1:7" x14ac:dyDescent="0.1">
      <c r="A124" s="11" t="s">
        <v>575</v>
      </c>
      <c r="B124" s="32">
        <v>0.138761</v>
      </c>
      <c r="C124" s="32">
        <v>-0.13031499999999999</v>
      </c>
      <c r="D124" s="32">
        <v>-6.2700000000000006E-2</v>
      </c>
      <c r="E124" s="32">
        <v>-2.5888000000000001E-2</v>
      </c>
      <c r="F124" s="32">
        <v>5.4287000000000002E-2</v>
      </c>
      <c r="G124" s="32">
        <v>0.17480799999999999</v>
      </c>
    </row>
    <row r="125" spans="1:7" x14ac:dyDescent="0.1">
      <c r="A125" s="11" t="s">
        <v>576</v>
      </c>
      <c r="B125" s="32">
        <v>-8.9630000000000005E-3</v>
      </c>
      <c r="C125" s="32">
        <v>4.0411000000000002E-2</v>
      </c>
      <c r="D125" s="32">
        <v>2.877E-2</v>
      </c>
      <c r="E125" s="32">
        <v>0.125138</v>
      </c>
      <c r="F125" s="32">
        <v>4.6851999999999998E-2</v>
      </c>
      <c r="G125" s="32">
        <v>3.3994000000000003E-2</v>
      </c>
    </row>
    <row r="126" spans="1:7" x14ac:dyDescent="0.1">
      <c r="A126" s="11" t="s">
        <v>577</v>
      </c>
      <c r="B126" s="32">
        <v>1.0987E-2</v>
      </c>
      <c r="C126" s="32">
        <v>-4.8857999999999999E-2</v>
      </c>
      <c r="D126" s="32">
        <v>-5.0518E-2</v>
      </c>
      <c r="E126" s="32">
        <v>-3.7060999999999997E-2</v>
      </c>
      <c r="F126" s="32">
        <v>4.6820000000000004E-3</v>
      </c>
      <c r="G126" s="32">
        <v>4.0894E-2</v>
      </c>
    </row>
    <row r="127" spans="1:7" x14ac:dyDescent="0.1">
      <c r="A127" s="11" t="s">
        <v>578</v>
      </c>
      <c r="B127" s="32">
        <v>4.7218999999999997E-2</v>
      </c>
      <c r="C127" s="32">
        <v>2.9222000000000001E-2</v>
      </c>
      <c r="D127" s="32">
        <v>7.1100999999999998E-2</v>
      </c>
      <c r="E127" s="32">
        <v>6.2904000000000002E-2</v>
      </c>
      <c r="F127" s="32">
        <v>3.6153999999999999E-2</v>
      </c>
      <c r="G127" s="32">
        <v>2.0250000000000001E-2</v>
      </c>
    </row>
    <row r="128" spans="1:7" x14ac:dyDescent="0.1">
      <c r="A128" s="11"/>
      <c r="B128" s="11"/>
      <c r="C128" s="11"/>
      <c r="D128" s="11"/>
      <c r="E128" s="11"/>
      <c r="F128" s="11"/>
      <c r="G128" s="11"/>
    </row>
    <row r="129" spans="1:7" x14ac:dyDescent="0.1">
      <c r="A129" s="11" t="s">
        <v>579</v>
      </c>
      <c r="B129" s="32" t="s">
        <v>77</v>
      </c>
      <c r="C129" s="32" t="s">
        <v>77</v>
      </c>
      <c r="D129" s="32" t="s">
        <v>77</v>
      </c>
      <c r="E129" s="32" t="s">
        <v>77</v>
      </c>
      <c r="F129" s="32" t="s">
        <v>77</v>
      </c>
      <c r="G129" s="32" t="s">
        <v>77</v>
      </c>
    </row>
    <row r="130" spans="1:7" x14ac:dyDescent="0.1">
      <c r="A130" s="11" t="s">
        <v>580</v>
      </c>
      <c r="B130" s="32">
        <v>-6.9115999999999997E-2</v>
      </c>
      <c r="C130" s="32">
        <v>4.3379000000000001E-2</v>
      </c>
      <c r="D130" s="32">
        <v>0.14497099999999999</v>
      </c>
      <c r="E130" s="32">
        <v>0.12972900000000001</v>
      </c>
      <c r="F130" s="32">
        <v>5.8442000000000001E-2</v>
      </c>
      <c r="G130" s="32">
        <v>5.3286E-2</v>
      </c>
    </row>
    <row r="131" spans="1:7" x14ac:dyDescent="0.1">
      <c r="A131" s="11" t="s">
        <v>264</v>
      </c>
      <c r="B131" s="32">
        <v>4.7903000000000001E-2</v>
      </c>
      <c r="C131" s="32">
        <v>4.7579999999999997E-2</v>
      </c>
      <c r="D131" s="32">
        <v>2.8944000000000001E-2</v>
      </c>
      <c r="E131" s="32">
        <v>-3.5221000000000002E-2</v>
      </c>
      <c r="F131" s="32">
        <v>1.3363E-2</v>
      </c>
      <c r="G131" s="32">
        <v>6.0900999999999997E-2</v>
      </c>
    </row>
    <row r="132" spans="1:7" x14ac:dyDescent="0.1">
      <c r="A132" s="11" t="s">
        <v>581</v>
      </c>
      <c r="B132" s="32">
        <v>-9.9797999999999998E-2</v>
      </c>
      <c r="C132" s="32">
        <v>-0.16994500000000001</v>
      </c>
      <c r="D132" s="32">
        <v>-5.8823E-2</v>
      </c>
      <c r="E132" s="32">
        <v>3.4272999999999998E-2</v>
      </c>
      <c r="F132" s="32">
        <v>0.202873</v>
      </c>
      <c r="G132" s="32">
        <v>0.16190299999999999</v>
      </c>
    </row>
    <row r="133" spans="1:7" x14ac:dyDescent="0.1">
      <c r="A133" s="11" t="s">
        <v>582</v>
      </c>
      <c r="B133" s="32">
        <v>0.16449900000000001</v>
      </c>
      <c r="C133" s="32">
        <v>0.35881600000000002</v>
      </c>
      <c r="D133" s="32">
        <v>-0.20047699999999999</v>
      </c>
      <c r="E133" s="32">
        <v>5.5463999999999999E-2</v>
      </c>
      <c r="F133" s="32">
        <v>-8.0823000000000006E-2</v>
      </c>
      <c r="G133" s="32">
        <v>0.12025</v>
      </c>
    </row>
    <row r="134" spans="1:7" x14ac:dyDescent="0.1">
      <c r="A134" s="11" t="s">
        <v>583</v>
      </c>
      <c r="B134" s="32">
        <v>0.15937899999999999</v>
      </c>
      <c r="C134" s="32">
        <v>0.32417000000000001</v>
      </c>
      <c r="D134" s="32">
        <v>-0.196243</v>
      </c>
      <c r="E134" s="32">
        <v>5.2385000000000001E-2</v>
      </c>
      <c r="F134" s="32">
        <v>-6.4976999999999993E-2</v>
      </c>
      <c r="G134" s="32">
        <v>0.13394200000000001</v>
      </c>
    </row>
    <row r="135" spans="1:7" x14ac:dyDescent="0.1">
      <c r="A135" s="11" t="s">
        <v>584</v>
      </c>
      <c r="B135" s="32">
        <v>9.6543000000000004E-2</v>
      </c>
      <c r="C135" s="32">
        <v>4.9253999999999999E-2</v>
      </c>
      <c r="D135" s="32">
        <v>4.9730999999999997E-2</v>
      </c>
      <c r="E135" s="32">
        <v>-3.7850000000000002E-3</v>
      </c>
      <c r="F135" s="32">
        <v>1.1730000000000001E-2</v>
      </c>
      <c r="G135" s="32">
        <v>9.9340000000000001E-3</v>
      </c>
    </row>
    <row r="136" spans="1:7" x14ac:dyDescent="0.1">
      <c r="A136" s="11"/>
      <c r="B136" s="11"/>
      <c r="C136" s="11"/>
      <c r="D136" s="11"/>
      <c r="E136" s="11"/>
      <c r="F136" s="11"/>
      <c r="G136" s="11"/>
    </row>
    <row r="137" spans="1:7" x14ac:dyDescent="0.1">
      <c r="A137" s="9" t="s">
        <v>587</v>
      </c>
      <c r="B137" s="11"/>
      <c r="C137" s="11"/>
      <c r="D137" s="11"/>
      <c r="E137" s="11"/>
      <c r="F137" s="11"/>
      <c r="G137" s="11"/>
    </row>
    <row r="138" spans="1:7" x14ac:dyDescent="0.1">
      <c r="A138" s="11" t="s">
        <v>100</v>
      </c>
      <c r="B138" s="32">
        <v>1.4223E-2</v>
      </c>
      <c r="C138" s="32">
        <v>-9.7549999999999998E-3</v>
      </c>
      <c r="D138" s="32">
        <v>-1.023E-3</v>
      </c>
      <c r="E138" s="32">
        <v>2.2626E-2</v>
      </c>
      <c r="F138" s="32">
        <v>3.1743E-2</v>
      </c>
      <c r="G138" s="32">
        <v>3.1710000000000002E-2</v>
      </c>
    </row>
    <row r="139" spans="1:7" x14ac:dyDescent="0.1">
      <c r="A139" s="11" t="s">
        <v>102</v>
      </c>
      <c r="B139" s="32">
        <v>2.6751E-2</v>
      </c>
      <c r="C139" s="32">
        <v>-3.8040000000000001E-3</v>
      </c>
      <c r="D139" s="32">
        <v>-2.6740000000000002E-3</v>
      </c>
      <c r="E139" s="32">
        <v>7.9310000000000005E-3</v>
      </c>
      <c r="F139" s="32">
        <v>2.4742E-2</v>
      </c>
      <c r="G139" s="32">
        <v>0.21574199999999999</v>
      </c>
    </row>
    <row r="140" spans="1:7" x14ac:dyDescent="0.1">
      <c r="A140" s="11" t="s">
        <v>570</v>
      </c>
      <c r="B140" s="32">
        <v>5.6809999999999999E-2</v>
      </c>
      <c r="C140" s="32">
        <v>5.3554999999999998E-2</v>
      </c>
      <c r="D140" s="32">
        <v>4.4162E-2</v>
      </c>
      <c r="E140" s="32">
        <v>-4.3699999999999998E-3</v>
      </c>
      <c r="F140" s="32">
        <v>-4.9709999999999997E-3</v>
      </c>
      <c r="G140" s="32">
        <v>1.6182999999999999E-2</v>
      </c>
    </row>
    <row r="141" spans="1:7" x14ac:dyDescent="0.1">
      <c r="A141" s="11" t="s">
        <v>571</v>
      </c>
      <c r="B141" s="32">
        <v>4.2183999999999999E-2</v>
      </c>
      <c r="C141" s="32">
        <v>4.0666000000000001E-2</v>
      </c>
      <c r="D141" s="32">
        <v>3.7495000000000001E-2</v>
      </c>
      <c r="E141" s="32">
        <v>9.8219999999999991E-3</v>
      </c>
      <c r="F141" s="32">
        <v>1.6188999999999999E-2</v>
      </c>
      <c r="G141" s="32">
        <v>2.5544000000000001E-2</v>
      </c>
    </row>
    <row r="142" spans="1:7" x14ac:dyDescent="0.1">
      <c r="A142" s="11" t="s">
        <v>572</v>
      </c>
      <c r="B142" s="32">
        <v>4.6899000000000003E-2</v>
      </c>
      <c r="C142" s="32">
        <v>4.8239999999999998E-2</v>
      </c>
      <c r="D142" s="32">
        <v>4.5710000000000001E-2</v>
      </c>
      <c r="E142" s="32">
        <v>4.8859999999999997E-3</v>
      </c>
      <c r="F142" s="32">
        <v>1.5363999999999999E-2</v>
      </c>
      <c r="G142" s="32">
        <v>2.5544000000000001E-2</v>
      </c>
    </row>
    <row r="143" spans="1:7" x14ac:dyDescent="0.1">
      <c r="A143" s="11" t="s">
        <v>126</v>
      </c>
      <c r="B143" s="32">
        <v>1.788E-2</v>
      </c>
      <c r="C143" s="32">
        <v>2.9201000000000001E-2</v>
      </c>
      <c r="D143" s="32">
        <v>3.6032000000000002E-2</v>
      </c>
      <c r="E143" s="32">
        <v>5.0745999999999999E-2</v>
      </c>
      <c r="F143" s="32">
        <v>-6.114E-2</v>
      </c>
      <c r="G143" s="32">
        <v>1.1133000000000001E-2</v>
      </c>
    </row>
    <row r="144" spans="1:7" x14ac:dyDescent="0.1">
      <c r="A144" s="11" t="s">
        <v>131</v>
      </c>
      <c r="B144" s="32">
        <v>1.6972999999999999E-2</v>
      </c>
      <c r="C144" s="32">
        <v>2.5992000000000001E-2</v>
      </c>
      <c r="D144" s="32">
        <v>3.1343999999999997E-2</v>
      </c>
      <c r="E144" s="32">
        <v>4.8765999999999997E-2</v>
      </c>
      <c r="F144" s="32">
        <v>-7.0884000000000003E-2</v>
      </c>
      <c r="G144" s="32">
        <v>4.1960000000000001E-3</v>
      </c>
    </row>
    <row r="145" spans="1:7" x14ac:dyDescent="0.1">
      <c r="A145" s="11" t="s">
        <v>573</v>
      </c>
      <c r="B145" s="32">
        <v>4.5282999999999997E-2</v>
      </c>
      <c r="C145" s="32">
        <v>4.3819999999999998E-2</v>
      </c>
      <c r="D145" s="32">
        <v>4.684E-2</v>
      </c>
      <c r="E145" s="32">
        <v>-7.2900000000000005E-4</v>
      </c>
      <c r="F145" s="32">
        <v>8.9090000000000003E-3</v>
      </c>
      <c r="G145" s="32">
        <v>2.1395000000000001E-2</v>
      </c>
    </row>
    <row r="146" spans="1:7" x14ac:dyDescent="0.1">
      <c r="A146" s="11" t="s">
        <v>574</v>
      </c>
      <c r="B146" s="32">
        <v>3.6362999999999999E-2</v>
      </c>
      <c r="C146" s="32">
        <v>4.2705E-2</v>
      </c>
      <c r="D146" s="32">
        <v>4.9743999999999997E-2</v>
      </c>
      <c r="E146" s="32">
        <v>6.9181999999999994E-2</v>
      </c>
      <c r="F146" s="32">
        <v>-5.9558E-2</v>
      </c>
      <c r="G146" s="32">
        <v>1.3641E-2</v>
      </c>
    </row>
    <row r="147" spans="1:7" x14ac:dyDescent="0.1">
      <c r="A147" s="11"/>
      <c r="B147" s="11"/>
      <c r="C147" s="11"/>
      <c r="D147" s="11"/>
      <c r="E147" s="11"/>
      <c r="F147" s="11"/>
      <c r="G147" s="11"/>
    </row>
    <row r="148" spans="1:7" x14ac:dyDescent="0.1">
      <c r="A148" s="11" t="s">
        <v>575</v>
      </c>
      <c r="B148" s="32">
        <v>0.11701</v>
      </c>
      <c r="C148" s="32">
        <v>3.3112000000000003E-2</v>
      </c>
      <c r="D148" s="32">
        <v>1.4758E-2</v>
      </c>
      <c r="E148" s="32">
        <v>-2.7320000000000001E-2</v>
      </c>
      <c r="F148" s="32">
        <v>-1.5507999999999999E-2</v>
      </c>
      <c r="G148" s="32">
        <v>3.3910000000000003E-2</v>
      </c>
    </row>
    <row r="149" spans="1:7" x14ac:dyDescent="0.1">
      <c r="A149" s="11" t="s">
        <v>576</v>
      </c>
      <c r="B149" s="32">
        <v>-1.92E-4</v>
      </c>
      <c r="C149" s="32">
        <v>5.7920000000000003E-3</v>
      </c>
      <c r="D149" s="32">
        <v>1.8255E-2</v>
      </c>
      <c r="E149" s="32">
        <v>8.4032999999999997E-2</v>
      </c>
      <c r="F149" s="32">
        <v>3.5436000000000002E-2</v>
      </c>
      <c r="G149" s="32">
        <v>4.4512000000000003E-2</v>
      </c>
    </row>
    <row r="150" spans="1:7" x14ac:dyDescent="0.1">
      <c r="A150" s="11" t="s">
        <v>577</v>
      </c>
      <c r="B150" s="32">
        <v>2.8674000000000002E-2</v>
      </c>
      <c r="C150" s="32">
        <v>-9.2119999999999997E-3</v>
      </c>
      <c r="D150" s="32">
        <v>-2.3827999999999998E-2</v>
      </c>
      <c r="E150" s="32">
        <v>-2.5742000000000001E-2</v>
      </c>
      <c r="F150" s="32">
        <v>-2.3970999999999999E-2</v>
      </c>
      <c r="G150" s="32">
        <v>-6.6030000000000004E-3</v>
      </c>
    </row>
    <row r="151" spans="1:7" x14ac:dyDescent="0.1">
      <c r="A151" s="11" t="s">
        <v>578</v>
      </c>
      <c r="B151" s="32">
        <v>6.1759000000000001E-2</v>
      </c>
      <c r="C151" s="32">
        <v>5.2853999999999998E-2</v>
      </c>
      <c r="D151" s="32">
        <v>5.8819000000000003E-2</v>
      </c>
      <c r="E151" s="32">
        <v>4.6309000000000003E-2</v>
      </c>
      <c r="F151" s="32">
        <v>4.2547000000000001E-2</v>
      </c>
      <c r="G151" s="32">
        <v>4.2373000000000001E-2</v>
      </c>
    </row>
    <row r="152" spans="1:7" x14ac:dyDescent="0.1">
      <c r="A152" s="11"/>
      <c r="B152" s="11"/>
      <c r="C152" s="11"/>
      <c r="D152" s="11"/>
      <c r="E152" s="11"/>
      <c r="F152" s="11"/>
      <c r="G152" s="11"/>
    </row>
    <row r="153" spans="1:7" x14ac:dyDescent="0.1">
      <c r="A153" s="11" t="s">
        <v>579</v>
      </c>
      <c r="B153" s="32" t="s">
        <v>77</v>
      </c>
      <c r="C153" s="32" t="s">
        <v>77</v>
      </c>
      <c r="D153" s="32" t="s">
        <v>77</v>
      </c>
      <c r="E153" s="32" t="s">
        <v>77</v>
      </c>
      <c r="F153" s="32" t="s">
        <v>77</v>
      </c>
      <c r="G153" s="32" t="s">
        <v>77</v>
      </c>
    </row>
    <row r="154" spans="1:7" x14ac:dyDescent="0.1">
      <c r="A154" s="11" t="s">
        <v>580</v>
      </c>
      <c r="B154" s="32">
        <v>-6.8170000000000001E-3</v>
      </c>
      <c r="C154" s="32">
        <v>-2.251E-3</v>
      </c>
      <c r="D154" s="32">
        <v>9.044E-3</v>
      </c>
      <c r="E154" s="32">
        <v>7.1930999999999995E-2</v>
      </c>
      <c r="F154" s="32">
        <v>9.6950999999999996E-2</v>
      </c>
      <c r="G154" s="32">
        <v>8.6677000000000004E-2</v>
      </c>
    </row>
    <row r="155" spans="1:7" x14ac:dyDescent="0.1">
      <c r="A155" s="11" t="s">
        <v>264</v>
      </c>
      <c r="B155" s="32">
        <v>7.9057000000000002E-2</v>
      </c>
      <c r="C155" s="32">
        <v>4.3242999999999997E-2</v>
      </c>
      <c r="D155" s="32">
        <v>2.4972999999999999E-2</v>
      </c>
      <c r="E155" s="32">
        <v>-1.5636000000000001E-2</v>
      </c>
      <c r="F155" s="32">
        <v>5.1929999999999997E-2</v>
      </c>
      <c r="G155" s="32">
        <v>3.2582E-2</v>
      </c>
    </row>
    <row r="156" spans="1:7" x14ac:dyDescent="0.1">
      <c r="A156" s="11" t="s">
        <v>581</v>
      </c>
      <c r="B156" s="32">
        <v>-7.0133000000000001E-2</v>
      </c>
      <c r="C156" s="32">
        <v>-0.143015</v>
      </c>
      <c r="D156" s="32">
        <v>-9.2888999999999999E-2</v>
      </c>
      <c r="E156" s="32">
        <v>-7.1250000000000003E-3</v>
      </c>
      <c r="F156" s="32">
        <v>2.4775999999999999E-2</v>
      </c>
      <c r="G156" s="32">
        <v>5.7203999999999998E-2</v>
      </c>
    </row>
    <row r="157" spans="1:7" x14ac:dyDescent="0.1">
      <c r="A157" s="11" t="s">
        <v>582</v>
      </c>
      <c r="B157" s="32">
        <v>0.103807</v>
      </c>
      <c r="C157" s="32">
        <v>0.105684</v>
      </c>
      <c r="D157" s="32">
        <v>3.6718000000000001E-2</v>
      </c>
      <c r="E157" s="32">
        <v>0.18687100000000001</v>
      </c>
      <c r="F157" s="32">
        <v>-8.0990999999999994E-2</v>
      </c>
      <c r="G157" s="32">
        <v>1.2899000000000001E-2</v>
      </c>
    </row>
    <row r="158" spans="1:7" x14ac:dyDescent="0.1">
      <c r="A158" s="11" t="s">
        <v>583</v>
      </c>
      <c r="B158" s="32">
        <v>0.10310999999999999</v>
      </c>
      <c r="C158" s="32">
        <v>0.102145</v>
      </c>
      <c r="D158" s="32">
        <v>3.1885999999999998E-2</v>
      </c>
      <c r="E158" s="32">
        <v>0.17109199999999999</v>
      </c>
      <c r="F158" s="32">
        <v>-7.0279999999999995E-2</v>
      </c>
      <c r="G158" s="32">
        <v>1.8242000000000001E-2</v>
      </c>
    </row>
    <row r="159" spans="1:7" x14ac:dyDescent="0.1">
      <c r="A159" s="11" t="s">
        <v>584</v>
      </c>
      <c r="B159" s="32">
        <v>8.1624000000000002E-2</v>
      </c>
      <c r="C159" s="32">
        <v>6.4237000000000002E-2</v>
      </c>
      <c r="D159" s="32">
        <v>6.3122999999999999E-2</v>
      </c>
      <c r="E159" s="32">
        <v>3.134E-2</v>
      </c>
      <c r="F159" s="32">
        <v>2.6255000000000001E-2</v>
      </c>
      <c r="G159" s="32">
        <v>1.1915E-2</v>
      </c>
    </row>
    <row r="160" spans="1:7" x14ac:dyDescent="0.1">
      <c r="A160" s="11"/>
      <c r="B160" s="11"/>
      <c r="C160" s="11"/>
      <c r="D160" s="11"/>
      <c r="E160" s="11"/>
      <c r="F160" s="11"/>
      <c r="G160" s="11"/>
    </row>
    <row r="161" spans="1:7" ht="56.25" x14ac:dyDescent="0.1">
      <c r="A161" s="40" t="s">
        <v>78</v>
      </c>
      <c r="B161" s="12"/>
      <c r="C161" s="12"/>
      <c r="D161" s="12"/>
      <c r="E161" s="12"/>
      <c r="F161" s="12"/>
      <c r="G161" s="12"/>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54315-E54A-4992-A742-AAA847DE88FE}">
  <sheetPr codeName="Sheet11">
    <outlinePr summaryBelow="0" summaryRight="0"/>
    <pageSetUpPr autoPageBreaks="0"/>
  </sheetPr>
  <dimension ref="A5:IU46"/>
  <sheetViews>
    <sheetView workbookViewId="0">
      <selection activeCell="A28" sqref="A28"/>
    </sheetView>
  </sheetViews>
  <sheetFormatPr defaultColWidth="8.76171875" defaultRowHeight="10.5" x14ac:dyDescent="0.1"/>
  <cols>
    <col min="1" max="1" width="45.71484375" customWidth="1"/>
    <col min="2" max="7" width="14.83203125" customWidth="1"/>
  </cols>
  <sheetData>
    <row r="5" spans="1:255" ht="16.5" x14ac:dyDescent="0.2">
      <c r="A5" s="1" t="s">
        <v>588</v>
      </c>
    </row>
    <row r="7" spans="1:255" x14ac:dyDescent="0.1">
      <c r="A7" s="2" t="s">
        <v>80</v>
      </c>
      <c r="B7" s="3" t="s">
        <v>83</v>
      </c>
      <c r="C7" t="s">
        <v>84</v>
      </c>
      <c r="D7" s="4" t="s">
        <v>4</v>
      </c>
      <c r="E7" s="3" t="s">
        <v>85</v>
      </c>
      <c r="F7" t="s">
        <v>86</v>
      </c>
    </row>
    <row r="8" spans="1:255" x14ac:dyDescent="0.1">
      <c r="A8" s="4"/>
      <c r="B8" s="3" t="s">
        <v>2</v>
      </c>
      <c r="C8" t="s">
        <v>87</v>
      </c>
      <c r="D8" s="4" t="s">
        <v>4</v>
      </c>
      <c r="E8" s="3" t="s">
        <v>5</v>
      </c>
      <c r="F8" t="s">
        <v>6</v>
      </c>
    </row>
    <row r="9" spans="1:255" x14ac:dyDescent="0.1">
      <c r="A9" s="4"/>
      <c r="B9" s="3" t="s">
        <v>7</v>
      </c>
      <c r="C9" t="s">
        <v>8</v>
      </c>
      <c r="D9" s="4" t="s">
        <v>4</v>
      </c>
      <c r="E9" s="3" t="s">
        <v>9</v>
      </c>
      <c r="F9" t="s">
        <v>10</v>
      </c>
    </row>
    <row r="10" spans="1:255" x14ac:dyDescent="0.1">
      <c r="A10" s="4"/>
      <c r="B10" s="3" t="s">
        <v>11</v>
      </c>
      <c r="C10" s="5" t="s">
        <v>12</v>
      </c>
      <c r="D10" s="4" t="s">
        <v>4</v>
      </c>
      <c r="E10" s="3" t="s">
        <v>88</v>
      </c>
      <c r="F10" t="s">
        <v>89</v>
      </c>
    </row>
    <row r="13" spans="1:255" x14ac:dyDescent="0.1">
      <c r="A13" s="6" t="s">
        <v>589</v>
      </c>
      <c r="B13" s="6"/>
      <c r="C13" s="6"/>
      <c r="D13" s="6"/>
      <c r="E13" s="6"/>
      <c r="F13" s="6"/>
      <c r="G13" s="6"/>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71"/>
      <c r="BN13" s="71"/>
      <c r="BO13" s="71"/>
      <c r="BP13" s="71"/>
      <c r="BQ13" s="71"/>
      <c r="BR13" s="71"/>
      <c r="BS13" s="71"/>
      <c r="BT13" s="71"/>
      <c r="BU13" s="71"/>
      <c r="BV13" s="71"/>
      <c r="BW13" s="71"/>
      <c r="BX13" s="71"/>
      <c r="BY13" s="71"/>
      <c r="BZ13" s="71"/>
      <c r="CA13" s="71"/>
      <c r="CB13" s="71"/>
      <c r="CC13" s="71"/>
      <c r="CD13" s="71"/>
      <c r="CE13" s="71"/>
      <c r="CF13" s="71"/>
      <c r="CG13" s="71"/>
      <c r="CH13" s="71"/>
      <c r="CI13" s="71"/>
      <c r="CJ13" s="71"/>
      <c r="CK13" s="71"/>
      <c r="CL13" s="71"/>
      <c r="CM13" s="71"/>
      <c r="CN13" s="71"/>
      <c r="CO13" s="71"/>
      <c r="CP13" s="71"/>
      <c r="CQ13" s="71"/>
      <c r="CR13" s="71"/>
      <c r="CS13" s="71"/>
      <c r="CT13" s="71"/>
      <c r="CU13" s="71"/>
      <c r="CV13" s="71"/>
      <c r="CW13" s="71"/>
      <c r="CX13" s="71"/>
      <c r="CY13" s="71"/>
      <c r="CZ13" s="71"/>
      <c r="DA13" s="71"/>
      <c r="DB13" s="71"/>
      <c r="DC13" s="71"/>
      <c r="DD13" s="71"/>
      <c r="DE13" s="71"/>
      <c r="DF13" s="71"/>
      <c r="DG13" s="71"/>
      <c r="DH13" s="71"/>
      <c r="DI13" s="71"/>
      <c r="DJ13" s="71"/>
      <c r="DK13" s="71"/>
      <c r="DL13" s="71"/>
      <c r="DM13" s="71"/>
      <c r="DN13" s="71"/>
      <c r="DO13" s="71"/>
      <c r="DP13" s="71"/>
      <c r="DQ13" s="71"/>
      <c r="DR13" s="71"/>
      <c r="DS13" s="71"/>
      <c r="DT13" s="71"/>
      <c r="DU13" s="71"/>
      <c r="DV13" s="71"/>
      <c r="DW13" s="71"/>
      <c r="DX13" s="71"/>
      <c r="DY13" s="71"/>
      <c r="DZ13" s="71"/>
      <c r="EA13" s="71"/>
      <c r="EB13" s="71"/>
      <c r="EC13" s="71"/>
      <c r="ED13" s="71"/>
      <c r="EE13" s="71"/>
      <c r="EF13" s="71"/>
      <c r="EG13" s="71"/>
      <c r="EH13" s="71"/>
      <c r="EI13" s="71"/>
      <c r="EJ13" s="71"/>
      <c r="EK13" s="71"/>
      <c r="EL13" s="71"/>
      <c r="EM13" s="71"/>
      <c r="EN13" s="71"/>
      <c r="EO13" s="71"/>
      <c r="EP13" s="71"/>
      <c r="EQ13" s="71"/>
      <c r="ER13" s="71"/>
      <c r="ES13" s="71"/>
      <c r="ET13" s="71"/>
      <c r="EU13" s="71"/>
      <c r="EV13" s="71"/>
      <c r="EW13" s="71"/>
      <c r="EX13" s="71"/>
      <c r="EY13" s="71"/>
      <c r="EZ13" s="71"/>
      <c r="FA13" s="71"/>
      <c r="FB13" s="71"/>
      <c r="FC13" s="71"/>
      <c r="FD13" s="71"/>
      <c r="FE13" s="71"/>
      <c r="FF13" s="71"/>
      <c r="FG13" s="71"/>
      <c r="FH13" s="71"/>
      <c r="FI13" s="71"/>
      <c r="FJ13" s="71"/>
      <c r="FK13" s="71"/>
      <c r="FL13" s="71"/>
      <c r="FM13" s="71"/>
      <c r="FN13" s="71"/>
      <c r="FO13" s="71"/>
      <c r="FP13" s="71"/>
      <c r="FQ13" s="71"/>
      <c r="FR13" s="71"/>
      <c r="FS13" s="71"/>
      <c r="FT13" s="71"/>
      <c r="FU13" s="71"/>
      <c r="FV13" s="71"/>
      <c r="FW13" s="71"/>
      <c r="FX13" s="71"/>
      <c r="FY13" s="71"/>
      <c r="FZ13" s="71"/>
      <c r="GA13" s="71"/>
      <c r="GB13" s="71"/>
      <c r="GC13" s="71"/>
      <c r="GD13" s="71"/>
      <c r="GE13" s="71"/>
      <c r="GF13" s="71"/>
      <c r="GG13" s="71"/>
      <c r="GH13" s="71"/>
      <c r="GI13" s="71"/>
      <c r="GJ13" s="71"/>
      <c r="GK13" s="71"/>
      <c r="GL13" s="71"/>
      <c r="GM13" s="71"/>
      <c r="GN13" s="71"/>
      <c r="GO13" s="71"/>
      <c r="GP13" s="71"/>
      <c r="GQ13" s="71"/>
      <c r="GR13" s="71"/>
      <c r="GS13" s="71"/>
      <c r="GT13" s="71"/>
      <c r="GU13" s="71"/>
      <c r="GV13" s="71"/>
      <c r="GW13" s="71"/>
      <c r="GX13" s="71"/>
      <c r="GY13" s="71"/>
      <c r="GZ13" s="71"/>
      <c r="HA13" s="71"/>
      <c r="HB13" s="71"/>
      <c r="HC13" s="71"/>
      <c r="HD13" s="71"/>
      <c r="HE13" s="71"/>
      <c r="HF13" s="71"/>
      <c r="HG13" s="71"/>
      <c r="HH13" s="71"/>
      <c r="HI13" s="71"/>
      <c r="HJ13" s="71"/>
      <c r="HK13" s="71"/>
      <c r="HL13" s="71"/>
      <c r="HM13" s="71"/>
      <c r="HN13" s="71"/>
      <c r="HO13" s="71"/>
      <c r="HP13" s="71"/>
      <c r="HQ13" s="71"/>
      <c r="HR13" s="71"/>
      <c r="HS13" s="71"/>
      <c r="HT13" s="71"/>
      <c r="HU13" s="71"/>
      <c r="HV13" s="71"/>
      <c r="HW13" s="71"/>
      <c r="HX13" s="71"/>
      <c r="HY13" s="71"/>
      <c r="HZ13" s="71"/>
      <c r="IA13" s="71"/>
      <c r="IB13" s="71"/>
      <c r="IC13" s="71"/>
      <c r="ID13" s="71"/>
      <c r="IE13" s="71"/>
      <c r="IF13" s="71"/>
      <c r="IG13" s="71"/>
      <c r="IH13" s="71"/>
      <c r="II13" s="71"/>
      <c r="IJ13" s="71"/>
      <c r="IK13" s="71"/>
      <c r="IL13" s="71"/>
      <c r="IM13" s="71"/>
      <c r="IN13" s="71"/>
      <c r="IO13" s="71"/>
      <c r="IP13" s="71"/>
      <c r="IQ13" s="71"/>
      <c r="IR13" s="71"/>
      <c r="IS13" s="71"/>
      <c r="IT13" s="71"/>
      <c r="IU13" s="71"/>
    </row>
    <row r="14" spans="1:255" ht="28.5" x14ac:dyDescent="0.1">
      <c r="A14" s="7" t="s">
        <v>16</v>
      </c>
      <c r="B14" s="13" t="s">
        <v>91</v>
      </c>
      <c r="C14" s="13" t="s">
        <v>92</v>
      </c>
      <c r="D14" s="13" t="s">
        <v>250</v>
      </c>
      <c r="E14" s="13" t="s">
        <v>251</v>
      </c>
      <c r="F14" s="13" t="s">
        <v>95</v>
      </c>
      <c r="G14" s="13" t="s">
        <v>96</v>
      </c>
    </row>
    <row r="15" spans="1:255" x14ac:dyDescent="0.1">
      <c r="A15" s="8" t="s">
        <v>25</v>
      </c>
      <c r="B15" s="14" t="s">
        <v>97</v>
      </c>
      <c r="C15" s="14" t="s">
        <v>97</v>
      </c>
      <c r="D15" s="14" t="s">
        <v>97</v>
      </c>
      <c r="E15" s="14" t="s">
        <v>97</v>
      </c>
      <c r="F15" s="14" t="s">
        <v>97</v>
      </c>
      <c r="G15" s="14" t="s">
        <v>97</v>
      </c>
    </row>
    <row r="16" spans="1:255" x14ac:dyDescent="0.1">
      <c r="A16" s="9" t="s">
        <v>590</v>
      </c>
      <c r="B16" s="11"/>
      <c r="C16" s="11"/>
      <c r="D16" s="11"/>
      <c r="E16" s="11"/>
      <c r="F16" s="11"/>
      <c r="G16" s="11"/>
    </row>
    <row r="17" spans="1:7" x14ac:dyDescent="0.1">
      <c r="A17" s="11" t="s">
        <v>591</v>
      </c>
      <c r="B17" s="24" t="s">
        <v>30</v>
      </c>
      <c r="C17" s="24" t="s">
        <v>30</v>
      </c>
      <c r="D17" s="24" t="s">
        <v>30</v>
      </c>
      <c r="E17" s="24">
        <v>18.842269999999999</v>
      </c>
      <c r="F17" s="24">
        <v>21.696344</v>
      </c>
      <c r="G17" s="24" t="s">
        <v>30</v>
      </c>
    </row>
    <row r="18" spans="1:7" x14ac:dyDescent="0.1">
      <c r="A18" s="11"/>
      <c r="B18" s="11"/>
      <c r="C18" s="11"/>
      <c r="D18" s="11"/>
      <c r="E18" s="11"/>
      <c r="F18" s="11"/>
      <c r="G18" s="11"/>
    </row>
    <row r="19" spans="1:7" x14ac:dyDescent="0.1">
      <c r="A19" s="9" t="s">
        <v>592</v>
      </c>
      <c r="B19" s="11"/>
      <c r="C19" s="11"/>
      <c r="D19" s="11"/>
      <c r="E19" s="11"/>
      <c r="F19" s="11"/>
      <c r="G19" s="11"/>
    </row>
    <row r="20" spans="1:7" x14ac:dyDescent="0.1">
      <c r="A20" s="11" t="s">
        <v>591</v>
      </c>
      <c r="B20" s="24" t="s">
        <v>30</v>
      </c>
      <c r="C20" s="24" t="s">
        <v>30</v>
      </c>
      <c r="D20" s="24" t="s">
        <v>30</v>
      </c>
      <c r="E20" s="24">
        <v>18.842269999999999</v>
      </c>
      <c r="F20" s="24">
        <v>21.696344</v>
      </c>
      <c r="G20" s="24" t="s">
        <v>30</v>
      </c>
    </row>
    <row r="21" spans="1:7" x14ac:dyDescent="0.1">
      <c r="A21" s="11"/>
      <c r="B21" s="11"/>
      <c r="C21" s="11"/>
      <c r="D21" s="11"/>
      <c r="E21" s="11"/>
      <c r="F21" s="11"/>
      <c r="G21" s="11"/>
    </row>
    <row r="22" spans="1:7" x14ac:dyDescent="0.1">
      <c r="A22" s="9" t="s">
        <v>593</v>
      </c>
      <c r="B22" s="11"/>
      <c r="C22" s="11"/>
      <c r="D22" s="11"/>
      <c r="E22" s="11"/>
      <c r="F22" s="11"/>
      <c r="G22" s="11"/>
    </row>
    <row r="23" spans="1:7" x14ac:dyDescent="0.1">
      <c r="A23" s="11" t="s">
        <v>594</v>
      </c>
      <c r="B23" s="24">
        <v>151</v>
      </c>
      <c r="C23" s="24">
        <v>108</v>
      </c>
      <c r="D23" s="24">
        <v>161</v>
      </c>
      <c r="E23" s="24">
        <v>177</v>
      </c>
      <c r="F23" s="24">
        <v>212</v>
      </c>
      <c r="G23" s="24">
        <v>324</v>
      </c>
    </row>
    <row r="24" spans="1:7" x14ac:dyDescent="0.1">
      <c r="A24" s="11"/>
      <c r="B24" s="11"/>
      <c r="C24" s="11"/>
      <c r="D24" s="11"/>
      <c r="E24" s="11"/>
      <c r="F24" s="11"/>
      <c r="G24" s="11"/>
    </row>
    <row r="25" spans="1:7" x14ac:dyDescent="0.1">
      <c r="A25" s="9" t="s">
        <v>595</v>
      </c>
      <c r="B25" s="11"/>
      <c r="C25" s="11"/>
      <c r="D25" s="11"/>
      <c r="E25" s="11"/>
      <c r="F25" s="11"/>
      <c r="G25" s="11"/>
    </row>
    <row r="26" spans="1:7" x14ac:dyDescent="0.1">
      <c r="A26" s="11" t="s">
        <v>596</v>
      </c>
      <c r="B26" s="24">
        <v>4108</v>
      </c>
      <c r="C26" s="24">
        <v>4195</v>
      </c>
      <c r="D26" s="24">
        <v>254</v>
      </c>
      <c r="E26" s="24">
        <v>196</v>
      </c>
      <c r="F26" s="24">
        <v>168</v>
      </c>
      <c r="G26" s="24" t="s">
        <v>30</v>
      </c>
    </row>
    <row r="27" spans="1:7" x14ac:dyDescent="0.1">
      <c r="A27" s="11" t="s">
        <v>597</v>
      </c>
      <c r="B27" s="24">
        <v>682</v>
      </c>
      <c r="C27" s="24">
        <v>613</v>
      </c>
      <c r="D27" s="24">
        <v>4395</v>
      </c>
      <c r="E27" s="24">
        <v>1156</v>
      </c>
      <c r="F27" s="24">
        <v>1145</v>
      </c>
      <c r="G27" s="24" t="s">
        <v>30</v>
      </c>
    </row>
    <row r="28" spans="1:7" x14ac:dyDescent="0.1">
      <c r="A28" s="11" t="s">
        <v>598</v>
      </c>
      <c r="B28" s="24">
        <v>4790</v>
      </c>
      <c r="C28" s="24">
        <v>4808</v>
      </c>
      <c r="D28" s="24">
        <v>4649</v>
      </c>
      <c r="E28" s="24">
        <v>1352</v>
      </c>
      <c r="F28" s="24">
        <v>1313</v>
      </c>
      <c r="G28" s="24" t="s">
        <v>30</v>
      </c>
    </row>
    <row r="29" spans="1:7" x14ac:dyDescent="0.1">
      <c r="A29" s="11"/>
      <c r="B29" s="11"/>
      <c r="C29" s="11"/>
      <c r="D29" s="11"/>
      <c r="E29" s="11"/>
      <c r="F29" s="11"/>
      <c r="G29" s="11"/>
    </row>
    <row r="30" spans="1:7" x14ac:dyDescent="0.1">
      <c r="A30" s="11" t="s">
        <v>599</v>
      </c>
      <c r="B30" s="24">
        <v>524</v>
      </c>
      <c r="C30" s="24">
        <v>454</v>
      </c>
      <c r="D30" s="24">
        <v>440</v>
      </c>
      <c r="E30" s="24">
        <v>893</v>
      </c>
      <c r="F30" s="24">
        <v>832</v>
      </c>
      <c r="G30" s="24" t="s">
        <v>30</v>
      </c>
    </row>
    <row r="31" spans="1:7" x14ac:dyDescent="0.1">
      <c r="A31" s="11" t="s">
        <v>600</v>
      </c>
      <c r="B31" s="24">
        <v>524</v>
      </c>
      <c r="C31" s="24">
        <v>454</v>
      </c>
      <c r="D31" s="24">
        <v>440</v>
      </c>
      <c r="E31" s="24">
        <v>893</v>
      </c>
      <c r="F31" s="24">
        <v>832</v>
      </c>
      <c r="G31" s="24" t="s">
        <v>30</v>
      </c>
    </row>
    <row r="32" spans="1:7" x14ac:dyDescent="0.1">
      <c r="A32" s="11"/>
      <c r="B32" s="11"/>
      <c r="C32" s="11"/>
      <c r="D32" s="11"/>
      <c r="E32" s="11"/>
      <c r="F32" s="11"/>
      <c r="G32" s="11"/>
    </row>
    <row r="33" spans="1:7" x14ac:dyDescent="0.1">
      <c r="A33" s="9" t="s">
        <v>601</v>
      </c>
      <c r="B33" s="11"/>
      <c r="C33" s="11"/>
      <c r="D33" s="11"/>
      <c r="E33" s="11"/>
      <c r="F33" s="11"/>
      <c r="G33" s="11"/>
    </row>
    <row r="34" spans="1:7" x14ac:dyDescent="0.1">
      <c r="A34" s="11" t="s">
        <v>602</v>
      </c>
      <c r="B34" s="24">
        <v>318</v>
      </c>
      <c r="C34" s="24">
        <v>305</v>
      </c>
      <c r="D34" s="24">
        <v>337</v>
      </c>
      <c r="E34" s="24">
        <v>433</v>
      </c>
      <c r="F34" s="24">
        <v>745</v>
      </c>
      <c r="G34" s="24">
        <v>455</v>
      </c>
    </row>
    <row r="35" spans="1:7" x14ac:dyDescent="0.1">
      <c r="A35" s="11" t="s">
        <v>603</v>
      </c>
      <c r="B35" s="24">
        <v>212</v>
      </c>
      <c r="C35" s="24">
        <v>161</v>
      </c>
      <c r="D35" s="24">
        <v>292</v>
      </c>
      <c r="E35" s="24">
        <v>381</v>
      </c>
      <c r="F35" s="24">
        <v>153</v>
      </c>
      <c r="G35" s="24">
        <v>424</v>
      </c>
    </row>
    <row r="36" spans="1:7" x14ac:dyDescent="0.1">
      <c r="A36" s="11" t="s">
        <v>604</v>
      </c>
      <c r="B36" s="24">
        <v>527</v>
      </c>
      <c r="C36" s="24">
        <v>690</v>
      </c>
      <c r="D36" s="24">
        <v>928</v>
      </c>
      <c r="E36" s="24">
        <v>860</v>
      </c>
      <c r="F36" s="24">
        <v>841</v>
      </c>
      <c r="G36" s="24">
        <v>963</v>
      </c>
    </row>
    <row r="37" spans="1:7" x14ac:dyDescent="0.1">
      <c r="A37" s="11" t="s">
        <v>605</v>
      </c>
      <c r="B37" s="24">
        <v>1057</v>
      </c>
      <c r="C37" s="24">
        <v>1156</v>
      </c>
      <c r="D37" s="24">
        <v>1557</v>
      </c>
      <c r="E37" s="24">
        <v>1674</v>
      </c>
      <c r="F37" s="24">
        <v>1739</v>
      </c>
      <c r="G37" s="24">
        <v>1842</v>
      </c>
    </row>
    <row r="38" spans="1:7" x14ac:dyDescent="0.1">
      <c r="A38" s="11"/>
      <c r="B38" s="11"/>
      <c r="C38" s="11"/>
      <c r="D38" s="11"/>
      <c r="E38" s="11"/>
      <c r="F38" s="11"/>
      <c r="G38" s="11"/>
    </row>
    <row r="39" spans="1:7" x14ac:dyDescent="0.1">
      <c r="A39" s="11" t="s">
        <v>606</v>
      </c>
      <c r="B39" s="24">
        <v>26851</v>
      </c>
      <c r="C39" s="24">
        <v>418</v>
      </c>
      <c r="D39" s="24">
        <v>235</v>
      </c>
      <c r="E39" s="24">
        <v>784</v>
      </c>
      <c r="F39" s="24">
        <v>559</v>
      </c>
      <c r="G39" s="24">
        <v>650</v>
      </c>
    </row>
    <row r="40" spans="1:7" x14ac:dyDescent="0.1">
      <c r="A40" s="11" t="s">
        <v>607</v>
      </c>
      <c r="B40" s="24">
        <v>154</v>
      </c>
      <c r="C40" s="24">
        <v>140</v>
      </c>
      <c r="D40" s="24">
        <v>180</v>
      </c>
      <c r="E40" s="24">
        <v>164</v>
      </c>
      <c r="F40" s="24">
        <v>157</v>
      </c>
      <c r="G40" s="24">
        <v>1</v>
      </c>
    </row>
    <row r="41" spans="1:7" x14ac:dyDescent="0.1">
      <c r="A41" s="11" t="s">
        <v>608</v>
      </c>
      <c r="B41" s="24">
        <v>27005</v>
      </c>
      <c r="C41" s="24">
        <v>558</v>
      </c>
      <c r="D41" s="24">
        <v>415</v>
      </c>
      <c r="E41" s="24">
        <v>948</v>
      </c>
      <c r="F41" s="24">
        <v>716</v>
      </c>
      <c r="G41" s="24">
        <v>651</v>
      </c>
    </row>
    <row r="42" spans="1:7" x14ac:dyDescent="0.1">
      <c r="A42" s="11" t="s">
        <v>609</v>
      </c>
      <c r="B42" s="24" t="s">
        <v>30</v>
      </c>
      <c r="C42" s="24" t="s">
        <v>30</v>
      </c>
      <c r="D42" s="24" t="s">
        <v>30</v>
      </c>
      <c r="E42" s="24">
        <v>11</v>
      </c>
      <c r="F42" s="24">
        <v>-68</v>
      </c>
      <c r="G42" s="24" t="s">
        <v>30</v>
      </c>
    </row>
    <row r="43" spans="1:7" x14ac:dyDescent="0.1">
      <c r="A43" s="11"/>
      <c r="B43" s="11"/>
      <c r="C43" s="11"/>
      <c r="D43" s="11"/>
      <c r="E43" s="11"/>
      <c r="F43" s="11"/>
      <c r="G43" s="11"/>
    </row>
    <row r="44" spans="1:7" x14ac:dyDescent="0.1">
      <c r="A44" s="11"/>
      <c r="B44" s="11" t="s">
        <v>37</v>
      </c>
      <c r="C44" s="11" t="s">
        <v>37</v>
      </c>
      <c r="D44" s="11" t="s">
        <v>37</v>
      </c>
      <c r="E44" s="11" t="s">
        <v>37</v>
      </c>
      <c r="F44" s="11" t="s">
        <v>37</v>
      </c>
      <c r="G44" s="11" t="s">
        <v>37</v>
      </c>
    </row>
    <row r="45" spans="1:7" x14ac:dyDescent="0.1">
      <c r="A45" s="11" t="s">
        <v>157</v>
      </c>
      <c r="B45" s="34">
        <v>44629</v>
      </c>
      <c r="C45" s="34">
        <v>44994</v>
      </c>
      <c r="D45" s="34">
        <v>45351</v>
      </c>
      <c r="E45" s="34">
        <v>45351</v>
      </c>
      <c r="F45" s="34">
        <v>45351</v>
      </c>
      <c r="G45" s="34">
        <v>45701</v>
      </c>
    </row>
    <row r="46" spans="1:7" ht="56.25" x14ac:dyDescent="0.1">
      <c r="A46" s="40" t="s">
        <v>78</v>
      </c>
      <c r="B46" s="12"/>
      <c r="C46" s="12"/>
      <c r="D46" s="12"/>
      <c r="E46" s="12"/>
      <c r="F46" s="12"/>
      <c r="G46" s="12"/>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37DFB-82DF-491C-AC56-B132DEC047DF}">
  <sheetPr codeName="Sheet12">
    <outlinePr summaryBelow="0" summaryRight="0"/>
    <pageSetUpPr autoPageBreaks="0"/>
  </sheetPr>
  <dimension ref="A5:IU15"/>
  <sheetViews>
    <sheetView workbookViewId="0">
      <selection activeCell="A28" sqref="A28"/>
    </sheetView>
  </sheetViews>
  <sheetFormatPr defaultColWidth="8.76171875" defaultRowHeight="10.5" x14ac:dyDescent="0.1"/>
  <cols>
    <col min="1" max="2" width="9.3046875" customWidth="1"/>
  </cols>
  <sheetData>
    <row r="5" spans="1:255" ht="16.5" x14ac:dyDescent="0.2">
      <c r="A5" s="1" t="s">
        <v>610</v>
      </c>
    </row>
    <row r="7" spans="1:255" ht="46.5" x14ac:dyDescent="0.1">
      <c r="A7" s="2" t="s">
        <v>80</v>
      </c>
      <c r="B7" s="3" t="s">
        <v>83</v>
      </c>
      <c r="C7" t="s">
        <v>84</v>
      </c>
      <c r="D7" s="4" t="s">
        <v>4</v>
      </c>
      <c r="E7" s="3" t="s">
        <v>85</v>
      </c>
      <c r="F7" t="s">
        <v>86</v>
      </c>
    </row>
    <row r="8" spans="1:255" x14ac:dyDescent="0.1">
      <c r="A8" s="4"/>
      <c r="B8" s="3" t="s">
        <v>2</v>
      </c>
      <c r="C8" t="s">
        <v>87</v>
      </c>
      <c r="D8" s="4" t="s">
        <v>4</v>
      </c>
      <c r="E8" s="3" t="s">
        <v>5</v>
      </c>
      <c r="F8" t="s">
        <v>6</v>
      </c>
    </row>
    <row r="9" spans="1:255" x14ac:dyDescent="0.1">
      <c r="A9" s="4"/>
      <c r="B9" s="3" t="s">
        <v>7</v>
      </c>
      <c r="C9" t="s">
        <v>8</v>
      </c>
      <c r="D9" s="4" t="s">
        <v>4</v>
      </c>
      <c r="E9" s="3" t="s">
        <v>9</v>
      </c>
      <c r="F9" t="s">
        <v>10</v>
      </c>
    </row>
    <row r="10" spans="1:255" x14ac:dyDescent="0.1">
      <c r="A10" s="4"/>
      <c r="B10" s="3" t="s">
        <v>11</v>
      </c>
      <c r="C10" s="5" t="s">
        <v>12</v>
      </c>
      <c r="D10" s="4" t="s">
        <v>4</v>
      </c>
      <c r="E10" s="3" t="s">
        <v>88</v>
      </c>
      <c r="F10" t="s">
        <v>89</v>
      </c>
    </row>
    <row r="13" spans="1:255" x14ac:dyDescent="0.1">
      <c r="A13" s="6" t="s">
        <v>611</v>
      </c>
      <c r="B13" s="6"/>
      <c r="C13" s="6"/>
      <c r="D13" s="6"/>
      <c r="E13" s="6"/>
      <c r="F13" s="6"/>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71"/>
      <c r="BN13" s="71"/>
      <c r="BO13" s="71"/>
      <c r="BP13" s="71"/>
      <c r="BQ13" s="71"/>
      <c r="BR13" s="71"/>
      <c r="BS13" s="71"/>
      <c r="BT13" s="71"/>
      <c r="BU13" s="71"/>
      <c r="BV13" s="71"/>
      <c r="BW13" s="71"/>
      <c r="BX13" s="71"/>
      <c r="BY13" s="71"/>
      <c r="BZ13" s="71"/>
      <c r="CA13" s="71"/>
      <c r="CB13" s="71"/>
      <c r="CC13" s="71"/>
      <c r="CD13" s="71"/>
      <c r="CE13" s="71"/>
      <c r="CF13" s="71"/>
      <c r="CG13" s="71"/>
      <c r="CH13" s="71"/>
      <c r="CI13" s="71"/>
      <c r="CJ13" s="71"/>
      <c r="CK13" s="71"/>
      <c r="CL13" s="71"/>
      <c r="CM13" s="71"/>
      <c r="CN13" s="71"/>
      <c r="CO13" s="71"/>
      <c r="CP13" s="71"/>
      <c r="CQ13" s="71"/>
      <c r="CR13" s="71"/>
      <c r="CS13" s="71"/>
      <c r="CT13" s="71"/>
      <c r="CU13" s="71"/>
      <c r="CV13" s="71"/>
      <c r="CW13" s="71"/>
      <c r="CX13" s="71"/>
      <c r="CY13" s="71"/>
      <c r="CZ13" s="71"/>
      <c r="DA13" s="71"/>
      <c r="DB13" s="71"/>
      <c r="DC13" s="71"/>
      <c r="DD13" s="71"/>
      <c r="DE13" s="71"/>
      <c r="DF13" s="71"/>
      <c r="DG13" s="71"/>
      <c r="DH13" s="71"/>
      <c r="DI13" s="71"/>
      <c r="DJ13" s="71"/>
      <c r="DK13" s="71"/>
      <c r="DL13" s="71"/>
      <c r="DM13" s="71"/>
      <c r="DN13" s="71"/>
      <c r="DO13" s="71"/>
      <c r="DP13" s="71"/>
      <c r="DQ13" s="71"/>
      <c r="DR13" s="71"/>
      <c r="DS13" s="71"/>
      <c r="DT13" s="71"/>
      <c r="DU13" s="71"/>
      <c r="DV13" s="71"/>
      <c r="DW13" s="71"/>
      <c r="DX13" s="71"/>
      <c r="DY13" s="71"/>
      <c r="DZ13" s="71"/>
      <c r="EA13" s="71"/>
      <c r="EB13" s="71"/>
      <c r="EC13" s="71"/>
      <c r="ED13" s="71"/>
      <c r="EE13" s="71"/>
      <c r="EF13" s="71"/>
      <c r="EG13" s="71"/>
      <c r="EH13" s="71"/>
      <c r="EI13" s="71"/>
      <c r="EJ13" s="71"/>
      <c r="EK13" s="71"/>
      <c r="EL13" s="71"/>
      <c r="EM13" s="71"/>
      <c r="EN13" s="71"/>
      <c r="EO13" s="71"/>
      <c r="EP13" s="71"/>
      <c r="EQ13" s="71"/>
      <c r="ER13" s="71"/>
      <c r="ES13" s="71"/>
      <c r="ET13" s="71"/>
      <c r="EU13" s="71"/>
      <c r="EV13" s="71"/>
      <c r="EW13" s="71"/>
      <c r="EX13" s="71"/>
      <c r="EY13" s="71"/>
      <c r="EZ13" s="71"/>
      <c r="FA13" s="71"/>
      <c r="FB13" s="71"/>
      <c r="FC13" s="71"/>
      <c r="FD13" s="71"/>
      <c r="FE13" s="71"/>
      <c r="FF13" s="71"/>
      <c r="FG13" s="71"/>
      <c r="FH13" s="71"/>
      <c r="FI13" s="71"/>
      <c r="FJ13" s="71"/>
      <c r="FK13" s="71"/>
      <c r="FL13" s="71"/>
      <c r="FM13" s="71"/>
      <c r="FN13" s="71"/>
      <c r="FO13" s="71"/>
      <c r="FP13" s="71"/>
      <c r="FQ13" s="71"/>
      <c r="FR13" s="71"/>
      <c r="FS13" s="71"/>
      <c r="FT13" s="71"/>
      <c r="FU13" s="71"/>
      <c r="FV13" s="71"/>
      <c r="FW13" s="71"/>
      <c r="FX13" s="71"/>
      <c r="FY13" s="71"/>
      <c r="FZ13" s="71"/>
      <c r="GA13" s="71"/>
      <c r="GB13" s="71"/>
      <c r="GC13" s="71"/>
      <c r="GD13" s="71"/>
      <c r="GE13" s="71"/>
      <c r="GF13" s="71"/>
      <c r="GG13" s="71"/>
      <c r="GH13" s="71"/>
      <c r="GI13" s="71"/>
      <c r="GJ13" s="71"/>
      <c r="GK13" s="71"/>
      <c r="GL13" s="71"/>
      <c r="GM13" s="71"/>
      <c r="GN13" s="71"/>
      <c r="GO13" s="71"/>
      <c r="GP13" s="71"/>
      <c r="GQ13" s="71"/>
      <c r="GR13" s="71"/>
      <c r="GS13" s="71"/>
      <c r="GT13" s="71"/>
      <c r="GU13" s="71"/>
      <c r="GV13" s="71"/>
      <c r="GW13" s="71"/>
      <c r="GX13" s="71"/>
      <c r="GY13" s="71"/>
      <c r="GZ13" s="71"/>
      <c r="HA13" s="71"/>
      <c r="HB13" s="71"/>
      <c r="HC13" s="71"/>
      <c r="HD13" s="71"/>
      <c r="HE13" s="71"/>
      <c r="HF13" s="71"/>
      <c r="HG13" s="71"/>
      <c r="HH13" s="71"/>
      <c r="HI13" s="71"/>
      <c r="HJ13" s="71"/>
      <c r="HK13" s="71"/>
      <c r="HL13" s="71"/>
      <c r="HM13" s="71"/>
      <c r="HN13" s="71"/>
      <c r="HO13" s="71"/>
      <c r="HP13" s="71"/>
      <c r="HQ13" s="71"/>
      <c r="HR13" s="71"/>
      <c r="HS13" s="71"/>
      <c r="HT13" s="71"/>
      <c r="HU13" s="71"/>
      <c r="HV13" s="71"/>
      <c r="HW13" s="71"/>
      <c r="HX13" s="71"/>
      <c r="HY13" s="71"/>
      <c r="HZ13" s="71"/>
      <c r="IA13" s="71"/>
      <c r="IB13" s="71"/>
      <c r="IC13" s="71"/>
      <c r="ID13" s="71"/>
      <c r="IE13" s="71"/>
      <c r="IF13" s="71"/>
      <c r="IG13" s="71"/>
      <c r="IH13" s="71"/>
      <c r="II13" s="71"/>
      <c r="IJ13" s="71"/>
      <c r="IK13" s="71"/>
      <c r="IL13" s="71"/>
      <c r="IM13" s="71"/>
      <c r="IN13" s="71"/>
      <c r="IO13" s="71"/>
      <c r="IP13" s="71"/>
      <c r="IQ13" s="71"/>
      <c r="IR13" s="71"/>
      <c r="IS13" s="71"/>
      <c r="IT13" s="71"/>
      <c r="IU13" s="71"/>
    </row>
    <row r="14" spans="1:255" x14ac:dyDescent="0.1">
      <c r="A14" t="s">
        <v>612</v>
      </c>
    </row>
    <row r="15" spans="1:255" x14ac:dyDescent="0.1">
      <c r="A15" s="28" t="s">
        <v>78</v>
      </c>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6D6E9-F13F-4C4A-ABB3-E93CE9695B36}">
  <sheetPr codeName="Sheet13">
    <outlinePr summaryBelow="0" summaryRight="0"/>
    <pageSetUpPr autoPageBreaks="0"/>
  </sheetPr>
  <dimension ref="A5:IU267"/>
  <sheetViews>
    <sheetView workbookViewId="0">
      <selection activeCell="A28" sqref="A28"/>
    </sheetView>
  </sheetViews>
  <sheetFormatPr defaultColWidth="8.76171875" defaultRowHeight="10.5" x14ac:dyDescent="0.1"/>
  <cols>
    <col min="1" max="1" width="45.71484375" customWidth="1"/>
    <col min="2" max="7" width="14.83203125" customWidth="1"/>
  </cols>
  <sheetData>
    <row r="5" spans="1:255" ht="16.5" x14ac:dyDescent="0.2">
      <c r="A5" s="1" t="s">
        <v>613</v>
      </c>
    </row>
    <row r="7" spans="1:255" x14ac:dyDescent="0.1">
      <c r="A7" s="2" t="s">
        <v>80</v>
      </c>
      <c r="B7" s="3" t="s">
        <v>83</v>
      </c>
      <c r="C7" t="s">
        <v>84</v>
      </c>
      <c r="D7" s="4" t="s">
        <v>4</v>
      </c>
      <c r="E7" s="3" t="s">
        <v>85</v>
      </c>
      <c r="F7" t="s">
        <v>86</v>
      </c>
    </row>
    <row r="8" spans="1:255" x14ac:dyDescent="0.1">
      <c r="A8" s="4"/>
      <c r="B8" s="3" t="s">
        <v>2</v>
      </c>
      <c r="C8" t="s">
        <v>87</v>
      </c>
      <c r="D8" s="4" t="s">
        <v>4</v>
      </c>
      <c r="E8" s="3" t="s">
        <v>5</v>
      </c>
      <c r="F8" t="s">
        <v>6</v>
      </c>
    </row>
    <row r="9" spans="1:255" x14ac:dyDescent="0.1">
      <c r="A9" s="4"/>
      <c r="B9" s="3" t="s">
        <v>7</v>
      </c>
      <c r="C9" t="s">
        <v>8</v>
      </c>
      <c r="D9" s="4" t="s">
        <v>4</v>
      </c>
      <c r="E9" s="3" t="s">
        <v>9</v>
      </c>
      <c r="F9" t="s">
        <v>10</v>
      </c>
    </row>
    <row r="10" spans="1:255" x14ac:dyDescent="0.1">
      <c r="A10" s="4"/>
      <c r="B10" s="3" t="s">
        <v>11</v>
      </c>
      <c r="C10" s="5" t="s">
        <v>12</v>
      </c>
      <c r="D10" s="4" t="s">
        <v>4</v>
      </c>
      <c r="E10" s="3" t="s">
        <v>88</v>
      </c>
      <c r="F10" t="s">
        <v>89</v>
      </c>
    </row>
    <row r="13" spans="1:255" x14ac:dyDescent="0.1">
      <c r="A13" s="6" t="s">
        <v>614</v>
      </c>
      <c r="B13" s="6"/>
      <c r="C13" s="6"/>
      <c r="D13" s="6"/>
      <c r="E13" s="6"/>
      <c r="F13" s="6"/>
      <c r="G13" s="6"/>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71"/>
      <c r="BN13" s="71"/>
      <c r="BO13" s="71"/>
      <c r="BP13" s="71"/>
      <c r="BQ13" s="71"/>
      <c r="BR13" s="71"/>
      <c r="BS13" s="71"/>
      <c r="BT13" s="71"/>
      <c r="BU13" s="71"/>
      <c r="BV13" s="71"/>
      <c r="BW13" s="71"/>
      <c r="BX13" s="71"/>
      <c r="BY13" s="71"/>
      <c r="BZ13" s="71"/>
      <c r="CA13" s="71"/>
      <c r="CB13" s="71"/>
      <c r="CC13" s="71"/>
      <c r="CD13" s="71"/>
      <c r="CE13" s="71"/>
      <c r="CF13" s="71"/>
      <c r="CG13" s="71"/>
      <c r="CH13" s="71"/>
      <c r="CI13" s="71"/>
      <c r="CJ13" s="71"/>
      <c r="CK13" s="71"/>
      <c r="CL13" s="71"/>
      <c r="CM13" s="71"/>
      <c r="CN13" s="71"/>
      <c r="CO13" s="71"/>
      <c r="CP13" s="71"/>
      <c r="CQ13" s="71"/>
      <c r="CR13" s="71"/>
      <c r="CS13" s="71"/>
      <c r="CT13" s="71"/>
      <c r="CU13" s="71"/>
      <c r="CV13" s="71"/>
      <c r="CW13" s="71"/>
      <c r="CX13" s="71"/>
      <c r="CY13" s="71"/>
      <c r="CZ13" s="71"/>
      <c r="DA13" s="71"/>
      <c r="DB13" s="71"/>
      <c r="DC13" s="71"/>
      <c r="DD13" s="71"/>
      <c r="DE13" s="71"/>
      <c r="DF13" s="71"/>
      <c r="DG13" s="71"/>
      <c r="DH13" s="71"/>
      <c r="DI13" s="71"/>
      <c r="DJ13" s="71"/>
      <c r="DK13" s="71"/>
      <c r="DL13" s="71"/>
      <c r="DM13" s="71"/>
      <c r="DN13" s="71"/>
      <c r="DO13" s="71"/>
      <c r="DP13" s="71"/>
      <c r="DQ13" s="71"/>
      <c r="DR13" s="71"/>
      <c r="DS13" s="71"/>
      <c r="DT13" s="71"/>
      <c r="DU13" s="71"/>
      <c r="DV13" s="71"/>
      <c r="DW13" s="71"/>
      <c r="DX13" s="71"/>
      <c r="DY13" s="71"/>
      <c r="DZ13" s="71"/>
      <c r="EA13" s="71"/>
      <c r="EB13" s="71"/>
      <c r="EC13" s="71"/>
      <c r="ED13" s="71"/>
      <c r="EE13" s="71"/>
      <c r="EF13" s="71"/>
      <c r="EG13" s="71"/>
      <c r="EH13" s="71"/>
      <c r="EI13" s="71"/>
      <c r="EJ13" s="71"/>
      <c r="EK13" s="71"/>
      <c r="EL13" s="71"/>
      <c r="EM13" s="71"/>
      <c r="EN13" s="71"/>
      <c r="EO13" s="71"/>
      <c r="EP13" s="71"/>
      <c r="EQ13" s="71"/>
      <c r="ER13" s="71"/>
      <c r="ES13" s="71"/>
      <c r="ET13" s="71"/>
      <c r="EU13" s="71"/>
      <c r="EV13" s="71"/>
      <c r="EW13" s="71"/>
      <c r="EX13" s="71"/>
      <c r="EY13" s="71"/>
      <c r="EZ13" s="71"/>
      <c r="FA13" s="71"/>
      <c r="FB13" s="71"/>
      <c r="FC13" s="71"/>
      <c r="FD13" s="71"/>
      <c r="FE13" s="71"/>
      <c r="FF13" s="71"/>
      <c r="FG13" s="71"/>
      <c r="FH13" s="71"/>
      <c r="FI13" s="71"/>
      <c r="FJ13" s="71"/>
      <c r="FK13" s="71"/>
      <c r="FL13" s="71"/>
      <c r="FM13" s="71"/>
      <c r="FN13" s="71"/>
      <c r="FO13" s="71"/>
      <c r="FP13" s="71"/>
      <c r="FQ13" s="71"/>
      <c r="FR13" s="71"/>
      <c r="FS13" s="71"/>
      <c r="FT13" s="71"/>
      <c r="FU13" s="71"/>
      <c r="FV13" s="71"/>
      <c r="FW13" s="71"/>
      <c r="FX13" s="71"/>
      <c r="FY13" s="71"/>
      <c r="FZ13" s="71"/>
      <c r="GA13" s="71"/>
      <c r="GB13" s="71"/>
      <c r="GC13" s="71"/>
      <c r="GD13" s="71"/>
      <c r="GE13" s="71"/>
      <c r="GF13" s="71"/>
      <c r="GG13" s="71"/>
      <c r="GH13" s="71"/>
      <c r="GI13" s="71"/>
      <c r="GJ13" s="71"/>
      <c r="GK13" s="71"/>
      <c r="GL13" s="71"/>
      <c r="GM13" s="71"/>
      <c r="GN13" s="71"/>
      <c r="GO13" s="71"/>
      <c r="GP13" s="71"/>
      <c r="GQ13" s="71"/>
      <c r="GR13" s="71"/>
      <c r="GS13" s="71"/>
      <c r="GT13" s="71"/>
      <c r="GU13" s="71"/>
      <c r="GV13" s="71"/>
      <c r="GW13" s="71"/>
      <c r="GX13" s="71"/>
      <c r="GY13" s="71"/>
      <c r="GZ13" s="71"/>
      <c r="HA13" s="71"/>
      <c r="HB13" s="71"/>
      <c r="HC13" s="71"/>
      <c r="HD13" s="71"/>
      <c r="HE13" s="71"/>
      <c r="HF13" s="71"/>
      <c r="HG13" s="71"/>
      <c r="HH13" s="71"/>
      <c r="HI13" s="71"/>
      <c r="HJ13" s="71"/>
      <c r="HK13" s="71"/>
      <c r="HL13" s="71"/>
      <c r="HM13" s="71"/>
      <c r="HN13" s="71"/>
      <c r="HO13" s="71"/>
      <c r="HP13" s="71"/>
      <c r="HQ13" s="71"/>
      <c r="HR13" s="71"/>
      <c r="HS13" s="71"/>
      <c r="HT13" s="71"/>
      <c r="HU13" s="71"/>
      <c r="HV13" s="71"/>
      <c r="HW13" s="71"/>
      <c r="HX13" s="71"/>
      <c r="HY13" s="71"/>
      <c r="HZ13" s="71"/>
      <c r="IA13" s="71"/>
      <c r="IB13" s="71"/>
      <c r="IC13" s="71"/>
      <c r="ID13" s="71"/>
      <c r="IE13" s="71"/>
      <c r="IF13" s="71"/>
      <c r="IG13" s="71"/>
      <c r="IH13" s="71"/>
      <c r="II13" s="71"/>
      <c r="IJ13" s="71"/>
      <c r="IK13" s="71"/>
      <c r="IL13" s="71"/>
      <c r="IM13" s="71"/>
      <c r="IN13" s="71"/>
      <c r="IO13" s="71"/>
      <c r="IP13" s="71"/>
      <c r="IQ13" s="71"/>
      <c r="IR13" s="71"/>
      <c r="IS13" s="71"/>
      <c r="IT13" s="71"/>
      <c r="IU13" s="71"/>
    </row>
    <row r="14" spans="1:255" ht="28.5" x14ac:dyDescent="0.1">
      <c r="A14" s="7" t="s">
        <v>16</v>
      </c>
      <c r="B14" s="13" t="s">
        <v>91</v>
      </c>
      <c r="C14" s="13" t="s">
        <v>92</v>
      </c>
      <c r="D14" s="13" t="s">
        <v>250</v>
      </c>
      <c r="E14" s="13" t="s">
        <v>251</v>
      </c>
      <c r="F14" s="13" t="s">
        <v>95</v>
      </c>
      <c r="G14" s="13" t="s">
        <v>96</v>
      </c>
    </row>
    <row r="15" spans="1:255" x14ac:dyDescent="0.1">
      <c r="A15" s="8" t="s">
        <v>25</v>
      </c>
      <c r="B15" s="14" t="s">
        <v>97</v>
      </c>
      <c r="C15" s="14" t="s">
        <v>97</v>
      </c>
      <c r="D15" s="14" t="s">
        <v>97</v>
      </c>
      <c r="E15" s="14" t="s">
        <v>97</v>
      </c>
      <c r="F15" s="14" t="s">
        <v>97</v>
      </c>
      <c r="G15" s="14" t="s">
        <v>97</v>
      </c>
    </row>
    <row r="16" spans="1:255" x14ac:dyDescent="0.1">
      <c r="A16" s="9" t="s">
        <v>615</v>
      </c>
      <c r="B16" s="11"/>
      <c r="C16" s="11"/>
      <c r="D16" s="11"/>
      <c r="E16" s="11"/>
      <c r="F16" s="11"/>
      <c r="G16" s="11"/>
    </row>
    <row r="17" spans="1:7" x14ac:dyDescent="0.1">
      <c r="A17" s="9" t="s">
        <v>616</v>
      </c>
      <c r="B17" s="11"/>
      <c r="C17" s="11"/>
      <c r="D17" s="11"/>
      <c r="E17" s="11"/>
      <c r="F17" s="11"/>
      <c r="G17" s="11"/>
    </row>
    <row r="18" spans="1:7" x14ac:dyDescent="0.1">
      <c r="A18" s="11" t="s">
        <v>617</v>
      </c>
      <c r="B18" s="24">
        <v>216</v>
      </c>
      <c r="C18" s="24">
        <v>223</v>
      </c>
      <c r="D18" s="24">
        <v>228</v>
      </c>
      <c r="E18" s="24">
        <v>186</v>
      </c>
      <c r="F18" s="24">
        <v>128</v>
      </c>
      <c r="G18" s="24" t="s">
        <v>30</v>
      </c>
    </row>
    <row r="19" spans="1:7" x14ac:dyDescent="0.1">
      <c r="A19" s="11" t="s">
        <v>618</v>
      </c>
      <c r="B19" s="24" t="s">
        <v>30</v>
      </c>
      <c r="C19" s="24">
        <v>445</v>
      </c>
      <c r="D19" s="24" t="s">
        <v>30</v>
      </c>
      <c r="E19" s="24">
        <v>452</v>
      </c>
      <c r="F19" s="24">
        <v>749</v>
      </c>
      <c r="G19" s="24" t="s">
        <v>30</v>
      </c>
    </row>
    <row r="20" spans="1:7" x14ac:dyDescent="0.1">
      <c r="A20" s="11" t="s">
        <v>619</v>
      </c>
      <c r="B20" s="24" t="s">
        <v>30</v>
      </c>
      <c r="C20" s="24">
        <v>-436</v>
      </c>
      <c r="D20" s="24" t="s">
        <v>30</v>
      </c>
      <c r="E20" s="24">
        <v>-496</v>
      </c>
      <c r="F20" s="24">
        <v>-859</v>
      </c>
      <c r="G20" s="24" t="s">
        <v>30</v>
      </c>
    </row>
    <row r="21" spans="1:7" x14ac:dyDescent="0.1">
      <c r="A21" s="11" t="s">
        <v>620</v>
      </c>
      <c r="B21" s="24">
        <v>30</v>
      </c>
      <c r="C21" s="24" t="s">
        <v>30</v>
      </c>
      <c r="D21" s="24">
        <v>10</v>
      </c>
      <c r="E21" s="24" t="s">
        <v>30</v>
      </c>
      <c r="F21" s="24" t="s">
        <v>30</v>
      </c>
      <c r="G21" s="24" t="s">
        <v>30</v>
      </c>
    </row>
    <row r="22" spans="1:7" x14ac:dyDescent="0.1">
      <c r="A22" s="11" t="s">
        <v>621</v>
      </c>
      <c r="B22" s="24">
        <v>-75</v>
      </c>
      <c r="C22" s="24">
        <v>-7</v>
      </c>
      <c r="D22" s="24">
        <v>-17</v>
      </c>
      <c r="E22" s="24">
        <v>-2</v>
      </c>
      <c r="F22" s="24">
        <v>-2</v>
      </c>
      <c r="G22" s="24" t="s">
        <v>30</v>
      </c>
    </row>
    <row r="23" spans="1:7" x14ac:dyDescent="0.1">
      <c r="A23" s="9" t="s">
        <v>622</v>
      </c>
      <c r="B23" s="30">
        <v>171</v>
      </c>
      <c r="C23" s="30">
        <v>225</v>
      </c>
      <c r="D23" s="30">
        <v>221</v>
      </c>
      <c r="E23" s="30">
        <v>140</v>
      </c>
      <c r="F23" s="30">
        <v>16</v>
      </c>
      <c r="G23" s="30" t="s">
        <v>30</v>
      </c>
    </row>
    <row r="24" spans="1:7" x14ac:dyDescent="0.1">
      <c r="A24" s="11"/>
      <c r="B24" s="11"/>
      <c r="C24" s="11"/>
      <c r="D24" s="11"/>
      <c r="E24" s="11"/>
      <c r="F24" s="11"/>
      <c r="G24" s="11"/>
    </row>
    <row r="25" spans="1:7" x14ac:dyDescent="0.1">
      <c r="A25" s="11" t="s">
        <v>623</v>
      </c>
      <c r="B25" s="24">
        <v>193</v>
      </c>
      <c r="C25" s="24">
        <v>203</v>
      </c>
      <c r="D25" s="24">
        <v>190</v>
      </c>
      <c r="E25" s="24">
        <v>212</v>
      </c>
      <c r="F25" s="24">
        <v>222</v>
      </c>
      <c r="G25" s="24" t="s">
        <v>30</v>
      </c>
    </row>
    <row r="26" spans="1:7" x14ac:dyDescent="0.1">
      <c r="A26" s="9" t="s">
        <v>624</v>
      </c>
      <c r="B26" s="30">
        <v>364</v>
      </c>
      <c r="C26" s="30">
        <v>428</v>
      </c>
      <c r="D26" s="30">
        <v>411</v>
      </c>
      <c r="E26" s="30">
        <v>352</v>
      </c>
      <c r="F26" s="30">
        <v>238</v>
      </c>
      <c r="G26" s="30" t="s">
        <v>30</v>
      </c>
    </row>
    <row r="27" spans="1:7" x14ac:dyDescent="0.1">
      <c r="A27" s="11"/>
      <c r="B27" s="11"/>
      <c r="C27" s="11"/>
      <c r="D27" s="11"/>
      <c r="E27" s="11"/>
      <c r="F27" s="11"/>
      <c r="G27" s="11"/>
    </row>
    <row r="28" spans="1:7" x14ac:dyDescent="0.1">
      <c r="A28" s="9" t="s">
        <v>625</v>
      </c>
      <c r="B28" s="11"/>
      <c r="C28" s="11"/>
      <c r="D28" s="11"/>
      <c r="E28" s="11"/>
      <c r="F28" s="11"/>
      <c r="G28" s="11"/>
    </row>
    <row r="29" spans="1:7" x14ac:dyDescent="0.1">
      <c r="A29" s="11" t="s">
        <v>626</v>
      </c>
      <c r="B29" s="24">
        <v>21754</v>
      </c>
      <c r="C29" s="24">
        <v>23922</v>
      </c>
      <c r="D29" s="24">
        <v>23719</v>
      </c>
      <c r="E29" s="24">
        <v>23650</v>
      </c>
      <c r="F29" s="24">
        <v>16564</v>
      </c>
      <c r="G29" s="24" t="s">
        <v>30</v>
      </c>
    </row>
    <row r="30" spans="1:7" x14ac:dyDescent="0.1">
      <c r="A30" s="11" t="s">
        <v>627</v>
      </c>
      <c r="B30" s="24">
        <v>216</v>
      </c>
      <c r="C30" s="24">
        <v>223</v>
      </c>
      <c r="D30" s="24">
        <v>228</v>
      </c>
      <c r="E30" s="24">
        <v>186</v>
      </c>
      <c r="F30" s="24">
        <v>128</v>
      </c>
      <c r="G30" s="24" t="s">
        <v>30</v>
      </c>
    </row>
    <row r="31" spans="1:7" x14ac:dyDescent="0.1">
      <c r="A31" s="11" t="s">
        <v>628</v>
      </c>
      <c r="B31" s="24">
        <v>603</v>
      </c>
      <c r="C31" s="24">
        <v>445</v>
      </c>
      <c r="D31" s="24">
        <v>354</v>
      </c>
      <c r="E31" s="24">
        <v>452</v>
      </c>
      <c r="F31" s="24">
        <v>749</v>
      </c>
      <c r="G31" s="24" t="s">
        <v>30</v>
      </c>
    </row>
    <row r="32" spans="1:7" x14ac:dyDescent="0.1">
      <c r="A32" s="11" t="s">
        <v>629</v>
      </c>
      <c r="B32" s="24">
        <v>1967</v>
      </c>
      <c r="C32" s="24">
        <v>1246</v>
      </c>
      <c r="D32" s="24">
        <v>-464</v>
      </c>
      <c r="E32" s="24">
        <v>-6130</v>
      </c>
      <c r="F32" s="24">
        <v>870</v>
      </c>
      <c r="G32" s="24" t="s">
        <v>30</v>
      </c>
    </row>
    <row r="33" spans="1:7" x14ac:dyDescent="0.1">
      <c r="A33" s="11" t="s">
        <v>630</v>
      </c>
      <c r="B33" s="24">
        <v>-1208</v>
      </c>
      <c r="C33" s="24">
        <v>-1140</v>
      </c>
      <c r="D33" s="24">
        <v>-1135</v>
      </c>
      <c r="E33" s="24">
        <v>-1184</v>
      </c>
      <c r="F33" s="24">
        <v>-1122</v>
      </c>
      <c r="G33" s="24" t="s">
        <v>30</v>
      </c>
    </row>
    <row r="34" spans="1:7" x14ac:dyDescent="0.1">
      <c r="A34" s="11" t="s">
        <v>631</v>
      </c>
      <c r="B34" s="24">
        <v>628</v>
      </c>
      <c r="C34" s="24">
        <v>-958</v>
      </c>
      <c r="D34" s="24">
        <v>1000</v>
      </c>
      <c r="E34" s="24">
        <v>-405</v>
      </c>
      <c r="F34" s="24">
        <v>-46</v>
      </c>
      <c r="G34" s="24" t="s">
        <v>30</v>
      </c>
    </row>
    <row r="35" spans="1:7" x14ac:dyDescent="0.1">
      <c r="A35" s="11" t="s">
        <v>632</v>
      </c>
      <c r="B35" s="24">
        <v>2</v>
      </c>
      <c r="C35" s="24">
        <v>-74</v>
      </c>
      <c r="D35" s="24">
        <v>-1</v>
      </c>
      <c r="E35" s="24">
        <v>-1</v>
      </c>
      <c r="F35" s="24">
        <v>-3</v>
      </c>
      <c r="G35" s="24" t="s">
        <v>30</v>
      </c>
    </row>
    <row r="36" spans="1:7" x14ac:dyDescent="0.1">
      <c r="A36" s="11" t="s">
        <v>633</v>
      </c>
      <c r="B36" s="24">
        <v>-40</v>
      </c>
      <c r="C36" s="24">
        <v>55</v>
      </c>
      <c r="D36" s="24">
        <v>-51</v>
      </c>
      <c r="E36" s="24">
        <v>-4</v>
      </c>
      <c r="F36" s="24">
        <v>382</v>
      </c>
      <c r="G36" s="24" t="s">
        <v>30</v>
      </c>
    </row>
    <row r="37" spans="1:7" x14ac:dyDescent="0.1">
      <c r="A37" s="11" t="s">
        <v>634</v>
      </c>
      <c r="B37" s="24">
        <v>23438</v>
      </c>
      <c r="C37" s="24">
        <v>23272</v>
      </c>
      <c r="D37" s="24">
        <v>23219</v>
      </c>
      <c r="E37" s="24">
        <v>16199</v>
      </c>
      <c r="F37" s="24">
        <v>17174</v>
      </c>
      <c r="G37" s="24" t="s">
        <v>30</v>
      </c>
    </row>
    <row r="38" spans="1:7" x14ac:dyDescent="0.1">
      <c r="A38" s="11"/>
      <c r="B38" s="11"/>
      <c r="C38" s="11"/>
      <c r="D38" s="11"/>
      <c r="E38" s="11"/>
      <c r="F38" s="11"/>
      <c r="G38" s="11"/>
    </row>
    <row r="39" spans="1:7" x14ac:dyDescent="0.1">
      <c r="A39" s="9" t="s">
        <v>635</v>
      </c>
      <c r="B39" s="11"/>
      <c r="C39" s="11"/>
      <c r="D39" s="11"/>
      <c r="E39" s="11"/>
      <c r="F39" s="11"/>
      <c r="G39" s="11"/>
    </row>
    <row r="40" spans="1:7" x14ac:dyDescent="0.1">
      <c r="A40" s="11" t="s">
        <v>636</v>
      </c>
      <c r="B40" s="24">
        <v>20880</v>
      </c>
      <c r="C40" s="24">
        <v>23726</v>
      </c>
      <c r="D40" s="24">
        <v>24006</v>
      </c>
      <c r="E40" s="24">
        <v>26643</v>
      </c>
      <c r="F40" s="24">
        <v>19133</v>
      </c>
      <c r="G40" s="24" t="s">
        <v>30</v>
      </c>
    </row>
    <row r="41" spans="1:7" x14ac:dyDescent="0.1">
      <c r="A41" s="11" t="s">
        <v>637</v>
      </c>
      <c r="B41" s="24">
        <v>2921</v>
      </c>
      <c r="C41" s="24">
        <v>1932</v>
      </c>
      <c r="D41" s="24">
        <v>2285</v>
      </c>
      <c r="E41" s="24">
        <v>-6171</v>
      </c>
      <c r="F41" s="24">
        <v>984</v>
      </c>
      <c r="G41" s="24" t="s">
        <v>30</v>
      </c>
    </row>
    <row r="42" spans="1:7" x14ac:dyDescent="0.1">
      <c r="A42" s="11" t="s">
        <v>638</v>
      </c>
      <c r="B42" s="24">
        <v>401</v>
      </c>
      <c r="C42" s="24">
        <v>398</v>
      </c>
      <c r="D42" s="24">
        <v>394</v>
      </c>
      <c r="E42" s="24">
        <v>303</v>
      </c>
      <c r="F42" s="24">
        <v>407</v>
      </c>
      <c r="G42" s="24" t="s">
        <v>30</v>
      </c>
    </row>
    <row r="43" spans="1:7" x14ac:dyDescent="0.1">
      <c r="A43" s="11" t="s">
        <v>639</v>
      </c>
      <c r="B43" s="24">
        <v>17</v>
      </c>
      <c r="C43" s="24">
        <v>17</v>
      </c>
      <c r="D43" s="24">
        <v>13</v>
      </c>
      <c r="E43" s="24">
        <v>12</v>
      </c>
      <c r="F43" s="24">
        <v>11</v>
      </c>
      <c r="G43" s="24" t="s">
        <v>30</v>
      </c>
    </row>
    <row r="44" spans="1:7" x14ac:dyDescent="0.1">
      <c r="A44" s="11" t="s">
        <v>640</v>
      </c>
      <c r="B44" s="24">
        <v>-1208</v>
      </c>
      <c r="C44" s="24">
        <v>-1140</v>
      </c>
      <c r="D44" s="24">
        <v>-1135</v>
      </c>
      <c r="E44" s="24">
        <v>-1184</v>
      </c>
      <c r="F44" s="24">
        <v>-1122</v>
      </c>
      <c r="G44" s="24" t="s">
        <v>30</v>
      </c>
    </row>
    <row r="45" spans="1:7" x14ac:dyDescent="0.1">
      <c r="A45" s="11" t="s">
        <v>641</v>
      </c>
      <c r="B45" s="24">
        <v>713</v>
      </c>
      <c r="C45" s="24">
        <v>-880</v>
      </c>
      <c r="D45" s="24">
        <v>1127</v>
      </c>
      <c r="E45" s="24">
        <v>-468</v>
      </c>
      <c r="F45" s="24">
        <v>140</v>
      </c>
      <c r="G45" s="24" t="s">
        <v>30</v>
      </c>
    </row>
    <row r="46" spans="1:7" x14ac:dyDescent="0.1">
      <c r="A46" s="11" t="s">
        <v>642</v>
      </c>
      <c r="B46" s="24" t="s">
        <v>30</v>
      </c>
      <c r="C46" s="24">
        <v>-67</v>
      </c>
      <c r="D46" s="24" t="s">
        <v>30</v>
      </c>
      <c r="E46" s="24" t="s">
        <v>30</v>
      </c>
      <c r="F46" s="24">
        <v>-1</v>
      </c>
      <c r="G46" s="24" t="s">
        <v>30</v>
      </c>
    </row>
    <row r="47" spans="1:7" x14ac:dyDescent="0.1">
      <c r="A47" s="11" t="s">
        <v>643</v>
      </c>
      <c r="B47" s="24">
        <v>2</v>
      </c>
      <c r="C47" s="24">
        <v>20</v>
      </c>
      <c r="D47" s="24">
        <v>-47</v>
      </c>
      <c r="E47" s="24">
        <v>-2</v>
      </c>
      <c r="F47" s="24">
        <v>371</v>
      </c>
      <c r="G47" s="24" t="s">
        <v>30</v>
      </c>
    </row>
    <row r="48" spans="1:7" x14ac:dyDescent="0.1">
      <c r="A48" s="9" t="s">
        <v>644</v>
      </c>
      <c r="B48" s="30">
        <v>23712</v>
      </c>
      <c r="C48" s="30">
        <v>23997</v>
      </c>
      <c r="D48" s="30">
        <v>26636</v>
      </c>
      <c r="E48" s="30">
        <v>19127</v>
      </c>
      <c r="F48" s="30">
        <v>19919</v>
      </c>
      <c r="G48" s="30" t="s">
        <v>30</v>
      </c>
    </row>
    <row r="49" spans="1:7" x14ac:dyDescent="0.1">
      <c r="A49" s="11"/>
      <c r="B49" s="11"/>
      <c r="C49" s="11"/>
      <c r="D49" s="11"/>
      <c r="E49" s="11"/>
      <c r="F49" s="11"/>
      <c r="G49" s="11"/>
    </row>
    <row r="50" spans="1:7" x14ac:dyDescent="0.1">
      <c r="A50" s="9" t="s">
        <v>645</v>
      </c>
      <c r="B50" s="11"/>
      <c r="C50" s="11"/>
      <c r="D50" s="11"/>
      <c r="E50" s="11"/>
      <c r="F50" s="11"/>
      <c r="G50" s="11"/>
    </row>
    <row r="51" spans="1:7" x14ac:dyDescent="0.1">
      <c r="A51" s="11" t="s">
        <v>646</v>
      </c>
      <c r="B51" s="18" t="s">
        <v>30</v>
      </c>
      <c r="C51" s="18" t="s">
        <v>30</v>
      </c>
      <c r="D51" s="18" t="s">
        <v>30</v>
      </c>
      <c r="E51" s="32">
        <v>4.5999999999999999E-2</v>
      </c>
      <c r="F51" s="32">
        <v>4.3999999999999997E-2</v>
      </c>
      <c r="G51" s="18" t="s">
        <v>30</v>
      </c>
    </row>
    <row r="52" spans="1:7" x14ac:dyDescent="0.1">
      <c r="A52" s="11" t="s">
        <v>647</v>
      </c>
      <c r="B52" s="18" t="s">
        <v>30</v>
      </c>
      <c r="C52" s="18" t="s">
        <v>30</v>
      </c>
      <c r="D52" s="18" t="s">
        <v>30</v>
      </c>
      <c r="E52" s="32">
        <v>4.5999999999999999E-2</v>
      </c>
      <c r="F52" s="32">
        <v>4.3999999999999997E-2</v>
      </c>
      <c r="G52" s="18" t="s">
        <v>30</v>
      </c>
    </row>
    <row r="53" spans="1:7" x14ac:dyDescent="0.1">
      <c r="A53" s="11"/>
      <c r="B53" s="11"/>
      <c r="C53" s="11"/>
      <c r="D53" s="11"/>
      <c r="E53" s="11"/>
      <c r="F53" s="11"/>
      <c r="G53" s="11"/>
    </row>
    <row r="54" spans="1:7" x14ac:dyDescent="0.1">
      <c r="A54" s="9" t="s">
        <v>648</v>
      </c>
      <c r="B54" s="11"/>
      <c r="C54" s="11"/>
      <c r="D54" s="11"/>
      <c r="E54" s="11"/>
      <c r="F54" s="11"/>
      <c r="G54" s="11"/>
    </row>
    <row r="55" spans="1:7" x14ac:dyDescent="0.1">
      <c r="A55" s="11" t="s">
        <v>649</v>
      </c>
      <c r="B55" s="32">
        <v>0.34379199999999999</v>
      </c>
      <c r="C55" s="32">
        <v>0.35550199999999998</v>
      </c>
      <c r="D55" s="32">
        <v>0.21561</v>
      </c>
      <c r="E55" s="32">
        <v>0.17043900000000001</v>
      </c>
      <c r="F55" s="32">
        <v>0.172348</v>
      </c>
      <c r="G55" s="18" t="s">
        <v>30</v>
      </c>
    </row>
    <row r="56" spans="1:7" x14ac:dyDescent="0.1">
      <c r="A56" s="11" t="s">
        <v>650</v>
      </c>
      <c r="B56" s="32">
        <v>0.47916599999999998</v>
      </c>
      <c r="C56" s="32">
        <v>0.48726900000000001</v>
      </c>
      <c r="D56" s="32">
        <v>0.57831500000000002</v>
      </c>
      <c r="E56" s="32">
        <v>0.61285000000000001</v>
      </c>
      <c r="F56" s="32">
        <v>0.67799500000000001</v>
      </c>
      <c r="G56" s="18" t="s">
        <v>30</v>
      </c>
    </row>
    <row r="57" spans="1:7" x14ac:dyDescent="0.1">
      <c r="A57" s="11" t="s">
        <v>651</v>
      </c>
      <c r="B57" s="32">
        <v>7.2873999999999994E-2</v>
      </c>
      <c r="C57" s="32">
        <v>6.7632999999999999E-2</v>
      </c>
      <c r="D57" s="32">
        <v>7.1106000000000003E-2</v>
      </c>
      <c r="E57" s="32">
        <v>9.0917999999999999E-2</v>
      </c>
      <c r="F57" s="32">
        <v>7.0636000000000004E-2</v>
      </c>
      <c r="G57" s="18" t="s">
        <v>30</v>
      </c>
    </row>
    <row r="58" spans="1:7" x14ac:dyDescent="0.1">
      <c r="A58" s="11" t="s">
        <v>652</v>
      </c>
      <c r="B58" s="32">
        <v>0.105727</v>
      </c>
      <c r="C58" s="32">
        <v>9.0677999999999995E-2</v>
      </c>
      <c r="D58" s="32">
        <v>0.13684399999999999</v>
      </c>
      <c r="E58" s="32">
        <v>0.13802400000000001</v>
      </c>
      <c r="F58" s="32">
        <v>9.1821E-2</v>
      </c>
      <c r="G58" s="18" t="s">
        <v>30</v>
      </c>
    </row>
    <row r="59" spans="1:7" x14ac:dyDescent="0.1">
      <c r="A59" s="11"/>
      <c r="B59" s="11"/>
      <c r="C59" s="11"/>
      <c r="D59" s="11"/>
      <c r="E59" s="11"/>
      <c r="F59" s="11"/>
      <c r="G59" s="11"/>
    </row>
    <row r="60" spans="1:7" x14ac:dyDescent="0.1">
      <c r="A60" s="9" t="s">
        <v>648</v>
      </c>
      <c r="B60" s="11"/>
      <c r="C60" s="11"/>
      <c r="D60" s="11"/>
      <c r="E60" s="11"/>
      <c r="F60" s="11"/>
      <c r="G60" s="11"/>
    </row>
    <row r="61" spans="1:7" x14ac:dyDescent="0.1">
      <c r="A61" s="11" t="s">
        <v>653</v>
      </c>
      <c r="B61" s="24">
        <v>8152</v>
      </c>
      <c r="C61" s="24">
        <v>8531</v>
      </c>
      <c r="D61" s="24">
        <v>5743</v>
      </c>
      <c r="E61" s="24">
        <v>3260</v>
      </c>
      <c r="F61" s="24">
        <v>3433</v>
      </c>
      <c r="G61" s="24" t="s">
        <v>30</v>
      </c>
    </row>
    <row r="62" spans="1:7" x14ac:dyDescent="0.1">
      <c r="A62" s="11" t="s">
        <v>654</v>
      </c>
      <c r="B62" s="24">
        <v>11362</v>
      </c>
      <c r="C62" s="24">
        <v>11693</v>
      </c>
      <c r="D62" s="24">
        <v>15404</v>
      </c>
      <c r="E62" s="24">
        <v>11722</v>
      </c>
      <c r="F62" s="24">
        <v>13505</v>
      </c>
      <c r="G62" s="24" t="s">
        <v>30</v>
      </c>
    </row>
    <row r="63" spans="1:7" x14ac:dyDescent="0.1">
      <c r="A63" s="11" t="s">
        <v>655</v>
      </c>
      <c r="B63" s="24">
        <v>1728</v>
      </c>
      <c r="C63" s="24">
        <v>1623</v>
      </c>
      <c r="D63" s="24">
        <v>1894</v>
      </c>
      <c r="E63" s="24">
        <v>1739</v>
      </c>
      <c r="F63" s="24">
        <v>1407</v>
      </c>
      <c r="G63" s="24" t="s">
        <v>30</v>
      </c>
    </row>
    <row r="64" spans="1:7" x14ac:dyDescent="0.1">
      <c r="A64" s="11" t="s">
        <v>656</v>
      </c>
      <c r="B64" s="24">
        <v>2507</v>
      </c>
      <c r="C64" s="24">
        <v>2176</v>
      </c>
      <c r="D64" s="24">
        <v>3645</v>
      </c>
      <c r="E64" s="24">
        <v>2640</v>
      </c>
      <c r="F64" s="24">
        <v>1829</v>
      </c>
      <c r="G64" s="24" t="s">
        <v>30</v>
      </c>
    </row>
    <row r="65" spans="1:7" x14ac:dyDescent="0.1">
      <c r="A65" s="11"/>
      <c r="B65" s="11"/>
      <c r="C65" s="11"/>
      <c r="D65" s="11"/>
      <c r="E65" s="11"/>
      <c r="F65" s="11"/>
      <c r="G65" s="11"/>
    </row>
    <row r="66" spans="1:7" x14ac:dyDescent="0.1">
      <c r="A66" s="9" t="s">
        <v>657</v>
      </c>
      <c r="B66" s="11"/>
      <c r="C66" s="11"/>
      <c r="D66" s="11"/>
      <c r="E66" s="11"/>
      <c r="F66" s="11"/>
      <c r="G66" s="11"/>
    </row>
    <row r="67" spans="1:7" x14ac:dyDescent="0.1">
      <c r="A67" s="11" t="s">
        <v>658</v>
      </c>
      <c r="B67" s="18" t="s">
        <v>30</v>
      </c>
      <c r="C67" s="18" t="s">
        <v>30</v>
      </c>
      <c r="D67" s="18" t="s">
        <v>30</v>
      </c>
      <c r="E67" s="32">
        <v>4.5999999999999999E-2</v>
      </c>
      <c r="F67" s="32">
        <v>4.3999999999999997E-2</v>
      </c>
      <c r="G67" s="18" t="s">
        <v>30</v>
      </c>
    </row>
    <row r="68" spans="1:7" x14ac:dyDescent="0.1">
      <c r="A68" s="11" t="s">
        <v>659</v>
      </c>
      <c r="B68" s="18" t="s">
        <v>30</v>
      </c>
      <c r="C68" s="18" t="s">
        <v>30</v>
      </c>
      <c r="D68" s="18" t="s">
        <v>30</v>
      </c>
      <c r="E68" s="32">
        <v>4.5999999999999999E-2</v>
      </c>
      <c r="F68" s="32">
        <v>4.3999999999999997E-2</v>
      </c>
      <c r="G68" s="18" t="s">
        <v>30</v>
      </c>
    </row>
    <row r="69" spans="1:7" x14ac:dyDescent="0.1">
      <c r="A69" s="11" t="s">
        <v>660</v>
      </c>
      <c r="B69" s="18" t="s">
        <v>30</v>
      </c>
      <c r="C69" s="18" t="s">
        <v>30</v>
      </c>
      <c r="D69" s="18" t="s">
        <v>30</v>
      </c>
      <c r="E69" s="32">
        <v>3.3000000000000002E-2</v>
      </c>
      <c r="F69" s="32">
        <v>3.4000000000000002E-2</v>
      </c>
      <c r="G69" s="18" t="s">
        <v>30</v>
      </c>
    </row>
    <row r="70" spans="1:7" x14ac:dyDescent="0.1">
      <c r="A70" s="11" t="s">
        <v>661</v>
      </c>
      <c r="B70" s="18" t="s">
        <v>30</v>
      </c>
      <c r="C70" s="18" t="s">
        <v>30</v>
      </c>
      <c r="D70" s="18" t="s">
        <v>30</v>
      </c>
      <c r="E70" s="32">
        <v>3.3000000000000002E-2</v>
      </c>
      <c r="F70" s="32">
        <v>3.4000000000000002E-2</v>
      </c>
      <c r="G70" s="18" t="s">
        <v>30</v>
      </c>
    </row>
    <row r="71" spans="1:7" x14ac:dyDescent="0.1">
      <c r="A71" s="11"/>
      <c r="B71" s="11"/>
      <c r="C71" s="11"/>
      <c r="D71" s="11"/>
      <c r="E71" s="11"/>
      <c r="F71" s="11"/>
      <c r="G71" s="11"/>
    </row>
    <row r="72" spans="1:7" x14ac:dyDescent="0.1">
      <c r="A72" s="9" t="s">
        <v>662</v>
      </c>
      <c r="B72" s="11"/>
      <c r="C72" s="11"/>
      <c r="D72" s="11"/>
      <c r="E72" s="11"/>
      <c r="F72" s="11"/>
      <c r="G72" s="11"/>
    </row>
    <row r="73" spans="1:7" x14ac:dyDescent="0.1">
      <c r="A73" s="11" t="s">
        <v>663</v>
      </c>
      <c r="B73" s="24">
        <v>150</v>
      </c>
      <c r="C73" s="24">
        <v>135</v>
      </c>
      <c r="D73" s="24">
        <v>110</v>
      </c>
      <c r="E73" s="24">
        <v>130</v>
      </c>
      <c r="F73" s="24">
        <v>110</v>
      </c>
      <c r="G73" s="24" t="s">
        <v>30</v>
      </c>
    </row>
    <row r="74" spans="1:7" x14ac:dyDescent="0.1">
      <c r="A74" s="11"/>
      <c r="B74" s="11"/>
      <c r="C74" s="11"/>
      <c r="D74" s="11"/>
      <c r="E74" s="11"/>
      <c r="F74" s="11"/>
      <c r="G74" s="11"/>
    </row>
    <row r="75" spans="1:7" x14ac:dyDescent="0.1">
      <c r="A75" s="9" t="s">
        <v>664</v>
      </c>
      <c r="B75" s="11"/>
      <c r="C75" s="11"/>
      <c r="D75" s="11"/>
      <c r="E75" s="11"/>
      <c r="F75" s="11"/>
      <c r="G75" s="11"/>
    </row>
    <row r="76" spans="1:7" x14ac:dyDescent="0.1">
      <c r="A76" s="11" t="s">
        <v>665</v>
      </c>
      <c r="B76" s="24">
        <v>274</v>
      </c>
      <c r="C76" s="24">
        <v>725</v>
      </c>
      <c r="D76" s="24">
        <v>3417</v>
      </c>
      <c r="E76" s="24">
        <v>2928</v>
      </c>
      <c r="F76" s="24">
        <v>2745</v>
      </c>
      <c r="G76" s="24" t="s">
        <v>30</v>
      </c>
    </row>
    <row r="77" spans="1:7" x14ac:dyDescent="0.1">
      <c r="A77" s="11"/>
      <c r="B77" s="11"/>
      <c r="C77" s="11"/>
      <c r="D77" s="11"/>
      <c r="E77" s="11"/>
      <c r="F77" s="11"/>
      <c r="G77" s="11"/>
    </row>
    <row r="78" spans="1:7" x14ac:dyDescent="0.1">
      <c r="A78" s="9" t="s">
        <v>666</v>
      </c>
      <c r="B78" s="11"/>
      <c r="C78" s="11"/>
      <c r="D78" s="11"/>
      <c r="E78" s="11"/>
      <c r="F78" s="11"/>
      <c r="G78" s="11"/>
    </row>
    <row r="79" spans="1:7" x14ac:dyDescent="0.1">
      <c r="A79" s="11" t="s">
        <v>667</v>
      </c>
      <c r="B79" s="24">
        <v>274</v>
      </c>
      <c r="C79" s="24">
        <v>725</v>
      </c>
      <c r="D79" s="24">
        <v>3417</v>
      </c>
      <c r="E79" s="24">
        <v>2928</v>
      </c>
      <c r="F79" s="24">
        <v>2745</v>
      </c>
      <c r="G79" s="24">
        <v>2970</v>
      </c>
    </row>
    <row r="80" spans="1:7" x14ac:dyDescent="0.1">
      <c r="A80" s="11"/>
      <c r="B80" s="11"/>
      <c r="C80" s="11"/>
      <c r="D80" s="11"/>
      <c r="E80" s="11"/>
      <c r="F80" s="11"/>
      <c r="G80" s="11"/>
    </row>
    <row r="81" spans="1:7" x14ac:dyDescent="0.1">
      <c r="A81" s="9" t="s">
        <v>668</v>
      </c>
      <c r="B81" s="11"/>
      <c r="C81" s="11"/>
      <c r="D81" s="11"/>
      <c r="E81" s="11"/>
      <c r="F81" s="11"/>
      <c r="G81" s="11"/>
    </row>
    <row r="82" spans="1:7" x14ac:dyDescent="0.1">
      <c r="A82" s="11" t="s">
        <v>669</v>
      </c>
      <c r="B82" s="24">
        <v>1146</v>
      </c>
      <c r="C82" s="24">
        <v>931</v>
      </c>
      <c r="D82" s="24">
        <v>-803</v>
      </c>
      <c r="E82" s="24">
        <v>-330</v>
      </c>
      <c r="F82" s="24">
        <v>180</v>
      </c>
      <c r="G82" s="24" t="s">
        <v>30</v>
      </c>
    </row>
    <row r="83" spans="1:7" x14ac:dyDescent="0.1">
      <c r="A83" s="9" t="s">
        <v>670</v>
      </c>
      <c r="B83" s="30">
        <v>1146</v>
      </c>
      <c r="C83" s="30">
        <v>931</v>
      </c>
      <c r="D83" s="30">
        <v>-803</v>
      </c>
      <c r="E83" s="30">
        <v>-330</v>
      </c>
      <c r="F83" s="30">
        <v>180</v>
      </c>
      <c r="G83" s="30" t="s">
        <v>30</v>
      </c>
    </row>
    <row r="84" spans="1:7" x14ac:dyDescent="0.1">
      <c r="A84" s="11"/>
      <c r="B84" s="11"/>
      <c r="C84" s="11"/>
      <c r="D84" s="11"/>
      <c r="E84" s="11"/>
      <c r="F84" s="11"/>
      <c r="G84" s="11"/>
    </row>
    <row r="85" spans="1:7" x14ac:dyDescent="0.1">
      <c r="A85" s="9" t="s">
        <v>671</v>
      </c>
      <c r="B85" s="11"/>
      <c r="C85" s="11"/>
      <c r="D85" s="11"/>
      <c r="E85" s="11"/>
      <c r="F85" s="11"/>
      <c r="G85" s="11"/>
    </row>
    <row r="86" spans="1:7" x14ac:dyDescent="0.1">
      <c r="A86" s="11" t="s">
        <v>672</v>
      </c>
      <c r="B86" s="24" t="s">
        <v>30</v>
      </c>
      <c r="C86" s="24" t="s">
        <v>30</v>
      </c>
      <c r="D86" s="24" t="s">
        <v>30</v>
      </c>
      <c r="E86" s="24" t="s">
        <v>30</v>
      </c>
      <c r="F86" s="24" t="s">
        <v>30</v>
      </c>
      <c r="G86" s="24">
        <v>4164</v>
      </c>
    </row>
    <row r="87" spans="1:7" x14ac:dyDescent="0.1">
      <c r="A87" s="11" t="s">
        <v>673</v>
      </c>
      <c r="B87" s="24" t="s">
        <v>30</v>
      </c>
      <c r="C87" s="24" t="s">
        <v>30</v>
      </c>
      <c r="D87" s="24" t="s">
        <v>30</v>
      </c>
      <c r="E87" s="24" t="s">
        <v>30</v>
      </c>
      <c r="F87" s="24" t="s">
        <v>30</v>
      </c>
      <c r="G87" s="24">
        <v>-1194</v>
      </c>
    </row>
    <row r="88" spans="1:7" x14ac:dyDescent="0.1">
      <c r="A88" s="11"/>
      <c r="B88" s="11"/>
      <c r="C88" s="11"/>
      <c r="D88" s="11"/>
      <c r="E88" s="11"/>
      <c r="F88" s="11"/>
      <c r="G88" s="11"/>
    </row>
    <row r="89" spans="1:7" x14ac:dyDescent="0.1">
      <c r="A89" s="9" t="s">
        <v>674</v>
      </c>
      <c r="B89" s="11"/>
      <c r="C89" s="11"/>
      <c r="D89" s="11"/>
      <c r="E89" s="11"/>
      <c r="F89" s="11"/>
      <c r="G89" s="11"/>
    </row>
    <row r="90" spans="1:7" x14ac:dyDescent="0.1">
      <c r="A90" s="11" t="s">
        <v>675</v>
      </c>
      <c r="B90" s="24">
        <v>340</v>
      </c>
      <c r="C90" s="24">
        <v>285</v>
      </c>
      <c r="D90" s="24">
        <v>190</v>
      </c>
      <c r="E90" s="24">
        <v>180</v>
      </c>
      <c r="F90" s="24">
        <v>70</v>
      </c>
      <c r="G90" s="24" t="s">
        <v>30</v>
      </c>
    </row>
    <row r="91" spans="1:7" x14ac:dyDescent="0.1">
      <c r="A91" s="11" t="s">
        <v>676</v>
      </c>
      <c r="B91" s="34">
        <v>43830</v>
      </c>
      <c r="C91" s="34">
        <v>44196</v>
      </c>
      <c r="D91" s="34">
        <v>44561</v>
      </c>
      <c r="E91" s="34">
        <v>44926</v>
      </c>
      <c r="F91" s="34">
        <v>45291</v>
      </c>
      <c r="G91" s="18" t="s">
        <v>30</v>
      </c>
    </row>
    <row r="92" spans="1:7" x14ac:dyDescent="0.1">
      <c r="A92" s="11"/>
      <c r="B92" s="11"/>
      <c r="C92" s="11"/>
      <c r="D92" s="11"/>
      <c r="E92" s="11"/>
      <c r="F92" s="11"/>
      <c r="G92" s="11"/>
    </row>
    <row r="93" spans="1:7" x14ac:dyDescent="0.1">
      <c r="A93" s="9" t="s">
        <v>677</v>
      </c>
      <c r="B93" s="11"/>
      <c r="C93" s="11"/>
      <c r="D93" s="11"/>
      <c r="E93" s="11"/>
      <c r="F93" s="11"/>
      <c r="G93" s="11"/>
    </row>
    <row r="94" spans="1:7" x14ac:dyDescent="0.1">
      <c r="A94" s="9" t="s">
        <v>625</v>
      </c>
      <c r="B94" s="11"/>
      <c r="C94" s="11"/>
      <c r="D94" s="11"/>
      <c r="E94" s="11"/>
      <c r="F94" s="11"/>
      <c r="G94" s="11"/>
    </row>
    <row r="95" spans="1:7" x14ac:dyDescent="0.1">
      <c r="A95" s="11" t="s">
        <v>678</v>
      </c>
      <c r="B95" s="24">
        <v>484</v>
      </c>
      <c r="C95" s="24">
        <v>447</v>
      </c>
      <c r="D95" s="24">
        <v>431</v>
      </c>
      <c r="E95" s="24">
        <v>365</v>
      </c>
      <c r="F95" s="24">
        <v>348</v>
      </c>
      <c r="G95" s="24" t="s">
        <v>30</v>
      </c>
    </row>
    <row r="96" spans="1:7" x14ac:dyDescent="0.1">
      <c r="A96" s="11"/>
      <c r="B96" s="11"/>
      <c r="C96" s="11"/>
      <c r="D96" s="11"/>
      <c r="E96" s="11"/>
      <c r="F96" s="11"/>
      <c r="G96" s="11"/>
    </row>
    <row r="97" spans="1:7" x14ac:dyDescent="0.1">
      <c r="A97" s="9" t="s">
        <v>635</v>
      </c>
      <c r="B97" s="11"/>
      <c r="C97" s="11"/>
      <c r="D97" s="11"/>
      <c r="E97" s="11"/>
      <c r="F97" s="11"/>
      <c r="G97" s="11"/>
    </row>
    <row r="98" spans="1:7" x14ac:dyDescent="0.1">
      <c r="A98" s="11" t="s">
        <v>644</v>
      </c>
      <c r="B98" s="24">
        <v>14</v>
      </c>
      <c r="C98" s="24">
        <v>9</v>
      </c>
      <c r="D98" s="24">
        <v>7</v>
      </c>
      <c r="E98" s="24">
        <v>6</v>
      </c>
      <c r="F98" s="24">
        <v>4</v>
      </c>
      <c r="G98" s="24" t="s">
        <v>30</v>
      </c>
    </row>
    <row r="99" spans="1:7" x14ac:dyDescent="0.1">
      <c r="A99" s="11"/>
      <c r="B99" s="11"/>
      <c r="C99" s="11"/>
      <c r="D99" s="11"/>
      <c r="E99" s="11"/>
      <c r="F99" s="11"/>
      <c r="G99" s="11"/>
    </row>
    <row r="100" spans="1:7" x14ac:dyDescent="0.1">
      <c r="A100" s="9" t="s">
        <v>645</v>
      </c>
      <c r="B100" s="11"/>
      <c r="C100" s="11"/>
      <c r="D100" s="11"/>
      <c r="E100" s="11"/>
      <c r="F100" s="11"/>
      <c r="G100" s="11"/>
    </row>
    <row r="101" spans="1:7" x14ac:dyDescent="0.1">
      <c r="A101" s="11" t="s">
        <v>646</v>
      </c>
      <c r="B101" s="18" t="s">
        <v>30</v>
      </c>
      <c r="C101" s="18" t="s">
        <v>30</v>
      </c>
      <c r="D101" s="18" t="s">
        <v>30</v>
      </c>
      <c r="E101" s="32">
        <v>5.8999999999999997E-2</v>
      </c>
      <c r="F101" s="32">
        <v>5.8999999999999997E-2</v>
      </c>
      <c r="G101" s="18" t="s">
        <v>30</v>
      </c>
    </row>
    <row r="102" spans="1:7" x14ac:dyDescent="0.1">
      <c r="A102" s="11" t="s">
        <v>647</v>
      </c>
      <c r="B102" s="18" t="s">
        <v>30</v>
      </c>
      <c r="C102" s="18" t="s">
        <v>30</v>
      </c>
      <c r="D102" s="18" t="s">
        <v>30</v>
      </c>
      <c r="E102" s="32">
        <v>5.8999999999999997E-2</v>
      </c>
      <c r="F102" s="32">
        <v>5.8999999999999997E-2</v>
      </c>
      <c r="G102" s="18" t="s">
        <v>30</v>
      </c>
    </row>
    <row r="103" spans="1:7" x14ac:dyDescent="0.1">
      <c r="A103" s="11"/>
      <c r="B103" s="11"/>
      <c r="C103" s="11"/>
      <c r="D103" s="11"/>
      <c r="E103" s="11"/>
      <c r="F103" s="11"/>
      <c r="G103" s="11"/>
    </row>
    <row r="104" spans="1:7" x14ac:dyDescent="0.1">
      <c r="A104" s="9" t="s">
        <v>657</v>
      </c>
      <c r="B104" s="11"/>
      <c r="C104" s="11"/>
      <c r="D104" s="11"/>
      <c r="E104" s="11"/>
      <c r="F104" s="11"/>
      <c r="G104" s="11"/>
    </row>
    <row r="105" spans="1:7" x14ac:dyDescent="0.1">
      <c r="A105" s="11" t="s">
        <v>658</v>
      </c>
      <c r="B105" s="18" t="s">
        <v>30</v>
      </c>
      <c r="C105" s="18" t="s">
        <v>30</v>
      </c>
      <c r="D105" s="18" t="s">
        <v>30</v>
      </c>
      <c r="E105" s="32">
        <v>5.8999999999999997E-2</v>
      </c>
      <c r="F105" s="32">
        <v>5.8999999999999997E-2</v>
      </c>
      <c r="G105" s="18" t="s">
        <v>30</v>
      </c>
    </row>
    <row r="106" spans="1:7" x14ac:dyDescent="0.1">
      <c r="A106" s="11" t="s">
        <v>659</v>
      </c>
      <c r="B106" s="18" t="s">
        <v>30</v>
      </c>
      <c r="C106" s="18" t="s">
        <v>30</v>
      </c>
      <c r="D106" s="18" t="s">
        <v>30</v>
      </c>
      <c r="E106" s="32">
        <v>5.8999999999999997E-2</v>
      </c>
      <c r="F106" s="32">
        <v>5.8999999999999997E-2</v>
      </c>
      <c r="G106" s="18" t="s">
        <v>30</v>
      </c>
    </row>
    <row r="107" spans="1:7" x14ac:dyDescent="0.1">
      <c r="A107" s="11" t="s">
        <v>660</v>
      </c>
      <c r="B107" s="18" t="s">
        <v>30</v>
      </c>
      <c r="C107" s="18" t="s">
        <v>30</v>
      </c>
      <c r="D107" s="18" t="s">
        <v>30</v>
      </c>
      <c r="E107" s="32">
        <v>0.03</v>
      </c>
      <c r="F107" s="32">
        <v>2.9000000000000001E-2</v>
      </c>
      <c r="G107" s="18" t="s">
        <v>30</v>
      </c>
    </row>
    <row r="108" spans="1:7" x14ac:dyDescent="0.1">
      <c r="A108" s="11" t="s">
        <v>661</v>
      </c>
      <c r="B108" s="18" t="s">
        <v>30</v>
      </c>
      <c r="C108" s="18" t="s">
        <v>30</v>
      </c>
      <c r="D108" s="18" t="s">
        <v>30</v>
      </c>
      <c r="E108" s="32">
        <v>0.03</v>
      </c>
      <c r="F108" s="32">
        <v>2.9000000000000001E-2</v>
      </c>
      <c r="G108" s="18" t="s">
        <v>30</v>
      </c>
    </row>
    <row r="109" spans="1:7" x14ac:dyDescent="0.1">
      <c r="A109" s="11"/>
      <c r="B109" s="11"/>
      <c r="C109" s="11"/>
      <c r="D109" s="11"/>
      <c r="E109" s="11"/>
      <c r="F109" s="11"/>
      <c r="G109" s="11"/>
    </row>
    <row r="110" spans="1:7" x14ac:dyDescent="0.1">
      <c r="A110" s="9" t="s">
        <v>664</v>
      </c>
      <c r="B110" s="11"/>
      <c r="C110" s="11"/>
      <c r="D110" s="11"/>
      <c r="E110" s="11"/>
      <c r="F110" s="11"/>
      <c r="G110" s="11"/>
    </row>
    <row r="111" spans="1:7" x14ac:dyDescent="0.1">
      <c r="A111" s="11" t="s">
        <v>665</v>
      </c>
      <c r="B111" s="24">
        <v>-470</v>
      </c>
      <c r="C111" s="24">
        <v>-438</v>
      </c>
      <c r="D111" s="24">
        <v>-424</v>
      </c>
      <c r="E111" s="24">
        <v>-359</v>
      </c>
      <c r="F111" s="24">
        <v>-344</v>
      </c>
      <c r="G111" s="24" t="s">
        <v>30</v>
      </c>
    </row>
    <row r="112" spans="1:7" x14ac:dyDescent="0.1">
      <c r="A112" s="11"/>
      <c r="B112" s="11"/>
      <c r="C112" s="11"/>
      <c r="D112" s="11"/>
      <c r="E112" s="11"/>
      <c r="F112" s="11"/>
      <c r="G112" s="11"/>
    </row>
    <row r="113" spans="1:7" x14ac:dyDescent="0.1">
      <c r="A113" s="9" t="s">
        <v>666</v>
      </c>
      <c r="B113" s="11"/>
      <c r="C113" s="11"/>
      <c r="D113" s="11"/>
      <c r="E113" s="11"/>
      <c r="F113" s="11"/>
      <c r="G113" s="11"/>
    </row>
    <row r="114" spans="1:7" x14ac:dyDescent="0.1">
      <c r="A114" s="11" t="s">
        <v>667</v>
      </c>
      <c r="B114" s="24">
        <v>-470</v>
      </c>
      <c r="C114" s="24">
        <v>-438</v>
      </c>
      <c r="D114" s="24">
        <v>-424</v>
      </c>
      <c r="E114" s="24">
        <v>-359</v>
      </c>
      <c r="F114" s="24">
        <v>-344</v>
      </c>
      <c r="G114" s="24" t="s">
        <v>30</v>
      </c>
    </row>
    <row r="115" spans="1:7" x14ac:dyDescent="0.1">
      <c r="A115" s="11"/>
      <c r="B115" s="11"/>
      <c r="C115" s="11"/>
      <c r="D115" s="11"/>
      <c r="E115" s="11"/>
      <c r="F115" s="11"/>
      <c r="G115" s="11"/>
    </row>
    <row r="116" spans="1:7" x14ac:dyDescent="0.1">
      <c r="A116" s="9" t="s">
        <v>679</v>
      </c>
      <c r="B116" s="11"/>
      <c r="C116" s="11"/>
      <c r="D116" s="11"/>
      <c r="E116" s="11"/>
      <c r="F116" s="11"/>
      <c r="G116" s="11"/>
    </row>
    <row r="117" spans="1:7" x14ac:dyDescent="0.1">
      <c r="A117" s="11" t="s">
        <v>680</v>
      </c>
      <c r="B117" s="18" t="s">
        <v>30</v>
      </c>
      <c r="C117" s="18" t="s">
        <v>30</v>
      </c>
      <c r="D117" s="18" t="s">
        <v>30</v>
      </c>
      <c r="E117" s="18" t="s">
        <v>30</v>
      </c>
      <c r="F117" s="32">
        <v>7.0000000000000007E-2</v>
      </c>
      <c r="G117" s="18" t="s">
        <v>30</v>
      </c>
    </row>
    <row r="118" spans="1:7" x14ac:dyDescent="0.1">
      <c r="A118" s="11" t="s">
        <v>681</v>
      </c>
      <c r="B118" s="18" t="s">
        <v>30</v>
      </c>
      <c r="C118" s="18" t="s">
        <v>30</v>
      </c>
      <c r="D118" s="18" t="s">
        <v>30</v>
      </c>
      <c r="E118" s="32">
        <v>5.0999999999999997E-2</v>
      </c>
      <c r="F118" s="32">
        <v>5.5E-2</v>
      </c>
      <c r="G118" s="18" t="s">
        <v>30</v>
      </c>
    </row>
    <row r="119" spans="1:7" x14ac:dyDescent="0.1">
      <c r="A119" s="11" t="s">
        <v>676</v>
      </c>
      <c r="B119" s="34">
        <v>43830</v>
      </c>
      <c r="C119" s="34">
        <v>44196</v>
      </c>
      <c r="D119" s="34">
        <v>44561</v>
      </c>
      <c r="E119" s="34">
        <v>44926</v>
      </c>
      <c r="F119" s="34">
        <v>45291</v>
      </c>
      <c r="G119" s="18" t="s">
        <v>30</v>
      </c>
    </row>
    <row r="120" spans="1:7" x14ac:dyDescent="0.1">
      <c r="A120" s="11"/>
      <c r="B120" s="11"/>
      <c r="C120" s="11"/>
      <c r="D120" s="11"/>
      <c r="E120" s="11"/>
      <c r="F120" s="11"/>
      <c r="G120" s="11"/>
    </row>
    <row r="121" spans="1:7" x14ac:dyDescent="0.1">
      <c r="A121" s="9" t="s">
        <v>682</v>
      </c>
      <c r="B121" s="11"/>
      <c r="C121" s="11"/>
      <c r="D121" s="11"/>
      <c r="E121" s="11"/>
      <c r="F121" s="11"/>
      <c r="G121" s="11"/>
    </row>
    <row r="122" spans="1:7" x14ac:dyDescent="0.1">
      <c r="A122" s="9" t="s">
        <v>616</v>
      </c>
      <c r="B122" s="11"/>
      <c r="C122" s="11"/>
      <c r="D122" s="11"/>
      <c r="E122" s="11"/>
      <c r="F122" s="11"/>
      <c r="G122" s="11"/>
    </row>
    <row r="123" spans="1:7" x14ac:dyDescent="0.1">
      <c r="A123" s="11" t="s">
        <v>627</v>
      </c>
      <c r="B123" s="24">
        <v>216</v>
      </c>
      <c r="C123" s="24">
        <v>223</v>
      </c>
      <c r="D123" s="24">
        <v>228</v>
      </c>
      <c r="E123" s="24">
        <v>186</v>
      </c>
      <c r="F123" s="24">
        <v>128</v>
      </c>
      <c r="G123" s="24" t="s">
        <v>30</v>
      </c>
    </row>
    <row r="124" spans="1:7" x14ac:dyDescent="0.1">
      <c r="A124" s="11" t="s">
        <v>683</v>
      </c>
      <c r="B124" s="24" t="s">
        <v>30</v>
      </c>
      <c r="C124" s="24">
        <v>445</v>
      </c>
      <c r="D124" s="24" t="s">
        <v>30</v>
      </c>
      <c r="E124" s="24">
        <v>452</v>
      </c>
      <c r="F124" s="24">
        <v>749</v>
      </c>
      <c r="G124" s="24" t="s">
        <v>30</v>
      </c>
    </row>
    <row r="125" spans="1:7" x14ac:dyDescent="0.1">
      <c r="A125" s="11" t="s">
        <v>684</v>
      </c>
      <c r="B125" s="24" t="s">
        <v>30</v>
      </c>
      <c r="C125" s="24">
        <v>-436</v>
      </c>
      <c r="D125" s="24" t="s">
        <v>30</v>
      </c>
      <c r="E125" s="24">
        <v>-496</v>
      </c>
      <c r="F125" s="24">
        <v>-859</v>
      </c>
      <c r="G125" s="24" t="s">
        <v>30</v>
      </c>
    </row>
    <row r="126" spans="1:7" x14ac:dyDescent="0.1">
      <c r="A126" s="11" t="s">
        <v>620</v>
      </c>
      <c r="B126" s="24">
        <v>30</v>
      </c>
      <c r="C126" s="24" t="s">
        <v>30</v>
      </c>
      <c r="D126" s="24">
        <v>10</v>
      </c>
      <c r="E126" s="24" t="s">
        <v>30</v>
      </c>
      <c r="F126" s="24" t="s">
        <v>30</v>
      </c>
      <c r="G126" s="24" t="s">
        <v>30</v>
      </c>
    </row>
    <row r="127" spans="1:7" x14ac:dyDescent="0.1">
      <c r="A127" s="11" t="s">
        <v>685</v>
      </c>
      <c r="B127" s="24">
        <v>-75</v>
      </c>
      <c r="C127" s="24">
        <v>-7</v>
      </c>
      <c r="D127" s="24">
        <v>-17</v>
      </c>
      <c r="E127" s="24">
        <v>-2</v>
      </c>
      <c r="F127" s="24">
        <v>-2</v>
      </c>
      <c r="G127" s="24" t="s">
        <v>30</v>
      </c>
    </row>
    <row r="128" spans="1:7" x14ac:dyDescent="0.1">
      <c r="A128" s="9" t="s">
        <v>686</v>
      </c>
      <c r="B128" s="30">
        <v>171</v>
      </c>
      <c r="C128" s="30">
        <v>225</v>
      </c>
      <c r="D128" s="30">
        <v>221</v>
      </c>
      <c r="E128" s="30">
        <v>140</v>
      </c>
      <c r="F128" s="30">
        <v>16</v>
      </c>
      <c r="G128" s="30" t="s">
        <v>30</v>
      </c>
    </row>
    <row r="129" spans="1:7" x14ac:dyDescent="0.1">
      <c r="A129" s="11"/>
      <c r="B129" s="11"/>
      <c r="C129" s="11"/>
      <c r="D129" s="11"/>
      <c r="E129" s="11"/>
      <c r="F129" s="11"/>
      <c r="G129" s="11"/>
    </row>
    <row r="130" spans="1:7" x14ac:dyDescent="0.1">
      <c r="A130" s="9" t="s">
        <v>625</v>
      </c>
      <c r="B130" s="11"/>
      <c r="C130" s="11"/>
      <c r="D130" s="11"/>
      <c r="E130" s="11"/>
      <c r="F130" s="11"/>
      <c r="G130" s="11"/>
    </row>
    <row r="131" spans="1:7" x14ac:dyDescent="0.1">
      <c r="A131" s="11" t="s">
        <v>687</v>
      </c>
      <c r="B131" s="24">
        <v>9739</v>
      </c>
      <c r="C131" s="24">
        <v>11001</v>
      </c>
      <c r="D131" s="24">
        <v>11148</v>
      </c>
      <c r="E131" s="24">
        <v>11453</v>
      </c>
      <c r="F131" s="24">
        <v>6838</v>
      </c>
      <c r="G131" s="24" t="s">
        <v>30</v>
      </c>
    </row>
    <row r="132" spans="1:7" x14ac:dyDescent="0.1">
      <c r="A132" s="11" t="s">
        <v>627</v>
      </c>
      <c r="B132" s="24">
        <v>104</v>
      </c>
      <c r="C132" s="24">
        <v>114</v>
      </c>
      <c r="D132" s="24">
        <v>127</v>
      </c>
      <c r="E132" s="24">
        <v>86</v>
      </c>
      <c r="F132" s="24">
        <v>42</v>
      </c>
      <c r="G132" s="24" t="s">
        <v>30</v>
      </c>
    </row>
    <row r="133" spans="1:7" x14ac:dyDescent="0.1">
      <c r="A133" s="11" t="s">
        <v>683</v>
      </c>
      <c r="B133" s="24">
        <v>276</v>
      </c>
      <c r="C133" s="24">
        <v>208</v>
      </c>
      <c r="D133" s="24">
        <v>161</v>
      </c>
      <c r="E133" s="24">
        <v>210</v>
      </c>
      <c r="F133" s="24">
        <v>335</v>
      </c>
      <c r="G133" s="24" t="s">
        <v>30</v>
      </c>
    </row>
    <row r="134" spans="1:7" x14ac:dyDescent="0.1">
      <c r="A134" s="11" t="s">
        <v>688</v>
      </c>
      <c r="B134" s="24">
        <v>842</v>
      </c>
      <c r="C134" s="24">
        <v>874</v>
      </c>
      <c r="D134" s="24">
        <v>-318</v>
      </c>
      <c r="E134" s="24">
        <v>-3921</v>
      </c>
      <c r="F134" s="24">
        <v>359</v>
      </c>
      <c r="G134" s="24" t="s">
        <v>30</v>
      </c>
    </row>
    <row r="135" spans="1:7" x14ac:dyDescent="0.1">
      <c r="A135" s="11" t="s">
        <v>630</v>
      </c>
      <c r="B135" s="24">
        <v>-455</v>
      </c>
      <c r="C135" s="24">
        <v>-467</v>
      </c>
      <c r="D135" s="24">
        <v>-501</v>
      </c>
      <c r="E135" s="24">
        <v>-511</v>
      </c>
      <c r="F135" s="24">
        <v>-459</v>
      </c>
      <c r="G135" s="24" t="s">
        <v>30</v>
      </c>
    </row>
    <row r="136" spans="1:7" x14ac:dyDescent="0.1">
      <c r="A136" s="11" t="s">
        <v>689</v>
      </c>
      <c r="B136" s="24">
        <v>551</v>
      </c>
      <c r="C136" s="24">
        <v>-609</v>
      </c>
      <c r="D136" s="24">
        <v>835</v>
      </c>
      <c r="E136" s="24">
        <v>-479</v>
      </c>
      <c r="F136" s="24">
        <v>135</v>
      </c>
      <c r="G136" s="24" t="s">
        <v>30</v>
      </c>
    </row>
    <row r="137" spans="1:7" x14ac:dyDescent="0.1">
      <c r="A137" s="11" t="s">
        <v>690</v>
      </c>
      <c r="B137" s="24">
        <v>-56</v>
      </c>
      <c r="C137" s="24">
        <v>27</v>
      </c>
      <c r="D137" s="24">
        <v>1</v>
      </c>
      <c r="E137" s="24" t="s">
        <v>30</v>
      </c>
      <c r="F137" s="24" t="s">
        <v>30</v>
      </c>
      <c r="G137" s="24" t="s">
        <v>30</v>
      </c>
    </row>
    <row r="138" spans="1:7" x14ac:dyDescent="0.1">
      <c r="A138" s="11" t="s">
        <v>691</v>
      </c>
      <c r="B138" s="24">
        <v>11001</v>
      </c>
      <c r="C138" s="24">
        <v>11148</v>
      </c>
      <c r="D138" s="24">
        <v>11453</v>
      </c>
      <c r="E138" s="24">
        <v>6838</v>
      </c>
      <c r="F138" s="24">
        <v>7250</v>
      </c>
      <c r="G138" s="24" t="s">
        <v>30</v>
      </c>
    </row>
    <row r="139" spans="1:7" x14ac:dyDescent="0.1">
      <c r="A139" s="11"/>
      <c r="B139" s="11"/>
      <c r="C139" s="11"/>
      <c r="D139" s="11"/>
      <c r="E139" s="11"/>
      <c r="F139" s="11"/>
      <c r="G139" s="11"/>
    </row>
    <row r="140" spans="1:7" x14ac:dyDescent="0.1">
      <c r="A140" s="9" t="s">
        <v>635</v>
      </c>
      <c r="B140" s="11"/>
      <c r="C140" s="11"/>
      <c r="D140" s="11"/>
      <c r="E140" s="11"/>
      <c r="F140" s="11"/>
      <c r="G140" s="11"/>
    </row>
    <row r="141" spans="1:7" x14ac:dyDescent="0.1">
      <c r="A141" s="11" t="s">
        <v>692</v>
      </c>
      <c r="B141" s="24">
        <v>10329</v>
      </c>
      <c r="C141" s="24">
        <v>12122</v>
      </c>
      <c r="D141" s="24">
        <v>12499</v>
      </c>
      <c r="E141" s="24">
        <v>14332</v>
      </c>
      <c r="F141" s="24">
        <v>8704</v>
      </c>
      <c r="G141" s="24" t="s">
        <v>30</v>
      </c>
    </row>
    <row r="142" spans="1:7" x14ac:dyDescent="0.1">
      <c r="A142" s="11" t="s">
        <v>693</v>
      </c>
      <c r="B142" s="24">
        <v>1525</v>
      </c>
      <c r="C142" s="24">
        <v>1339</v>
      </c>
      <c r="D142" s="24">
        <v>1273</v>
      </c>
      <c r="E142" s="24">
        <v>-4606</v>
      </c>
      <c r="F142" s="24">
        <v>205</v>
      </c>
      <c r="G142" s="24" t="s">
        <v>30</v>
      </c>
    </row>
    <row r="143" spans="1:7" x14ac:dyDescent="0.1">
      <c r="A143" s="11" t="s">
        <v>694</v>
      </c>
      <c r="B143" s="24">
        <v>94</v>
      </c>
      <c r="C143" s="24">
        <v>104</v>
      </c>
      <c r="D143" s="24">
        <v>100</v>
      </c>
      <c r="E143" s="24">
        <v>66</v>
      </c>
      <c r="F143" s="24">
        <v>50</v>
      </c>
      <c r="G143" s="24" t="s">
        <v>30</v>
      </c>
    </row>
    <row r="144" spans="1:7" x14ac:dyDescent="0.1">
      <c r="A144" s="11" t="s">
        <v>695</v>
      </c>
      <c r="B144" s="24" t="s">
        <v>30</v>
      </c>
      <c r="C144" s="24" t="s">
        <v>30</v>
      </c>
      <c r="D144" s="24" t="s">
        <v>30</v>
      </c>
      <c r="E144" s="24">
        <v>1</v>
      </c>
      <c r="F144" s="24" t="s">
        <v>30</v>
      </c>
      <c r="G144" s="24" t="s">
        <v>30</v>
      </c>
    </row>
    <row r="145" spans="1:7" x14ac:dyDescent="0.1">
      <c r="A145" s="11" t="s">
        <v>696</v>
      </c>
      <c r="B145" s="24">
        <v>-455</v>
      </c>
      <c r="C145" s="24">
        <v>-467</v>
      </c>
      <c r="D145" s="24">
        <v>-501</v>
      </c>
      <c r="E145" s="24">
        <v>-511</v>
      </c>
      <c r="F145" s="24">
        <v>-459</v>
      </c>
      <c r="G145" s="24" t="s">
        <v>30</v>
      </c>
    </row>
    <row r="146" spans="1:7" x14ac:dyDescent="0.1">
      <c r="A146" s="11" t="s">
        <v>697</v>
      </c>
      <c r="B146" s="24">
        <v>629</v>
      </c>
      <c r="C146" s="24">
        <v>-645</v>
      </c>
      <c r="D146" s="24">
        <v>961</v>
      </c>
      <c r="E146" s="24">
        <v>-578</v>
      </c>
      <c r="F146" s="24">
        <v>179</v>
      </c>
      <c r="G146" s="24" t="s">
        <v>30</v>
      </c>
    </row>
    <row r="147" spans="1:7" x14ac:dyDescent="0.1">
      <c r="A147" s="11" t="s">
        <v>698</v>
      </c>
      <c r="B147" s="24" t="s">
        <v>30</v>
      </c>
      <c r="C147" s="24">
        <v>46</v>
      </c>
      <c r="D147" s="24" t="s">
        <v>30</v>
      </c>
      <c r="E147" s="24" t="s">
        <v>30</v>
      </c>
      <c r="F147" s="24" t="s">
        <v>30</v>
      </c>
      <c r="G147" s="24" t="s">
        <v>30</v>
      </c>
    </row>
    <row r="148" spans="1:7" x14ac:dyDescent="0.1">
      <c r="A148" s="9" t="s">
        <v>699</v>
      </c>
      <c r="B148" s="30">
        <v>12122</v>
      </c>
      <c r="C148" s="30">
        <v>12499</v>
      </c>
      <c r="D148" s="30">
        <v>14332</v>
      </c>
      <c r="E148" s="30">
        <v>8704</v>
      </c>
      <c r="F148" s="30">
        <v>8679</v>
      </c>
      <c r="G148" s="30" t="s">
        <v>30</v>
      </c>
    </row>
    <row r="149" spans="1:7" x14ac:dyDescent="0.1">
      <c r="A149" s="11"/>
      <c r="B149" s="11"/>
      <c r="C149" s="11"/>
      <c r="D149" s="11"/>
      <c r="E149" s="11"/>
      <c r="F149" s="11"/>
      <c r="G149" s="11"/>
    </row>
    <row r="150" spans="1:7" x14ac:dyDescent="0.1">
      <c r="A150" s="9" t="s">
        <v>645</v>
      </c>
      <c r="B150" s="11"/>
      <c r="C150" s="11"/>
      <c r="D150" s="11"/>
      <c r="E150" s="11"/>
      <c r="F150" s="11"/>
      <c r="G150" s="11"/>
    </row>
    <row r="151" spans="1:7" x14ac:dyDescent="0.1">
      <c r="A151" s="11" t="s">
        <v>700</v>
      </c>
      <c r="B151" s="18" t="s">
        <v>30</v>
      </c>
      <c r="C151" s="18" t="s">
        <v>30</v>
      </c>
      <c r="D151" s="18" t="s">
        <v>30</v>
      </c>
      <c r="E151" s="32">
        <v>0.05</v>
      </c>
      <c r="F151" s="32">
        <v>4.7E-2</v>
      </c>
      <c r="G151" s="18" t="s">
        <v>30</v>
      </c>
    </row>
    <row r="152" spans="1:7" x14ac:dyDescent="0.1">
      <c r="A152" s="11" t="s">
        <v>701</v>
      </c>
      <c r="B152" s="18" t="s">
        <v>30</v>
      </c>
      <c r="C152" s="18" t="s">
        <v>30</v>
      </c>
      <c r="D152" s="18" t="s">
        <v>30</v>
      </c>
      <c r="E152" s="32">
        <v>0.05</v>
      </c>
      <c r="F152" s="32">
        <v>4.7E-2</v>
      </c>
      <c r="G152" s="18" t="s">
        <v>30</v>
      </c>
    </row>
    <row r="153" spans="1:7" x14ac:dyDescent="0.1">
      <c r="A153" s="11"/>
      <c r="B153" s="11"/>
      <c r="C153" s="11"/>
      <c r="D153" s="11"/>
      <c r="E153" s="11"/>
      <c r="F153" s="11"/>
      <c r="G153" s="11"/>
    </row>
    <row r="154" spans="1:7" x14ac:dyDescent="0.1">
      <c r="A154" s="9" t="s">
        <v>648</v>
      </c>
      <c r="B154" s="11"/>
      <c r="C154" s="11"/>
      <c r="D154" s="11"/>
      <c r="E154" s="11"/>
      <c r="F154" s="11"/>
      <c r="G154" s="11"/>
    </row>
    <row r="155" spans="1:7" x14ac:dyDescent="0.1">
      <c r="A155" s="11" t="s">
        <v>649</v>
      </c>
      <c r="B155" s="32">
        <v>0.37106</v>
      </c>
      <c r="C155" s="32">
        <v>0.39419100000000001</v>
      </c>
      <c r="D155" s="32">
        <v>0.149176</v>
      </c>
      <c r="E155" s="32">
        <v>9.0073E-2</v>
      </c>
      <c r="F155" s="32">
        <v>9.0217000000000006E-2</v>
      </c>
      <c r="G155" s="18" t="s">
        <v>30</v>
      </c>
    </row>
    <row r="156" spans="1:7" x14ac:dyDescent="0.1">
      <c r="A156" s="11" t="s">
        <v>650</v>
      </c>
      <c r="B156" s="32">
        <v>0.43862299999999999</v>
      </c>
      <c r="C156" s="32">
        <v>0.465557</v>
      </c>
      <c r="D156" s="32">
        <v>0.61924299999999999</v>
      </c>
      <c r="E156" s="32">
        <v>0.66142000000000001</v>
      </c>
      <c r="F156" s="32">
        <v>0.765065</v>
      </c>
      <c r="G156" s="18" t="s">
        <v>30</v>
      </c>
    </row>
    <row r="157" spans="1:7" x14ac:dyDescent="0.1">
      <c r="A157" s="11" t="s">
        <v>651</v>
      </c>
      <c r="B157" s="32">
        <v>7.5564999999999993E-2</v>
      </c>
      <c r="C157" s="32">
        <v>6.6805000000000003E-2</v>
      </c>
      <c r="D157" s="32">
        <v>7.1238999999999997E-2</v>
      </c>
      <c r="E157" s="32">
        <v>0.106847</v>
      </c>
      <c r="F157" s="32">
        <v>7.7658000000000005E-2</v>
      </c>
      <c r="G157" s="18" t="s">
        <v>30</v>
      </c>
    </row>
    <row r="158" spans="1:7" x14ac:dyDescent="0.1">
      <c r="A158" s="11" t="s">
        <v>652</v>
      </c>
      <c r="B158" s="32">
        <v>0.11475</v>
      </c>
      <c r="C158" s="32">
        <v>7.3444999999999996E-2</v>
      </c>
      <c r="D158" s="32">
        <v>0.16034000000000001</v>
      </c>
      <c r="E158" s="32">
        <v>0.14165900000000001</v>
      </c>
      <c r="F158" s="32">
        <v>6.7058000000000006E-2</v>
      </c>
      <c r="G158" s="18" t="s">
        <v>30</v>
      </c>
    </row>
    <row r="159" spans="1:7" x14ac:dyDescent="0.1">
      <c r="A159" s="11"/>
      <c r="B159" s="11"/>
      <c r="C159" s="11"/>
      <c r="D159" s="11"/>
      <c r="E159" s="11"/>
      <c r="F159" s="11"/>
      <c r="G159" s="11"/>
    </row>
    <row r="160" spans="1:7" x14ac:dyDescent="0.1">
      <c r="A160" s="9" t="s">
        <v>648</v>
      </c>
      <c r="B160" s="11"/>
      <c r="C160" s="11"/>
      <c r="D160" s="11"/>
      <c r="E160" s="11"/>
      <c r="F160" s="11"/>
      <c r="G160" s="11"/>
    </row>
    <row r="161" spans="1:7" x14ac:dyDescent="0.1">
      <c r="A161" s="11" t="s">
        <v>702</v>
      </c>
      <c r="B161" s="24">
        <v>4498</v>
      </c>
      <c r="C161" s="24">
        <v>4927</v>
      </c>
      <c r="D161" s="24">
        <v>2138</v>
      </c>
      <c r="E161" s="24">
        <v>784</v>
      </c>
      <c r="F161" s="24">
        <v>783</v>
      </c>
      <c r="G161" s="24" t="s">
        <v>30</v>
      </c>
    </row>
    <row r="162" spans="1:7" x14ac:dyDescent="0.1">
      <c r="A162" s="11" t="s">
        <v>703</v>
      </c>
      <c r="B162" s="24">
        <v>5317</v>
      </c>
      <c r="C162" s="24">
        <v>5819</v>
      </c>
      <c r="D162" s="24">
        <v>8875</v>
      </c>
      <c r="E162" s="24">
        <v>5757</v>
      </c>
      <c r="F162" s="24">
        <v>6640</v>
      </c>
      <c r="G162" s="24" t="s">
        <v>30</v>
      </c>
    </row>
    <row r="163" spans="1:7" x14ac:dyDescent="0.1">
      <c r="A163" s="11" t="s">
        <v>704</v>
      </c>
      <c r="B163" s="24">
        <v>916</v>
      </c>
      <c r="C163" s="24">
        <v>835</v>
      </c>
      <c r="D163" s="24">
        <v>1021</v>
      </c>
      <c r="E163" s="24">
        <v>930</v>
      </c>
      <c r="F163" s="24">
        <v>674</v>
      </c>
      <c r="G163" s="24" t="s">
        <v>30</v>
      </c>
    </row>
    <row r="164" spans="1:7" x14ac:dyDescent="0.1">
      <c r="A164" s="11" t="s">
        <v>705</v>
      </c>
      <c r="B164" s="24">
        <v>1391</v>
      </c>
      <c r="C164" s="24">
        <v>918</v>
      </c>
      <c r="D164" s="24">
        <v>2298</v>
      </c>
      <c r="E164" s="24">
        <v>1233</v>
      </c>
      <c r="F164" s="24">
        <v>582</v>
      </c>
      <c r="G164" s="24" t="s">
        <v>30</v>
      </c>
    </row>
    <row r="165" spans="1:7" x14ac:dyDescent="0.1">
      <c r="A165" s="11"/>
      <c r="B165" s="11"/>
      <c r="C165" s="11"/>
      <c r="D165" s="11"/>
      <c r="E165" s="11"/>
      <c r="F165" s="11"/>
      <c r="G165" s="11"/>
    </row>
    <row r="166" spans="1:7" x14ac:dyDescent="0.1">
      <c r="A166" s="9" t="s">
        <v>657</v>
      </c>
      <c r="B166" s="11"/>
      <c r="C166" s="11"/>
      <c r="D166" s="11"/>
      <c r="E166" s="11"/>
      <c r="F166" s="11"/>
      <c r="G166" s="11"/>
    </row>
    <row r="167" spans="1:7" x14ac:dyDescent="0.1">
      <c r="A167" s="11" t="s">
        <v>706</v>
      </c>
      <c r="B167" s="18" t="s">
        <v>30</v>
      </c>
      <c r="C167" s="18" t="s">
        <v>30</v>
      </c>
      <c r="D167" s="18" t="s">
        <v>30</v>
      </c>
      <c r="E167" s="32">
        <v>0.05</v>
      </c>
      <c r="F167" s="32">
        <v>4.7E-2</v>
      </c>
      <c r="G167" s="18" t="s">
        <v>30</v>
      </c>
    </row>
    <row r="168" spans="1:7" x14ac:dyDescent="0.1">
      <c r="A168" s="11" t="s">
        <v>707</v>
      </c>
      <c r="B168" s="18" t="s">
        <v>30</v>
      </c>
      <c r="C168" s="18" t="s">
        <v>30</v>
      </c>
      <c r="D168" s="18" t="s">
        <v>30</v>
      </c>
      <c r="E168" s="32">
        <v>0.05</v>
      </c>
      <c r="F168" s="32">
        <v>4.7E-2</v>
      </c>
      <c r="G168" s="18" t="s">
        <v>30</v>
      </c>
    </row>
    <row r="169" spans="1:7" x14ac:dyDescent="0.1">
      <c r="A169" s="11" t="s">
        <v>708</v>
      </c>
      <c r="B169" s="18" t="s">
        <v>30</v>
      </c>
      <c r="C169" s="18" t="s">
        <v>30</v>
      </c>
      <c r="D169" s="18" t="s">
        <v>30</v>
      </c>
      <c r="E169" s="32">
        <v>3.5999999999999997E-2</v>
      </c>
      <c r="F169" s="32">
        <v>3.5999999999999997E-2</v>
      </c>
      <c r="G169" s="18" t="s">
        <v>30</v>
      </c>
    </row>
    <row r="170" spans="1:7" x14ac:dyDescent="0.1">
      <c r="A170" s="11" t="s">
        <v>709</v>
      </c>
      <c r="B170" s="18" t="s">
        <v>30</v>
      </c>
      <c r="C170" s="18" t="s">
        <v>30</v>
      </c>
      <c r="D170" s="18" t="s">
        <v>30</v>
      </c>
      <c r="E170" s="32">
        <v>3.5999999999999997E-2</v>
      </c>
      <c r="F170" s="32">
        <v>3.5999999999999997E-2</v>
      </c>
      <c r="G170" s="18" t="s">
        <v>30</v>
      </c>
    </row>
    <row r="171" spans="1:7" x14ac:dyDescent="0.1">
      <c r="A171" s="11"/>
      <c r="B171" s="11"/>
      <c r="C171" s="11"/>
      <c r="D171" s="11"/>
      <c r="E171" s="11"/>
      <c r="F171" s="11"/>
      <c r="G171" s="11"/>
    </row>
    <row r="172" spans="1:7" x14ac:dyDescent="0.1">
      <c r="A172" s="9" t="s">
        <v>662</v>
      </c>
      <c r="B172" s="11"/>
      <c r="C172" s="11"/>
      <c r="D172" s="11"/>
      <c r="E172" s="11"/>
      <c r="F172" s="11"/>
      <c r="G172" s="11"/>
    </row>
    <row r="173" spans="1:7" x14ac:dyDescent="0.1">
      <c r="A173" s="11" t="s">
        <v>710</v>
      </c>
      <c r="B173" s="24">
        <v>150</v>
      </c>
      <c r="C173" s="24">
        <v>135</v>
      </c>
      <c r="D173" s="24">
        <v>110</v>
      </c>
      <c r="E173" s="24">
        <v>130</v>
      </c>
      <c r="F173" s="24">
        <v>110</v>
      </c>
      <c r="G173" s="24" t="s">
        <v>30</v>
      </c>
    </row>
    <row r="174" spans="1:7" x14ac:dyDescent="0.1">
      <c r="A174" s="11"/>
      <c r="B174" s="11"/>
      <c r="C174" s="11"/>
      <c r="D174" s="11"/>
      <c r="E174" s="11"/>
      <c r="F174" s="11"/>
      <c r="G174" s="11"/>
    </row>
    <row r="175" spans="1:7" x14ac:dyDescent="0.1">
      <c r="A175" s="9" t="s">
        <v>664</v>
      </c>
      <c r="B175" s="11"/>
      <c r="C175" s="11"/>
      <c r="D175" s="11"/>
      <c r="E175" s="11"/>
      <c r="F175" s="11"/>
      <c r="G175" s="11"/>
    </row>
    <row r="176" spans="1:7" x14ac:dyDescent="0.1">
      <c r="A176" s="11" t="s">
        <v>711</v>
      </c>
      <c r="B176" s="24">
        <v>1121</v>
      </c>
      <c r="C176" s="24">
        <v>1351</v>
      </c>
      <c r="D176" s="24">
        <v>2879</v>
      </c>
      <c r="E176" s="24">
        <v>1866</v>
      </c>
      <c r="F176" s="24">
        <v>1429</v>
      </c>
      <c r="G176" s="24" t="s">
        <v>30</v>
      </c>
    </row>
    <row r="177" spans="1:7" x14ac:dyDescent="0.1">
      <c r="A177" s="11"/>
      <c r="B177" s="11"/>
      <c r="C177" s="11"/>
      <c r="D177" s="11"/>
      <c r="E177" s="11"/>
      <c r="F177" s="11"/>
      <c r="G177" s="11"/>
    </row>
    <row r="178" spans="1:7" x14ac:dyDescent="0.1">
      <c r="A178" s="9" t="s">
        <v>666</v>
      </c>
      <c r="B178" s="11"/>
      <c r="C178" s="11"/>
      <c r="D178" s="11"/>
      <c r="E178" s="11"/>
      <c r="F178" s="11"/>
      <c r="G178" s="11"/>
    </row>
    <row r="179" spans="1:7" x14ac:dyDescent="0.1">
      <c r="A179" s="11" t="s">
        <v>712</v>
      </c>
      <c r="B179" s="24">
        <v>1121</v>
      </c>
      <c r="C179" s="24">
        <v>1351</v>
      </c>
      <c r="D179" s="24">
        <v>2879</v>
      </c>
      <c r="E179" s="24">
        <v>1866</v>
      </c>
      <c r="F179" s="24">
        <v>1429</v>
      </c>
      <c r="G179" s="24">
        <v>2970</v>
      </c>
    </row>
    <row r="180" spans="1:7" x14ac:dyDescent="0.1">
      <c r="A180" s="11"/>
      <c r="B180" s="11"/>
      <c r="C180" s="11"/>
      <c r="D180" s="11"/>
      <c r="E180" s="11"/>
      <c r="F180" s="11"/>
      <c r="G180" s="11"/>
    </row>
    <row r="181" spans="1:7" x14ac:dyDescent="0.1">
      <c r="A181" s="9" t="s">
        <v>668</v>
      </c>
      <c r="B181" s="11"/>
      <c r="C181" s="11"/>
      <c r="D181" s="11"/>
      <c r="E181" s="11"/>
      <c r="F181" s="11"/>
      <c r="G181" s="11"/>
    </row>
    <row r="182" spans="1:7" x14ac:dyDescent="0.1">
      <c r="A182" s="11" t="s">
        <v>669</v>
      </c>
      <c r="B182" s="24">
        <v>1146</v>
      </c>
      <c r="C182" s="24">
        <v>931</v>
      </c>
      <c r="D182" s="24">
        <v>-803</v>
      </c>
      <c r="E182" s="24">
        <v>-330</v>
      </c>
      <c r="F182" s="24">
        <v>180</v>
      </c>
      <c r="G182" s="24" t="s">
        <v>30</v>
      </c>
    </row>
    <row r="183" spans="1:7" x14ac:dyDescent="0.1">
      <c r="A183" s="9" t="s">
        <v>670</v>
      </c>
      <c r="B183" s="30">
        <v>1146</v>
      </c>
      <c r="C183" s="30">
        <v>931</v>
      </c>
      <c r="D183" s="30">
        <v>-803</v>
      </c>
      <c r="E183" s="30">
        <v>-330</v>
      </c>
      <c r="F183" s="30">
        <v>180</v>
      </c>
      <c r="G183" s="30" t="s">
        <v>30</v>
      </c>
    </row>
    <row r="184" spans="1:7" x14ac:dyDescent="0.1">
      <c r="A184" s="11"/>
      <c r="B184" s="11"/>
      <c r="C184" s="11"/>
      <c r="D184" s="11"/>
      <c r="E184" s="11"/>
      <c r="F184" s="11"/>
      <c r="G184" s="11"/>
    </row>
    <row r="185" spans="1:7" x14ac:dyDescent="0.1">
      <c r="A185" s="9" t="s">
        <v>671</v>
      </c>
      <c r="B185" s="11"/>
      <c r="C185" s="11"/>
      <c r="D185" s="11"/>
      <c r="E185" s="11"/>
      <c r="F185" s="11"/>
      <c r="G185" s="11"/>
    </row>
    <row r="186" spans="1:7" x14ac:dyDescent="0.1">
      <c r="A186" s="11" t="s">
        <v>672</v>
      </c>
      <c r="B186" s="24" t="s">
        <v>30</v>
      </c>
      <c r="C186" s="24" t="s">
        <v>30</v>
      </c>
      <c r="D186" s="24" t="s">
        <v>30</v>
      </c>
      <c r="E186" s="24" t="s">
        <v>30</v>
      </c>
      <c r="F186" s="24" t="s">
        <v>30</v>
      </c>
      <c r="G186" s="24">
        <v>4164</v>
      </c>
    </row>
    <row r="187" spans="1:7" x14ac:dyDescent="0.1">
      <c r="A187" s="11" t="s">
        <v>673</v>
      </c>
      <c r="B187" s="24" t="s">
        <v>30</v>
      </c>
      <c r="C187" s="24" t="s">
        <v>30</v>
      </c>
      <c r="D187" s="24" t="s">
        <v>30</v>
      </c>
      <c r="E187" s="24" t="s">
        <v>30</v>
      </c>
      <c r="F187" s="24" t="s">
        <v>30</v>
      </c>
      <c r="G187" s="24">
        <v>-1194</v>
      </c>
    </row>
    <row r="188" spans="1:7" x14ac:dyDescent="0.1">
      <c r="A188" s="11"/>
      <c r="B188" s="11"/>
      <c r="C188" s="11"/>
      <c r="D188" s="11"/>
      <c r="E188" s="11"/>
      <c r="F188" s="11"/>
      <c r="G188" s="11"/>
    </row>
    <row r="189" spans="1:7" x14ac:dyDescent="0.1">
      <c r="A189" s="9" t="s">
        <v>674</v>
      </c>
      <c r="B189" s="11"/>
      <c r="C189" s="11"/>
      <c r="D189" s="11"/>
      <c r="E189" s="11"/>
      <c r="F189" s="11"/>
      <c r="G189" s="11"/>
    </row>
    <row r="190" spans="1:7" x14ac:dyDescent="0.1">
      <c r="A190" s="11" t="s">
        <v>713</v>
      </c>
      <c r="B190" s="24">
        <v>340</v>
      </c>
      <c r="C190" s="24">
        <v>285</v>
      </c>
      <c r="D190" s="24">
        <v>190</v>
      </c>
      <c r="E190" s="24">
        <v>180</v>
      </c>
      <c r="F190" s="24">
        <v>70</v>
      </c>
      <c r="G190" s="24" t="s">
        <v>30</v>
      </c>
    </row>
    <row r="191" spans="1:7" x14ac:dyDescent="0.1">
      <c r="A191" s="11" t="s">
        <v>676</v>
      </c>
      <c r="B191" s="34">
        <v>43830</v>
      </c>
      <c r="C191" s="34">
        <v>44196</v>
      </c>
      <c r="D191" s="34">
        <v>44561</v>
      </c>
      <c r="E191" s="34">
        <v>44926</v>
      </c>
      <c r="F191" s="34">
        <v>45291</v>
      </c>
      <c r="G191" s="18" t="s">
        <v>30</v>
      </c>
    </row>
    <row r="192" spans="1:7" x14ac:dyDescent="0.1">
      <c r="A192" s="11"/>
      <c r="B192" s="11"/>
      <c r="C192" s="11"/>
      <c r="D192" s="11"/>
      <c r="E192" s="11"/>
      <c r="F192" s="11"/>
      <c r="G192" s="11"/>
    </row>
    <row r="193" spans="1:7" x14ac:dyDescent="0.1">
      <c r="A193" s="9" t="s">
        <v>714</v>
      </c>
      <c r="B193" s="11"/>
      <c r="C193" s="11"/>
      <c r="D193" s="11"/>
      <c r="E193" s="11"/>
      <c r="F193" s="11"/>
      <c r="G193" s="11"/>
    </row>
    <row r="194" spans="1:7" x14ac:dyDescent="0.1">
      <c r="A194" s="9" t="s">
        <v>679</v>
      </c>
      <c r="B194" s="11"/>
      <c r="C194" s="11"/>
      <c r="D194" s="11"/>
      <c r="E194" s="11"/>
      <c r="F194" s="11"/>
      <c r="G194" s="11"/>
    </row>
    <row r="195" spans="1:7" x14ac:dyDescent="0.1">
      <c r="A195" s="11" t="s">
        <v>676</v>
      </c>
      <c r="B195" s="34">
        <v>43830</v>
      </c>
      <c r="C195" s="34">
        <v>44196</v>
      </c>
      <c r="D195" s="34">
        <v>44561</v>
      </c>
      <c r="E195" s="34">
        <v>44926</v>
      </c>
      <c r="F195" s="34">
        <v>45291</v>
      </c>
      <c r="G195" s="18" t="s">
        <v>30</v>
      </c>
    </row>
    <row r="196" spans="1:7" x14ac:dyDescent="0.1">
      <c r="A196" s="11"/>
      <c r="B196" s="11"/>
      <c r="C196" s="11"/>
      <c r="D196" s="11"/>
      <c r="E196" s="11"/>
      <c r="F196" s="11"/>
      <c r="G196" s="11"/>
    </row>
    <row r="197" spans="1:7" x14ac:dyDescent="0.1">
      <c r="A197" s="9" t="s">
        <v>715</v>
      </c>
      <c r="B197" s="11"/>
      <c r="C197" s="11"/>
      <c r="D197" s="11"/>
      <c r="E197" s="11"/>
      <c r="F197" s="11"/>
      <c r="G197" s="11"/>
    </row>
    <row r="198" spans="1:7" x14ac:dyDescent="0.1">
      <c r="A198" s="9" t="s">
        <v>625</v>
      </c>
      <c r="B198" s="11"/>
      <c r="C198" s="11"/>
      <c r="D198" s="11"/>
      <c r="E198" s="11"/>
      <c r="F198" s="11"/>
      <c r="G198" s="11"/>
    </row>
    <row r="199" spans="1:7" x14ac:dyDescent="0.1">
      <c r="A199" s="11" t="s">
        <v>687</v>
      </c>
      <c r="B199" s="24">
        <v>12015</v>
      </c>
      <c r="C199" s="24">
        <v>12921</v>
      </c>
      <c r="D199" s="24">
        <v>12571</v>
      </c>
      <c r="E199" s="24">
        <v>12197</v>
      </c>
      <c r="F199" s="24">
        <v>9726</v>
      </c>
      <c r="G199" s="24" t="s">
        <v>30</v>
      </c>
    </row>
    <row r="200" spans="1:7" x14ac:dyDescent="0.1">
      <c r="A200" s="11" t="s">
        <v>627</v>
      </c>
      <c r="B200" s="24">
        <v>112</v>
      </c>
      <c r="C200" s="24">
        <v>109</v>
      </c>
      <c r="D200" s="24">
        <v>101</v>
      </c>
      <c r="E200" s="24">
        <v>100</v>
      </c>
      <c r="F200" s="24">
        <v>86</v>
      </c>
      <c r="G200" s="24" t="s">
        <v>30</v>
      </c>
    </row>
    <row r="201" spans="1:7" x14ac:dyDescent="0.1">
      <c r="A201" s="11" t="s">
        <v>683</v>
      </c>
      <c r="B201" s="24">
        <v>327</v>
      </c>
      <c r="C201" s="24">
        <v>237</v>
      </c>
      <c r="D201" s="24">
        <v>193</v>
      </c>
      <c r="E201" s="24">
        <v>242</v>
      </c>
      <c r="F201" s="24">
        <v>414</v>
      </c>
      <c r="G201" s="24" t="s">
        <v>30</v>
      </c>
    </row>
    <row r="202" spans="1:7" x14ac:dyDescent="0.1">
      <c r="A202" s="11" t="s">
        <v>688</v>
      </c>
      <c r="B202" s="24">
        <v>1125</v>
      </c>
      <c r="C202" s="24">
        <v>372</v>
      </c>
      <c r="D202" s="24">
        <v>-146</v>
      </c>
      <c r="E202" s="24">
        <v>-2209</v>
      </c>
      <c r="F202" s="24">
        <v>511</v>
      </c>
      <c r="G202" s="24" t="s">
        <v>30</v>
      </c>
    </row>
    <row r="203" spans="1:7" x14ac:dyDescent="0.1">
      <c r="A203" s="11" t="s">
        <v>630</v>
      </c>
      <c r="B203" s="24">
        <v>-753</v>
      </c>
      <c r="C203" s="24">
        <v>-673</v>
      </c>
      <c r="D203" s="24">
        <v>-634</v>
      </c>
      <c r="E203" s="24">
        <v>-673</v>
      </c>
      <c r="F203" s="24">
        <v>-663</v>
      </c>
      <c r="G203" s="24" t="s">
        <v>30</v>
      </c>
    </row>
    <row r="204" spans="1:7" x14ac:dyDescent="0.1">
      <c r="A204" s="11" t="s">
        <v>689</v>
      </c>
      <c r="B204" s="24">
        <v>77</v>
      </c>
      <c r="C204" s="24">
        <v>-349</v>
      </c>
      <c r="D204" s="24">
        <v>165</v>
      </c>
      <c r="E204" s="24">
        <v>74</v>
      </c>
      <c r="F204" s="24">
        <v>-181</v>
      </c>
      <c r="G204" s="24" t="s">
        <v>30</v>
      </c>
    </row>
    <row r="205" spans="1:7" x14ac:dyDescent="0.1">
      <c r="A205" s="11" t="s">
        <v>716</v>
      </c>
      <c r="B205" s="24">
        <v>2</v>
      </c>
      <c r="C205" s="24">
        <v>-74</v>
      </c>
      <c r="D205" s="24">
        <v>-1</v>
      </c>
      <c r="E205" s="24">
        <v>-1</v>
      </c>
      <c r="F205" s="24">
        <v>-3</v>
      </c>
      <c r="G205" s="24" t="s">
        <v>30</v>
      </c>
    </row>
    <row r="206" spans="1:7" x14ac:dyDescent="0.1">
      <c r="A206" s="11" t="s">
        <v>690</v>
      </c>
      <c r="B206" s="24">
        <v>16</v>
      </c>
      <c r="C206" s="24">
        <v>28</v>
      </c>
      <c r="D206" s="24">
        <v>-52</v>
      </c>
      <c r="E206" s="24">
        <v>-4</v>
      </c>
      <c r="F206" s="24">
        <v>382</v>
      </c>
      <c r="G206" s="24" t="s">
        <v>30</v>
      </c>
    </row>
    <row r="207" spans="1:7" x14ac:dyDescent="0.1">
      <c r="A207" s="11" t="s">
        <v>717</v>
      </c>
      <c r="B207" s="24">
        <v>12437</v>
      </c>
      <c r="C207" s="24">
        <v>12124</v>
      </c>
      <c r="D207" s="24">
        <v>11766</v>
      </c>
      <c r="E207" s="24">
        <v>9361</v>
      </c>
      <c r="F207" s="24">
        <v>9924</v>
      </c>
      <c r="G207" s="24" t="s">
        <v>30</v>
      </c>
    </row>
    <row r="208" spans="1:7" x14ac:dyDescent="0.1">
      <c r="A208" s="11"/>
      <c r="B208" s="11"/>
      <c r="C208" s="11"/>
      <c r="D208" s="11"/>
      <c r="E208" s="11"/>
      <c r="F208" s="11"/>
      <c r="G208" s="11"/>
    </row>
    <row r="209" spans="1:7" x14ac:dyDescent="0.1">
      <c r="A209" s="9" t="s">
        <v>635</v>
      </c>
      <c r="B209" s="11"/>
      <c r="C209" s="11"/>
      <c r="D209" s="11"/>
      <c r="E209" s="11"/>
      <c r="F209" s="11"/>
      <c r="G209" s="11"/>
    </row>
    <row r="210" spans="1:7" x14ac:dyDescent="0.1">
      <c r="A210" s="11" t="s">
        <v>692</v>
      </c>
      <c r="B210" s="24">
        <v>10551</v>
      </c>
      <c r="C210" s="24">
        <v>11604</v>
      </c>
      <c r="D210" s="24">
        <v>11507</v>
      </c>
      <c r="E210" s="24">
        <v>12311</v>
      </c>
      <c r="F210" s="24">
        <v>10429</v>
      </c>
      <c r="G210" s="24" t="s">
        <v>30</v>
      </c>
    </row>
    <row r="211" spans="1:7" x14ac:dyDescent="0.1">
      <c r="A211" s="11" t="s">
        <v>693</v>
      </c>
      <c r="B211" s="24">
        <v>1396</v>
      </c>
      <c r="C211" s="24">
        <v>593</v>
      </c>
      <c r="D211" s="24">
        <v>1012</v>
      </c>
      <c r="E211" s="24">
        <v>-1565</v>
      </c>
      <c r="F211" s="24">
        <v>779</v>
      </c>
      <c r="G211" s="24" t="s">
        <v>30</v>
      </c>
    </row>
    <row r="212" spans="1:7" x14ac:dyDescent="0.1">
      <c r="A212" s="11" t="s">
        <v>694</v>
      </c>
      <c r="B212" s="24">
        <v>307</v>
      </c>
      <c r="C212" s="24">
        <v>294</v>
      </c>
      <c r="D212" s="24">
        <v>294</v>
      </c>
      <c r="E212" s="24">
        <v>237</v>
      </c>
      <c r="F212" s="24">
        <v>357</v>
      </c>
      <c r="G212" s="24" t="s">
        <v>30</v>
      </c>
    </row>
    <row r="213" spans="1:7" x14ac:dyDescent="0.1">
      <c r="A213" s="11" t="s">
        <v>695</v>
      </c>
      <c r="B213" s="24">
        <v>17</v>
      </c>
      <c r="C213" s="24">
        <v>17</v>
      </c>
      <c r="D213" s="24">
        <v>13</v>
      </c>
      <c r="E213" s="24">
        <v>11</v>
      </c>
      <c r="F213" s="24">
        <v>11</v>
      </c>
      <c r="G213" s="24" t="s">
        <v>30</v>
      </c>
    </row>
    <row r="214" spans="1:7" x14ac:dyDescent="0.1">
      <c r="A214" s="11" t="s">
        <v>696</v>
      </c>
      <c r="B214" s="24">
        <v>-753</v>
      </c>
      <c r="C214" s="24">
        <v>-673</v>
      </c>
      <c r="D214" s="24">
        <v>-634</v>
      </c>
      <c r="E214" s="24">
        <v>-673</v>
      </c>
      <c r="F214" s="24">
        <v>-663</v>
      </c>
      <c r="G214" s="24" t="s">
        <v>30</v>
      </c>
    </row>
    <row r="215" spans="1:7" x14ac:dyDescent="0.1">
      <c r="A215" s="11" t="s">
        <v>697</v>
      </c>
      <c r="B215" s="24">
        <v>84</v>
      </c>
      <c r="C215" s="24">
        <v>-235</v>
      </c>
      <c r="D215" s="24">
        <v>166</v>
      </c>
      <c r="E215" s="24">
        <v>110</v>
      </c>
      <c r="F215" s="24">
        <v>-39</v>
      </c>
      <c r="G215" s="24" t="s">
        <v>30</v>
      </c>
    </row>
    <row r="216" spans="1:7" x14ac:dyDescent="0.1">
      <c r="A216" s="11" t="s">
        <v>718</v>
      </c>
      <c r="B216" s="24" t="s">
        <v>30</v>
      </c>
      <c r="C216" s="24">
        <v>-67</v>
      </c>
      <c r="D216" s="24" t="s">
        <v>30</v>
      </c>
      <c r="E216" s="24" t="s">
        <v>30</v>
      </c>
      <c r="F216" s="24">
        <v>-1</v>
      </c>
      <c r="G216" s="24" t="s">
        <v>30</v>
      </c>
    </row>
    <row r="217" spans="1:7" x14ac:dyDescent="0.1">
      <c r="A217" s="11" t="s">
        <v>698</v>
      </c>
      <c r="B217" s="24">
        <v>2</v>
      </c>
      <c r="C217" s="24">
        <v>-26</v>
      </c>
      <c r="D217" s="24">
        <v>-47</v>
      </c>
      <c r="E217" s="24">
        <v>-2</v>
      </c>
      <c r="F217" s="24">
        <v>371</v>
      </c>
      <c r="G217" s="24" t="s">
        <v>30</v>
      </c>
    </row>
    <row r="218" spans="1:7" x14ac:dyDescent="0.1">
      <c r="A218" s="9" t="s">
        <v>699</v>
      </c>
      <c r="B218" s="30">
        <v>11590</v>
      </c>
      <c r="C218" s="30">
        <v>11498</v>
      </c>
      <c r="D218" s="30">
        <v>12304</v>
      </c>
      <c r="E218" s="30">
        <v>10423</v>
      </c>
      <c r="F218" s="30">
        <v>11240</v>
      </c>
      <c r="G218" s="30" t="s">
        <v>30</v>
      </c>
    </row>
    <row r="219" spans="1:7" x14ac:dyDescent="0.1">
      <c r="A219" s="11"/>
      <c r="B219" s="11"/>
      <c r="C219" s="11"/>
      <c r="D219" s="11"/>
      <c r="E219" s="11"/>
      <c r="F219" s="11"/>
      <c r="G219" s="11"/>
    </row>
    <row r="220" spans="1:7" x14ac:dyDescent="0.1">
      <c r="A220" s="9" t="s">
        <v>645</v>
      </c>
      <c r="B220" s="11"/>
      <c r="C220" s="11"/>
      <c r="D220" s="11"/>
      <c r="E220" s="11"/>
      <c r="F220" s="11"/>
      <c r="G220" s="11"/>
    </row>
    <row r="221" spans="1:7" x14ac:dyDescent="0.1">
      <c r="A221" s="11" t="s">
        <v>700</v>
      </c>
      <c r="B221" s="18" t="s">
        <v>30</v>
      </c>
      <c r="C221" s="18" t="s">
        <v>30</v>
      </c>
      <c r="D221" s="18" t="s">
        <v>30</v>
      </c>
      <c r="E221" s="32">
        <v>3.6999999999999998E-2</v>
      </c>
      <c r="F221" s="32">
        <v>3.2000000000000001E-2</v>
      </c>
      <c r="G221" s="18" t="s">
        <v>30</v>
      </c>
    </row>
    <row r="222" spans="1:7" x14ac:dyDescent="0.1">
      <c r="A222" s="11" t="s">
        <v>701</v>
      </c>
      <c r="B222" s="18" t="s">
        <v>30</v>
      </c>
      <c r="C222" s="18" t="s">
        <v>30</v>
      </c>
      <c r="D222" s="18" t="s">
        <v>30</v>
      </c>
      <c r="E222" s="32">
        <v>3.6999999999999998E-2</v>
      </c>
      <c r="F222" s="32">
        <v>3.2000000000000001E-2</v>
      </c>
      <c r="G222" s="18" t="s">
        <v>30</v>
      </c>
    </row>
    <row r="223" spans="1:7" x14ac:dyDescent="0.1">
      <c r="A223" s="11"/>
      <c r="B223" s="11"/>
      <c r="C223" s="11"/>
      <c r="D223" s="11"/>
      <c r="E223" s="11"/>
      <c r="F223" s="11"/>
      <c r="G223" s="11"/>
    </row>
    <row r="224" spans="1:7" x14ac:dyDescent="0.1">
      <c r="A224" s="9" t="s">
        <v>648</v>
      </c>
      <c r="B224" s="11"/>
      <c r="C224" s="11"/>
      <c r="D224" s="11"/>
      <c r="E224" s="11"/>
      <c r="F224" s="11"/>
      <c r="G224" s="11"/>
    </row>
    <row r="225" spans="1:7" x14ac:dyDescent="0.1">
      <c r="A225" s="11" t="s">
        <v>649</v>
      </c>
      <c r="B225" s="32">
        <v>0.31527100000000002</v>
      </c>
      <c r="C225" s="32">
        <v>0.31344499999999997</v>
      </c>
      <c r="D225" s="32">
        <v>0.29299399999999998</v>
      </c>
      <c r="E225" s="32">
        <v>0.23755100000000001</v>
      </c>
      <c r="F225" s="32">
        <v>0.235765</v>
      </c>
      <c r="G225" s="18" t="s">
        <v>30</v>
      </c>
    </row>
    <row r="226" spans="1:7" x14ac:dyDescent="0.1">
      <c r="A226" s="11" t="s">
        <v>650</v>
      </c>
      <c r="B226" s="32">
        <v>0.52156999999999998</v>
      </c>
      <c r="C226" s="32">
        <v>0.51087099999999996</v>
      </c>
      <c r="D226" s="32">
        <v>0.53064</v>
      </c>
      <c r="E226" s="32">
        <v>0.57229200000000002</v>
      </c>
      <c r="F226" s="32">
        <v>0.610765</v>
      </c>
      <c r="G226" s="18" t="s">
        <v>30</v>
      </c>
    </row>
    <row r="227" spans="1:7" x14ac:dyDescent="0.1">
      <c r="A227" s="11" t="s">
        <v>651</v>
      </c>
      <c r="B227" s="32">
        <v>7.0059999999999997E-2</v>
      </c>
      <c r="C227" s="32">
        <v>6.8532999999999997E-2</v>
      </c>
      <c r="D227" s="32">
        <v>7.0952000000000001E-2</v>
      </c>
      <c r="E227" s="32">
        <v>7.7616000000000004E-2</v>
      </c>
      <c r="F227" s="32">
        <v>6.5212999999999993E-2</v>
      </c>
      <c r="G227" s="18" t="s">
        <v>30</v>
      </c>
    </row>
    <row r="228" spans="1:7" x14ac:dyDescent="0.1">
      <c r="A228" s="11" t="s">
        <v>652</v>
      </c>
      <c r="B228" s="32">
        <v>9.6289E-2</v>
      </c>
      <c r="C228" s="32">
        <v>0.10940999999999999</v>
      </c>
      <c r="D228" s="32">
        <v>0.109476</v>
      </c>
      <c r="E228" s="32">
        <v>0.134989</v>
      </c>
      <c r="F228" s="32">
        <v>0.110943</v>
      </c>
      <c r="G228" s="18" t="s">
        <v>30</v>
      </c>
    </row>
    <row r="229" spans="1:7" x14ac:dyDescent="0.1">
      <c r="A229" s="11"/>
      <c r="B229" s="11"/>
      <c r="C229" s="11"/>
      <c r="D229" s="11"/>
      <c r="E229" s="11"/>
      <c r="F229" s="11"/>
      <c r="G229" s="11"/>
    </row>
    <row r="230" spans="1:7" x14ac:dyDescent="0.1">
      <c r="A230" s="9" t="s">
        <v>648</v>
      </c>
      <c r="B230" s="11"/>
      <c r="C230" s="11"/>
      <c r="D230" s="11"/>
      <c r="E230" s="11"/>
      <c r="F230" s="11"/>
      <c r="G230" s="11"/>
    </row>
    <row r="231" spans="1:7" x14ac:dyDescent="0.1">
      <c r="A231" s="11" t="s">
        <v>702</v>
      </c>
      <c r="B231" s="24">
        <v>3654</v>
      </c>
      <c r="C231" s="24">
        <v>3604</v>
      </c>
      <c r="D231" s="24">
        <v>3605</v>
      </c>
      <c r="E231" s="24">
        <v>2476</v>
      </c>
      <c r="F231" s="24">
        <v>2650</v>
      </c>
      <c r="G231" s="24" t="s">
        <v>30</v>
      </c>
    </row>
    <row r="232" spans="1:7" x14ac:dyDescent="0.1">
      <c r="A232" s="11" t="s">
        <v>703</v>
      </c>
      <c r="B232" s="24">
        <v>6045</v>
      </c>
      <c r="C232" s="24">
        <v>5874</v>
      </c>
      <c r="D232" s="24">
        <v>6529</v>
      </c>
      <c r="E232" s="24">
        <v>5965</v>
      </c>
      <c r="F232" s="24">
        <v>6865</v>
      </c>
      <c r="G232" s="24" t="s">
        <v>30</v>
      </c>
    </row>
    <row r="233" spans="1:7" x14ac:dyDescent="0.1">
      <c r="A233" s="11" t="s">
        <v>704</v>
      </c>
      <c r="B233" s="24">
        <v>812</v>
      </c>
      <c r="C233" s="24">
        <v>788</v>
      </c>
      <c r="D233" s="24">
        <v>873</v>
      </c>
      <c r="E233" s="24">
        <v>809</v>
      </c>
      <c r="F233" s="24">
        <v>733</v>
      </c>
      <c r="G233" s="24" t="s">
        <v>30</v>
      </c>
    </row>
    <row r="234" spans="1:7" x14ac:dyDescent="0.1">
      <c r="A234" s="11" t="s">
        <v>705</v>
      </c>
      <c r="B234" s="24">
        <v>1116</v>
      </c>
      <c r="C234" s="24">
        <v>1258</v>
      </c>
      <c r="D234" s="24">
        <v>1347</v>
      </c>
      <c r="E234" s="24">
        <v>1407</v>
      </c>
      <c r="F234" s="24">
        <v>1247</v>
      </c>
      <c r="G234" s="24" t="s">
        <v>30</v>
      </c>
    </row>
    <row r="235" spans="1:7" x14ac:dyDescent="0.1">
      <c r="A235" s="11"/>
      <c r="B235" s="11"/>
      <c r="C235" s="11"/>
      <c r="D235" s="11"/>
      <c r="E235" s="11"/>
      <c r="F235" s="11"/>
      <c r="G235" s="11"/>
    </row>
    <row r="236" spans="1:7" x14ac:dyDescent="0.1">
      <c r="A236" s="9" t="s">
        <v>657</v>
      </c>
      <c r="B236" s="11"/>
      <c r="C236" s="11"/>
      <c r="D236" s="11"/>
      <c r="E236" s="11"/>
      <c r="F236" s="11"/>
      <c r="G236" s="11"/>
    </row>
    <row r="237" spans="1:7" x14ac:dyDescent="0.1">
      <c r="A237" s="11" t="s">
        <v>706</v>
      </c>
      <c r="B237" s="18" t="s">
        <v>30</v>
      </c>
      <c r="C237" s="18" t="s">
        <v>30</v>
      </c>
      <c r="D237" s="18" t="s">
        <v>30</v>
      </c>
      <c r="E237" s="32">
        <v>3.6999999999999998E-2</v>
      </c>
      <c r="F237" s="32">
        <v>3.2000000000000001E-2</v>
      </c>
      <c r="G237" s="18" t="s">
        <v>30</v>
      </c>
    </row>
    <row r="238" spans="1:7" x14ac:dyDescent="0.1">
      <c r="A238" s="11" t="s">
        <v>707</v>
      </c>
      <c r="B238" s="18" t="s">
        <v>30</v>
      </c>
      <c r="C238" s="18" t="s">
        <v>30</v>
      </c>
      <c r="D238" s="18" t="s">
        <v>30</v>
      </c>
      <c r="E238" s="32">
        <v>3.6999999999999998E-2</v>
      </c>
      <c r="F238" s="32">
        <v>3.2000000000000001E-2</v>
      </c>
      <c r="G238" s="18" t="s">
        <v>30</v>
      </c>
    </row>
    <row r="239" spans="1:7" x14ac:dyDescent="0.1">
      <c r="A239" s="11" t="s">
        <v>708</v>
      </c>
      <c r="B239" s="18" t="s">
        <v>30</v>
      </c>
      <c r="C239" s="18" t="s">
        <v>30</v>
      </c>
      <c r="D239" s="18" t="s">
        <v>30</v>
      </c>
      <c r="E239" s="32">
        <v>2.7E-2</v>
      </c>
      <c r="F239" s="32">
        <v>2.5999999999999999E-2</v>
      </c>
      <c r="G239" s="18" t="s">
        <v>30</v>
      </c>
    </row>
    <row r="240" spans="1:7" x14ac:dyDescent="0.1">
      <c r="A240" s="11" t="s">
        <v>709</v>
      </c>
      <c r="B240" s="18" t="s">
        <v>30</v>
      </c>
      <c r="C240" s="18" t="s">
        <v>30</v>
      </c>
      <c r="D240" s="18" t="s">
        <v>30</v>
      </c>
      <c r="E240" s="32">
        <v>2.7E-2</v>
      </c>
      <c r="F240" s="32">
        <v>2.5999999999999999E-2</v>
      </c>
      <c r="G240" s="18" t="s">
        <v>30</v>
      </c>
    </row>
    <row r="241" spans="1:7" x14ac:dyDescent="0.1">
      <c r="A241" s="11"/>
      <c r="B241" s="11"/>
      <c r="C241" s="11"/>
      <c r="D241" s="11"/>
      <c r="E241" s="11"/>
      <c r="F241" s="11"/>
      <c r="G241" s="11"/>
    </row>
    <row r="242" spans="1:7" x14ac:dyDescent="0.1">
      <c r="A242" s="9" t="s">
        <v>664</v>
      </c>
      <c r="B242" s="11"/>
      <c r="C242" s="11"/>
      <c r="D242" s="11"/>
      <c r="E242" s="11"/>
      <c r="F242" s="11"/>
      <c r="G242" s="11"/>
    </row>
    <row r="243" spans="1:7" x14ac:dyDescent="0.1">
      <c r="A243" s="11" t="s">
        <v>711</v>
      </c>
      <c r="B243" s="24">
        <v>-847</v>
      </c>
      <c r="C243" s="24">
        <v>-626</v>
      </c>
      <c r="D243" s="24">
        <v>538</v>
      </c>
      <c r="E243" s="24">
        <v>1062</v>
      </c>
      <c r="F243" s="24">
        <v>1316</v>
      </c>
      <c r="G243" s="24" t="s">
        <v>30</v>
      </c>
    </row>
    <row r="244" spans="1:7" x14ac:dyDescent="0.1">
      <c r="A244" s="11"/>
      <c r="B244" s="11"/>
      <c r="C244" s="11"/>
      <c r="D244" s="11"/>
      <c r="E244" s="11"/>
      <c r="F244" s="11"/>
      <c r="G244" s="11"/>
    </row>
    <row r="245" spans="1:7" x14ac:dyDescent="0.1">
      <c r="A245" s="9" t="s">
        <v>666</v>
      </c>
      <c r="B245" s="11"/>
      <c r="C245" s="11"/>
      <c r="D245" s="11"/>
      <c r="E245" s="11"/>
      <c r="F245" s="11"/>
      <c r="G245" s="11"/>
    </row>
    <row r="246" spans="1:7" x14ac:dyDescent="0.1">
      <c r="A246" s="11" t="s">
        <v>712</v>
      </c>
      <c r="B246" s="24">
        <v>-847</v>
      </c>
      <c r="C246" s="24">
        <v>-626</v>
      </c>
      <c r="D246" s="24">
        <v>538</v>
      </c>
      <c r="E246" s="24">
        <v>1062</v>
      </c>
      <c r="F246" s="24">
        <v>1316</v>
      </c>
      <c r="G246" s="24" t="s">
        <v>30</v>
      </c>
    </row>
    <row r="247" spans="1:7" x14ac:dyDescent="0.1">
      <c r="A247" s="11"/>
      <c r="B247" s="11"/>
      <c r="C247" s="11"/>
      <c r="D247" s="11"/>
      <c r="E247" s="11"/>
      <c r="F247" s="11"/>
      <c r="G247" s="11"/>
    </row>
    <row r="248" spans="1:7" x14ac:dyDescent="0.1">
      <c r="A248" s="9" t="s">
        <v>674</v>
      </c>
      <c r="B248" s="11"/>
      <c r="C248" s="11"/>
      <c r="D248" s="11"/>
      <c r="E248" s="11"/>
      <c r="F248" s="11"/>
      <c r="G248" s="11"/>
    </row>
    <row r="249" spans="1:7" x14ac:dyDescent="0.1">
      <c r="A249" s="11" t="s">
        <v>676</v>
      </c>
      <c r="B249" s="34">
        <v>43830</v>
      </c>
      <c r="C249" s="34">
        <v>44196</v>
      </c>
      <c r="D249" s="34">
        <v>44561</v>
      </c>
      <c r="E249" s="34">
        <v>44926</v>
      </c>
      <c r="F249" s="34">
        <v>45291</v>
      </c>
      <c r="G249" s="18" t="s">
        <v>30</v>
      </c>
    </row>
    <row r="250" spans="1:7" x14ac:dyDescent="0.1">
      <c r="A250" s="11"/>
      <c r="B250" s="11"/>
      <c r="C250" s="11"/>
      <c r="D250" s="11"/>
      <c r="E250" s="11"/>
      <c r="F250" s="11"/>
      <c r="G250" s="11"/>
    </row>
    <row r="251" spans="1:7" x14ac:dyDescent="0.1">
      <c r="A251" s="9" t="s">
        <v>719</v>
      </c>
      <c r="B251" s="11"/>
      <c r="C251" s="11"/>
      <c r="D251" s="11"/>
      <c r="E251" s="11"/>
      <c r="F251" s="11"/>
      <c r="G251" s="11"/>
    </row>
    <row r="252" spans="1:7" x14ac:dyDescent="0.1">
      <c r="A252" s="9" t="s">
        <v>720</v>
      </c>
      <c r="B252" s="11"/>
      <c r="C252" s="11"/>
      <c r="D252" s="11"/>
      <c r="E252" s="11"/>
      <c r="F252" s="11"/>
      <c r="G252" s="11"/>
    </row>
    <row r="253" spans="1:7" x14ac:dyDescent="0.1">
      <c r="A253" s="11" t="s">
        <v>678</v>
      </c>
      <c r="B253" s="24">
        <v>484</v>
      </c>
      <c r="C253" s="24">
        <v>447</v>
      </c>
      <c r="D253" s="24">
        <v>431</v>
      </c>
      <c r="E253" s="24">
        <v>365</v>
      </c>
      <c r="F253" s="24">
        <v>348</v>
      </c>
      <c r="G253" s="24" t="s">
        <v>30</v>
      </c>
    </row>
    <row r="254" spans="1:7" x14ac:dyDescent="0.1">
      <c r="A254" s="11"/>
      <c r="B254" s="11"/>
      <c r="C254" s="11"/>
      <c r="D254" s="11"/>
      <c r="E254" s="11"/>
      <c r="F254" s="11"/>
      <c r="G254" s="11"/>
    </row>
    <row r="255" spans="1:7" x14ac:dyDescent="0.1">
      <c r="A255" s="9" t="s">
        <v>635</v>
      </c>
      <c r="B255" s="11"/>
      <c r="C255" s="11"/>
      <c r="D255" s="11"/>
      <c r="E255" s="11"/>
      <c r="F255" s="11"/>
      <c r="G255" s="11"/>
    </row>
    <row r="256" spans="1:7" x14ac:dyDescent="0.1">
      <c r="A256" s="11" t="s">
        <v>699</v>
      </c>
      <c r="B256" s="24">
        <v>14</v>
      </c>
      <c r="C256" s="24">
        <v>9</v>
      </c>
      <c r="D256" s="24">
        <v>7</v>
      </c>
      <c r="E256" s="24">
        <v>6</v>
      </c>
      <c r="F256" s="24">
        <v>4</v>
      </c>
      <c r="G256" s="24" t="s">
        <v>30</v>
      </c>
    </row>
    <row r="257" spans="1:7" x14ac:dyDescent="0.1">
      <c r="A257" s="11"/>
      <c r="B257" s="11"/>
      <c r="C257" s="11"/>
      <c r="D257" s="11"/>
      <c r="E257" s="11"/>
      <c r="F257" s="11"/>
      <c r="G257" s="11"/>
    </row>
    <row r="258" spans="1:7" x14ac:dyDescent="0.1">
      <c r="A258" s="9" t="s">
        <v>664</v>
      </c>
      <c r="B258" s="11"/>
      <c r="C258" s="11"/>
      <c r="D258" s="11"/>
      <c r="E258" s="11"/>
      <c r="F258" s="11"/>
      <c r="G258" s="11"/>
    </row>
    <row r="259" spans="1:7" x14ac:dyDescent="0.1">
      <c r="A259" s="11" t="s">
        <v>711</v>
      </c>
      <c r="B259" s="24">
        <v>-470</v>
      </c>
      <c r="C259" s="24">
        <v>-438</v>
      </c>
      <c r="D259" s="24">
        <v>-424</v>
      </c>
      <c r="E259" s="24">
        <v>-359</v>
      </c>
      <c r="F259" s="24">
        <v>-344</v>
      </c>
      <c r="G259" s="24" t="s">
        <v>30</v>
      </c>
    </row>
    <row r="260" spans="1:7" x14ac:dyDescent="0.1">
      <c r="A260" s="11"/>
      <c r="B260" s="11"/>
      <c r="C260" s="11"/>
      <c r="D260" s="11"/>
      <c r="E260" s="11"/>
      <c r="F260" s="11"/>
      <c r="G260" s="11"/>
    </row>
    <row r="261" spans="1:7" x14ac:dyDescent="0.1">
      <c r="A261" s="9" t="s">
        <v>666</v>
      </c>
      <c r="B261" s="11"/>
      <c r="C261" s="11"/>
      <c r="D261" s="11"/>
      <c r="E261" s="11"/>
      <c r="F261" s="11"/>
      <c r="G261" s="11"/>
    </row>
    <row r="262" spans="1:7" x14ac:dyDescent="0.1">
      <c r="A262" s="11" t="s">
        <v>712</v>
      </c>
      <c r="B262" s="24">
        <v>-470</v>
      </c>
      <c r="C262" s="24">
        <v>-438</v>
      </c>
      <c r="D262" s="24">
        <v>-424</v>
      </c>
      <c r="E262" s="24">
        <v>-359</v>
      </c>
      <c r="F262" s="24">
        <v>-344</v>
      </c>
      <c r="G262" s="24" t="s">
        <v>30</v>
      </c>
    </row>
    <row r="263" spans="1:7" x14ac:dyDescent="0.1">
      <c r="A263" s="11"/>
      <c r="B263" s="11"/>
      <c r="C263" s="11"/>
      <c r="D263" s="11"/>
      <c r="E263" s="11"/>
      <c r="F263" s="11"/>
      <c r="G263" s="11"/>
    </row>
    <row r="264" spans="1:7" x14ac:dyDescent="0.1">
      <c r="A264" s="9" t="s">
        <v>679</v>
      </c>
      <c r="B264" s="11"/>
      <c r="C264" s="11"/>
      <c r="D264" s="11"/>
      <c r="E264" s="11"/>
      <c r="F264" s="11"/>
      <c r="G264" s="11"/>
    </row>
    <row r="265" spans="1:7" x14ac:dyDescent="0.1">
      <c r="A265" s="11" t="s">
        <v>676</v>
      </c>
      <c r="B265" s="34">
        <v>43830</v>
      </c>
      <c r="C265" s="34">
        <v>44196</v>
      </c>
      <c r="D265" s="34">
        <v>44561</v>
      </c>
      <c r="E265" s="34">
        <v>44926</v>
      </c>
      <c r="F265" s="34">
        <v>45291</v>
      </c>
      <c r="G265" s="18" t="s">
        <v>30</v>
      </c>
    </row>
    <row r="266" spans="1:7" x14ac:dyDescent="0.1">
      <c r="A266" s="11"/>
      <c r="B266" s="11"/>
      <c r="C266" s="11"/>
      <c r="D266" s="11"/>
      <c r="E266" s="11"/>
      <c r="F266" s="11"/>
      <c r="G266" s="11"/>
    </row>
    <row r="267" spans="1:7" ht="56.25" x14ac:dyDescent="0.1">
      <c r="A267" s="40" t="s">
        <v>78</v>
      </c>
      <c r="B267" s="12"/>
      <c r="C267" s="12"/>
      <c r="D267" s="12"/>
      <c r="E267" s="12"/>
      <c r="F267" s="12"/>
      <c r="G267" s="12"/>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ED1CD-A19A-42FA-A337-508A1BB650A9}">
  <sheetPr codeName="Sheet14">
    <outlinePr summaryBelow="0" summaryRight="0"/>
    <pageSetUpPr autoPageBreaks="0"/>
  </sheetPr>
  <dimension ref="A5:IU78"/>
  <sheetViews>
    <sheetView workbookViewId="0">
      <selection activeCell="A28" sqref="A28"/>
    </sheetView>
  </sheetViews>
  <sheetFormatPr defaultColWidth="8.76171875" defaultRowHeight="10.5" x14ac:dyDescent="0.1"/>
  <cols>
    <col min="1" max="1" width="45.71484375" customWidth="1"/>
    <col min="2" max="7" width="14.83203125" customWidth="1"/>
  </cols>
  <sheetData>
    <row r="5" spans="1:255" ht="16.5" x14ac:dyDescent="0.2">
      <c r="A5" s="1" t="s">
        <v>721</v>
      </c>
    </row>
    <row r="7" spans="1:255" x14ac:dyDescent="0.1">
      <c r="A7" s="2" t="s">
        <v>722</v>
      </c>
      <c r="B7" s="3" t="s">
        <v>723</v>
      </c>
      <c r="C7" t="s">
        <v>724</v>
      </c>
      <c r="D7" s="4" t="s">
        <v>4</v>
      </c>
      <c r="E7" s="3" t="s">
        <v>83</v>
      </c>
      <c r="F7" t="s">
        <v>84</v>
      </c>
    </row>
    <row r="8" spans="1:255" x14ac:dyDescent="0.1">
      <c r="A8" s="4"/>
      <c r="B8" s="3" t="s">
        <v>85</v>
      </c>
      <c r="C8" t="s">
        <v>86</v>
      </c>
      <c r="D8" s="4" t="s">
        <v>4</v>
      </c>
      <c r="E8" s="3" t="s">
        <v>7</v>
      </c>
      <c r="F8" t="s">
        <v>8</v>
      </c>
    </row>
    <row r="9" spans="1:255" x14ac:dyDescent="0.1">
      <c r="A9" s="4"/>
      <c r="B9" s="3" t="s">
        <v>2</v>
      </c>
      <c r="C9" t="s">
        <v>87</v>
      </c>
      <c r="D9" s="4" t="s">
        <v>4</v>
      </c>
      <c r="E9" s="3" t="s">
        <v>5</v>
      </c>
      <c r="F9" t="s">
        <v>6</v>
      </c>
    </row>
    <row r="10" spans="1:255" x14ac:dyDescent="0.1">
      <c r="A10" s="4"/>
      <c r="B10" s="3" t="s">
        <v>9</v>
      </c>
      <c r="C10" t="s">
        <v>10</v>
      </c>
      <c r="D10" s="4" t="s">
        <v>4</v>
      </c>
      <c r="E10" s="3" t="s">
        <v>11</v>
      </c>
      <c r="F10" s="5" t="s">
        <v>12</v>
      </c>
    </row>
    <row r="13" spans="1:255" x14ac:dyDescent="0.1">
      <c r="A13" s="6" t="s">
        <v>725</v>
      </c>
      <c r="B13" s="6"/>
      <c r="C13" s="6"/>
      <c r="D13" s="6"/>
      <c r="E13" s="6"/>
      <c r="F13" s="6"/>
      <c r="G13" s="6"/>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71"/>
      <c r="BN13" s="71"/>
      <c r="BO13" s="71"/>
      <c r="BP13" s="71"/>
      <c r="BQ13" s="71"/>
      <c r="BR13" s="71"/>
      <c r="BS13" s="71"/>
      <c r="BT13" s="71"/>
      <c r="BU13" s="71"/>
      <c r="BV13" s="71"/>
      <c r="BW13" s="71"/>
      <c r="BX13" s="71"/>
      <c r="BY13" s="71"/>
      <c r="BZ13" s="71"/>
      <c r="CA13" s="71"/>
      <c r="CB13" s="71"/>
      <c r="CC13" s="71"/>
      <c r="CD13" s="71"/>
      <c r="CE13" s="71"/>
      <c r="CF13" s="71"/>
      <c r="CG13" s="71"/>
      <c r="CH13" s="71"/>
      <c r="CI13" s="71"/>
      <c r="CJ13" s="71"/>
      <c r="CK13" s="71"/>
      <c r="CL13" s="71"/>
      <c r="CM13" s="71"/>
      <c r="CN13" s="71"/>
      <c r="CO13" s="71"/>
      <c r="CP13" s="71"/>
      <c r="CQ13" s="71"/>
      <c r="CR13" s="71"/>
      <c r="CS13" s="71"/>
      <c r="CT13" s="71"/>
      <c r="CU13" s="71"/>
      <c r="CV13" s="71"/>
      <c r="CW13" s="71"/>
      <c r="CX13" s="71"/>
      <c r="CY13" s="71"/>
      <c r="CZ13" s="71"/>
      <c r="DA13" s="71"/>
      <c r="DB13" s="71"/>
      <c r="DC13" s="71"/>
      <c r="DD13" s="71"/>
      <c r="DE13" s="71"/>
      <c r="DF13" s="71"/>
      <c r="DG13" s="71"/>
      <c r="DH13" s="71"/>
      <c r="DI13" s="71"/>
      <c r="DJ13" s="71"/>
      <c r="DK13" s="71"/>
      <c r="DL13" s="71"/>
      <c r="DM13" s="71"/>
      <c r="DN13" s="71"/>
      <c r="DO13" s="71"/>
      <c r="DP13" s="71"/>
      <c r="DQ13" s="71"/>
      <c r="DR13" s="71"/>
      <c r="DS13" s="71"/>
      <c r="DT13" s="71"/>
      <c r="DU13" s="71"/>
      <c r="DV13" s="71"/>
      <c r="DW13" s="71"/>
      <c r="DX13" s="71"/>
      <c r="DY13" s="71"/>
      <c r="DZ13" s="71"/>
      <c r="EA13" s="71"/>
      <c r="EB13" s="71"/>
      <c r="EC13" s="71"/>
      <c r="ED13" s="71"/>
      <c r="EE13" s="71"/>
      <c r="EF13" s="71"/>
      <c r="EG13" s="71"/>
      <c r="EH13" s="71"/>
      <c r="EI13" s="71"/>
      <c r="EJ13" s="71"/>
      <c r="EK13" s="71"/>
      <c r="EL13" s="71"/>
      <c r="EM13" s="71"/>
      <c r="EN13" s="71"/>
      <c r="EO13" s="71"/>
      <c r="EP13" s="71"/>
      <c r="EQ13" s="71"/>
      <c r="ER13" s="71"/>
      <c r="ES13" s="71"/>
      <c r="ET13" s="71"/>
      <c r="EU13" s="71"/>
      <c r="EV13" s="71"/>
      <c r="EW13" s="71"/>
      <c r="EX13" s="71"/>
      <c r="EY13" s="71"/>
      <c r="EZ13" s="71"/>
      <c r="FA13" s="71"/>
      <c r="FB13" s="71"/>
      <c r="FC13" s="71"/>
      <c r="FD13" s="71"/>
      <c r="FE13" s="71"/>
      <c r="FF13" s="71"/>
      <c r="FG13" s="71"/>
      <c r="FH13" s="71"/>
      <c r="FI13" s="71"/>
      <c r="FJ13" s="71"/>
      <c r="FK13" s="71"/>
      <c r="FL13" s="71"/>
      <c r="FM13" s="71"/>
      <c r="FN13" s="71"/>
      <c r="FO13" s="71"/>
      <c r="FP13" s="71"/>
      <c r="FQ13" s="71"/>
      <c r="FR13" s="71"/>
      <c r="FS13" s="71"/>
      <c r="FT13" s="71"/>
      <c r="FU13" s="71"/>
      <c r="FV13" s="71"/>
      <c r="FW13" s="71"/>
      <c r="FX13" s="71"/>
      <c r="FY13" s="71"/>
      <c r="FZ13" s="71"/>
      <c r="GA13" s="71"/>
      <c r="GB13" s="71"/>
      <c r="GC13" s="71"/>
      <c r="GD13" s="71"/>
      <c r="GE13" s="71"/>
      <c r="GF13" s="71"/>
      <c r="GG13" s="71"/>
      <c r="GH13" s="71"/>
      <c r="GI13" s="71"/>
      <c r="GJ13" s="71"/>
      <c r="GK13" s="71"/>
      <c r="GL13" s="71"/>
      <c r="GM13" s="71"/>
      <c r="GN13" s="71"/>
      <c r="GO13" s="71"/>
      <c r="GP13" s="71"/>
      <c r="GQ13" s="71"/>
      <c r="GR13" s="71"/>
      <c r="GS13" s="71"/>
      <c r="GT13" s="71"/>
      <c r="GU13" s="71"/>
      <c r="GV13" s="71"/>
      <c r="GW13" s="71"/>
      <c r="GX13" s="71"/>
      <c r="GY13" s="71"/>
      <c r="GZ13" s="71"/>
      <c r="HA13" s="71"/>
      <c r="HB13" s="71"/>
      <c r="HC13" s="71"/>
      <c r="HD13" s="71"/>
      <c r="HE13" s="71"/>
      <c r="HF13" s="71"/>
      <c r="HG13" s="71"/>
      <c r="HH13" s="71"/>
      <c r="HI13" s="71"/>
      <c r="HJ13" s="71"/>
      <c r="HK13" s="71"/>
      <c r="HL13" s="71"/>
      <c r="HM13" s="71"/>
      <c r="HN13" s="71"/>
      <c r="HO13" s="71"/>
      <c r="HP13" s="71"/>
      <c r="HQ13" s="71"/>
      <c r="HR13" s="71"/>
      <c r="HS13" s="71"/>
      <c r="HT13" s="71"/>
      <c r="HU13" s="71"/>
      <c r="HV13" s="71"/>
      <c r="HW13" s="71"/>
      <c r="HX13" s="71"/>
      <c r="HY13" s="71"/>
      <c r="HZ13" s="71"/>
      <c r="IA13" s="71"/>
      <c r="IB13" s="71"/>
      <c r="IC13" s="71"/>
      <c r="ID13" s="71"/>
      <c r="IE13" s="71"/>
      <c r="IF13" s="71"/>
      <c r="IG13" s="71"/>
      <c r="IH13" s="71"/>
      <c r="II13" s="71"/>
      <c r="IJ13" s="71"/>
      <c r="IK13" s="71"/>
      <c r="IL13" s="71"/>
      <c r="IM13" s="71"/>
      <c r="IN13" s="71"/>
      <c r="IO13" s="71"/>
      <c r="IP13" s="71"/>
      <c r="IQ13" s="71"/>
      <c r="IR13" s="71"/>
      <c r="IS13" s="71"/>
      <c r="IT13" s="71"/>
      <c r="IU13" s="71"/>
    </row>
    <row r="14" spans="1:255" ht="28.5" x14ac:dyDescent="0.1">
      <c r="A14" s="7" t="s">
        <v>16</v>
      </c>
      <c r="B14" s="13" t="s">
        <v>91</v>
      </c>
      <c r="C14" s="13" t="s">
        <v>92</v>
      </c>
      <c r="D14" s="13" t="s">
        <v>93</v>
      </c>
      <c r="E14" s="13" t="s">
        <v>94</v>
      </c>
      <c r="F14" s="13" t="s">
        <v>95</v>
      </c>
      <c r="G14" s="13" t="s">
        <v>96</v>
      </c>
    </row>
    <row r="15" spans="1:255" x14ac:dyDescent="0.1">
      <c r="A15" s="8" t="s">
        <v>25</v>
      </c>
      <c r="B15" s="14" t="s">
        <v>97</v>
      </c>
      <c r="C15" s="14" t="s">
        <v>97</v>
      </c>
      <c r="D15" s="14" t="s">
        <v>97</v>
      </c>
      <c r="E15" s="14" t="s">
        <v>97</v>
      </c>
      <c r="F15" s="14" t="s">
        <v>97</v>
      </c>
      <c r="G15" s="14" t="s">
        <v>97</v>
      </c>
    </row>
    <row r="16" spans="1:255" x14ac:dyDescent="0.1">
      <c r="A16" s="9" t="s">
        <v>726</v>
      </c>
      <c r="B16" s="11"/>
      <c r="C16" s="11"/>
      <c r="D16" s="11"/>
      <c r="E16" s="11"/>
      <c r="F16" s="11"/>
      <c r="G16" s="11"/>
    </row>
    <row r="17" spans="1:7" x14ac:dyDescent="0.1">
      <c r="A17" s="11" t="s">
        <v>727</v>
      </c>
      <c r="B17" s="24" t="s">
        <v>30</v>
      </c>
      <c r="C17" s="24">
        <v>9082</v>
      </c>
      <c r="D17" s="24">
        <v>10138</v>
      </c>
      <c r="E17" s="24">
        <v>12250</v>
      </c>
      <c r="F17" s="24">
        <v>12466</v>
      </c>
      <c r="G17" s="24">
        <v>13157</v>
      </c>
    </row>
    <row r="18" spans="1:7" x14ac:dyDescent="0.1">
      <c r="A18" s="11" t="s">
        <v>728</v>
      </c>
      <c r="B18" s="24" t="s">
        <v>30</v>
      </c>
      <c r="C18" s="24">
        <v>12042</v>
      </c>
      <c r="D18" s="24">
        <v>11763</v>
      </c>
      <c r="E18" s="24">
        <v>13636</v>
      </c>
      <c r="F18" s="24">
        <v>13829</v>
      </c>
      <c r="G18" s="24">
        <v>13618</v>
      </c>
    </row>
    <row r="19" spans="1:7" x14ac:dyDescent="0.1">
      <c r="A19" s="11" t="s">
        <v>729</v>
      </c>
      <c r="B19" s="24">
        <v>10825</v>
      </c>
      <c r="C19" s="24">
        <v>10460</v>
      </c>
      <c r="D19" s="24">
        <v>10572</v>
      </c>
      <c r="E19" s="24">
        <v>12401</v>
      </c>
      <c r="F19" s="24">
        <v>12181</v>
      </c>
      <c r="G19" s="24">
        <v>12352</v>
      </c>
    </row>
    <row r="20" spans="1:7" x14ac:dyDescent="0.1">
      <c r="A20" s="11" t="s">
        <v>730</v>
      </c>
      <c r="B20" s="24" t="s">
        <v>30</v>
      </c>
      <c r="C20" s="24">
        <v>12486</v>
      </c>
      <c r="D20" s="24">
        <v>13104</v>
      </c>
      <c r="E20" s="24">
        <v>13898</v>
      </c>
      <c r="F20" s="24">
        <v>13204</v>
      </c>
      <c r="G20" s="24">
        <v>13352</v>
      </c>
    </row>
    <row r="21" spans="1:7" x14ac:dyDescent="0.1">
      <c r="A21" s="11" t="s">
        <v>731</v>
      </c>
      <c r="B21" s="24" t="s">
        <v>30</v>
      </c>
      <c r="C21" s="24">
        <v>6654</v>
      </c>
      <c r="D21" s="24">
        <v>6867</v>
      </c>
      <c r="E21" s="24">
        <v>7888</v>
      </c>
      <c r="F21" s="24">
        <v>7924</v>
      </c>
      <c r="G21" s="24">
        <v>8282</v>
      </c>
    </row>
    <row r="22" spans="1:7" x14ac:dyDescent="0.1">
      <c r="A22" s="11" t="s">
        <v>732</v>
      </c>
      <c r="B22" s="24">
        <v>21868</v>
      </c>
      <c r="C22" s="24" t="s">
        <v>30</v>
      </c>
      <c r="D22" s="24" t="s">
        <v>30</v>
      </c>
      <c r="E22" s="24" t="s">
        <v>30</v>
      </c>
      <c r="F22" s="24" t="s">
        <v>30</v>
      </c>
      <c r="G22" s="24" t="s">
        <v>30</v>
      </c>
    </row>
    <row r="23" spans="1:7" x14ac:dyDescent="0.1">
      <c r="A23" s="11" t="s">
        <v>733</v>
      </c>
      <c r="B23" s="24">
        <v>19287</v>
      </c>
      <c r="C23" s="24" t="s">
        <v>30</v>
      </c>
      <c r="D23" s="24" t="s">
        <v>30</v>
      </c>
      <c r="E23" s="24" t="s">
        <v>30</v>
      </c>
      <c r="F23" s="24" t="s">
        <v>30</v>
      </c>
      <c r="G23" s="24" t="s">
        <v>30</v>
      </c>
    </row>
    <row r="24" spans="1:7" x14ac:dyDescent="0.1">
      <c r="A24" s="9" t="s">
        <v>734</v>
      </c>
      <c r="B24" s="15">
        <v>51980</v>
      </c>
      <c r="C24" s="15">
        <v>50724</v>
      </c>
      <c r="D24" s="15">
        <v>52444</v>
      </c>
      <c r="E24" s="15">
        <v>60073</v>
      </c>
      <c r="F24" s="15">
        <v>59604</v>
      </c>
      <c r="G24" s="15">
        <v>60761</v>
      </c>
    </row>
    <row r="25" spans="1:7" x14ac:dyDescent="0.1">
      <c r="A25" s="11"/>
      <c r="B25" s="11"/>
      <c r="C25" s="11"/>
      <c r="D25" s="11"/>
      <c r="E25" s="11"/>
      <c r="F25" s="11"/>
      <c r="G25" s="11"/>
    </row>
    <row r="26" spans="1:7" x14ac:dyDescent="0.1">
      <c r="A26" s="9" t="s">
        <v>735</v>
      </c>
      <c r="B26" s="11"/>
      <c r="C26" s="11"/>
      <c r="D26" s="11"/>
      <c r="E26" s="11"/>
      <c r="F26" s="11"/>
      <c r="G26" s="11"/>
    </row>
    <row r="27" spans="1:7" x14ac:dyDescent="0.1">
      <c r="A27" s="11" t="s">
        <v>727</v>
      </c>
      <c r="B27" s="24" t="s">
        <v>30</v>
      </c>
      <c r="C27" s="24">
        <v>1852</v>
      </c>
      <c r="D27" s="24">
        <v>2237</v>
      </c>
      <c r="E27" s="24">
        <v>2292</v>
      </c>
      <c r="F27" s="24">
        <v>2331</v>
      </c>
      <c r="G27" s="24">
        <v>2552</v>
      </c>
    </row>
    <row r="28" spans="1:7" x14ac:dyDescent="0.1">
      <c r="A28" s="11" t="s">
        <v>728</v>
      </c>
      <c r="B28" s="24" t="s">
        <v>30</v>
      </c>
      <c r="C28" s="24">
        <v>2739</v>
      </c>
      <c r="D28" s="24">
        <v>2505</v>
      </c>
      <c r="E28" s="24">
        <v>2679</v>
      </c>
      <c r="F28" s="24">
        <v>2792</v>
      </c>
      <c r="G28" s="24">
        <v>3014</v>
      </c>
    </row>
    <row r="29" spans="1:7" x14ac:dyDescent="0.1">
      <c r="A29" s="11" t="s">
        <v>729</v>
      </c>
      <c r="B29" s="24">
        <v>1605</v>
      </c>
      <c r="C29" s="24">
        <v>1519</v>
      </c>
      <c r="D29" s="24">
        <v>1417</v>
      </c>
      <c r="E29" s="24">
        <v>1344</v>
      </c>
      <c r="F29" s="24">
        <v>1496</v>
      </c>
      <c r="G29" s="24">
        <v>1785</v>
      </c>
    </row>
    <row r="30" spans="1:7" x14ac:dyDescent="0.1">
      <c r="A30" s="11" t="s">
        <v>730</v>
      </c>
      <c r="B30" s="24" t="s">
        <v>30</v>
      </c>
      <c r="C30" s="24">
        <v>2365</v>
      </c>
      <c r="D30" s="24">
        <v>2525</v>
      </c>
      <c r="E30" s="24">
        <v>2449</v>
      </c>
      <c r="F30" s="24">
        <v>2460</v>
      </c>
      <c r="G30" s="24">
        <v>2847</v>
      </c>
    </row>
    <row r="31" spans="1:7" x14ac:dyDescent="0.1">
      <c r="A31" s="11" t="s">
        <v>731</v>
      </c>
      <c r="B31" s="24" t="s">
        <v>30</v>
      </c>
      <c r="C31" s="24">
        <v>892</v>
      </c>
      <c r="D31" s="24">
        <v>952</v>
      </c>
      <c r="E31" s="24">
        <v>919</v>
      </c>
      <c r="F31" s="24">
        <v>852</v>
      </c>
      <c r="G31" s="24">
        <v>981</v>
      </c>
    </row>
    <row r="32" spans="1:7" x14ac:dyDescent="0.1">
      <c r="A32" s="11" t="s">
        <v>732</v>
      </c>
      <c r="B32" s="24">
        <v>4960</v>
      </c>
      <c r="C32" s="24" t="s">
        <v>30</v>
      </c>
      <c r="D32" s="24" t="s">
        <v>30</v>
      </c>
      <c r="E32" s="24" t="s">
        <v>30</v>
      </c>
      <c r="F32" s="24" t="s">
        <v>30</v>
      </c>
      <c r="G32" s="24" t="s">
        <v>30</v>
      </c>
    </row>
    <row r="33" spans="1:7" x14ac:dyDescent="0.1">
      <c r="A33" s="11" t="s">
        <v>733</v>
      </c>
      <c r="B33" s="24">
        <v>3382</v>
      </c>
      <c r="C33" s="24" t="s">
        <v>30</v>
      </c>
      <c r="D33" s="24" t="s">
        <v>30</v>
      </c>
      <c r="E33" s="24" t="s">
        <v>30</v>
      </c>
      <c r="F33" s="24" t="s">
        <v>30</v>
      </c>
      <c r="G33" s="24" t="s">
        <v>30</v>
      </c>
    </row>
    <row r="34" spans="1:7" x14ac:dyDescent="0.1">
      <c r="A34" s="9" t="s">
        <v>736</v>
      </c>
      <c r="B34" s="15">
        <v>9947</v>
      </c>
      <c r="C34" s="15">
        <v>9367</v>
      </c>
      <c r="D34" s="15">
        <v>9636</v>
      </c>
      <c r="E34" s="15">
        <v>9683</v>
      </c>
      <c r="F34" s="15">
        <v>9931</v>
      </c>
      <c r="G34" s="15">
        <v>11179</v>
      </c>
    </row>
    <row r="35" spans="1:7" x14ac:dyDescent="0.1">
      <c r="A35" s="11"/>
      <c r="B35" s="11"/>
      <c r="C35" s="11"/>
      <c r="D35" s="11"/>
      <c r="E35" s="11"/>
      <c r="F35" s="11"/>
      <c r="G35" s="11"/>
    </row>
    <row r="36" spans="1:7" x14ac:dyDescent="0.1">
      <c r="A36" s="9" t="s">
        <v>737</v>
      </c>
      <c r="B36" s="11"/>
      <c r="C36" s="11"/>
      <c r="D36" s="11"/>
      <c r="E36" s="11"/>
      <c r="F36" s="11"/>
      <c r="G36" s="11"/>
    </row>
    <row r="37" spans="1:7" x14ac:dyDescent="0.1">
      <c r="A37" s="11" t="s">
        <v>727</v>
      </c>
      <c r="B37" s="24" t="s">
        <v>30</v>
      </c>
      <c r="C37" s="24">
        <v>308</v>
      </c>
      <c r="D37" s="24">
        <v>256</v>
      </c>
      <c r="E37" s="24">
        <v>282</v>
      </c>
      <c r="F37" s="24">
        <v>257</v>
      </c>
      <c r="G37" s="24" t="s">
        <v>30</v>
      </c>
    </row>
    <row r="38" spans="1:7" x14ac:dyDescent="0.1">
      <c r="A38" s="11" t="s">
        <v>728</v>
      </c>
      <c r="B38" s="24" t="s">
        <v>30</v>
      </c>
      <c r="C38" s="24">
        <v>405</v>
      </c>
      <c r="D38" s="24">
        <v>368</v>
      </c>
      <c r="E38" s="24">
        <v>350</v>
      </c>
      <c r="F38" s="24">
        <v>328</v>
      </c>
      <c r="G38" s="24" t="s">
        <v>30</v>
      </c>
    </row>
    <row r="39" spans="1:7" x14ac:dyDescent="0.1">
      <c r="A39" s="11" t="s">
        <v>729</v>
      </c>
      <c r="B39" s="24">
        <v>369</v>
      </c>
      <c r="C39" s="24">
        <v>369</v>
      </c>
      <c r="D39" s="24">
        <v>304</v>
      </c>
      <c r="E39" s="24">
        <v>327</v>
      </c>
      <c r="F39" s="24">
        <v>279</v>
      </c>
      <c r="G39" s="24" t="s">
        <v>30</v>
      </c>
    </row>
    <row r="40" spans="1:7" x14ac:dyDescent="0.1">
      <c r="A40" s="11" t="s">
        <v>730</v>
      </c>
      <c r="B40" s="24" t="s">
        <v>30</v>
      </c>
      <c r="C40" s="24">
        <v>485</v>
      </c>
      <c r="D40" s="24">
        <v>413</v>
      </c>
      <c r="E40" s="24">
        <v>349</v>
      </c>
      <c r="F40" s="24">
        <v>283</v>
      </c>
      <c r="G40" s="24" t="s">
        <v>30</v>
      </c>
    </row>
    <row r="41" spans="1:7" x14ac:dyDescent="0.1">
      <c r="A41" s="11" t="s">
        <v>731</v>
      </c>
      <c r="B41" s="24" t="s">
        <v>30</v>
      </c>
      <c r="C41" s="24">
        <v>451</v>
      </c>
      <c r="D41" s="24">
        <v>405</v>
      </c>
      <c r="E41" s="24">
        <v>417</v>
      </c>
      <c r="F41" s="24">
        <v>431</v>
      </c>
      <c r="G41" s="24" t="s">
        <v>30</v>
      </c>
    </row>
    <row r="42" spans="1:7" x14ac:dyDescent="0.1">
      <c r="A42" s="11" t="s">
        <v>732</v>
      </c>
      <c r="B42" s="24">
        <v>693</v>
      </c>
      <c r="C42" s="24" t="s">
        <v>30</v>
      </c>
      <c r="D42" s="24" t="s">
        <v>30</v>
      </c>
      <c r="E42" s="24" t="s">
        <v>30</v>
      </c>
      <c r="F42" s="24" t="s">
        <v>30</v>
      </c>
      <c r="G42" s="24" t="s">
        <v>30</v>
      </c>
    </row>
    <row r="43" spans="1:7" x14ac:dyDescent="0.1">
      <c r="A43" s="11" t="s">
        <v>733</v>
      </c>
      <c r="B43" s="24">
        <v>902</v>
      </c>
      <c r="C43" s="24" t="s">
        <v>30</v>
      </c>
      <c r="D43" s="24" t="s">
        <v>30</v>
      </c>
      <c r="E43" s="24" t="s">
        <v>30</v>
      </c>
      <c r="F43" s="24" t="s">
        <v>30</v>
      </c>
      <c r="G43" s="24" t="s">
        <v>30</v>
      </c>
    </row>
    <row r="44" spans="1:7" x14ac:dyDescent="0.1">
      <c r="A44" s="9" t="s">
        <v>738</v>
      </c>
      <c r="B44" s="15">
        <v>1964</v>
      </c>
      <c r="C44" s="15">
        <v>2018</v>
      </c>
      <c r="D44" s="15">
        <v>1746</v>
      </c>
      <c r="E44" s="15">
        <v>1725</v>
      </c>
      <c r="F44" s="15">
        <v>1578</v>
      </c>
      <c r="G44" s="15" t="s">
        <v>30</v>
      </c>
    </row>
    <row r="45" spans="1:7" x14ac:dyDescent="0.1">
      <c r="A45" s="11"/>
      <c r="B45" s="11"/>
      <c r="C45" s="11"/>
      <c r="D45" s="11"/>
      <c r="E45" s="11"/>
      <c r="F45" s="11"/>
      <c r="G45" s="11"/>
    </row>
    <row r="46" spans="1:7" x14ac:dyDescent="0.1">
      <c r="A46" s="11"/>
      <c r="B46" s="11" t="s">
        <v>37</v>
      </c>
      <c r="C46" s="11" t="s">
        <v>37</v>
      </c>
      <c r="D46" s="11" t="s">
        <v>37</v>
      </c>
      <c r="E46" s="11" t="s">
        <v>37</v>
      </c>
      <c r="F46" s="11" t="s">
        <v>37</v>
      </c>
      <c r="G46" s="11" t="s">
        <v>37</v>
      </c>
    </row>
    <row r="47" spans="1:7" x14ac:dyDescent="0.1">
      <c r="A47" s="11" t="s">
        <v>157</v>
      </c>
      <c r="B47" s="34">
        <v>44629</v>
      </c>
      <c r="C47" s="34">
        <v>44994</v>
      </c>
      <c r="D47" s="34">
        <v>45351</v>
      </c>
      <c r="E47" s="34">
        <v>45351</v>
      </c>
      <c r="F47" s="34">
        <v>45351</v>
      </c>
      <c r="G47" s="34">
        <v>45701</v>
      </c>
    </row>
    <row r="48" spans="1:7" x14ac:dyDescent="0.1">
      <c r="A48" s="12"/>
      <c r="B48" s="12"/>
      <c r="C48" s="12"/>
      <c r="D48" s="12"/>
      <c r="E48" s="12"/>
      <c r="F48" s="12"/>
      <c r="G48" s="12"/>
    </row>
    <row r="50" spans="1:255" x14ac:dyDescent="0.1">
      <c r="A50" s="6" t="s">
        <v>739</v>
      </c>
      <c r="B50" s="6"/>
      <c r="C50" s="6"/>
      <c r="D50" s="6"/>
      <c r="E50" s="6"/>
      <c r="F50" s="6"/>
      <c r="G50" s="6"/>
      <c r="H50" s="71"/>
      <c r="I50" s="71"/>
      <c r="J50" s="71"/>
      <c r="K50" s="71"/>
      <c r="L50" s="71"/>
      <c r="M50" s="71"/>
      <c r="N50" s="71"/>
      <c r="O50" s="71"/>
      <c r="P50" s="71"/>
      <c r="Q50" s="71"/>
      <c r="R50" s="71"/>
      <c r="S50" s="71"/>
      <c r="T50" s="71"/>
      <c r="U50" s="71"/>
      <c r="V50" s="71"/>
      <c r="W50" s="71"/>
      <c r="X50" s="71"/>
      <c r="Y50" s="71"/>
      <c r="Z50" s="71"/>
      <c r="AA50" s="71"/>
      <c r="AB50" s="71"/>
      <c r="AC50" s="71"/>
      <c r="AD50" s="71"/>
      <c r="AE50" s="71"/>
      <c r="AF50" s="71"/>
      <c r="AG50" s="71"/>
      <c r="AH50" s="71"/>
      <c r="AI50" s="71"/>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c r="BK50" s="71"/>
      <c r="BL50" s="71"/>
      <c r="BM50" s="71"/>
      <c r="BN50" s="71"/>
      <c r="BO50" s="71"/>
      <c r="BP50" s="71"/>
      <c r="BQ50" s="71"/>
      <c r="BR50" s="71"/>
      <c r="BS50" s="71"/>
      <c r="BT50" s="71"/>
      <c r="BU50" s="71"/>
      <c r="BV50" s="71"/>
      <c r="BW50" s="71"/>
      <c r="BX50" s="71"/>
      <c r="BY50" s="71"/>
      <c r="BZ50" s="71"/>
      <c r="CA50" s="71"/>
      <c r="CB50" s="71"/>
      <c r="CC50" s="71"/>
      <c r="CD50" s="71"/>
      <c r="CE50" s="71"/>
      <c r="CF50" s="71"/>
      <c r="CG50" s="71"/>
      <c r="CH50" s="71"/>
      <c r="CI50" s="71"/>
      <c r="CJ50" s="71"/>
      <c r="CK50" s="71"/>
      <c r="CL50" s="71"/>
      <c r="CM50" s="71"/>
      <c r="CN50" s="71"/>
      <c r="CO50" s="71"/>
      <c r="CP50" s="71"/>
      <c r="CQ50" s="71"/>
      <c r="CR50" s="71"/>
      <c r="CS50" s="71"/>
      <c r="CT50" s="71"/>
      <c r="CU50" s="71"/>
      <c r="CV50" s="71"/>
      <c r="CW50" s="71"/>
      <c r="CX50" s="71"/>
      <c r="CY50" s="71"/>
      <c r="CZ50" s="71"/>
      <c r="DA50" s="71"/>
      <c r="DB50" s="71"/>
      <c r="DC50" s="71"/>
      <c r="DD50" s="71"/>
      <c r="DE50" s="71"/>
      <c r="DF50" s="71"/>
      <c r="DG50" s="71"/>
      <c r="DH50" s="71"/>
      <c r="DI50" s="71"/>
      <c r="DJ50" s="71"/>
      <c r="DK50" s="71"/>
      <c r="DL50" s="71"/>
      <c r="DM50" s="71"/>
      <c r="DN50" s="71"/>
      <c r="DO50" s="71"/>
      <c r="DP50" s="71"/>
      <c r="DQ50" s="71"/>
      <c r="DR50" s="71"/>
      <c r="DS50" s="71"/>
      <c r="DT50" s="71"/>
      <c r="DU50" s="71"/>
      <c r="DV50" s="71"/>
      <c r="DW50" s="71"/>
      <c r="DX50" s="71"/>
      <c r="DY50" s="71"/>
      <c r="DZ50" s="71"/>
      <c r="EA50" s="71"/>
      <c r="EB50" s="71"/>
      <c r="EC50" s="71"/>
      <c r="ED50" s="71"/>
      <c r="EE50" s="71"/>
      <c r="EF50" s="71"/>
      <c r="EG50" s="71"/>
      <c r="EH50" s="71"/>
      <c r="EI50" s="71"/>
      <c r="EJ50" s="71"/>
      <c r="EK50" s="71"/>
      <c r="EL50" s="71"/>
      <c r="EM50" s="71"/>
      <c r="EN50" s="71"/>
      <c r="EO50" s="71"/>
      <c r="EP50" s="71"/>
      <c r="EQ50" s="71"/>
      <c r="ER50" s="71"/>
      <c r="ES50" s="71"/>
      <c r="ET50" s="71"/>
      <c r="EU50" s="71"/>
      <c r="EV50" s="71"/>
      <c r="EW50" s="71"/>
      <c r="EX50" s="71"/>
      <c r="EY50" s="71"/>
      <c r="EZ50" s="71"/>
      <c r="FA50" s="71"/>
      <c r="FB50" s="71"/>
      <c r="FC50" s="71"/>
      <c r="FD50" s="71"/>
      <c r="FE50" s="71"/>
      <c r="FF50" s="71"/>
      <c r="FG50" s="71"/>
      <c r="FH50" s="71"/>
      <c r="FI50" s="71"/>
      <c r="FJ50" s="71"/>
      <c r="FK50" s="71"/>
      <c r="FL50" s="71"/>
      <c r="FM50" s="71"/>
      <c r="FN50" s="71"/>
      <c r="FO50" s="71"/>
      <c r="FP50" s="71"/>
      <c r="FQ50" s="71"/>
      <c r="FR50" s="71"/>
      <c r="FS50" s="71"/>
      <c r="FT50" s="71"/>
      <c r="FU50" s="71"/>
      <c r="FV50" s="71"/>
      <c r="FW50" s="71"/>
      <c r="FX50" s="71"/>
      <c r="FY50" s="71"/>
      <c r="FZ50" s="71"/>
      <c r="GA50" s="71"/>
      <c r="GB50" s="71"/>
      <c r="GC50" s="71"/>
      <c r="GD50" s="71"/>
      <c r="GE50" s="71"/>
      <c r="GF50" s="71"/>
      <c r="GG50" s="71"/>
      <c r="GH50" s="71"/>
      <c r="GI50" s="71"/>
      <c r="GJ50" s="71"/>
      <c r="GK50" s="71"/>
      <c r="GL50" s="71"/>
      <c r="GM50" s="71"/>
      <c r="GN50" s="71"/>
      <c r="GO50" s="71"/>
      <c r="GP50" s="71"/>
      <c r="GQ50" s="71"/>
      <c r="GR50" s="71"/>
      <c r="GS50" s="71"/>
      <c r="GT50" s="71"/>
      <c r="GU50" s="71"/>
      <c r="GV50" s="71"/>
      <c r="GW50" s="71"/>
      <c r="GX50" s="71"/>
      <c r="GY50" s="71"/>
      <c r="GZ50" s="71"/>
      <c r="HA50" s="71"/>
      <c r="HB50" s="71"/>
      <c r="HC50" s="71"/>
      <c r="HD50" s="71"/>
      <c r="HE50" s="71"/>
      <c r="HF50" s="71"/>
      <c r="HG50" s="71"/>
      <c r="HH50" s="71"/>
      <c r="HI50" s="71"/>
      <c r="HJ50" s="71"/>
      <c r="HK50" s="71"/>
      <c r="HL50" s="71"/>
      <c r="HM50" s="71"/>
      <c r="HN50" s="71"/>
      <c r="HO50" s="71"/>
      <c r="HP50" s="71"/>
      <c r="HQ50" s="71"/>
      <c r="HR50" s="71"/>
      <c r="HS50" s="71"/>
      <c r="HT50" s="71"/>
      <c r="HU50" s="71"/>
      <c r="HV50" s="71"/>
      <c r="HW50" s="71"/>
      <c r="HX50" s="71"/>
      <c r="HY50" s="71"/>
      <c r="HZ50" s="71"/>
      <c r="IA50" s="71"/>
      <c r="IB50" s="71"/>
      <c r="IC50" s="71"/>
      <c r="ID50" s="71"/>
      <c r="IE50" s="71"/>
      <c r="IF50" s="71"/>
      <c r="IG50" s="71"/>
      <c r="IH50" s="71"/>
      <c r="II50" s="71"/>
      <c r="IJ50" s="71"/>
      <c r="IK50" s="71"/>
      <c r="IL50" s="71"/>
      <c r="IM50" s="71"/>
      <c r="IN50" s="71"/>
      <c r="IO50" s="71"/>
      <c r="IP50" s="71"/>
      <c r="IQ50" s="71"/>
      <c r="IR50" s="71"/>
      <c r="IS50" s="71"/>
      <c r="IT50" s="71"/>
      <c r="IU50" s="71"/>
    </row>
    <row r="51" spans="1:255" ht="28.5" x14ac:dyDescent="0.1">
      <c r="A51" s="7" t="s">
        <v>16</v>
      </c>
      <c r="B51" s="13" t="s">
        <v>91</v>
      </c>
      <c r="C51" s="13" t="s">
        <v>92</v>
      </c>
      <c r="D51" s="13" t="s">
        <v>93</v>
      </c>
      <c r="E51" s="13" t="s">
        <v>94</v>
      </c>
      <c r="F51" s="13" t="s">
        <v>95</v>
      </c>
      <c r="G51" s="13" t="s">
        <v>96</v>
      </c>
    </row>
    <row r="52" spans="1:255" x14ac:dyDescent="0.1">
      <c r="A52" s="8" t="s">
        <v>25</v>
      </c>
      <c r="B52" s="14" t="s">
        <v>97</v>
      </c>
      <c r="C52" s="14" t="s">
        <v>97</v>
      </c>
      <c r="D52" s="14" t="s">
        <v>97</v>
      </c>
      <c r="E52" s="14" t="s">
        <v>97</v>
      </c>
      <c r="F52" s="14" t="s">
        <v>97</v>
      </c>
      <c r="G52" s="14" t="s">
        <v>97</v>
      </c>
    </row>
    <row r="53" spans="1:255" x14ac:dyDescent="0.1">
      <c r="A53" s="9" t="s">
        <v>726</v>
      </c>
      <c r="B53" s="11"/>
      <c r="C53" s="11"/>
      <c r="D53" s="11"/>
      <c r="E53" s="11"/>
      <c r="F53" s="11"/>
      <c r="G53" s="11"/>
    </row>
    <row r="54" spans="1:255" x14ac:dyDescent="0.1">
      <c r="A54" s="11" t="s">
        <v>740</v>
      </c>
      <c r="B54" s="24" t="s">
        <v>30</v>
      </c>
      <c r="C54" s="24">
        <v>23440</v>
      </c>
      <c r="D54" s="24">
        <v>24264</v>
      </c>
      <c r="E54" s="24">
        <v>27504</v>
      </c>
      <c r="F54" s="24">
        <v>26234</v>
      </c>
      <c r="G54" s="24">
        <v>25991</v>
      </c>
    </row>
    <row r="55" spans="1:255" x14ac:dyDescent="0.1">
      <c r="A55" s="11" t="s">
        <v>741</v>
      </c>
      <c r="B55" s="24">
        <v>16482</v>
      </c>
      <c r="C55" s="24" t="s">
        <v>30</v>
      </c>
      <c r="D55" s="24" t="s">
        <v>30</v>
      </c>
      <c r="E55" s="24" t="s">
        <v>30</v>
      </c>
      <c r="F55" s="24" t="s">
        <v>30</v>
      </c>
      <c r="G55" s="24">
        <v>22491</v>
      </c>
    </row>
    <row r="56" spans="1:255" x14ac:dyDescent="0.1">
      <c r="A56" s="11" t="s">
        <v>742</v>
      </c>
      <c r="B56" s="24">
        <v>11369</v>
      </c>
      <c r="C56" s="24">
        <v>11204</v>
      </c>
      <c r="D56" s="24">
        <v>11336</v>
      </c>
      <c r="E56" s="24">
        <v>11664</v>
      </c>
      <c r="F56" s="24">
        <v>11839</v>
      </c>
      <c r="G56" s="24">
        <v>12279</v>
      </c>
    </row>
    <row r="57" spans="1:255" x14ac:dyDescent="0.1">
      <c r="A57" s="11" t="s">
        <v>743</v>
      </c>
      <c r="B57" s="24" t="s">
        <v>30</v>
      </c>
      <c r="C57" s="24">
        <v>10117</v>
      </c>
      <c r="D57" s="24">
        <v>10627</v>
      </c>
      <c r="E57" s="24">
        <v>13000</v>
      </c>
      <c r="F57" s="24">
        <v>13130</v>
      </c>
      <c r="G57" s="24" t="s">
        <v>30</v>
      </c>
    </row>
    <row r="58" spans="1:255" x14ac:dyDescent="0.1">
      <c r="A58" s="11" t="s">
        <v>744</v>
      </c>
      <c r="B58" s="24" t="s">
        <v>30</v>
      </c>
      <c r="C58" s="24">
        <v>5963</v>
      </c>
      <c r="D58" s="24">
        <v>6217</v>
      </c>
      <c r="E58" s="24">
        <v>7905</v>
      </c>
      <c r="F58" s="24">
        <v>8401</v>
      </c>
      <c r="G58" s="24" t="s">
        <v>30</v>
      </c>
    </row>
    <row r="59" spans="1:255" x14ac:dyDescent="0.1">
      <c r="A59" s="11" t="s">
        <v>745</v>
      </c>
      <c r="B59" s="24">
        <v>24129</v>
      </c>
      <c r="C59" s="24" t="s">
        <v>30</v>
      </c>
      <c r="D59" s="24" t="s">
        <v>30</v>
      </c>
      <c r="E59" s="24" t="s">
        <v>30</v>
      </c>
      <c r="F59" s="24" t="s">
        <v>30</v>
      </c>
      <c r="G59" s="24" t="s">
        <v>30</v>
      </c>
    </row>
    <row r="60" spans="1:255" x14ac:dyDescent="0.1">
      <c r="A60" s="9" t="s">
        <v>734</v>
      </c>
      <c r="B60" s="15">
        <v>51980</v>
      </c>
      <c r="C60" s="15">
        <v>50724</v>
      </c>
      <c r="D60" s="15">
        <v>52444</v>
      </c>
      <c r="E60" s="15">
        <v>60073</v>
      </c>
      <c r="F60" s="15">
        <v>59604</v>
      </c>
      <c r="G60" s="15">
        <v>60761</v>
      </c>
    </row>
    <row r="61" spans="1:255" x14ac:dyDescent="0.1">
      <c r="A61" s="11"/>
      <c r="B61" s="11"/>
      <c r="C61" s="11"/>
      <c r="D61" s="11"/>
      <c r="E61" s="11"/>
      <c r="F61" s="11"/>
      <c r="G61" s="11"/>
    </row>
    <row r="62" spans="1:255" x14ac:dyDescent="0.1">
      <c r="A62" s="9" t="s">
        <v>735</v>
      </c>
      <c r="B62" s="11"/>
      <c r="C62" s="11"/>
      <c r="D62" s="11"/>
      <c r="E62" s="11"/>
      <c r="F62" s="11"/>
      <c r="G62" s="11"/>
    </row>
    <row r="63" spans="1:255" x14ac:dyDescent="0.1">
      <c r="A63" s="11" t="s">
        <v>741</v>
      </c>
      <c r="B63" s="24">
        <v>3078</v>
      </c>
      <c r="C63" s="24" t="s">
        <v>30</v>
      </c>
      <c r="D63" s="24" t="s">
        <v>30</v>
      </c>
      <c r="E63" s="24" t="s">
        <v>30</v>
      </c>
      <c r="F63" s="24" t="s">
        <v>30</v>
      </c>
      <c r="G63" s="24" t="s">
        <v>30</v>
      </c>
    </row>
    <row r="64" spans="1:255" x14ac:dyDescent="0.1">
      <c r="A64" s="11" t="s">
        <v>742</v>
      </c>
      <c r="B64" s="24">
        <v>2012</v>
      </c>
      <c r="C64" s="24" t="s">
        <v>30</v>
      </c>
      <c r="D64" s="24" t="s">
        <v>30</v>
      </c>
      <c r="E64" s="24" t="s">
        <v>30</v>
      </c>
      <c r="F64" s="24" t="s">
        <v>30</v>
      </c>
      <c r="G64" s="24" t="s">
        <v>30</v>
      </c>
    </row>
    <row r="65" spans="1:7" x14ac:dyDescent="0.1">
      <c r="A65" s="11" t="s">
        <v>745</v>
      </c>
      <c r="B65" s="24">
        <v>4857</v>
      </c>
      <c r="C65" s="24" t="s">
        <v>30</v>
      </c>
      <c r="D65" s="24" t="s">
        <v>30</v>
      </c>
      <c r="E65" s="24" t="s">
        <v>30</v>
      </c>
      <c r="F65" s="24" t="s">
        <v>30</v>
      </c>
      <c r="G65" s="24" t="s">
        <v>30</v>
      </c>
    </row>
    <row r="66" spans="1:7" x14ac:dyDescent="0.1">
      <c r="A66" s="9" t="s">
        <v>736</v>
      </c>
      <c r="B66" s="15">
        <v>9947</v>
      </c>
      <c r="C66" s="15" t="s">
        <v>30</v>
      </c>
      <c r="D66" s="15" t="s">
        <v>30</v>
      </c>
      <c r="E66" s="15" t="s">
        <v>30</v>
      </c>
      <c r="F66" s="15" t="s">
        <v>30</v>
      </c>
      <c r="G66" s="15" t="s">
        <v>30</v>
      </c>
    </row>
    <row r="67" spans="1:7" x14ac:dyDescent="0.1">
      <c r="A67" s="11"/>
      <c r="B67" s="11"/>
      <c r="C67" s="11"/>
      <c r="D67" s="11"/>
      <c r="E67" s="11"/>
      <c r="F67" s="11"/>
      <c r="G67" s="11"/>
    </row>
    <row r="68" spans="1:7" x14ac:dyDescent="0.1">
      <c r="A68" s="9" t="s">
        <v>746</v>
      </c>
      <c r="B68" s="11"/>
      <c r="C68" s="11"/>
      <c r="D68" s="11"/>
      <c r="E68" s="11"/>
      <c r="F68" s="11"/>
      <c r="G68" s="11"/>
    </row>
    <row r="69" spans="1:7" x14ac:dyDescent="0.1">
      <c r="A69" s="11" t="s">
        <v>747</v>
      </c>
      <c r="B69" s="24">
        <v>3891</v>
      </c>
      <c r="C69" s="24">
        <v>3587</v>
      </c>
      <c r="D69" s="24">
        <v>3858</v>
      </c>
      <c r="E69" s="24">
        <v>3621</v>
      </c>
      <c r="F69" s="24">
        <v>3567</v>
      </c>
      <c r="G69" s="24" t="s">
        <v>30</v>
      </c>
    </row>
    <row r="70" spans="1:7" x14ac:dyDescent="0.1">
      <c r="A70" s="11" t="s">
        <v>748</v>
      </c>
      <c r="B70" s="24">
        <v>13326</v>
      </c>
      <c r="C70" s="24">
        <v>12946</v>
      </c>
      <c r="D70" s="24">
        <v>16692</v>
      </c>
      <c r="E70" s="24">
        <v>18109</v>
      </c>
      <c r="F70" s="24">
        <v>18205</v>
      </c>
      <c r="G70" s="24" t="s">
        <v>30</v>
      </c>
    </row>
    <row r="71" spans="1:7" x14ac:dyDescent="0.1">
      <c r="A71" s="11" t="s">
        <v>749</v>
      </c>
      <c r="B71" s="24">
        <v>1137</v>
      </c>
      <c r="C71" s="24">
        <v>6264</v>
      </c>
      <c r="D71" s="24">
        <v>6755</v>
      </c>
      <c r="E71" s="24">
        <v>6500</v>
      </c>
      <c r="F71" s="24">
        <v>6436</v>
      </c>
      <c r="G71" s="24" t="s">
        <v>30</v>
      </c>
    </row>
    <row r="72" spans="1:7" x14ac:dyDescent="0.1">
      <c r="A72" s="11" t="s">
        <v>750</v>
      </c>
      <c r="B72" s="24">
        <v>25391</v>
      </c>
      <c r="C72" s="24">
        <v>23633</v>
      </c>
      <c r="D72" s="24">
        <v>22607</v>
      </c>
      <c r="E72" s="24">
        <v>23971</v>
      </c>
      <c r="F72" s="24">
        <v>22876</v>
      </c>
      <c r="G72" s="24" t="s">
        <v>30</v>
      </c>
    </row>
    <row r="73" spans="1:7" x14ac:dyDescent="0.1">
      <c r="A73" s="9" t="s">
        <v>578</v>
      </c>
      <c r="B73" s="15">
        <v>43745</v>
      </c>
      <c r="C73" s="15">
        <v>46430</v>
      </c>
      <c r="D73" s="15">
        <v>49912</v>
      </c>
      <c r="E73" s="15">
        <v>52201</v>
      </c>
      <c r="F73" s="15">
        <v>51084</v>
      </c>
      <c r="G73" s="15" t="s">
        <v>30</v>
      </c>
    </row>
    <row r="74" spans="1:7" x14ac:dyDescent="0.1">
      <c r="A74" s="11"/>
      <c r="B74" s="11"/>
      <c r="C74" s="11"/>
      <c r="D74" s="11"/>
      <c r="E74" s="11"/>
      <c r="F74" s="11"/>
      <c r="G74" s="11"/>
    </row>
    <row r="75" spans="1:7" x14ac:dyDescent="0.1">
      <c r="A75" s="11"/>
      <c r="B75" s="11" t="s">
        <v>37</v>
      </c>
      <c r="C75" s="11" t="s">
        <v>37</v>
      </c>
      <c r="D75" s="11" t="s">
        <v>37</v>
      </c>
      <c r="E75" s="11" t="s">
        <v>37</v>
      </c>
      <c r="F75" s="11" t="s">
        <v>37</v>
      </c>
      <c r="G75" s="11" t="s">
        <v>37</v>
      </c>
    </row>
    <row r="76" spans="1:7" x14ac:dyDescent="0.1">
      <c r="A76" s="11" t="s">
        <v>157</v>
      </c>
      <c r="B76" s="34">
        <v>44629</v>
      </c>
      <c r="C76" s="34">
        <v>44994</v>
      </c>
      <c r="D76" s="34">
        <v>45351</v>
      </c>
      <c r="E76" s="34">
        <v>45351</v>
      </c>
      <c r="F76" s="34">
        <v>45351</v>
      </c>
      <c r="G76" s="34">
        <v>45701</v>
      </c>
    </row>
    <row r="77" spans="1:7" x14ac:dyDescent="0.1">
      <c r="A77" s="12"/>
      <c r="B77" s="12"/>
      <c r="C77" s="12"/>
      <c r="D77" s="12"/>
      <c r="E77" s="12"/>
      <c r="F77" s="12"/>
      <c r="G77" s="12"/>
    </row>
    <row r="78" spans="1:7" x14ac:dyDescent="0.1">
      <c r="A78" s="28" t="s">
        <v>78</v>
      </c>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AB7A7-BABC-49E0-A7B1-AE9C81A30FCF}">
  <sheetPr codeName="Sheet3">
    <outlinePr summaryBelow="0" summaryRight="0"/>
    <pageSetUpPr autoPageBreaks="0"/>
  </sheetPr>
  <dimension ref="A5:IU101"/>
  <sheetViews>
    <sheetView topLeftCell="A8" zoomScale="113" workbookViewId="0">
      <selection activeCell="A16" sqref="A16:IV16"/>
    </sheetView>
  </sheetViews>
  <sheetFormatPr defaultColWidth="8.76171875" defaultRowHeight="10.5" x14ac:dyDescent="0.1"/>
  <cols>
    <col min="1" max="1" width="45.71484375" customWidth="1"/>
    <col min="2" max="7" width="14.83203125" customWidth="1"/>
  </cols>
  <sheetData>
    <row r="5" spans="1:255" ht="16.5" x14ac:dyDescent="0.2">
      <c r="A5" s="1" t="s">
        <v>175</v>
      </c>
    </row>
    <row r="7" spans="1:255" x14ac:dyDescent="0.1">
      <c r="A7" s="2" t="s">
        <v>80</v>
      </c>
      <c r="B7" s="3" t="s">
        <v>81</v>
      </c>
      <c r="C7" t="s">
        <v>82</v>
      </c>
      <c r="D7" s="4" t="s">
        <v>4</v>
      </c>
      <c r="E7" s="3" t="s">
        <v>83</v>
      </c>
      <c r="F7" t="s">
        <v>84</v>
      </c>
    </row>
    <row r="8" spans="1:255" x14ac:dyDescent="0.1">
      <c r="A8" s="4"/>
      <c r="B8" s="3" t="s">
        <v>85</v>
      </c>
      <c r="C8" t="s">
        <v>86</v>
      </c>
      <c r="D8" s="4" t="s">
        <v>4</v>
      </c>
      <c r="E8" s="3" t="s">
        <v>7</v>
      </c>
      <c r="F8" t="s">
        <v>8</v>
      </c>
    </row>
    <row r="9" spans="1:255" x14ac:dyDescent="0.1">
      <c r="A9" s="4"/>
      <c r="B9" s="3" t="s">
        <v>2</v>
      </c>
      <c r="C9" t="s">
        <v>87</v>
      </c>
      <c r="D9" s="4" t="s">
        <v>4</v>
      </c>
      <c r="E9" s="3" t="s">
        <v>5</v>
      </c>
      <c r="F9" t="s">
        <v>6</v>
      </c>
    </row>
    <row r="10" spans="1:255" x14ac:dyDescent="0.1">
      <c r="A10" s="4"/>
      <c r="B10" s="3" t="s">
        <v>9</v>
      </c>
      <c r="C10" t="s">
        <v>10</v>
      </c>
      <c r="D10" s="4" t="s">
        <v>4</v>
      </c>
      <c r="E10" s="3" t="s">
        <v>11</v>
      </c>
      <c r="F10" s="5" t="s">
        <v>12</v>
      </c>
    </row>
    <row r="11" spans="1:255" x14ac:dyDescent="0.1">
      <c r="A11" s="4"/>
      <c r="B11" s="3" t="s">
        <v>88</v>
      </c>
      <c r="C11" t="s">
        <v>89</v>
      </c>
      <c r="D11" s="4" t="s">
        <v>4</v>
      </c>
      <c r="E11" s="29"/>
      <c r="F11" s="29"/>
    </row>
    <row r="14" spans="1:255" x14ac:dyDescent="0.1">
      <c r="A14" s="6" t="s">
        <v>176</v>
      </c>
      <c r="B14" s="6"/>
      <c r="C14" s="6"/>
      <c r="D14" s="6"/>
      <c r="E14" s="6"/>
      <c r="F14" s="6"/>
      <c r="G14" s="6"/>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c r="BM14" s="71"/>
      <c r="BN14" s="71"/>
      <c r="BO14" s="71"/>
      <c r="BP14" s="71"/>
      <c r="BQ14" s="71"/>
      <c r="BR14" s="71"/>
      <c r="BS14" s="71"/>
      <c r="BT14" s="71"/>
      <c r="BU14" s="71"/>
      <c r="BV14" s="71"/>
      <c r="BW14" s="71"/>
      <c r="BX14" s="71"/>
      <c r="BY14" s="71"/>
      <c r="BZ14" s="71"/>
      <c r="CA14" s="71"/>
      <c r="CB14" s="71"/>
      <c r="CC14" s="71"/>
      <c r="CD14" s="71"/>
      <c r="CE14" s="71"/>
      <c r="CF14" s="71"/>
      <c r="CG14" s="71"/>
      <c r="CH14" s="71"/>
      <c r="CI14" s="71"/>
      <c r="CJ14" s="71"/>
      <c r="CK14" s="71"/>
      <c r="CL14" s="71"/>
      <c r="CM14" s="71"/>
      <c r="CN14" s="71"/>
      <c r="CO14" s="71"/>
      <c r="CP14" s="71"/>
      <c r="CQ14" s="71"/>
      <c r="CR14" s="71"/>
      <c r="CS14" s="71"/>
      <c r="CT14" s="71"/>
      <c r="CU14" s="71"/>
      <c r="CV14" s="71"/>
      <c r="CW14" s="71"/>
      <c r="CX14" s="71"/>
      <c r="CY14" s="71"/>
      <c r="CZ14" s="71"/>
      <c r="DA14" s="71"/>
      <c r="DB14" s="71"/>
      <c r="DC14" s="71"/>
      <c r="DD14" s="71"/>
      <c r="DE14" s="71"/>
      <c r="DF14" s="71"/>
      <c r="DG14" s="71"/>
      <c r="DH14" s="71"/>
      <c r="DI14" s="71"/>
      <c r="DJ14" s="71"/>
      <c r="DK14" s="71"/>
      <c r="DL14" s="71"/>
      <c r="DM14" s="71"/>
      <c r="DN14" s="71"/>
      <c r="DO14" s="71"/>
      <c r="DP14" s="71"/>
      <c r="DQ14" s="71"/>
      <c r="DR14" s="71"/>
      <c r="DS14" s="71"/>
      <c r="DT14" s="71"/>
      <c r="DU14" s="71"/>
      <c r="DV14" s="71"/>
      <c r="DW14" s="71"/>
      <c r="DX14" s="71"/>
      <c r="DY14" s="71"/>
      <c r="DZ14" s="71"/>
      <c r="EA14" s="71"/>
      <c r="EB14" s="71"/>
      <c r="EC14" s="71"/>
      <c r="ED14" s="71"/>
      <c r="EE14" s="71"/>
      <c r="EF14" s="71"/>
      <c r="EG14" s="71"/>
      <c r="EH14" s="71"/>
      <c r="EI14" s="71"/>
      <c r="EJ14" s="71"/>
      <c r="EK14" s="71"/>
      <c r="EL14" s="71"/>
      <c r="EM14" s="71"/>
      <c r="EN14" s="71"/>
      <c r="EO14" s="71"/>
      <c r="EP14" s="71"/>
      <c r="EQ14" s="71"/>
      <c r="ER14" s="71"/>
      <c r="ES14" s="71"/>
      <c r="ET14" s="71"/>
      <c r="EU14" s="71"/>
      <c r="EV14" s="71"/>
      <c r="EW14" s="71"/>
      <c r="EX14" s="71"/>
      <c r="EY14" s="71"/>
      <c r="EZ14" s="71"/>
      <c r="FA14" s="71"/>
      <c r="FB14" s="71"/>
      <c r="FC14" s="71"/>
      <c r="FD14" s="71"/>
      <c r="FE14" s="71"/>
      <c r="FF14" s="71"/>
      <c r="FG14" s="71"/>
      <c r="FH14" s="71"/>
      <c r="FI14" s="71"/>
      <c r="FJ14" s="71"/>
      <c r="FK14" s="71"/>
      <c r="FL14" s="71"/>
      <c r="FM14" s="71"/>
      <c r="FN14" s="71"/>
      <c r="FO14" s="71"/>
      <c r="FP14" s="71"/>
      <c r="FQ14" s="71"/>
      <c r="FR14" s="71"/>
      <c r="FS14" s="71"/>
      <c r="FT14" s="71"/>
      <c r="FU14" s="71"/>
      <c r="FV14" s="71"/>
      <c r="FW14" s="71"/>
      <c r="FX14" s="71"/>
      <c r="FY14" s="71"/>
      <c r="FZ14" s="71"/>
      <c r="GA14" s="71"/>
      <c r="GB14" s="71"/>
      <c r="GC14" s="71"/>
      <c r="GD14" s="71"/>
      <c r="GE14" s="71"/>
      <c r="GF14" s="71"/>
      <c r="GG14" s="71"/>
      <c r="GH14" s="71"/>
      <c r="GI14" s="71"/>
      <c r="GJ14" s="71"/>
      <c r="GK14" s="71"/>
      <c r="GL14" s="71"/>
      <c r="GM14" s="71"/>
      <c r="GN14" s="71"/>
      <c r="GO14" s="71"/>
      <c r="GP14" s="71"/>
      <c r="GQ14" s="71"/>
      <c r="GR14" s="71"/>
      <c r="GS14" s="71"/>
      <c r="GT14" s="71"/>
      <c r="GU14" s="71"/>
      <c r="GV14" s="71"/>
      <c r="GW14" s="71"/>
      <c r="GX14" s="71"/>
      <c r="GY14" s="71"/>
      <c r="GZ14" s="71"/>
      <c r="HA14" s="71"/>
      <c r="HB14" s="71"/>
      <c r="HC14" s="71"/>
      <c r="HD14" s="71"/>
      <c r="HE14" s="71"/>
      <c r="HF14" s="71"/>
      <c r="HG14" s="71"/>
      <c r="HH14" s="71"/>
      <c r="HI14" s="71"/>
      <c r="HJ14" s="71"/>
      <c r="HK14" s="71"/>
      <c r="HL14" s="71"/>
      <c r="HM14" s="71"/>
      <c r="HN14" s="71"/>
      <c r="HO14" s="71"/>
      <c r="HP14" s="71"/>
      <c r="HQ14" s="71"/>
      <c r="HR14" s="71"/>
      <c r="HS14" s="71"/>
      <c r="HT14" s="71"/>
      <c r="HU14" s="71"/>
      <c r="HV14" s="71"/>
      <c r="HW14" s="71"/>
      <c r="HX14" s="71"/>
      <c r="HY14" s="71"/>
      <c r="HZ14" s="71"/>
      <c r="IA14" s="71"/>
      <c r="IB14" s="71"/>
      <c r="IC14" s="71"/>
      <c r="ID14" s="71"/>
      <c r="IE14" s="71"/>
      <c r="IF14" s="71"/>
      <c r="IG14" s="71"/>
      <c r="IH14" s="71"/>
      <c r="II14" s="71"/>
      <c r="IJ14" s="71"/>
      <c r="IK14" s="71"/>
      <c r="IL14" s="71"/>
      <c r="IM14" s="71"/>
      <c r="IN14" s="71"/>
      <c r="IO14" s="71"/>
      <c r="IP14" s="71"/>
      <c r="IQ14" s="71"/>
      <c r="IR14" s="71"/>
      <c r="IS14" s="71"/>
      <c r="IT14" s="71"/>
      <c r="IU14" s="71"/>
    </row>
    <row r="15" spans="1:255" ht="19.5" x14ac:dyDescent="0.1">
      <c r="A15" s="7" t="s">
        <v>177</v>
      </c>
      <c r="B15" s="36">
        <v>43830</v>
      </c>
      <c r="C15" s="36">
        <v>44196</v>
      </c>
      <c r="D15" s="36">
        <v>44561</v>
      </c>
      <c r="E15" s="36">
        <v>44926</v>
      </c>
      <c r="F15" s="36">
        <v>45291</v>
      </c>
      <c r="G15" s="13" t="s">
        <v>178</v>
      </c>
    </row>
    <row r="16" spans="1:255" x14ac:dyDescent="0.1">
      <c r="A16" s="8"/>
      <c r="B16" s="14"/>
      <c r="C16" s="14"/>
      <c r="D16" s="14"/>
      <c r="E16" s="14"/>
      <c r="F16" s="14"/>
      <c r="G16" s="14"/>
    </row>
    <row r="17" spans="1:7" x14ac:dyDescent="0.1">
      <c r="A17" s="9" t="s">
        <v>179</v>
      </c>
      <c r="B17" s="11"/>
      <c r="C17" s="11"/>
      <c r="D17" s="11"/>
      <c r="E17" s="11"/>
      <c r="F17" s="11"/>
      <c r="G17" s="11"/>
    </row>
    <row r="18" spans="1:7" x14ac:dyDescent="0.1">
      <c r="A18" s="11" t="s">
        <v>180</v>
      </c>
      <c r="B18" s="24">
        <v>4185</v>
      </c>
      <c r="C18" s="24">
        <v>5548</v>
      </c>
      <c r="D18" s="24">
        <v>3415</v>
      </c>
      <c r="E18" s="24">
        <v>4326</v>
      </c>
      <c r="F18" s="24">
        <v>4159</v>
      </c>
      <c r="G18" s="24">
        <v>6136</v>
      </c>
    </row>
    <row r="19" spans="1:7" x14ac:dyDescent="0.1">
      <c r="A19" s="11" t="s">
        <v>181</v>
      </c>
      <c r="B19" s="24">
        <v>786</v>
      </c>
      <c r="C19" s="24">
        <v>477</v>
      </c>
      <c r="D19" s="24">
        <v>751</v>
      </c>
      <c r="E19" s="24">
        <v>772</v>
      </c>
      <c r="F19" s="24">
        <v>1112</v>
      </c>
      <c r="G19" s="24">
        <v>736</v>
      </c>
    </row>
    <row r="20" spans="1:7" x14ac:dyDescent="0.1">
      <c r="A20" s="11" t="s">
        <v>182</v>
      </c>
      <c r="B20" s="24">
        <v>309</v>
      </c>
      <c r="C20" s="24">
        <v>277</v>
      </c>
      <c r="D20" s="24">
        <v>340</v>
      </c>
      <c r="E20" s="24">
        <v>500</v>
      </c>
      <c r="F20" s="24">
        <v>582</v>
      </c>
      <c r="G20" s="24">
        <v>648</v>
      </c>
    </row>
    <row r="21" spans="1:7" x14ac:dyDescent="0.1">
      <c r="A21" s="9" t="s">
        <v>183</v>
      </c>
      <c r="B21" s="30">
        <v>5280</v>
      </c>
      <c r="C21" s="30">
        <v>6302</v>
      </c>
      <c r="D21" s="30">
        <v>4506</v>
      </c>
      <c r="E21" s="30">
        <v>5598</v>
      </c>
      <c r="F21" s="30">
        <v>5853</v>
      </c>
      <c r="G21" s="30">
        <v>7520</v>
      </c>
    </row>
    <row r="22" spans="1:7" x14ac:dyDescent="0.1">
      <c r="A22" s="11"/>
      <c r="B22" s="11"/>
      <c r="C22" s="11"/>
      <c r="D22" s="11"/>
      <c r="E22" s="11"/>
      <c r="F22" s="11"/>
      <c r="G22" s="11"/>
    </row>
    <row r="23" spans="1:7" x14ac:dyDescent="0.1">
      <c r="A23" s="11" t="s">
        <v>184</v>
      </c>
      <c r="B23" s="24">
        <v>4916</v>
      </c>
      <c r="C23" s="24">
        <v>3433</v>
      </c>
      <c r="D23" s="24">
        <v>3582</v>
      </c>
      <c r="E23" s="24">
        <v>4544</v>
      </c>
      <c r="F23" s="24">
        <v>4023</v>
      </c>
      <c r="G23" s="24">
        <v>5808</v>
      </c>
    </row>
    <row r="24" spans="1:7" x14ac:dyDescent="0.1">
      <c r="A24" s="11" t="s">
        <v>185</v>
      </c>
      <c r="B24" s="24">
        <v>981</v>
      </c>
      <c r="C24" s="24">
        <v>933</v>
      </c>
      <c r="D24" s="24">
        <v>922</v>
      </c>
      <c r="E24" s="24">
        <v>1134</v>
      </c>
      <c r="F24" s="24">
        <v>1008</v>
      </c>
      <c r="G24" s="24">
        <v>373</v>
      </c>
    </row>
    <row r="25" spans="1:7" x14ac:dyDescent="0.1">
      <c r="A25" s="9" t="s">
        <v>186</v>
      </c>
      <c r="B25" s="30">
        <v>5897</v>
      </c>
      <c r="C25" s="30">
        <v>4366</v>
      </c>
      <c r="D25" s="30">
        <v>4504</v>
      </c>
      <c r="E25" s="30">
        <v>5678</v>
      </c>
      <c r="F25" s="30">
        <v>5031</v>
      </c>
      <c r="G25" s="30">
        <v>6181</v>
      </c>
    </row>
    <row r="26" spans="1:7" x14ac:dyDescent="0.1">
      <c r="A26" s="11"/>
      <c r="B26" s="11"/>
      <c r="C26" s="11"/>
      <c r="D26" s="11"/>
      <c r="E26" s="11"/>
      <c r="F26" s="11"/>
      <c r="G26" s="11"/>
    </row>
    <row r="27" spans="1:7" x14ac:dyDescent="0.1">
      <c r="A27" s="11" t="s">
        <v>187</v>
      </c>
      <c r="B27" s="24">
        <v>4164</v>
      </c>
      <c r="C27" s="24">
        <v>4462</v>
      </c>
      <c r="D27" s="24">
        <v>4683</v>
      </c>
      <c r="E27" s="24">
        <v>5931</v>
      </c>
      <c r="F27" s="24">
        <v>5119</v>
      </c>
      <c r="G27" s="24">
        <v>5177</v>
      </c>
    </row>
    <row r="28" spans="1:7" x14ac:dyDescent="0.1">
      <c r="A28" s="11" t="s">
        <v>188</v>
      </c>
      <c r="B28" s="24">
        <v>579</v>
      </c>
      <c r="C28" s="24">
        <v>423</v>
      </c>
      <c r="D28" s="24">
        <v>492</v>
      </c>
      <c r="E28" s="24">
        <v>969</v>
      </c>
      <c r="F28" s="24">
        <v>516</v>
      </c>
      <c r="G28" s="24" t="s">
        <v>30</v>
      </c>
    </row>
    <row r="29" spans="1:7" x14ac:dyDescent="0.1">
      <c r="A29" s="11" t="s">
        <v>189</v>
      </c>
      <c r="B29" s="24">
        <v>510</v>
      </c>
      <c r="C29" s="24">
        <v>604</v>
      </c>
      <c r="D29" s="24">
        <v>3216</v>
      </c>
      <c r="E29" s="24">
        <v>981</v>
      </c>
      <c r="F29" s="24">
        <v>1383</v>
      </c>
      <c r="G29" s="24">
        <v>316</v>
      </c>
    </row>
    <row r="30" spans="1:7" x14ac:dyDescent="0.1">
      <c r="A30" s="9" t="s">
        <v>190</v>
      </c>
      <c r="B30" s="30">
        <v>16430</v>
      </c>
      <c r="C30" s="30">
        <v>16157</v>
      </c>
      <c r="D30" s="30">
        <v>17401</v>
      </c>
      <c r="E30" s="30">
        <v>19157</v>
      </c>
      <c r="F30" s="30">
        <v>17902</v>
      </c>
      <c r="G30" s="30">
        <v>19194</v>
      </c>
    </row>
    <row r="31" spans="1:7" x14ac:dyDescent="0.1">
      <c r="A31" s="11"/>
      <c r="B31" s="11"/>
      <c r="C31" s="11"/>
      <c r="D31" s="11"/>
      <c r="E31" s="11"/>
      <c r="F31" s="11"/>
      <c r="G31" s="11"/>
    </row>
    <row r="32" spans="1:7" x14ac:dyDescent="0.1">
      <c r="A32" s="11" t="s">
        <v>191</v>
      </c>
      <c r="B32" s="24">
        <v>24043</v>
      </c>
      <c r="C32" s="24">
        <v>21915</v>
      </c>
      <c r="D32" s="24">
        <v>22056</v>
      </c>
      <c r="E32" s="24">
        <v>23121</v>
      </c>
      <c r="F32" s="24">
        <v>22836</v>
      </c>
      <c r="G32" s="24" t="s">
        <v>30</v>
      </c>
    </row>
    <row r="33" spans="1:7" x14ac:dyDescent="0.1">
      <c r="A33" s="11" t="s">
        <v>192</v>
      </c>
      <c r="B33" s="24">
        <v>-11981</v>
      </c>
      <c r="C33" s="24">
        <v>-11357</v>
      </c>
      <c r="D33" s="24">
        <v>-11709</v>
      </c>
      <c r="E33" s="24">
        <v>-12351</v>
      </c>
      <c r="F33" s="24">
        <v>-12129</v>
      </c>
      <c r="G33" s="24" t="s">
        <v>30</v>
      </c>
    </row>
    <row r="34" spans="1:7" x14ac:dyDescent="0.1">
      <c r="A34" s="9" t="s">
        <v>193</v>
      </c>
      <c r="B34" s="30">
        <v>12062</v>
      </c>
      <c r="C34" s="30">
        <v>10558</v>
      </c>
      <c r="D34" s="30">
        <v>10347</v>
      </c>
      <c r="E34" s="30">
        <v>10770</v>
      </c>
      <c r="F34" s="30">
        <v>10707</v>
      </c>
      <c r="G34" s="30">
        <v>11669</v>
      </c>
    </row>
    <row r="35" spans="1:7" x14ac:dyDescent="0.1">
      <c r="A35" s="11"/>
      <c r="B35" s="11"/>
      <c r="C35" s="11"/>
      <c r="D35" s="11"/>
      <c r="E35" s="11"/>
      <c r="F35" s="11"/>
      <c r="G35" s="11"/>
    </row>
    <row r="36" spans="1:7" x14ac:dyDescent="0.1">
      <c r="A36" s="11" t="s">
        <v>194</v>
      </c>
      <c r="B36" s="24">
        <v>756</v>
      </c>
      <c r="C36" s="24">
        <v>794</v>
      </c>
      <c r="D36" s="24">
        <v>1063</v>
      </c>
      <c r="E36" s="24">
        <v>1000</v>
      </c>
      <c r="F36" s="24">
        <v>1220</v>
      </c>
      <c r="G36" s="24">
        <v>1375</v>
      </c>
    </row>
    <row r="37" spans="1:7" x14ac:dyDescent="0.1">
      <c r="A37" s="11" t="s">
        <v>195</v>
      </c>
      <c r="B37" s="24">
        <v>18067</v>
      </c>
      <c r="C37" s="24">
        <v>18942</v>
      </c>
      <c r="D37" s="24">
        <v>20330</v>
      </c>
      <c r="E37" s="24">
        <v>21609</v>
      </c>
      <c r="F37" s="24">
        <v>21109</v>
      </c>
      <c r="G37" s="24">
        <v>22311</v>
      </c>
    </row>
    <row r="38" spans="1:7" x14ac:dyDescent="0.1">
      <c r="A38" s="11" t="s">
        <v>196</v>
      </c>
      <c r="B38" s="24">
        <v>12962</v>
      </c>
      <c r="C38" s="24">
        <v>15999</v>
      </c>
      <c r="D38" s="24">
        <v>18261</v>
      </c>
      <c r="E38" s="24">
        <v>18880</v>
      </c>
      <c r="F38" s="24">
        <v>18357</v>
      </c>
      <c r="G38" s="24">
        <v>18590</v>
      </c>
    </row>
    <row r="39" spans="1:7" x14ac:dyDescent="0.1">
      <c r="A39" s="11" t="s">
        <v>197</v>
      </c>
      <c r="B39" s="24">
        <v>380</v>
      </c>
      <c r="C39" s="24">
        <v>465</v>
      </c>
      <c r="D39" s="24">
        <v>499</v>
      </c>
      <c r="E39" s="24">
        <v>520</v>
      </c>
      <c r="F39" s="24">
        <v>394</v>
      </c>
      <c r="G39" s="24" t="s">
        <v>30</v>
      </c>
    </row>
    <row r="40" spans="1:7" x14ac:dyDescent="0.1">
      <c r="A40" s="11" t="s">
        <v>198</v>
      </c>
      <c r="B40" s="24">
        <v>1336</v>
      </c>
      <c r="C40" s="24">
        <v>1474</v>
      </c>
      <c r="D40" s="24">
        <v>1465</v>
      </c>
      <c r="E40" s="24">
        <v>1049</v>
      </c>
      <c r="F40" s="24">
        <v>1113</v>
      </c>
      <c r="G40" s="24">
        <v>1280</v>
      </c>
    </row>
    <row r="41" spans="1:7" x14ac:dyDescent="0.1">
      <c r="A41" s="11" t="s">
        <v>199</v>
      </c>
      <c r="B41" s="24">
        <v>2813</v>
      </c>
      <c r="C41" s="24">
        <v>3270</v>
      </c>
      <c r="D41" s="24">
        <v>5729</v>
      </c>
      <c r="E41" s="24">
        <v>4836</v>
      </c>
      <c r="F41" s="24">
        <v>4464</v>
      </c>
      <c r="G41" s="24">
        <v>5331</v>
      </c>
    </row>
    <row r="42" spans="1:7" x14ac:dyDescent="0.1">
      <c r="A42" s="9" t="s">
        <v>200</v>
      </c>
      <c r="B42" s="31">
        <v>64806</v>
      </c>
      <c r="C42" s="31">
        <v>67659</v>
      </c>
      <c r="D42" s="31">
        <v>75095</v>
      </c>
      <c r="E42" s="31">
        <v>77821</v>
      </c>
      <c r="F42" s="31">
        <v>75266</v>
      </c>
      <c r="G42" s="31">
        <v>79750</v>
      </c>
    </row>
    <row r="43" spans="1:7" x14ac:dyDescent="0.1">
      <c r="A43" s="11"/>
      <c r="B43" s="11"/>
      <c r="C43" s="11"/>
      <c r="D43" s="11"/>
      <c r="E43" s="11"/>
      <c r="F43" s="11"/>
      <c r="G43" s="11"/>
    </row>
    <row r="44" spans="1:7" x14ac:dyDescent="0.1">
      <c r="A44" s="9" t="s">
        <v>201</v>
      </c>
      <c r="B44" s="11"/>
      <c r="C44" s="11"/>
      <c r="D44" s="11"/>
      <c r="E44" s="11"/>
      <c r="F44" s="11"/>
      <c r="G44" s="11"/>
    </row>
    <row r="45" spans="1:7" x14ac:dyDescent="0.1">
      <c r="A45" s="11" t="s">
        <v>202</v>
      </c>
      <c r="B45" s="24">
        <v>9190</v>
      </c>
      <c r="C45" s="24">
        <v>8375</v>
      </c>
      <c r="D45" s="24">
        <v>8896</v>
      </c>
      <c r="E45" s="24">
        <v>11100</v>
      </c>
      <c r="F45" s="24">
        <v>10355</v>
      </c>
      <c r="G45" s="24">
        <v>16634</v>
      </c>
    </row>
    <row r="46" spans="1:7" x14ac:dyDescent="0.1">
      <c r="A46" s="11" t="s">
        <v>203</v>
      </c>
      <c r="B46" s="24">
        <v>4660</v>
      </c>
      <c r="C46" s="24">
        <v>4667</v>
      </c>
      <c r="D46" s="24">
        <v>4876</v>
      </c>
      <c r="E46" s="24">
        <v>5858</v>
      </c>
      <c r="F46" s="24">
        <v>5569</v>
      </c>
      <c r="G46" s="24" t="s">
        <v>30</v>
      </c>
    </row>
    <row r="47" spans="1:7" x14ac:dyDescent="0.1">
      <c r="A47" s="11" t="s">
        <v>204</v>
      </c>
      <c r="B47" s="24">
        <v>1345</v>
      </c>
      <c r="C47" s="24">
        <v>1921</v>
      </c>
      <c r="D47" s="24">
        <v>4034</v>
      </c>
      <c r="E47" s="24">
        <v>2158</v>
      </c>
      <c r="F47" s="24">
        <v>1581</v>
      </c>
      <c r="G47" s="24">
        <v>180</v>
      </c>
    </row>
    <row r="48" spans="1:7" x14ac:dyDescent="0.1">
      <c r="A48" s="11" t="s">
        <v>205</v>
      </c>
      <c r="B48" s="24">
        <v>2963</v>
      </c>
      <c r="C48" s="24">
        <v>2160</v>
      </c>
      <c r="D48" s="24">
        <v>2853</v>
      </c>
      <c r="E48" s="24">
        <v>3277</v>
      </c>
      <c r="F48" s="24">
        <v>3172</v>
      </c>
      <c r="G48" s="24">
        <v>6807</v>
      </c>
    </row>
    <row r="49" spans="1:7" x14ac:dyDescent="0.1">
      <c r="A49" s="11" t="s">
        <v>206</v>
      </c>
      <c r="B49" s="24">
        <v>383</v>
      </c>
      <c r="C49" s="24">
        <v>380</v>
      </c>
      <c r="D49" s="24">
        <v>365</v>
      </c>
      <c r="E49" s="24">
        <v>340</v>
      </c>
      <c r="F49" s="24">
        <v>334</v>
      </c>
      <c r="G49" s="24" t="s">
        <v>30</v>
      </c>
    </row>
    <row r="50" spans="1:7" x14ac:dyDescent="0.1">
      <c r="A50" s="11" t="s">
        <v>207</v>
      </c>
      <c r="B50" s="24">
        <v>898</v>
      </c>
      <c r="C50" s="24">
        <v>1451</v>
      </c>
      <c r="D50" s="24">
        <v>1365</v>
      </c>
      <c r="E50" s="24">
        <v>877</v>
      </c>
      <c r="F50" s="24">
        <v>851</v>
      </c>
      <c r="G50" s="24">
        <v>678</v>
      </c>
    </row>
    <row r="51" spans="1:7" x14ac:dyDescent="0.1">
      <c r="A51" s="11" t="s">
        <v>208</v>
      </c>
      <c r="B51" s="24">
        <v>1539</v>
      </c>
      <c r="C51" s="24">
        <v>1638</v>
      </c>
      <c r="D51" s="24">
        <v>2389</v>
      </c>
      <c r="E51" s="24">
        <v>1817</v>
      </c>
      <c r="F51" s="24">
        <v>1645</v>
      </c>
      <c r="G51" s="24">
        <v>935</v>
      </c>
    </row>
    <row r="52" spans="1:7" x14ac:dyDescent="0.1">
      <c r="A52" s="9" t="s">
        <v>209</v>
      </c>
      <c r="B52" s="30">
        <v>20978</v>
      </c>
      <c r="C52" s="30">
        <v>20592</v>
      </c>
      <c r="D52" s="30">
        <v>24778</v>
      </c>
      <c r="E52" s="30">
        <v>25427</v>
      </c>
      <c r="F52" s="30">
        <v>23507</v>
      </c>
      <c r="G52" s="30">
        <v>25234</v>
      </c>
    </row>
    <row r="53" spans="1:7" x14ac:dyDescent="0.1">
      <c r="A53" s="11"/>
      <c r="B53" s="11"/>
      <c r="C53" s="11"/>
      <c r="D53" s="11"/>
      <c r="E53" s="11"/>
      <c r="F53" s="11"/>
      <c r="G53" s="11"/>
    </row>
    <row r="54" spans="1:7" x14ac:dyDescent="0.1">
      <c r="A54" s="11" t="s">
        <v>210</v>
      </c>
      <c r="B54" s="24">
        <v>22030</v>
      </c>
      <c r="C54" s="24">
        <v>21453</v>
      </c>
      <c r="D54" s="24">
        <v>21597</v>
      </c>
      <c r="E54" s="24">
        <v>22645</v>
      </c>
      <c r="F54" s="24">
        <v>23474</v>
      </c>
      <c r="G54" s="24">
        <v>23580</v>
      </c>
    </row>
    <row r="55" spans="1:7" x14ac:dyDescent="0.1">
      <c r="A55" s="11" t="s">
        <v>211</v>
      </c>
      <c r="B55" s="24">
        <v>1536</v>
      </c>
      <c r="C55" s="24">
        <v>1391</v>
      </c>
      <c r="D55" s="24">
        <v>1284</v>
      </c>
      <c r="E55" s="24">
        <v>1068</v>
      </c>
      <c r="F55" s="24">
        <v>1061</v>
      </c>
      <c r="G55" s="24">
        <v>1486</v>
      </c>
    </row>
    <row r="56" spans="1:7" x14ac:dyDescent="0.1">
      <c r="A56" s="11" t="s">
        <v>212</v>
      </c>
      <c r="B56" s="24">
        <v>2618</v>
      </c>
      <c r="C56" s="24">
        <v>2435</v>
      </c>
      <c r="D56" s="24">
        <v>2126</v>
      </c>
      <c r="E56" s="24">
        <v>1691</v>
      </c>
      <c r="F56" s="24">
        <v>1380</v>
      </c>
      <c r="G56" s="24">
        <v>1194</v>
      </c>
    </row>
    <row r="57" spans="1:7" x14ac:dyDescent="0.1">
      <c r="A57" s="11" t="s">
        <v>213</v>
      </c>
      <c r="B57" s="24">
        <v>2573</v>
      </c>
      <c r="C57" s="24">
        <v>3166</v>
      </c>
      <c r="D57" s="24">
        <v>4530</v>
      </c>
      <c r="E57" s="24">
        <v>4375</v>
      </c>
      <c r="F57" s="24">
        <v>3995</v>
      </c>
      <c r="G57" s="24">
        <v>4342</v>
      </c>
    </row>
    <row r="58" spans="1:7" x14ac:dyDescent="0.1">
      <c r="A58" s="11" t="s">
        <v>214</v>
      </c>
      <c r="B58" s="24">
        <v>1185</v>
      </c>
      <c r="C58" s="24">
        <v>967</v>
      </c>
      <c r="D58" s="24">
        <v>1034</v>
      </c>
      <c r="E58" s="24">
        <v>914</v>
      </c>
      <c r="F58" s="24">
        <v>1085</v>
      </c>
      <c r="G58" s="24">
        <v>1359</v>
      </c>
    </row>
    <row r="59" spans="1:7" x14ac:dyDescent="0.1">
      <c r="A59" s="9" t="s">
        <v>215</v>
      </c>
      <c r="B59" s="30">
        <v>50920</v>
      </c>
      <c r="C59" s="30">
        <v>50004</v>
      </c>
      <c r="D59" s="30">
        <v>55349</v>
      </c>
      <c r="E59" s="30">
        <v>56120</v>
      </c>
      <c r="F59" s="30">
        <v>54502</v>
      </c>
      <c r="G59" s="30">
        <v>57195</v>
      </c>
    </row>
    <row r="60" spans="1:7" x14ac:dyDescent="0.1">
      <c r="A60" s="11"/>
      <c r="B60" s="11"/>
      <c r="C60" s="11"/>
      <c r="D60" s="11"/>
      <c r="E60" s="11"/>
      <c r="F60" s="11"/>
      <c r="G60" s="11"/>
    </row>
    <row r="61" spans="1:7" x14ac:dyDescent="0.1">
      <c r="A61" s="11" t="s">
        <v>216</v>
      </c>
      <c r="B61" s="24">
        <v>420</v>
      </c>
      <c r="C61" s="24">
        <v>92</v>
      </c>
      <c r="D61" s="24">
        <v>92</v>
      </c>
      <c r="E61" s="24">
        <v>92</v>
      </c>
      <c r="F61" s="24">
        <v>88</v>
      </c>
      <c r="G61" s="24">
        <v>88</v>
      </c>
    </row>
    <row r="62" spans="1:7" x14ac:dyDescent="0.1">
      <c r="A62" s="11" t="s">
        <v>217</v>
      </c>
      <c r="B62" s="24">
        <v>134</v>
      </c>
      <c r="C62" s="24">
        <v>73472</v>
      </c>
      <c r="D62" s="24">
        <v>52844</v>
      </c>
      <c r="E62" s="24">
        <v>52844</v>
      </c>
      <c r="F62" s="24">
        <v>52844</v>
      </c>
      <c r="G62" s="24">
        <v>52844</v>
      </c>
    </row>
    <row r="63" spans="1:7" x14ac:dyDescent="0.1">
      <c r="A63" s="11" t="s">
        <v>218</v>
      </c>
      <c r="B63" s="24">
        <v>18212</v>
      </c>
      <c r="C63" s="24">
        <v>22548</v>
      </c>
      <c r="D63" s="24">
        <v>46745</v>
      </c>
      <c r="E63" s="24">
        <v>50253</v>
      </c>
      <c r="F63" s="24">
        <v>47052</v>
      </c>
      <c r="G63" s="24">
        <v>49721</v>
      </c>
    </row>
    <row r="64" spans="1:7" x14ac:dyDescent="0.1">
      <c r="A64" s="11" t="s">
        <v>219</v>
      </c>
      <c r="B64" s="24">
        <v>-703</v>
      </c>
      <c r="C64" s="24">
        <v>-483</v>
      </c>
      <c r="D64" s="24">
        <v>-3406</v>
      </c>
      <c r="E64" s="24">
        <v>-4809</v>
      </c>
      <c r="F64" s="24">
        <v>-6241</v>
      </c>
      <c r="G64" s="24" t="s">
        <v>30</v>
      </c>
    </row>
    <row r="65" spans="1:7" x14ac:dyDescent="0.1">
      <c r="A65" s="11" t="s">
        <v>220</v>
      </c>
      <c r="B65" s="24">
        <v>-4871</v>
      </c>
      <c r="C65" s="24">
        <v>-80363</v>
      </c>
      <c r="D65" s="24">
        <v>-79168</v>
      </c>
      <c r="E65" s="24">
        <v>-79359</v>
      </c>
      <c r="F65" s="24">
        <v>-75641</v>
      </c>
      <c r="G65" s="24">
        <v>-82663</v>
      </c>
    </row>
    <row r="66" spans="1:7" x14ac:dyDescent="0.1">
      <c r="A66" s="9" t="s">
        <v>221</v>
      </c>
      <c r="B66" s="30">
        <v>13192</v>
      </c>
      <c r="C66" s="30">
        <v>15266</v>
      </c>
      <c r="D66" s="30">
        <v>17107</v>
      </c>
      <c r="E66" s="30">
        <v>19021</v>
      </c>
      <c r="F66" s="30">
        <v>18102</v>
      </c>
      <c r="G66" s="30">
        <v>19990</v>
      </c>
    </row>
    <row r="67" spans="1:7" x14ac:dyDescent="0.1">
      <c r="A67" s="11"/>
      <c r="B67" s="11"/>
      <c r="C67" s="11"/>
      <c r="D67" s="11"/>
      <c r="E67" s="11"/>
      <c r="F67" s="11"/>
      <c r="G67" s="11"/>
    </row>
    <row r="68" spans="1:7" x14ac:dyDescent="0.1">
      <c r="A68" s="11" t="s">
        <v>222</v>
      </c>
      <c r="B68" s="24">
        <v>694</v>
      </c>
      <c r="C68" s="24">
        <v>2389</v>
      </c>
      <c r="D68" s="24">
        <v>2639</v>
      </c>
      <c r="E68" s="24">
        <v>2680</v>
      </c>
      <c r="F68" s="24">
        <v>2662</v>
      </c>
      <c r="G68" s="24">
        <v>2565</v>
      </c>
    </row>
    <row r="69" spans="1:7" x14ac:dyDescent="0.1">
      <c r="A69" s="11"/>
      <c r="B69" s="11"/>
      <c r="C69" s="11"/>
      <c r="D69" s="11"/>
      <c r="E69" s="11"/>
      <c r="F69" s="11"/>
      <c r="G69" s="11"/>
    </row>
    <row r="70" spans="1:7" x14ac:dyDescent="0.1">
      <c r="A70" s="9" t="s">
        <v>223</v>
      </c>
      <c r="B70" s="37">
        <v>13886</v>
      </c>
      <c r="C70" s="37">
        <v>17655</v>
      </c>
      <c r="D70" s="37">
        <v>19746</v>
      </c>
      <c r="E70" s="37">
        <v>21701</v>
      </c>
      <c r="F70" s="37">
        <v>20764</v>
      </c>
      <c r="G70" s="37">
        <v>22555</v>
      </c>
    </row>
    <row r="71" spans="1:7" x14ac:dyDescent="0.1">
      <c r="A71" s="11"/>
      <c r="B71" s="11"/>
      <c r="C71" s="11"/>
      <c r="D71" s="11"/>
      <c r="E71" s="11"/>
      <c r="F71" s="11"/>
      <c r="G71" s="11"/>
    </row>
    <row r="72" spans="1:7" x14ac:dyDescent="0.1">
      <c r="A72" s="9" t="s">
        <v>224</v>
      </c>
      <c r="B72" s="38">
        <v>64806</v>
      </c>
      <c r="C72" s="38">
        <v>67659</v>
      </c>
      <c r="D72" s="38">
        <v>75095</v>
      </c>
      <c r="E72" s="38">
        <v>77821</v>
      </c>
      <c r="F72" s="38">
        <v>75266</v>
      </c>
      <c r="G72" s="38">
        <v>79750</v>
      </c>
    </row>
    <row r="73" spans="1:7" x14ac:dyDescent="0.1">
      <c r="A73" s="11"/>
      <c r="B73" s="11"/>
      <c r="C73" s="11"/>
      <c r="D73" s="11"/>
      <c r="E73" s="11"/>
      <c r="F73" s="11"/>
      <c r="G73" s="11"/>
    </row>
    <row r="74" spans="1:7" x14ac:dyDescent="0.1">
      <c r="A74" s="9" t="s">
        <v>147</v>
      </c>
      <c r="B74" s="11"/>
      <c r="C74" s="11"/>
      <c r="D74" s="11"/>
      <c r="E74" s="11"/>
      <c r="F74" s="11"/>
      <c r="G74" s="11"/>
    </row>
    <row r="75" spans="1:7" x14ac:dyDescent="0.1">
      <c r="A75" s="11" t="s">
        <v>225</v>
      </c>
      <c r="B75" s="24">
        <v>2613.0724449999998</v>
      </c>
      <c r="C75" s="24">
        <v>2621.9771059999998</v>
      </c>
      <c r="D75" s="24">
        <v>2561.8143829999999</v>
      </c>
      <c r="E75" s="24">
        <v>2529.3229249999999</v>
      </c>
      <c r="F75" s="24">
        <v>2499.0178310000001</v>
      </c>
      <c r="G75" s="24">
        <v>2475.6</v>
      </c>
    </row>
    <row r="76" spans="1:7" x14ac:dyDescent="0.1">
      <c r="A76" s="11" t="s">
        <v>226</v>
      </c>
      <c r="B76" s="24">
        <v>2613.0724449999998</v>
      </c>
      <c r="C76" s="24">
        <v>2621.9771059999998</v>
      </c>
      <c r="D76" s="24">
        <v>2561.8143829999999</v>
      </c>
      <c r="E76" s="24">
        <v>2529.3229249999999</v>
      </c>
      <c r="F76" s="24">
        <v>2499.0178310000001</v>
      </c>
      <c r="G76" s="24">
        <v>2475.6</v>
      </c>
    </row>
    <row r="77" spans="1:7" x14ac:dyDescent="0.1">
      <c r="A77" s="11" t="s">
        <v>227</v>
      </c>
      <c r="B77" s="23">
        <v>5.0484629999999999</v>
      </c>
      <c r="C77" s="23">
        <v>5.8223229999999999</v>
      </c>
      <c r="D77" s="23">
        <v>6.677689</v>
      </c>
      <c r="E77" s="23">
        <v>7.520194</v>
      </c>
      <c r="F77" s="23">
        <v>7.2436449999999999</v>
      </c>
      <c r="G77" s="23">
        <v>8.0748099999999994</v>
      </c>
    </row>
    <row r="78" spans="1:7" x14ac:dyDescent="0.1">
      <c r="A78" s="11" t="s">
        <v>228</v>
      </c>
      <c r="B78" s="24">
        <v>-17837</v>
      </c>
      <c r="C78" s="24">
        <v>-19675</v>
      </c>
      <c r="D78" s="24">
        <v>-21484</v>
      </c>
      <c r="E78" s="24">
        <v>-21468</v>
      </c>
      <c r="F78" s="24">
        <v>-21364</v>
      </c>
      <c r="G78" s="24">
        <v>-20911</v>
      </c>
    </row>
    <row r="79" spans="1:7" x14ac:dyDescent="0.1">
      <c r="A79" s="11" t="s">
        <v>229</v>
      </c>
      <c r="B79" s="23">
        <v>-6.83</v>
      </c>
      <c r="C79" s="23">
        <v>-7.5</v>
      </c>
      <c r="D79" s="23">
        <v>-8.39</v>
      </c>
      <c r="E79" s="23">
        <v>-8.49</v>
      </c>
      <c r="F79" s="23">
        <v>-8.5500000000000007</v>
      </c>
      <c r="G79" s="23">
        <v>-8.4499999999999993</v>
      </c>
    </row>
    <row r="80" spans="1:7" x14ac:dyDescent="0.1">
      <c r="A80" s="11" t="s">
        <v>230</v>
      </c>
      <c r="B80" s="24">
        <v>28257</v>
      </c>
      <c r="C80" s="24">
        <v>27305</v>
      </c>
      <c r="D80" s="24">
        <v>30133</v>
      </c>
      <c r="E80" s="24">
        <v>29488</v>
      </c>
      <c r="F80" s="24">
        <v>29622</v>
      </c>
      <c r="G80" s="24">
        <v>32053</v>
      </c>
    </row>
    <row r="81" spans="1:7" x14ac:dyDescent="0.1">
      <c r="A81" s="11" t="s">
        <v>231</v>
      </c>
      <c r="B81" s="24">
        <v>22977</v>
      </c>
      <c r="C81" s="24">
        <v>21003</v>
      </c>
      <c r="D81" s="24">
        <v>25627</v>
      </c>
      <c r="E81" s="24">
        <v>23890</v>
      </c>
      <c r="F81" s="24">
        <v>23769</v>
      </c>
      <c r="G81" s="24">
        <v>24533</v>
      </c>
    </row>
    <row r="82" spans="1:7" x14ac:dyDescent="0.1">
      <c r="A82" s="11" t="s">
        <v>232</v>
      </c>
      <c r="B82" s="24">
        <v>-274</v>
      </c>
      <c r="C82" s="24">
        <v>-725</v>
      </c>
      <c r="D82" s="24">
        <v>-3417</v>
      </c>
      <c r="E82" s="24">
        <v>-2928</v>
      </c>
      <c r="F82" s="24">
        <v>-2745</v>
      </c>
      <c r="G82" s="24" t="s">
        <v>150</v>
      </c>
    </row>
    <row r="83" spans="1:7" x14ac:dyDescent="0.1">
      <c r="A83" s="11" t="s">
        <v>233</v>
      </c>
      <c r="B83" s="24" t="s">
        <v>150</v>
      </c>
      <c r="C83" s="24" t="s">
        <v>150</v>
      </c>
      <c r="D83" s="24" t="s">
        <v>150</v>
      </c>
      <c r="E83" s="24">
        <v>1336</v>
      </c>
      <c r="F83" s="24">
        <v>1360</v>
      </c>
      <c r="G83" s="24" t="s">
        <v>150</v>
      </c>
    </row>
    <row r="84" spans="1:7" x14ac:dyDescent="0.1">
      <c r="A84" s="11" t="s">
        <v>234</v>
      </c>
      <c r="B84" s="24">
        <v>694</v>
      </c>
      <c r="C84" s="24">
        <v>2389</v>
      </c>
      <c r="D84" s="24">
        <v>2639</v>
      </c>
      <c r="E84" s="24">
        <v>2680</v>
      </c>
      <c r="F84" s="24">
        <v>2662</v>
      </c>
      <c r="G84" s="24">
        <v>2565</v>
      </c>
    </row>
    <row r="85" spans="1:7" x14ac:dyDescent="0.1">
      <c r="A85" s="11" t="s">
        <v>235</v>
      </c>
      <c r="B85" s="24">
        <v>72</v>
      </c>
      <c r="C85" s="24">
        <v>63</v>
      </c>
      <c r="D85" s="24">
        <v>60</v>
      </c>
      <c r="E85" s="24">
        <v>84</v>
      </c>
      <c r="F85" s="24">
        <v>94</v>
      </c>
      <c r="G85" s="24" t="s">
        <v>150</v>
      </c>
    </row>
    <row r="86" spans="1:7" x14ac:dyDescent="0.1">
      <c r="A86" s="11" t="s">
        <v>236</v>
      </c>
      <c r="B86" s="18" t="s">
        <v>237</v>
      </c>
      <c r="C86" s="18" t="s">
        <v>237</v>
      </c>
      <c r="D86" s="18" t="s">
        <v>237</v>
      </c>
      <c r="E86" s="18" t="s">
        <v>237</v>
      </c>
      <c r="F86" s="18" t="s">
        <v>237</v>
      </c>
      <c r="G86" s="18" t="s">
        <v>150</v>
      </c>
    </row>
    <row r="87" spans="1:7" x14ac:dyDescent="0.1">
      <c r="A87" s="11" t="s">
        <v>238</v>
      </c>
      <c r="B87" s="24">
        <v>1399</v>
      </c>
      <c r="C87" s="24">
        <v>1523</v>
      </c>
      <c r="D87" s="24">
        <v>1598</v>
      </c>
      <c r="E87" s="24">
        <v>2062</v>
      </c>
      <c r="F87" s="24">
        <v>1815</v>
      </c>
      <c r="G87" s="24" t="s">
        <v>150</v>
      </c>
    </row>
    <row r="88" spans="1:7" x14ac:dyDescent="0.1">
      <c r="A88" s="11" t="s">
        <v>239</v>
      </c>
      <c r="B88" s="24">
        <v>3053</v>
      </c>
      <c r="C88" s="24">
        <v>3223</v>
      </c>
      <c r="D88" s="24">
        <v>3393</v>
      </c>
      <c r="E88" s="24">
        <v>4248</v>
      </c>
      <c r="F88" s="24">
        <v>3662</v>
      </c>
      <c r="G88" s="24" t="s">
        <v>150</v>
      </c>
    </row>
    <row r="89" spans="1:7" x14ac:dyDescent="0.1">
      <c r="A89" s="11" t="s">
        <v>240</v>
      </c>
      <c r="B89" s="24">
        <v>319</v>
      </c>
      <c r="C89" s="24">
        <v>347</v>
      </c>
      <c r="D89" s="24">
        <v>380</v>
      </c>
      <c r="E89" s="24">
        <v>504</v>
      </c>
      <c r="F89" s="24">
        <v>471</v>
      </c>
      <c r="G89" s="24" t="s">
        <v>150</v>
      </c>
    </row>
    <row r="90" spans="1:7" x14ac:dyDescent="0.1">
      <c r="A90" s="11" t="s">
        <v>241</v>
      </c>
      <c r="B90" s="24">
        <v>4179</v>
      </c>
      <c r="C90" s="24">
        <v>3856</v>
      </c>
      <c r="D90" s="24">
        <v>3793</v>
      </c>
      <c r="E90" s="24">
        <v>4100</v>
      </c>
      <c r="F90" s="24">
        <v>4011</v>
      </c>
      <c r="G90" s="24" t="s">
        <v>150</v>
      </c>
    </row>
    <row r="91" spans="1:7" x14ac:dyDescent="0.1">
      <c r="A91" s="11" t="s">
        <v>242</v>
      </c>
      <c r="B91" s="24">
        <v>15844</v>
      </c>
      <c r="C91" s="24">
        <v>14305</v>
      </c>
      <c r="D91" s="24">
        <v>13581</v>
      </c>
      <c r="E91" s="24">
        <v>14148</v>
      </c>
      <c r="F91" s="24">
        <v>13900</v>
      </c>
      <c r="G91" s="24" t="s">
        <v>150</v>
      </c>
    </row>
    <row r="92" spans="1:7" x14ac:dyDescent="0.1">
      <c r="A92" s="11" t="s">
        <v>243</v>
      </c>
      <c r="B92" s="24" t="s">
        <v>30</v>
      </c>
      <c r="C92" s="24" t="s">
        <v>30</v>
      </c>
      <c r="D92" s="24">
        <v>974</v>
      </c>
      <c r="E92" s="24">
        <v>1064</v>
      </c>
      <c r="F92" s="24">
        <v>1246</v>
      </c>
      <c r="G92" s="24" t="s">
        <v>30</v>
      </c>
    </row>
    <row r="93" spans="1:7" x14ac:dyDescent="0.1">
      <c r="A93" s="11" t="s">
        <v>244</v>
      </c>
      <c r="B93" s="39">
        <v>149867</v>
      </c>
      <c r="C93" s="39">
        <v>148949</v>
      </c>
      <c r="D93" s="39">
        <v>148012</v>
      </c>
      <c r="E93" s="39">
        <v>126988</v>
      </c>
      <c r="F93" s="39">
        <v>128377</v>
      </c>
      <c r="G93" s="39" t="s">
        <v>150</v>
      </c>
    </row>
    <row r="94" spans="1:7" x14ac:dyDescent="0.1">
      <c r="A94" s="11" t="s">
        <v>245</v>
      </c>
      <c r="B94" s="24">
        <v>211</v>
      </c>
      <c r="C94" s="24">
        <v>193</v>
      </c>
      <c r="D94" s="24">
        <v>201</v>
      </c>
      <c r="E94" s="24">
        <v>188</v>
      </c>
      <c r="F94" s="24">
        <v>198</v>
      </c>
      <c r="G94" s="24" t="s">
        <v>150</v>
      </c>
    </row>
    <row r="95" spans="1:7" x14ac:dyDescent="0.1">
      <c r="A95" s="11" t="s">
        <v>157</v>
      </c>
      <c r="B95" s="34">
        <v>44629</v>
      </c>
      <c r="C95" s="34">
        <v>44994</v>
      </c>
      <c r="D95" s="34">
        <v>45351</v>
      </c>
      <c r="E95" s="34">
        <v>45351</v>
      </c>
      <c r="F95" s="34">
        <v>45351</v>
      </c>
      <c r="G95" s="34">
        <v>45701</v>
      </c>
    </row>
    <row r="96" spans="1:7" x14ac:dyDescent="0.1">
      <c r="A96" s="11" t="s">
        <v>158</v>
      </c>
      <c r="B96" s="18" t="s">
        <v>159</v>
      </c>
      <c r="C96" s="18" t="s">
        <v>159</v>
      </c>
      <c r="D96" s="18" t="s">
        <v>159</v>
      </c>
      <c r="E96" s="18" t="s">
        <v>159</v>
      </c>
      <c r="F96" s="18" t="s">
        <v>161</v>
      </c>
      <c r="G96" s="18" t="s">
        <v>162</v>
      </c>
    </row>
    <row r="97" spans="1:7" x14ac:dyDescent="0.1">
      <c r="A97" s="11" t="s">
        <v>163</v>
      </c>
      <c r="B97" s="18" t="s">
        <v>246</v>
      </c>
      <c r="C97" s="18" t="s">
        <v>246</v>
      </c>
      <c r="D97" s="18" t="s">
        <v>246</v>
      </c>
      <c r="E97" s="18" t="s">
        <v>164</v>
      </c>
      <c r="F97" s="18" t="s">
        <v>164</v>
      </c>
      <c r="G97" s="18" t="s">
        <v>164</v>
      </c>
    </row>
    <row r="98" spans="1:7" x14ac:dyDescent="0.1">
      <c r="A98" s="11"/>
      <c r="B98" s="11"/>
      <c r="C98" s="11"/>
      <c r="D98" s="11"/>
      <c r="E98" s="11"/>
      <c r="F98" s="11"/>
      <c r="G98" s="11"/>
    </row>
    <row r="99" spans="1:7" x14ac:dyDescent="0.1">
      <c r="A99" s="12"/>
      <c r="B99" s="12"/>
      <c r="C99" s="12"/>
      <c r="D99" s="12"/>
      <c r="E99" s="12"/>
      <c r="F99" s="12"/>
      <c r="G99" s="12"/>
    </row>
    <row r="100" spans="1:7" x14ac:dyDescent="0.1">
      <c r="A100" s="35" t="s">
        <v>247</v>
      </c>
    </row>
    <row r="101" spans="1:7" x14ac:dyDescent="0.1">
      <c r="A101" s="28" t="s">
        <v>78</v>
      </c>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3D63D-A75B-4E43-A37D-41F6190727CD}">
  <sheetPr codeName="Sheet2">
    <outlinePr summaryBelow="0" summaryRight="0"/>
    <pageSetUpPr autoPageBreaks="0"/>
  </sheetPr>
  <dimension ref="A5:IU114"/>
  <sheetViews>
    <sheetView zoomScale="109" zoomScaleNormal="100" workbookViewId="0">
      <selection activeCell="A16" sqref="A16"/>
    </sheetView>
  </sheetViews>
  <sheetFormatPr defaultColWidth="8.76171875" defaultRowHeight="10.5" x14ac:dyDescent="0.1"/>
  <cols>
    <col min="1" max="1" width="45.71484375" customWidth="1"/>
    <col min="2" max="7" width="14.83203125" customWidth="1"/>
  </cols>
  <sheetData>
    <row r="5" spans="1:255" ht="16.5" x14ac:dyDescent="0.2">
      <c r="A5" s="1" t="s">
        <v>79</v>
      </c>
    </row>
    <row r="7" spans="1:255" x14ac:dyDescent="0.1">
      <c r="A7" s="2" t="s">
        <v>80</v>
      </c>
      <c r="B7" s="3" t="s">
        <v>81</v>
      </c>
      <c r="C7" t="s">
        <v>82</v>
      </c>
      <c r="D7" s="4" t="s">
        <v>4</v>
      </c>
      <c r="E7" s="3" t="s">
        <v>83</v>
      </c>
      <c r="F7" t="s">
        <v>84</v>
      </c>
    </row>
    <row r="8" spans="1:255" x14ac:dyDescent="0.1">
      <c r="A8" s="4"/>
      <c r="B8" s="3" t="s">
        <v>85</v>
      </c>
      <c r="C8" t="s">
        <v>86</v>
      </c>
      <c r="D8" s="4" t="s">
        <v>4</v>
      </c>
      <c r="E8" s="3" t="s">
        <v>7</v>
      </c>
      <c r="F8" t="s">
        <v>8</v>
      </c>
    </row>
    <row r="9" spans="1:255" x14ac:dyDescent="0.1">
      <c r="A9" s="4"/>
      <c r="B9" s="3" t="s">
        <v>2</v>
      </c>
      <c r="C9" t="s">
        <v>87</v>
      </c>
      <c r="D9" s="4" t="s">
        <v>4</v>
      </c>
      <c r="E9" s="3" t="s">
        <v>5</v>
      </c>
      <c r="F9" t="s">
        <v>6</v>
      </c>
    </row>
    <row r="10" spans="1:255" x14ac:dyDescent="0.1">
      <c r="A10" s="4"/>
      <c r="B10" s="3" t="s">
        <v>9</v>
      </c>
      <c r="C10" t="s">
        <v>10</v>
      </c>
      <c r="D10" s="4" t="s">
        <v>4</v>
      </c>
      <c r="E10" s="3" t="s">
        <v>11</v>
      </c>
      <c r="F10" s="5" t="s">
        <v>12</v>
      </c>
    </row>
    <row r="11" spans="1:255" x14ac:dyDescent="0.1">
      <c r="A11" s="4"/>
      <c r="B11" s="3" t="s">
        <v>88</v>
      </c>
      <c r="C11" t="s">
        <v>89</v>
      </c>
      <c r="D11" s="4" t="s">
        <v>4</v>
      </c>
      <c r="E11" s="29"/>
      <c r="F11" s="29"/>
    </row>
    <row r="14" spans="1:255" x14ac:dyDescent="0.1">
      <c r="A14" s="6" t="s">
        <v>90</v>
      </c>
      <c r="B14" s="6"/>
      <c r="C14" s="6"/>
      <c r="D14" s="6"/>
      <c r="E14" s="6"/>
      <c r="F14" s="6"/>
      <c r="G14" s="6"/>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c r="BM14" s="71"/>
      <c r="BN14" s="71"/>
      <c r="BO14" s="71"/>
      <c r="BP14" s="71"/>
      <c r="BQ14" s="71"/>
      <c r="BR14" s="71"/>
      <c r="BS14" s="71"/>
      <c r="BT14" s="71"/>
      <c r="BU14" s="71"/>
      <c r="BV14" s="71"/>
      <c r="BW14" s="71"/>
      <c r="BX14" s="71"/>
      <c r="BY14" s="71"/>
      <c r="BZ14" s="71"/>
      <c r="CA14" s="71"/>
      <c r="CB14" s="71"/>
      <c r="CC14" s="71"/>
      <c r="CD14" s="71"/>
      <c r="CE14" s="71"/>
      <c r="CF14" s="71"/>
      <c r="CG14" s="71"/>
      <c r="CH14" s="71"/>
      <c r="CI14" s="71"/>
      <c r="CJ14" s="71"/>
      <c r="CK14" s="71"/>
      <c r="CL14" s="71"/>
      <c r="CM14" s="71"/>
      <c r="CN14" s="71"/>
      <c r="CO14" s="71"/>
      <c r="CP14" s="71"/>
      <c r="CQ14" s="71"/>
      <c r="CR14" s="71"/>
      <c r="CS14" s="71"/>
      <c r="CT14" s="71"/>
      <c r="CU14" s="71"/>
      <c r="CV14" s="71"/>
      <c r="CW14" s="71"/>
      <c r="CX14" s="71"/>
      <c r="CY14" s="71"/>
      <c r="CZ14" s="71"/>
      <c r="DA14" s="71"/>
      <c r="DB14" s="71"/>
      <c r="DC14" s="71"/>
      <c r="DD14" s="71"/>
      <c r="DE14" s="71"/>
      <c r="DF14" s="71"/>
      <c r="DG14" s="71"/>
      <c r="DH14" s="71"/>
      <c r="DI14" s="71"/>
      <c r="DJ14" s="71"/>
      <c r="DK14" s="71"/>
      <c r="DL14" s="71"/>
      <c r="DM14" s="71"/>
      <c r="DN14" s="71"/>
      <c r="DO14" s="71"/>
      <c r="DP14" s="71"/>
      <c r="DQ14" s="71"/>
      <c r="DR14" s="71"/>
      <c r="DS14" s="71"/>
      <c r="DT14" s="71"/>
      <c r="DU14" s="71"/>
      <c r="DV14" s="71"/>
      <c r="DW14" s="71"/>
      <c r="DX14" s="71"/>
      <c r="DY14" s="71"/>
      <c r="DZ14" s="71"/>
      <c r="EA14" s="71"/>
      <c r="EB14" s="71"/>
      <c r="EC14" s="71"/>
      <c r="ED14" s="71"/>
      <c r="EE14" s="71"/>
      <c r="EF14" s="71"/>
      <c r="EG14" s="71"/>
      <c r="EH14" s="71"/>
      <c r="EI14" s="71"/>
      <c r="EJ14" s="71"/>
      <c r="EK14" s="71"/>
      <c r="EL14" s="71"/>
      <c r="EM14" s="71"/>
      <c r="EN14" s="71"/>
      <c r="EO14" s="71"/>
      <c r="EP14" s="71"/>
      <c r="EQ14" s="71"/>
      <c r="ER14" s="71"/>
      <c r="ES14" s="71"/>
      <c r="ET14" s="71"/>
      <c r="EU14" s="71"/>
      <c r="EV14" s="71"/>
      <c r="EW14" s="71"/>
      <c r="EX14" s="71"/>
      <c r="EY14" s="71"/>
      <c r="EZ14" s="71"/>
      <c r="FA14" s="71"/>
      <c r="FB14" s="71"/>
      <c r="FC14" s="71"/>
      <c r="FD14" s="71"/>
      <c r="FE14" s="71"/>
      <c r="FF14" s="71"/>
      <c r="FG14" s="71"/>
      <c r="FH14" s="71"/>
      <c r="FI14" s="71"/>
      <c r="FJ14" s="71"/>
      <c r="FK14" s="71"/>
      <c r="FL14" s="71"/>
      <c r="FM14" s="71"/>
      <c r="FN14" s="71"/>
      <c r="FO14" s="71"/>
      <c r="FP14" s="71"/>
      <c r="FQ14" s="71"/>
      <c r="FR14" s="71"/>
      <c r="FS14" s="71"/>
      <c r="FT14" s="71"/>
      <c r="FU14" s="71"/>
      <c r="FV14" s="71"/>
      <c r="FW14" s="71"/>
      <c r="FX14" s="71"/>
      <c r="FY14" s="71"/>
      <c r="FZ14" s="71"/>
      <c r="GA14" s="71"/>
      <c r="GB14" s="71"/>
      <c r="GC14" s="71"/>
      <c r="GD14" s="71"/>
      <c r="GE14" s="71"/>
      <c r="GF14" s="71"/>
      <c r="GG14" s="71"/>
      <c r="GH14" s="71"/>
      <c r="GI14" s="71"/>
      <c r="GJ14" s="71"/>
      <c r="GK14" s="71"/>
      <c r="GL14" s="71"/>
      <c r="GM14" s="71"/>
      <c r="GN14" s="71"/>
      <c r="GO14" s="71"/>
      <c r="GP14" s="71"/>
      <c r="GQ14" s="71"/>
      <c r="GR14" s="71"/>
      <c r="GS14" s="71"/>
      <c r="GT14" s="71"/>
      <c r="GU14" s="71"/>
      <c r="GV14" s="71"/>
      <c r="GW14" s="71"/>
      <c r="GX14" s="71"/>
      <c r="GY14" s="71"/>
      <c r="GZ14" s="71"/>
      <c r="HA14" s="71"/>
      <c r="HB14" s="71"/>
      <c r="HC14" s="71"/>
      <c r="HD14" s="71"/>
      <c r="HE14" s="71"/>
      <c r="HF14" s="71"/>
      <c r="HG14" s="71"/>
      <c r="HH14" s="71"/>
      <c r="HI14" s="71"/>
      <c r="HJ14" s="71"/>
      <c r="HK14" s="71"/>
      <c r="HL14" s="71"/>
      <c r="HM14" s="71"/>
      <c r="HN14" s="71"/>
      <c r="HO14" s="71"/>
      <c r="HP14" s="71"/>
      <c r="HQ14" s="71"/>
      <c r="HR14" s="71"/>
      <c r="HS14" s="71"/>
      <c r="HT14" s="71"/>
      <c r="HU14" s="71"/>
      <c r="HV14" s="71"/>
      <c r="HW14" s="71"/>
      <c r="HX14" s="71"/>
      <c r="HY14" s="71"/>
      <c r="HZ14" s="71"/>
      <c r="IA14" s="71"/>
      <c r="IB14" s="71"/>
      <c r="IC14" s="71"/>
      <c r="ID14" s="71"/>
      <c r="IE14" s="71"/>
      <c r="IF14" s="71"/>
      <c r="IG14" s="71"/>
      <c r="IH14" s="71"/>
      <c r="II14" s="71"/>
      <c r="IJ14" s="71"/>
      <c r="IK14" s="71"/>
      <c r="IL14" s="71"/>
      <c r="IM14" s="71"/>
      <c r="IN14" s="71"/>
      <c r="IO14" s="71"/>
      <c r="IP14" s="71"/>
      <c r="IQ14" s="71"/>
      <c r="IR14" s="71"/>
      <c r="IS14" s="71"/>
      <c r="IT14" s="71"/>
      <c r="IU14" s="71"/>
    </row>
    <row r="15" spans="1:255" ht="28.5" x14ac:dyDescent="0.1">
      <c r="A15" s="7" t="s">
        <v>16</v>
      </c>
      <c r="B15" s="13" t="s">
        <v>91</v>
      </c>
      <c r="C15" s="13" t="s">
        <v>92</v>
      </c>
      <c r="D15" s="13" t="s">
        <v>93</v>
      </c>
      <c r="E15" s="13" t="s">
        <v>94</v>
      </c>
      <c r="F15" s="13" t="s">
        <v>95</v>
      </c>
      <c r="G15" s="13" t="s">
        <v>96</v>
      </c>
    </row>
    <row r="16" spans="1:255" x14ac:dyDescent="0.1">
      <c r="A16" s="8"/>
      <c r="B16" s="14"/>
      <c r="C16" s="14"/>
      <c r="D16" s="14"/>
      <c r="E16" s="14"/>
      <c r="F16" s="14"/>
      <c r="G16" s="14"/>
    </row>
    <row r="17" spans="1:7" x14ac:dyDescent="0.1">
      <c r="A17" s="9" t="s">
        <v>37</v>
      </c>
      <c r="B17" s="11"/>
      <c r="C17" s="11"/>
      <c r="D17" s="11"/>
      <c r="E17" s="11"/>
      <c r="F17" s="11"/>
      <c r="G17" s="11"/>
    </row>
    <row r="18" spans="1:7" x14ac:dyDescent="0.1">
      <c r="A18" s="11" t="s">
        <v>98</v>
      </c>
      <c r="B18" s="24">
        <v>51980</v>
      </c>
      <c r="C18" s="24">
        <v>50724</v>
      </c>
      <c r="D18" s="24">
        <v>52444</v>
      </c>
      <c r="E18" s="24">
        <v>60073</v>
      </c>
      <c r="F18" s="24">
        <v>59604</v>
      </c>
      <c r="G18" s="24">
        <v>60761</v>
      </c>
    </row>
    <row r="19" spans="1:7" x14ac:dyDescent="0.1">
      <c r="A19" s="11" t="s">
        <v>99</v>
      </c>
      <c r="B19" s="24" t="s">
        <v>30</v>
      </c>
      <c r="C19" s="24" t="s">
        <v>30</v>
      </c>
      <c r="D19" s="24" t="s">
        <v>30</v>
      </c>
      <c r="E19" s="24" t="s">
        <v>30</v>
      </c>
      <c r="F19" s="24" t="s">
        <v>30</v>
      </c>
      <c r="G19" s="24" t="s">
        <v>30</v>
      </c>
    </row>
    <row r="20" spans="1:7" x14ac:dyDescent="0.1">
      <c r="A20" s="9" t="s">
        <v>100</v>
      </c>
      <c r="B20" s="30">
        <v>51980</v>
      </c>
      <c r="C20" s="30">
        <v>50724</v>
      </c>
      <c r="D20" s="30">
        <v>52444</v>
      </c>
      <c r="E20" s="30">
        <v>60073</v>
      </c>
      <c r="F20" s="30">
        <v>59604</v>
      </c>
      <c r="G20" s="30">
        <v>60761</v>
      </c>
    </row>
    <row r="21" spans="1:7" x14ac:dyDescent="0.1">
      <c r="A21" s="11"/>
      <c r="B21" s="11"/>
      <c r="C21" s="11"/>
      <c r="D21" s="11"/>
      <c r="E21" s="11"/>
      <c r="F21" s="11"/>
      <c r="G21" s="11"/>
    </row>
    <row r="22" spans="1:7" x14ac:dyDescent="0.1">
      <c r="A22" s="11" t="s">
        <v>101</v>
      </c>
      <c r="B22" s="24">
        <v>29102</v>
      </c>
      <c r="C22" s="24">
        <v>28684</v>
      </c>
      <c r="D22" s="24">
        <v>30259</v>
      </c>
      <c r="E22" s="24">
        <v>35906</v>
      </c>
      <c r="F22" s="24">
        <v>34429</v>
      </c>
      <c r="G22" s="24" t="s">
        <v>30</v>
      </c>
    </row>
    <row r="23" spans="1:7" x14ac:dyDescent="0.1">
      <c r="A23" s="9" t="s">
        <v>102</v>
      </c>
      <c r="B23" s="30">
        <v>22878</v>
      </c>
      <c r="C23" s="30">
        <v>22040</v>
      </c>
      <c r="D23" s="30">
        <v>22185</v>
      </c>
      <c r="E23" s="30">
        <v>24167</v>
      </c>
      <c r="F23" s="30">
        <v>25175</v>
      </c>
      <c r="G23" s="30">
        <v>60761</v>
      </c>
    </row>
    <row r="24" spans="1:7" x14ac:dyDescent="0.1">
      <c r="A24" s="11"/>
      <c r="B24" s="11"/>
      <c r="C24" s="11"/>
      <c r="D24" s="11"/>
      <c r="E24" s="11"/>
      <c r="F24" s="11"/>
      <c r="G24" s="11"/>
    </row>
    <row r="25" spans="1:7" x14ac:dyDescent="0.1">
      <c r="A25" s="11" t="s">
        <v>103</v>
      </c>
      <c r="B25" s="24">
        <v>12121</v>
      </c>
      <c r="C25" s="24">
        <v>11882</v>
      </c>
      <c r="D25" s="24">
        <v>12559</v>
      </c>
      <c r="E25" s="24">
        <v>14440</v>
      </c>
      <c r="F25" s="24">
        <v>15134</v>
      </c>
      <c r="G25" s="24">
        <v>-71</v>
      </c>
    </row>
    <row r="26" spans="1:7" x14ac:dyDescent="0.1">
      <c r="A26" s="11" t="s">
        <v>104</v>
      </c>
      <c r="B26" s="24">
        <v>840</v>
      </c>
      <c r="C26" s="24">
        <v>800</v>
      </c>
      <c r="D26" s="24" t="s">
        <v>30</v>
      </c>
      <c r="E26" s="24" t="s">
        <v>30</v>
      </c>
      <c r="F26" s="24" t="s">
        <v>30</v>
      </c>
      <c r="G26" s="24" t="s">
        <v>30</v>
      </c>
    </row>
    <row r="27" spans="1:7" x14ac:dyDescent="0.1">
      <c r="A27" s="11" t="s">
        <v>105</v>
      </c>
      <c r="B27" s="24" t="s">
        <v>30</v>
      </c>
      <c r="C27" s="24" t="s">
        <v>30</v>
      </c>
      <c r="D27" s="24" t="s">
        <v>30</v>
      </c>
      <c r="E27" s="24" t="s">
        <v>30</v>
      </c>
      <c r="F27" s="24" t="s">
        <v>30</v>
      </c>
      <c r="G27" s="24" t="s">
        <v>30</v>
      </c>
    </row>
    <row r="28" spans="1:7" x14ac:dyDescent="0.1">
      <c r="A28" s="11" t="s">
        <v>106</v>
      </c>
      <c r="B28" s="24" t="s">
        <v>30</v>
      </c>
      <c r="C28" s="24" t="s">
        <v>30</v>
      </c>
      <c r="D28" s="24">
        <v>-11</v>
      </c>
      <c r="E28" s="24">
        <v>91</v>
      </c>
      <c r="F28" s="24">
        <v>-27</v>
      </c>
      <c r="G28" s="24">
        <v>49582</v>
      </c>
    </row>
    <row r="29" spans="1:7" x14ac:dyDescent="0.1">
      <c r="A29" s="11"/>
      <c r="B29" s="11"/>
      <c r="C29" s="11"/>
      <c r="D29" s="11"/>
      <c r="E29" s="11"/>
      <c r="F29" s="11"/>
      <c r="G29" s="11"/>
    </row>
    <row r="30" spans="1:7" x14ac:dyDescent="0.1">
      <c r="A30" s="9" t="s">
        <v>107</v>
      </c>
      <c r="B30" s="30">
        <v>12961</v>
      </c>
      <c r="C30" s="30">
        <v>12682</v>
      </c>
      <c r="D30" s="30">
        <v>12548</v>
      </c>
      <c r="E30" s="30">
        <v>14531</v>
      </c>
      <c r="F30" s="30">
        <v>15107</v>
      </c>
      <c r="G30" s="30">
        <v>49511</v>
      </c>
    </row>
    <row r="31" spans="1:7" x14ac:dyDescent="0.1">
      <c r="A31" s="11"/>
      <c r="B31" s="11"/>
      <c r="C31" s="11"/>
      <c r="D31" s="11"/>
      <c r="E31" s="11"/>
      <c r="F31" s="11"/>
      <c r="G31" s="11"/>
    </row>
    <row r="32" spans="1:7" x14ac:dyDescent="0.1">
      <c r="A32" s="9" t="s">
        <v>108</v>
      </c>
      <c r="B32" s="15">
        <v>9917</v>
      </c>
      <c r="C32" s="15">
        <v>9358</v>
      </c>
      <c r="D32" s="15">
        <v>9637</v>
      </c>
      <c r="E32" s="15">
        <v>9636</v>
      </c>
      <c r="F32" s="15">
        <v>10068</v>
      </c>
      <c r="G32" s="15">
        <v>11250</v>
      </c>
    </row>
    <row r="33" spans="1:7" x14ac:dyDescent="0.1">
      <c r="A33" s="11"/>
      <c r="B33" s="11"/>
      <c r="C33" s="11"/>
      <c r="D33" s="11"/>
      <c r="E33" s="11"/>
      <c r="F33" s="11"/>
      <c r="G33" s="11"/>
    </row>
    <row r="34" spans="1:7" x14ac:dyDescent="0.1">
      <c r="A34" s="11" t="s">
        <v>109</v>
      </c>
      <c r="B34" s="24">
        <v>-763</v>
      </c>
      <c r="C34" s="24">
        <v>-703</v>
      </c>
      <c r="D34" s="24">
        <v>-498</v>
      </c>
      <c r="E34" s="24">
        <v>-789</v>
      </c>
      <c r="F34" s="24">
        <v>-1075</v>
      </c>
      <c r="G34" s="24">
        <v>-1113</v>
      </c>
    </row>
    <row r="35" spans="1:7" x14ac:dyDescent="0.1">
      <c r="A35" s="11" t="s">
        <v>110</v>
      </c>
      <c r="B35" s="24">
        <v>224</v>
      </c>
      <c r="C35" s="24">
        <v>235</v>
      </c>
      <c r="D35" s="24">
        <v>238</v>
      </c>
      <c r="E35" s="24">
        <v>305</v>
      </c>
      <c r="F35" s="24">
        <v>442</v>
      </c>
      <c r="G35" s="24">
        <v>451</v>
      </c>
    </row>
    <row r="36" spans="1:7" x14ac:dyDescent="0.1">
      <c r="A36" s="9" t="s">
        <v>111</v>
      </c>
      <c r="B36" s="30">
        <v>-539</v>
      </c>
      <c r="C36" s="30">
        <v>-468</v>
      </c>
      <c r="D36" s="30">
        <v>-260</v>
      </c>
      <c r="E36" s="30">
        <v>-484</v>
      </c>
      <c r="F36" s="30">
        <v>-633</v>
      </c>
      <c r="G36" s="30">
        <v>-662</v>
      </c>
    </row>
    <row r="37" spans="1:7" x14ac:dyDescent="0.1">
      <c r="A37" s="11"/>
      <c r="B37" s="11"/>
      <c r="C37" s="11"/>
      <c r="D37" s="11"/>
      <c r="E37" s="11"/>
      <c r="F37" s="11"/>
      <c r="G37" s="11"/>
    </row>
    <row r="38" spans="1:7" x14ac:dyDescent="0.1">
      <c r="A38" s="11" t="s">
        <v>112</v>
      </c>
      <c r="B38" s="24">
        <v>176</v>
      </c>
      <c r="C38" s="24">
        <v>175</v>
      </c>
      <c r="D38" s="24">
        <v>191</v>
      </c>
      <c r="E38" s="24">
        <v>208</v>
      </c>
      <c r="F38" s="24">
        <v>231</v>
      </c>
      <c r="G38" s="24">
        <v>255</v>
      </c>
    </row>
    <row r="39" spans="1:7" x14ac:dyDescent="0.1">
      <c r="A39" s="11" t="s">
        <v>113</v>
      </c>
      <c r="B39" s="24">
        <v>-58</v>
      </c>
      <c r="C39" s="24">
        <v>-25</v>
      </c>
      <c r="D39" s="24">
        <v>7</v>
      </c>
      <c r="E39" s="24">
        <v>-29</v>
      </c>
      <c r="F39" s="24">
        <v>37</v>
      </c>
      <c r="G39" s="24" t="s">
        <v>30</v>
      </c>
    </row>
    <row r="40" spans="1:7" x14ac:dyDescent="0.1">
      <c r="A40" s="11" t="s">
        <v>114</v>
      </c>
      <c r="B40" s="24" t="s">
        <v>30</v>
      </c>
      <c r="C40" s="24" t="s">
        <v>30</v>
      </c>
      <c r="D40" s="24" t="s">
        <v>30</v>
      </c>
      <c r="E40" s="24" t="s">
        <v>30</v>
      </c>
      <c r="F40" s="24" t="s">
        <v>30</v>
      </c>
      <c r="G40" s="24" t="s">
        <v>30</v>
      </c>
    </row>
    <row r="41" spans="1:7" x14ac:dyDescent="0.1">
      <c r="A41" s="9" t="s">
        <v>115</v>
      </c>
      <c r="B41" s="30">
        <v>9496</v>
      </c>
      <c r="C41" s="30">
        <v>9040</v>
      </c>
      <c r="D41" s="30">
        <v>9575</v>
      </c>
      <c r="E41" s="30">
        <v>9331</v>
      </c>
      <c r="F41" s="30">
        <v>9703</v>
      </c>
      <c r="G41" s="30">
        <v>10843</v>
      </c>
    </row>
    <row r="42" spans="1:7" x14ac:dyDescent="0.1">
      <c r="A42" s="11"/>
      <c r="B42" s="11"/>
      <c r="C42" s="11"/>
      <c r="D42" s="11"/>
      <c r="E42" s="11"/>
      <c r="F42" s="11"/>
      <c r="G42" s="11"/>
    </row>
    <row r="43" spans="1:7" x14ac:dyDescent="0.1">
      <c r="A43" s="11" t="s">
        <v>116</v>
      </c>
      <c r="B43" s="24">
        <v>-1159</v>
      </c>
      <c r="C43" s="24">
        <v>-916</v>
      </c>
      <c r="D43" s="24">
        <v>-632</v>
      </c>
      <c r="E43" s="24">
        <v>-777</v>
      </c>
      <c r="F43" s="24">
        <v>-499</v>
      </c>
      <c r="G43" s="24">
        <v>-850</v>
      </c>
    </row>
    <row r="44" spans="1:7" x14ac:dyDescent="0.1">
      <c r="A44" s="11" t="s">
        <v>117</v>
      </c>
      <c r="B44" s="24">
        <v>-132</v>
      </c>
      <c r="C44" s="24">
        <v>-69</v>
      </c>
      <c r="D44" s="24">
        <v>-332</v>
      </c>
      <c r="E44" s="24">
        <v>-50</v>
      </c>
      <c r="F44" s="24">
        <v>-242</v>
      </c>
      <c r="G44" s="24">
        <v>-94</v>
      </c>
    </row>
    <row r="45" spans="1:7" x14ac:dyDescent="0.1">
      <c r="A45" s="11" t="s">
        <v>118</v>
      </c>
      <c r="B45" s="24">
        <v>-18</v>
      </c>
      <c r="C45" s="24" t="s">
        <v>30</v>
      </c>
      <c r="D45" s="24" t="s">
        <v>30</v>
      </c>
      <c r="E45" s="24" t="s">
        <v>30</v>
      </c>
      <c r="F45" s="24" t="s">
        <v>30</v>
      </c>
      <c r="G45" s="24" t="s">
        <v>30</v>
      </c>
    </row>
    <row r="46" spans="1:7" x14ac:dyDescent="0.1">
      <c r="A46" s="11" t="s">
        <v>119</v>
      </c>
      <c r="B46" s="24" t="s">
        <v>30</v>
      </c>
      <c r="C46" s="24" t="s">
        <v>30</v>
      </c>
      <c r="D46" s="24" t="s">
        <v>30</v>
      </c>
      <c r="E46" s="24" t="s">
        <v>30</v>
      </c>
      <c r="F46" s="24">
        <v>-22</v>
      </c>
      <c r="G46" s="24" t="s">
        <v>30</v>
      </c>
    </row>
    <row r="47" spans="1:7" x14ac:dyDescent="0.1">
      <c r="A47" s="11" t="s">
        <v>120</v>
      </c>
      <c r="B47" s="24">
        <v>70</v>
      </c>
      <c r="C47" s="24">
        <v>8</v>
      </c>
      <c r="D47" s="24">
        <v>36</v>
      </c>
      <c r="E47" s="24">
        <v>2335</v>
      </c>
      <c r="F47" s="24">
        <v>489</v>
      </c>
      <c r="G47" s="24">
        <v>-406</v>
      </c>
    </row>
    <row r="48" spans="1:7" x14ac:dyDescent="0.1">
      <c r="A48" s="11" t="s">
        <v>121</v>
      </c>
      <c r="B48" s="24" t="s">
        <v>30</v>
      </c>
      <c r="C48" s="24" t="s">
        <v>30</v>
      </c>
      <c r="D48" s="24">
        <v>-17</v>
      </c>
      <c r="E48" s="24">
        <v>-221</v>
      </c>
      <c r="F48" s="24">
        <v>-1</v>
      </c>
      <c r="G48" s="24">
        <v>-133</v>
      </c>
    </row>
    <row r="49" spans="1:7" x14ac:dyDescent="0.1">
      <c r="A49" s="11" t="s">
        <v>122</v>
      </c>
      <c r="B49" s="24" t="s">
        <v>30</v>
      </c>
      <c r="C49" s="24">
        <v>-87</v>
      </c>
      <c r="D49" s="24" t="s">
        <v>30</v>
      </c>
      <c r="E49" s="24">
        <v>-82</v>
      </c>
      <c r="F49" s="24">
        <v>107</v>
      </c>
      <c r="G49" s="24" t="s">
        <v>30</v>
      </c>
    </row>
    <row r="50" spans="1:7" x14ac:dyDescent="0.1">
      <c r="A50" s="11" t="s">
        <v>123</v>
      </c>
      <c r="B50" s="24">
        <v>32</v>
      </c>
      <c r="C50" s="24">
        <v>20</v>
      </c>
      <c r="D50" s="24">
        <v>-74</v>
      </c>
      <c r="E50" s="24">
        <v>-199</v>
      </c>
      <c r="F50" s="24">
        <v>-196</v>
      </c>
      <c r="G50" s="24">
        <v>-491</v>
      </c>
    </row>
    <row r="51" spans="1:7" x14ac:dyDescent="0.1">
      <c r="A51" s="9" t="s">
        <v>124</v>
      </c>
      <c r="B51" s="30">
        <v>8289</v>
      </c>
      <c r="C51" s="30">
        <v>7996</v>
      </c>
      <c r="D51" s="30">
        <v>8556</v>
      </c>
      <c r="E51" s="30">
        <v>10337</v>
      </c>
      <c r="F51" s="30">
        <v>9339</v>
      </c>
      <c r="G51" s="30">
        <v>8869</v>
      </c>
    </row>
    <row r="52" spans="1:7" x14ac:dyDescent="0.1">
      <c r="A52" s="11"/>
      <c r="B52" s="11"/>
      <c r="C52" s="11"/>
      <c r="D52" s="11"/>
      <c r="E52" s="11"/>
      <c r="F52" s="11"/>
      <c r="G52" s="11"/>
    </row>
    <row r="53" spans="1:7" x14ac:dyDescent="0.1">
      <c r="A53" s="11" t="s">
        <v>125</v>
      </c>
      <c r="B53" s="24">
        <v>2263</v>
      </c>
      <c r="C53" s="24">
        <v>1923</v>
      </c>
      <c r="D53" s="24">
        <v>1935</v>
      </c>
      <c r="E53" s="24">
        <v>2068</v>
      </c>
      <c r="F53" s="24">
        <v>2199</v>
      </c>
      <c r="G53" s="24">
        <v>2500</v>
      </c>
    </row>
    <row r="54" spans="1:7" x14ac:dyDescent="0.1">
      <c r="A54" s="9" t="s">
        <v>126</v>
      </c>
      <c r="B54" s="30">
        <v>6026</v>
      </c>
      <c r="C54" s="30">
        <v>6073</v>
      </c>
      <c r="D54" s="30">
        <v>6621</v>
      </c>
      <c r="E54" s="30">
        <v>8269</v>
      </c>
      <c r="F54" s="30">
        <v>7140</v>
      </c>
      <c r="G54" s="30">
        <v>6369</v>
      </c>
    </row>
    <row r="55" spans="1:7" x14ac:dyDescent="0.1">
      <c r="A55" s="11"/>
      <c r="B55" s="11"/>
      <c r="C55" s="11"/>
      <c r="D55" s="11"/>
      <c r="E55" s="11"/>
      <c r="F55" s="11"/>
      <c r="G55" s="11"/>
    </row>
    <row r="56" spans="1:7" x14ac:dyDescent="0.1">
      <c r="A56" s="11" t="s">
        <v>127</v>
      </c>
      <c r="B56" s="24" t="s">
        <v>30</v>
      </c>
      <c r="C56" s="24" t="s">
        <v>30</v>
      </c>
      <c r="D56" s="24" t="s">
        <v>30</v>
      </c>
      <c r="E56" s="24" t="s">
        <v>30</v>
      </c>
      <c r="F56" s="24" t="s">
        <v>30</v>
      </c>
      <c r="G56" s="24" t="s">
        <v>30</v>
      </c>
    </row>
    <row r="57" spans="1:7" x14ac:dyDescent="0.1">
      <c r="A57" s="11" t="s">
        <v>128</v>
      </c>
      <c r="B57" s="24" t="s">
        <v>30</v>
      </c>
      <c r="C57" s="24" t="s">
        <v>30</v>
      </c>
      <c r="D57" s="24" t="s">
        <v>30</v>
      </c>
      <c r="E57" s="24" t="s">
        <v>30</v>
      </c>
      <c r="F57" s="24" t="s">
        <v>30</v>
      </c>
      <c r="G57" s="24" t="s">
        <v>30</v>
      </c>
    </row>
    <row r="58" spans="1:7" x14ac:dyDescent="0.1">
      <c r="A58" s="9" t="s">
        <v>129</v>
      </c>
      <c r="B58" s="30">
        <v>6026</v>
      </c>
      <c r="C58" s="30">
        <v>6073</v>
      </c>
      <c r="D58" s="30">
        <v>6621</v>
      </c>
      <c r="E58" s="30">
        <v>8269</v>
      </c>
      <c r="F58" s="30">
        <v>7140</v>
      </c>
      <c r="G58" s="30">
        <v>6369</v>
      </c>
    </row>
    <row r="59" spans="1:7" x14ac:dyDescent="0.1">
      <c r="A59" s="11"/>
      <c r="B59" s="11"/>
      <c r="C59" s="11"/>
      <c r="D59" s="11"/>
      <c r="E59" s="11"/>
      <c r="F59" s="11"/>
      <c r="G59" s="11"/>
    </row>
    <row r="60" spans="1:7" x14ac:dyDescent="0.1">
      <c r="A60" s="11" t="s">
        <v>130</v>
      </c>
      <c r="B60" s="24">
        <v>-401</v>
      </c>
      <c r="C60" s="24">
        <v>-492</v>
      </c>
      <c r="D60" s="24">
        <v>-572</v>
      </c>
      <c r="E60" s="24">
        <v>-627</v>
      </c>
      <c r="F60" s="24">
        <v>-653</v>
      </c>
      <c r="G60" s="24">
        <v>-625</v>
      </c>
    </row>
    <row r="61" spans="1:7" x14ac:dyDescent="0.1">
      <c r="A61" s="9" t="s">
        <v>131</v>
      </c>
      <c r="B61" s="31">
        <v>5625</v>
      </c>
      <c r="C61" s="31">
        <v>5581</v>
      </c>
      <c r="D61" s="31">
        <v>6049</v>
      </c>
      <c r="E61" s="31">
        <v>7642</v>
      </c>
      <c r="F61" s="31">
        <v>6487</v>
      </c>
      <c r="G61" s="31">
        <v>5744</v>
      </c>
    </row>
    <row r="62" spans="1:7" x14ac:dyDescent="0.1">
      <c r="A62" s="11"/>
      <c r="B62" s="11"/>
      <c r="C62" s="11"/>
      <c r="D62" s="11"/>
      <c r="E62" s="11"/>
      <c r="F62" s="11"/>
      <c r="G62" s="11"/>
    </row>
    <row r="63" spans="1:7" x14ac:dyDescent="0.1">
      <c r="A63" s="11" t="s">
        <v>132</v>
      </c>
      <c r="B63" s="24" t="s">
        <v>30</v>
      </c>
      <c r="C63" s="24" t="s">
        <v>30</v>
      </c>
      <c r="D63" s="24" t="s">
        <v>30</v>
      </c>
      <c r="E63" s="24" t="s">
        <v>30</v>
      </c>
      <c r="F63" s="24" t="s">
        <v>30</v>
      </c>
      <c r="G63" s="24" t="s">
        <v>30</v>
      </c>
    </row>
    <row r="64" spans="1:7" x14ac:dyDescent="0.1">
      <c r="A64" s="11"/>
      <c r="B64" s="11"/>
      <c r="C64" s="11"/>
      <c r="D64" s="11"/>
      <c r="E64" s="11"/>
      <c r="F64" s="11"/>
      <c r="G64" s="11"/>
    </row>
    <row r="65" spans="1:7" x14ac:dyDescent="0.1">
      <c r="A65" s="9" t="s">
        <v>133</v>
      </c>
      <c r="B65" s="15">
        <v>5625</v>
      </c>
      <c r="C65" s="15">
        <v>5581</v>
      </c>
      <c r="D65" s="15">
        <v>6049</v>
      </c>
      <c r="E65" s="15">
        <v>7642</v>
      </c>
      <c r="F65" s="15">
        <v>6487</v>
      </c>
      <c r="G65" s="15">
        <v>5744</v>
      </c>
    </row>
    <row r="66" spans="1:7" x14ac:dyDescent="0.1">
      <c r="A66" s="9" t="s">
        <v>134</v>
      </c>
      <c r="B66" s="15">
        <v>5625</v>
      </c>
      <c r="C66" s="15">
        <v>5581</v>
      </c>
      <c r="D66" s="15">
        <v>6049</v>
      </c>
      <c r="E66" s="15">
        <v>7642</v>
      </c>
      <c r="F66" s="15">
        <v>6487</v>
      </c>
      <c r="G66" s="15">
        <v>5744</v>
      </c>
    </row>
    <row r="67" spans="1:7" x14ac:dyDescent="0.1">
      <c r="A67" s="11"/>
      <c r="B67" s="11"/>
      <c r="C67" s="11"/>
      <c r="D67" s="11"/>
      <c r="E67" s="11"/>
      <c r="F67" s="11"/>
      <c r="G67" s="11"/>
    </row>
    <row r="68" spans="1:7" x14ac:dyDescent="0.1">
      <c r="A68" s="9" t="s">
        <v>135</v>
      </c>
      <c r="B68" s="11"/>
      <c r="C68" s="11"/>
      <c r="D68" s="11"/>
      <c r="E68" s="11"/>
      <c r="F68" s="11"/>
      <c r="G68" s="11"/>
    </row>
    <row r="69" spans="1:7" x14ac:dyDescent="0.1">
      <c r="A69" s="11" t="s">
        <v>136</v>
      </c>
      <c r="B69" s="23">
        <v>2.1498179999999998</v>
      </c>
      <c r="C69" s="23">
        <v>2.1299079999999999</v>
      </c>
      <c r="D69" s="23">
        <v>2.3266269999999998</v>
      </c>
      <c r="E69" s="23">
        <v>2.9989789999999998</v>
      </c>
      <c r="F69" s="23">
        <v>2.5784009999999999</v>
      </c>
      <c r="G69" s="23">
        <v>2.3044210000000001</v>
      </c>
    </row>
    <row r="70" spans="1:7" x14ac:dyDescent="0.1">
      <c r="A70" s="11" t="s">
        <v>137</v>
      </c>
      <c r="B70" s="23">
        <v>2.1498179999999998</v>
      </c>
      <c r="C70" s="23">
        <v>2.1299079999999999</v>
      </c>
      <c r="D70" s="23">
        <v>2.3266269999999998</v>
      </c>
      <c r="E70" s="23">
        <v>2.9989789999999998</v>
      </c>
      <c r="F70" s="23">
        <v>2.5784009999999999</v>
      </c>
      <c r="G70" s="23">
        <v>2.3044210000000001</v>
      </c>
    </row>
    <row r="71" spans="1:7" x14ac:dyDescent="0.1">
      <c r="A71" s="11" t="s">
        <v>138</v>
      </c>
      <c r="B71" s="24">
        <v>2616.5</v>
      </c>
      <c r="C71" s="24">
        <v>2620.3000000000002</v>
      </c>
      <c r="D71" s="24">
        <v>2599.9</v>
      </c>
      <c r="E71" s="24">
        <v>2548.1999999999998</v>
      </c>
      <c r="F71" s="24">
        <v>2515.9</v>
      </c>
      <c r="G71" s="24">
        <v>2492.6</v>
      </c>
    </row>
    <row r="72" spans="1:7" x14ac:dyDescent="0.1">
      <c r="A72" s="11"/>
      <c r="B72" s="11"/>
      <c r="C72" s="11"/>
      <c r="D72" s="11"/>
      <c r="E72" s="11"/>
      <c r="F72" s="11"/>
      <c r="G72" s="11"/>
    </row>
    <row r="73" spans="1:7" x14ac:dyDescent="0.1">
      <c r="A73" s="11" t="s">
        <v>139</v>
      </c>
      <c r="B73" s="23">
        <v>2.14</v>
      </c>
      <c r="C73" s="23">
        <v>2.12</v>
      </c>
      <c r="D73" s="23">
        <v>2.3199999999999998</v>
      </c>
      <c r="E73" s="23">
        <v>2.99</v>
      </c>
      <c r="F73" s="23">
        <v>2.56</v>
      </c>
      <c r="G73" s="23">
        <v>2.29</v>
      </c>
    </row>
    <row r="74" spans="1:7" x14ac:dyDescent="0.1">
      <c r="A74" s="11" t="s">
        <v>140</v>
      </c>
      <c r="B74" s="23">
        <v>2.14</v>
      </c>
      <c r="C74" s="23">
        <v>2.12</v>
      </c>
      <c r="D74" s="23">
        <v>2.3199999999999998</v>
      </c>
      <c r="E74" s="23">
        <v>2.99</v>
      </c>
      <c r="F74" s="23">
        <v>2.56</v>
      </c>
      <c r="G74" s="23">
        <v>2.29</v>
      </c>
    </row>
    <row r="75" spans="1:7" x14ac:dyDescent="0.1">
      <c r="A75" s="11" t="s">
        <v>141</v>
      </c>
      <c r="B75" s="24">
        <v>2626.7</v>
      </c>
      <c r="C75" s="24">
        <v>2629.8</v>
      </c>
      <c r="D75" s="24">
        <v>2609.6</v>
      </c>
      <c r="E75" s="24">
        <v>2559.8000000000002</v>
      </c>
      <c r="F75" s="24">
        <v>2532.4</v>
      </c>
      <c r="G75" s="24">
        <v>2507.1</v>
      </c>
    </row>
    <row r="76" spans="1:7" x14ac:dyDescent="0.1">
      <c r="A76" s="11"/>
      <c r="B76" s="11"/>
      <c r="C76" s="11"/>
      <c r="D76" s="11"/>
      <c r="E76" s="11"/>
      <c r="F76" s="11"/>
      <c r="G76" s="11"/>
    </row>
    <row r="77" spans="1:7" x14ac:dyDescent="0.1">
      <c r="A77" s="11" t="s">
        <v>142</v>
      </c>
      <c r="B77" s="23">
        <v>2.1150389999999999</v>
      </c>
      <c r="C77" s="23">
        <v>1.9684759999999999</v>
      </c>
      <c r="D77" s="23">
        <v>2.0817619999999999</v>
      </c>
      <c r="E77" s="23">
        <v>2.0425689999999999</v>
      </c>
      <c r="F77" s="23">
        <v>2.1508699999999998</v>
      </c>
      <c r="G77" s="23">
        <v>2.4680550000000001</v>
      </c>
    </row>
    <row r="78" spans="1:7" x14ac:dyDescent="0.1">
      <c r="A78" s="11" t="s">
        <v>143</v>
      </c>
      <c r="B78" s="23">
        <v>2.1068259999999999</v>
      </c>
      <c r="C78" s="23">
        <v>1.961365</v>
      </c>
      <c r="D78" s="23">
        <v>2.0740240000000001</v>
      </c>
      <c r="E78" s="23">
        <v>2.0333130000000001</v>
      </c>
      <c r="F78" s="23">
        <v>2.1368559999999999</v>
      </c>
      <c r="G78" s="23">
        <v>2.4537810000000002</v>
      </c>
    </row>
    <row r="79" spans="1:7" x14ac:dyDescent="0.1">
      <c r="A79" s="11"/>
      <c r="B79" s="11"/>
      <c r="C79" s="11"/>
      <c r="D79" s="11"/>
      <c r="E79" s="11"/>
      <c r="F79" s="11"/>
      <c r="G79" s="11"/>
    </row>
    <row r="80" spans="1:7" x14ac:dyDescent="0.1">
      <c r="A80" s="11" t="s">
        <v>144</v>
      </c>
      <c r="B80" s="23">
        <v>1.687667</v>
      </c>
      <c r="C80" s="23">
        <v>1.6518759999999999</v>
      </c>
      <c r="D80" s="23">
        <v>1.7383120000000001</v>
      </c>
      <c r="E80" s="23">
        <v>1.6685779999999999</v>
      </c>
      <c r="F80" s="23">
        <v>1.710688</v>
      </c>
      <c r="G80" s="23">
        <v>1.7906340000000001</v>
      </c>
    </row>
    <row r="81" spans="1:7" x14ac:dyDescent="0.1">
      <c r="A81" s="11" t="s">
        <v>145</v>
      </c>
      <c r="B81" s="32">
        <v>0.74826599999999999</v>
      </c>
      <c r="C81" s="32">
        <v>0.76670799999999995</v>
      </c>
      <c r="D81" s="32">
        <v>0.74111400000000005</v>
      </c>
      <c r="E81" s="32">
        <v>0.56647400000000003</v>
      </c>
      <c r="F81" s="32">
        <v>0.67257500000000003</v>
      </c>
      <c r="G81" s="32">
        <v>0.751915</v>
      </c>
    </row>
    <row r="82" spans="1:7" x14ac:dyDescent="0.1">
      <c r="A82" s="11"/>
      <c r="B82" s="11"/>
      <c r="C82" s="11"/>
      <c r="D82" s="11"/>
      <c r="E82" s="11"/>
      <c r="F82" s="11"/>
      <c r="G82" s="11"/>
    </row>
    <row r="83" spans="1:7" x14ac:dyDescent="0.1">
      <c r="A83" s="11" t="s">
        <v>146</v>
      </c>
      <c r="B83" s="33">
        <v>1</v>
      </c>
      <c r="C83" s="33">
        <v>1</v>
      </c>
      <c r="D83" s="33">
        <v>1</v>
      </c>
      <c r="E83" s="33">
        <v>1</v>
      </c>
      <c r="F83" s="33">
        <v>1</v>
      </c>
      <c r="G83" s="33">
        <v>1</v>
      </c>
    </row>
    <row r="84" spans="1:7" x14ac:dyDescent="0.1">
      <c r="A84" s="11"/>
      <c r="B84" s="11"/>
      <c r="C84" s="11"/>
      <c r="D84" s="11"/>
      <c r="E84" s="11"/>
      <c r="F84" s="11"/>
      <c r="G84" s="11"/>
    </row>
    <row r="85" spans="1:7" x14ac:dyDescent="0.1">
      <c r="A85" s="9" t="s">
        <v>147</v>
      </c>
      <c r="B85" s="11"/>
      <c r="C85" s="11"/>
      <c r="D85" s="11"/>
      <c r="E85" s="11"/>
      <c r="F85" s="11"/>
      <c r="G85" s="11"/>
    </row>
    <row r="86" spans="1:7" x14ac:dyDescent="0.1">
      <c r="A86" s="11" t="s">
        <v>32</v>
      </c>
      <c r="B86" s="24">
        <v>11881</v>
      </c>
      <c r="C86" s="24">
        <v>11376</v>
      </c>
      <c r="D86" s="24">
        <v>11383</v>
      </c>
      <c r="E86" s="24">
        <v>10705</v>
      </c>
      <c r="F86" s="24">
        <v>11058</v>
      </c>
      <c r="G86" s="24">
        <v>12874</v>
      </c>
    </row>
    <row r="87" spans="1:7" x14ac:dyDescent="0.1">
      <c r="A87" s="11" t="s">
        <v>148</v>
      </c>
      <c r="B87" s="24">
        <v>9917</v>
      </c>
      <c r="C87" s="24">
        <v>9358</v>
      </c>
      <c r="D87" s="24">
        <v>9637</v>
      </c>
      <c r="E87" s="24">
        <v>9875</v>
      </c>
      <c r="F87" s="24">
        <v>10109</v>
      </c>
      <c r="G87" s="24">
        <v>11250</v>
      </c>
    </row>
    <row r="88" spans="1:7" x14ac:dyDescent="0.1">
      <c r="A88" s="11" t="s">
        <v>33</v>
      </c>
      <c r="B88" s="24">
        <v>9917</v>
      </c>
      <c r="C88" s="24">
        <v>9358</v>
      </c>
      <c r="D88" s="24">
        <v>9637</v>
      </c>
      <c r="E88" s="24">
        <v>9636</v>
      </c>
      <c r="F88" s="24">
        <v>10068</v>
      </c>
      <c r="G88" s="24">
        <v>11250</v>
      </c>
    </row>
    <row r="89" spans="1:7" x14ac:dyDescent="0.1">
      <c r="A89" s="11" t="s">
        <v>149</v>
      </c>
      <c r="B89" s="24" t="s">
        <v>150</v>
      </c>
      <c r="C89" s="24" t="s">
        <v>150</v>
      </c>
      <c r="D89" s="24" t="s">
        <v>150</v>
      </c>
      <c r="E89" s="24">
        <v>10872</v>
      </c>
      <c r="F89" s="24">
        <v>11228</v>
      </c>
      <c r="G89" s="24" t="s">
        <v>150</v>
      </c>
    </row>
    <row r="90" spans="1:7" x14ac:dyDescent="0.1">
      <c r="A90" s="11" t="s">
        <v>151</v>
      </c>
      <c r="B90" s="32">
        <v>0.27301199999999998</v>
      </c>
      <c r="C90" s="32">
        <v>0.24049499999999999</v>
      </c>
      <c r="D90" s="32">
        <v>0.226157</v>
      </c>
      <c r="E90" s="32">
        <v>0.20005800000000001</v>
      </c>
      <c r="F90" s="32">
        <v>0.23546400000000001</v>
      </c>
      <c r="G90" s="32">
        <v>0.28188000000000002</v>
      </c>
    </row>
    <row r="91" spans="1:7" x14ac:dyDescent="0.1">
      <c r="A91" s="11" t="s">
        <v>152</v>
      </c>
      <c r="B91" s="24">
        <v>1979</v>
      </c>
      <c r="C91" s="24">
        <v>2282</v>
      </c>
      <c r="D91" s="24">
        <v>2154</v>
      </c>
      <c r="E91" s="24">
        <v>2267</v>
      </c>
      <c r="F91" s="24">
        <v>2252</v>
      </c>
      <c r="G91" s="24" t="s">
        <v>30</v>
      </c>
    </row>
    <row r="92" spans="1:7" x14ac:dyDescent="0.1">
      <c r="A92" s="11" t="s">
        <v>153</v>
      </c>
      <c r="B92" s="24">
        <v>284</v>
      </c>
      <c r="C92" s="24">
        <v>-359</v>
      </c>
      <c r="D92" s="24">
        <v>-219</v>
      </c>
      <c r="E92" s="24">
        <v>-199</v>
      </c>
      <c r="F92" s="24">
        <v>-53</v>
      </c>
      <c r="G92" s="24" t="s">
        <v>30</v>
      </c>
    </row>
    <row r="93" spans="1:7" x14ac:dyDescent="0.1">
      <c r="A93" s="11"/>
      <c r="B93" s="11"/>
      <c r="C93" s="11"/>
      <c r="D93" s="11"/>
      <c r="E93" s="11"/>
      <c r="F93" s="11"/>
      <c r="G93" s="11"/>
    </row>
    <row r="94" spans="1:7" x14ac:dyDescent="0.1">
      <c r="A94" s="11" t="s">
        <v>154</v>
      </c>
      <c r="B94" s="24">
        <v>5534</v>
      </c>
      <c r="C94" s="24">
        <v>5158</v>
      </c>
      <c r="D94" s="24">
        <v>5412.375</v>
      </c>
      <c r="E94" s="24">
        <v>5204.875</v>
      </c>
      <c r="F94" s="24">
        <v>5411.375</v>
      </c>
      <c r="G94" s="24">
        <v>6151.875</v>
      </c>
    </row>
    <row r="95" spans="1:7" x14ac:dyDescent="0.1">
      <c r="A95" s="11" t="s">
        <v>155</v>
      </c>
      <c r="B95" s="24">
        <v>100</v>
      </c>
      <c r="C95" s="24">
        <v>82</v>
      </c>
      <c r="D95" s="24">
        <v>72</v>
      </c>
      <c r="E95" s="24">
        <v>72</v>
      </c>
      <c r="F95" s="24">
        <v>72</v>
      </c>
      <c r="G95" s="24" t="s">
        <v>150</v>
      </c>
    </row>
    <row r="96" spans="1:7" x14ac:dyDescent="0.1">
      <c r="A96" s="11" t="s">
        <v>156</v>
      </c>
      <c r="B96" s="24">
        <v>-45</v>
      </c>
      <c r="C96" s="24">
        <v>2</v>
      </c>
      <c r="D96" s="24">
        <v>-7</v>
      </c>
      <c r="E96" s="24">
        <v>-46</v>
      </c>
      <c r="F96" s="24">
        <v>-112</v>
      </c>
      <c r="G96" s="24" t="s">
        <v>30</v>
      </c>
    </row>
    <row r="97" spans="1:7" x14ac:dyDescent="0.1">
      <c r="A97" s="11" t="s">
        <v>157</v>
      </c>
      <c r="B97" s="34">
        <v>44629</v>
      </c>
      <c r="C97" s="34">
        <v>44994</v>
      </c>
      <c r="D97" s="34">
        <v>45351</v>
      </c>
      <c r="E97" s="34">
        <v>45351</v>
      </c>
      <c r="F97" s="34">
        <v>45351</v>
      </c>
      <c r="G97" s="34">
        <v>45701</v>
      </c>
    </row>
    <row r="98" spans="1:7" x14ac:dyDescent="0.1">
      <c r="A98" s="11" t="s">
        <v>158</v>
      </c>
      <c r="B98" s="18" t="s">
        <v>159</v>
      </c>
      <c r="C98" s="18" t="s">
        <v>159</v>
      </c>
      <c r="D98" s="18" t="s">
        <v>160</v>
      </c>
      <c r="E98" s="18" t="s">
        <v>160</v>
      </c>
      <c r="F98" s="18" t="s">
        <v>161</v>
      </c>
      <c r="G98" s="18" t="s">
        <v>162</v>
      </c>
    </row>
    <row r="99" spans="1:7" x14ac:dyDescent="0.1">
      <c r="A99" s="11" t="s">
        <v>163</v>
      </c>
      <c r="B99" s="18" t="s">
        <v>164</v>
      </c>
      <c r="C99" s="18" t="s">
        <v>164</v>
      </c>
      <c r="D99" s="18" t="s">
        <v>164</v>
      </c>
      <c r="E99" s="18" t="s">
        <v>164</v>
      </c>
      <c r="F99" s="18" t="s">
        <v>164</v>
      </c>
      <c r="G99" s="18" t="s">
        <v>164</v>
      </c>
    </row>
    <row r="100" spans="1:7" x14ac:dyDescent="0.1">
      <c r="A100" s="11"/>
      <c r="B100" s="11"/>
      <c r="C100" s="11"/>
      <c r="D100" s="11"/>
      <c r="E100" s="11"/>
      <c r="F100" s="11"/>
      <c r="G100" s="11"/>
    </row>
    <row r="101" spans="1:7" x14ac:dyDescent="0.1">
      <c r="A101" s="9" t="s">
        <v>165</v>
      </c>
      <c r="B101" s="11"/>
      <c r="C101" s="11"/>
      <c r="D101" s="11"/>
      <c r="E101" s="11"/>
      <c r="F101" s="11"/>
      <c r="G101" s="11"/>
    </row>
    <row r="102" spans="1:7" x14ac:dyDescent="0.1">
      <c r="A102" s="11" t="s">
        <v>166</v>
      </c>
      <c r="B102" s="24">
        <v>7272</v>
      </c>
      <c r="C102" s="24">
        <v>7091</v>
      </c>
      <c r="D102" s="24">
        <v>6873</v>
      </c>
      <c r="E102" s="24">
        <v>7821</v>
      </c>
      <c r="F102" s="24">
        <v>8546</v>
      </c>
      <c r="G102" s="24" t="s">
        <v>150</v>
      </c>
    </row>
    <row r="103" spans="1:7" x14ac:dyDescent="0.1">
      <c r="A103" s="11" t="s">
        <v>167</v>
      </c>
      <c r="B103" s="24">
        <v>7272</v>
      </c>
      <c r="C103" s="24">
        <v>7091</v>
      </c>
      <c r="D103" s="24">
        <v>6873</v>
      </c>
      <c r="E103" s="24">
        <v>7821</v>
      </c>
      <c r="F103" s="24">
        <v>8546</v>
      </c>
      <c r="G103" s="24" t="s">
        <v>150</v>
      </c>
    </row>
    <row r="104" spans="1:7" x14ac:dyDescent="0.1">
      <c r="A104" s="11" t="s">
        <v>168</v>
      </c>
      <c r="B104" s="24">
        <v>840</v>
      </c>
      <c r="C104" s="24">
        <v>800</v>
      </c>
      <c r="D104" s="24">
        <v>847</v>
      </c>
      <c r="E104" s="24">
        <v>908</v>
      </c>
      <c r="F104" s="24">
        <v>949</v>
      </c>
      <c r="G104" s="24" t="s">
        <v>150</v>
      </c>
    </row>
    <row r="105" spans="1:7" x14ac:dyDescent="0.1">
      <c r="A105" s="11" t="s">
        <v>169</v>
      </c>
      <c r="B105" s="24" t="s">
        <v>150</v>
      </c>
      <c r="C105" s="24" t="s">
        <v>150</v>
      </c>
      <c r="D105" s="24" t="s">
        <v>150</v>
      </c>
      <c r="E105" s="24">
        <v>167</v>
      </c>
      <c r="F105" s="24">
        <v>170</v>
      </c>
      <c r="G105" s="24" t="s">
        <v>150</v>
      </c>
    </row>
    <row r="106" spans="1:7" x14ac:dyDescent="0.1">
      <c r="A106" s="11" t="s">
        <v>170</v>
      </c>
      <c r="B106" s="24" t="s">
        <v>30</v>
      </c>
      <c r="C106" s="24" t="s">
        <v>30</v>
      </c>
      <c r="D106" s="24" t="s">
        <v>30</v>
      </c>
      <c r="E106" s="24">
        <v>35.359912000000001</v>
      </c>
      <c r="F106" s="24">
        <v>49.465919999999997</v>
      </c>
      <c r="G106" s="24" t="s">
        <v>30</v>
      </c>
    </row>
    <row r="107" spans="1:7" x14ac:dyDescent="0.1">
      <c r="A107" s="11" t="s">
        <v>171</v>
      </c>
      <c r="B107" s="24" t="s">
        <v>30</v>
      </c>
      <c r="C107" s="24" t="s">
        <v>30</v>
      </c>
      <c r="D107" s="24" t="s">
        <v>30</v>
      </c>
      <c r="E107" s="24">
        <v>131.64008799999999</v>
      </c>
      <c r="F107" s="24">
        <v>120.53408</v>
      </c>
      <c r="G107" s="24" t="s">
        <v>30</v>
      </c>
    </row>
    <row r="108" spans="1:7" x14ac:dyDescent="0.1">
      <c r="A108" s="11"/>
      <c r="B108" s="11"/>
      <c r="C108" s="11"/>
      <c r="D108" s="11"/>
      <c r="E108" s="11"/>
      <c r="F108" s="11"/>
      <c r="G108" s="11"/>
    </row>
    <row r="109" spans="1:7" x14ac:dyDescent="0.1">
      <c r="A109" s="11" t="s">
        <v>172</v>
      </c>
      <c r="B109" s="24">
        <v>151</v>
      </c>
      <c r="C109" s="24">
        <v>108</v>
      </c>
      <c r="D109" s="24">
        <v>161</v>
      </c>
      <c r="E109" s="24">
        <v>177</v>
      </c>
      <c r="F109" s="24">
        <v>212</v>
      </c>
      <c r="G109" s="24">
        <v>324</v>
      </c>
    </row>
    <row r="110" spans="1:7" x14ac:dyDescent="0.1">
      <c r="A110" s="9" t="s">
        <v>173</v>
      </c>
      <c r="B110" s="15">
        <v>151</v>
      </c>
      <c r="C110" s="15">
        <v>108</v>
      </c>
      <c r="D110" s="15">
        <v>161</v>
      </c>
      <c r="E110" s="15">
        <v>177</v>
      </c>
      <c r="F110" s="15">
        <v>212</v>
      </c>
      <c r="G110" s="15">
        <v>324</v>
      </c>
    </row>
    <row r="111" spans="1:7" x14ac:dyDescent="0.1">
      <c r="A111" s="11"/>
      <c r="B111" s="11"/>
      <c r="C111" s="11"/>
      <c r="D111" s="11"/>
      <c r="E111" s="11"/>
      <c r="F111" s="11"/>
      <c r="G111" s="11"/>
    </row>
    <row r="112" spans="1:7" x14ac:dyDescent="0.1">
      <c r="A112" s="12"/>
      <c r="B112" s="12"/>
      <c r="C112" s="12"/>
      <c r="D112" s="12"/>
      <c r="E112" s="12"/>
      <c r="F112" s="12"/>
      <c r="G112" s="12"/>
    </row>
    <row r="113" spans="1:1" x14ac:dyDescent="0.1">
      <c r="A113" s="35" t="s">
        <v>174</v>
      </c>
    </row>
    <row r="114" spans="1:1" x14ac:dyDescent="0.1">
      <c r="A114" s="28" t="s">
        <v>78</v>
      </c>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32F95-7E79-4B76-BF26-CAF2D8989787}">
  <sheetPr codeName="Sheet4"/>
  <dimension ref="A1:F60"/>
  <sheetViews>
    <sheetView zoomScale="92" workbookViewId="0">
      <selection activeCell="J7" sqref="J7"/>
    </sheetView>
  </sheetViews>
  <sheetFormatPr defaultColWidth="8.76171875" defaultRowHeight="10.5" x14ac:dyDescent="0.1"/>
  <cols>
    <col min="1" max="1" width="36.140625" customWidth="1"/>
  </cols>
  <sheetData>
    <row r="1" spans="1:6" ht="15.75" thickTop="1" x14ac:dyDescent="0.2">
      <c r="A1" s="127" t="s">
        <v>751</v>
      </c>
      <c r="B1" s="128">
        <v>2019</v>
      </c>
      <c r="C1" s="128">
        <v>2020</v>
      </c>
      <c r="D1" s="128">
        <v>2021</v>
      </c>
      <c r="E1" s="128">
        <v>2022</v>
      </c>
      <c r="F1" s="128">
        <v>2023</v>
      </c>
    </row>
    <row r="2" spans="1:6" ht="15" x14ac:dyDescent="0.2">
      <c r="A2" s="75" t="s">
        <v>752</v>
      </c>
      <c r="B2" s="76">
        <v>0.05</v>
      </c>
      <c r="C2" s="76">
        <v>0.05</v>
      </c>
      <c r="D2" s="76">
        <v>0.05</v>
      </c>
      <c r="E2" s="76">
        <v>0.05</v>
      </c>
      <c r="F2" s="76">
        <v>0.05</v>
      </c>
    </row>
    <row r="3" spans="1:6" ht="15" x14ac:dyDescent="0.2">
      <c r="A3" s="75" t="s">
        <v>753</v>
      </c>
      <c r="B3" s="76">
        <v>0.36799999999999999</v>
      </c>
      <c r="C3" s="76">
        <v>0.23400000000000001</v>
      </c>
      <c r="D3" s="76">
        <v>0.21099999999999999</v>
      </c>
      <c r="E3" s="76">
        <v>0.39</v>
      </c>
      <c r="F3" s="76">
        <v>0.59199999999999997</v>
      </c>
    </row>
    <row r="4" spans="1:6" ht="15.75" thickBot="1" x14ac:dyDescent="0.25">
      <c r="A4" s="75"/>
      <c r="B4" s="76"/>
      <c r="C4" s="76"/>
      <c r="D4" s="76"/>
      <c r="E4" s="76"/>
      <c r="F4" s="76"/>
    </row>
    <row r="5" spans="1:6" ht="15.75" thickTop="1" x14ac:dyDescent="0.2">
      <c r="A5" s="129" t="s">
        <v>754</v>
      </c>
      <c r="B5" s="128">
        <v>2019</v>
      </c>
      <c r="C5" s="128">
        <v>2020</v>
      </c>
      <c r="D5" s="128">
        <v>2021</v>
      </c>
      <c r="E5" s="128">
        <v>2022</v>
      </c>
      <c r="F5" s="128">
        <v>2023</v>
      </c>
    </row>
    <row r="6" spans="1:6" ht="15" x14ac:dyDescent="0.2">
      <c r="A6" s="77" t="s">
        <v>98</v>
      </c>
      <c r="B6" s="77">
        <f>'Income Statement'!B18</f>
        <v>51980</v>
      </c>
      <c r="C6" s="77">
        <f>'Income Statement'!C18</f>
        <v>50724</v>
      </c>
      <c r="D6" s="77">
        <f>'Income Statement'!D18</f>
        <v>52444</v>
      </c>
      <c r="E6" s="77">
        <f>'Income Statement'!E18</f>
        <v>60073</v>
      </c>
      <c r="F6" s="77">
        <f>'Income Statement'!F18</f>
        <v>59604</v>
      </c>
    </row>
    <row r="7" spans="1:6" ht="15" x14ac:dyDescent="0.2">
      <c r="A7" s="78" t="s">
        <v>755</v>
      </c>
      <c r="B7" s="77">
        <f>B11</f>
        <v>-192.58400000000006</v>
      </c>
      <c r="C7" s="77">
        <f>C11</f>
        <v>-355.10800000000006</v>
      </c>
      <c r="D7" s="77">
        <f>D11</f>
        <v>-274.10400000000004</v>
      </c>
      <c r="E7" s="77">
        <f>E11</f>
        <v>-865.33999999999992</v>
      </c>
      <c r="F7" s="77">
        <f>F11</f>
        <v>-595.2360000000001</v>
      </c>
    </row>
    <row r="8" spans="1:6" ht="15" x14ac:dyDescent="0.15">
      <c r="A8" s="79" t="s">
        <v>756</v>
      </c>
      <c r="B8" s="72">
        <f>'[1]Income Statement'!B58</f>
        <v>431.2</v>
      </c>
      <c r="C8" s="72">
        <f>'[1]Income Statement'!C58</f>
        <v>363.4</v>
      </c>
      <c r="D8" s="72">
        <f>'[1]Income Statement'!D58</f>
        <v>306.60000000000002</v>
      </c>
      <c r="E8" s="72">
        <f>'[1]Income Statement'!E58</f>
        <v>-198</v>
      </c>
      <c r="F8" s="72">
        <f>'[1]Income Statement'!F58</f>
        <v>23.7</v>
      </c>
    </row>
    <row r="9" spans="1:6" ht="14.25" x14ac:dyDescent="0.2">
      <c r="A9" s="80" t="s">
        <v>757</v>
      </c>
      <c r="B9" s="72">
        <f>-B16</f>
        <v>-141.56800000000001</v>
      </c>
      <c r="C9" s="72">
        <f>-C16</f>
        <v>-180.01</v>
      </c>
      <c r="D9" s="72">
        <f>-D16</f>
        <v>-187.78200000000001</v>
      </c>
      <c r="E9" s="72">
        <f>-E16</f>
        <v>-186.04999999999998</v>
      </c>
      <c r="F9" s="72">
        <f>-F16</f>
        <v>-180.33600000000001</v>
      </c>
    </row>
    <row r="10" spans="1:6" ht="15" x14ac:dyDescent="0.15">
      <c r="A10" s="80" t="s">
        <v>758</v>
      </c>
      <c r="B10" s="81">
        <f>B20</f>
        <v>-482.21600000000001</v>
      </c>
      <c r="C10" s="81">
        <f>C20</f>
        <v>-538.49800000000005</v>
      </c>
      <c r="D10" s="81">
        <f>D20</f>
        <v>-392.92200000000003</v>
      </c>
      <c r="E10" s="81">
        <f>E20</f>
        <v>-481.28999999999996</v>
      </c>
      <c r="F10" s="81">
        <f>F20</f>
        <v>-438.6</v>
      </c>
    </row>
    <row r="11" spans="1:6" ht="15" x14ac:dyDescent="0.2">
      <c r="A11" s="82" t="s">
        <v>759</v>
      </c>
      <c r="B11" s="77">
        <f>SUM(B8:B10)</f>
        <v>-192.58400000000006</v>
      </c>
      <c r="C11" s="77">
        <f>SUM(C8:C10)</f>
        <v>-355.10800000000006</v>
      </c>
      <c r="D11" s="77">
        <f>SUM(D8:D10)</f>
        <v>-274.10400000000004</v>
      </c>
      <c r="E11" s="77">
        <f>SUM(E8:E10)</f>
        <v>-865.33999999999992</v>
      </c>
      <c r="F11" s="77">
        <f>SUM(F8:F10)</f>
        <v>-595.2360000000001</v>
      </c>
    </row>
    <row r="12" spans="1:6" ht="27.75" x14ac:dyDescent="0.2">
      <c r="A12" s="78" t="s">
        <v>760</v>
      </c>
      <c r="B12" s="83">
        <f>B15</f>
        <v>0</v>
      </c>
      <c r="C12" s="83">
        <f>C15</f>
        <v>0</v>
      </c>
      <c r="D12" s="83">
        <f>D15</f>
        <v>0</v>
      </c>
      <c r="E12" s="83">
        <f>E15</f>
        <v>0</v>
      </c>
      <c r="F12" s="83">
        <f>F15</f>
        <v>0</v>
      </c>
    </row>
    <row r="13" spans="1:6" ht="15" x14ac:dyDescent="0.15">
      <c r="A13" s="79" t="s">
        <v>761</v>
      </c>
      <c r="B13" s="72">
        <f>'[2]Standardised Statements'!B10</f>
        <v>0</v>
      </c>
      <c r="C13" s="72">
        <f>'[2]Standardised Statements'!C10</f>
        <v>0</v>
      </c>
      <c r="D13" s="72">
        <f>'[2]Standardised Statements'!D10</f>
        <v>0</v>
      </c>
      <c r="E13" s="72">
        <f>'[2]Standardised Statements'!E10</f>
        <v>0</v>
      </c>
      <c r="F13" s="72">
        <f>'[2]Standardised Statements'!F10</f>
        <v>0</v>
      </c>
    </row>
    <row r="14" spans="1:6" ht="14.25" x14ac:dyDescent="0.2">
      <c r="A14" s="79" t="s">
        <v>762</v>
      </c>
      <c r="B14" s="84">
        <f>1-B3</f>
        <v>0.63200000000000001</v>
      </c>
      <c r="C14" s="84">
        <f>1-C3</f>
        <v>0.76600000000000001</v>
      </c>
      <c r="D14" s="84">
        <f>1-D3</f>
        <v>0.78900000000000003</v>
      </c>
      <c r="E14" s="84">
        <f>1-E3</f>
        <v>0.61</v>
      </c>
      <c r="F14" s="84">
        <f>1-F3</f>
        <v>0.40800000000000003</v>
      </c>
    </row>
    <row r="15" spans="1:6" ht="15" x14ac:dyDescent="0.2">
      <c r="A15" s="82" t="s">
        <v>763</v>
      </c>
      <c r="B15" s="77">
        <f>B13*B14</f>
        <v>0</v>
      </c>
      <c r="C15" s="77">
        <f>C13*C14</f>
        <v>0</v>
      </c>
      <c r="D15" s="77">
        <f>D13*D14</f>
        <v>0</v>
      </c>
      <c r="E15" s="77">
        <f>E13*E14</f>
        <v>0</v>
      </c>
      <c r="F15" s="77">
        <f>F13*F14</f>
        <v>0</v>
      </c>
    </row>
    <row r="16" spans="1:6" ht="15" x14ac:dyDescent="0.2">
      <c r="A16" s="85" t="s">
        <v>764</v>
      </c>
      <c r="B16" s="83">
        <f>B19</f>
        <v>141.56800000000001</v>
      </c>
      <c r="C16" s="83">
        <f>C19</f>
        <v>180.01</v>
      </c>
      <c r="D16" s="83">
        <f>D19</f>
        <v>187.78200000000001</v>
      </c>
      <c r="E16" s="83">
        <f>E19</f>
        <v>186.04999999999998</v>
      </c>
      <c r="F16" s="83">
        <f>F19</f>
        <v>180.33600000000001</v>
      </c>
    </row>
    <row r="17" spans="1:6" ht="15" x14ac:dyDescent="0.15">
      <c r="A17" s="79" t="s">
        <v>765</v>
      </c>
      <c r="B17" s="72">
        <f>'Income Statement'!B35</f>
        <v>224</v>
      </c>
      <c r="C17" s="72">
        <f>'Income Statement'!C35</f>
        <v>235</v>
      </c>
      <c r="D17" s="72">
        <f>'Income Statement'!D35</f>
        <v>238</v>
      </c>
      <c r="E17" s="72">
        <f>'Income Statement'!E35</f>
        <v>305</v>
      </c>
      <c r="F17" s="72">
        <f>'Income Statement'!F35</f>
        <v>442</v>
      </c>
    </row>
    <row r="18" spans="1:6" ht="14.25" x14ac:dyDescent="0.2">
      <c r="A18" s="79" t="s">
        <v>762</v>
      </c>
      <c r="B18" s="84">
        <f>(1-B3)</f>
        <v>0.63200000000000001</v>
      </c>
      <c r="C18" s="84">
        <f>(1-C3)</f>
        <v>0.76600000000000001</v>
      </c>
      <c r="D18" s="84">
        <f>(1-D3)</f>
        <v>0.78900000000000003</v>
      </c>
      <c r="E18" s="84">
        <f>(1-E3)</f>
        <v>0.61</v>
      </c>
      <c r="F18" s="84">
        <f>(1-F3)</f>
        <v>0.40800000000000003</v>
      </c>
    </row>
    <row r="19" spans="1:6" ht="15" x14ac:dyDescent="0.2">
      <c r="A19" s="82" t="s">
        <v>766</v>
      </c>
      <c r="B19" s="77">
        <f>B17*B18</f>
        <v>141.56800000000001</v>
      </c>
      <c r="C19" s="77">
        <f>C17*C18</f>
        <v>180.01</v>
      </c>
      <c r="D19" s="77">
        <f>D17*D18</f>
        <v>187.78200000000001</v>
      </c>
      <c r="E19" s="77">
        <f>E17*E18</f>
        <v>186.04999999999998</v>
      </c>
      <c r="F19" s="77">
        <f>F17*F18</f>
        <v>180.33600000000001</v>
      </c>
    </row>
    <row r="20" spans="1:6" ht="15" x14ac:dyDescent="0.2">
      <c r="A20" s="78" t="s">
        <v>767</v>
      </c>
      <c r="B20" s="83">
        <f>B23</f>
        <v>-482.21600000000001</v>
      </c>
      <c r="C20" s="83">
        <f>C23</f>
        <v>-538.49800000000005</v>
      </c>
      <c r="D20" s="83">
        <f>D23</f>
        <v>-392.92200000000003</v>
      </c>
      <c r="E20" s="83">
        <f>E23</f>
        <v>-481.28999999999996</v>
      </c>
      <c r="F20" s="83">
        <f>F23</f>
        <v>-438.6</v>
      </c>
    </row>
    <row r="21" spans="1:6" ht="15" x14ac:dyDescent="0.15">
      <c r="A21" s="79" t="s">
        <v>768</v>
      </c>
      <c r="B21" s="72">
        <f>'Income Statement'!B34</f>
        <v>-763</v>
      </c>
      <c r="C21" s="72">
        <f>'Income Statement'!C34</f>
        <v>-703</v>
      </c>
      <c r="D21" s="72">
        <f>'Income Statement'!D34</f>
        <v>-498</v>
      </c>
      <c r="E21" s="72">
        <f>'Income Statement'!E34</f>
        <v>-789</v>
      </c>
      <c r="F21" s="72">
        <f>'Income Statement'!F34</f>
        <v>-1075</v>
      </c>
    </row>
    <row r="22" spans="1:6" ht="14.25" x14ac:dyDescent="0.2">
      <c r="A22" s="79" t="s">
        <v>762</v>
      </c>
      <c r="B22" s="84">
        <f>1-B3</f>
        <v>0.63200000000000001</v>
      </c>
      <c r="C22" s="84">
        <f>1-C3</f>
        <v>0.76600000000000001</v>
      </c>
      <c r="D22" s="84">
        <f>1-D3</f>
        <v>0.78900000000000003</v>
      </c>
      <c r="E22" s="84">
        <f>1-E3</f>
        <v>0.61</v>
      </c>
      <c r="F22" s="84">
        <f>1-F3</f>
        <v>0.40800000000000003</v>
      </c>
    </row>
    <row r="23" spans="1:6" ht="15" x14ac:dyDescent="0.2">
      <c r="A23" s="82" t="s">
        <v>769</v>
      </c>
      <c r="B23" s="77">
        <f>B21*B22</f>
        <v>-482.21600000000001</v>
      </c>
      <c r="C23" s="77">
        <f>C21*C22</f>
        <v>-538.49800000000005</v>
      </c>
      <c r="D23" s="77">
        <f>D21*D22</f>
        <v>-392.92200000000003</v>
      </c>
      <c r="E23" s="77">
        <f>E21*E22</f>
        <v>-481.28999999999996</v>
      </c>
      <c r="F23" s="77">
        <f>F21*F22</f>
        <v>-438.6</v>
      </c>
    </row>
    <row r="24" spans="1:6" ht="15.75" thickBot="1" x14ac:dyDescent="0.25">
      <c r="A24" s="86" t="s">
        <v>770</v>
      </c>
      <c r="B24" s="87">
        <f>B11+B16-B20</f>
        <v>431.19999999999993</v>
      </c>
      <c r="C24" s="87">
        <f>C11+C16-C20</f>
        <v>363.4</v>
      </c>
      <c r="D24" s="87">
        <f>D11+D16-D20</f>
        <v>306.60000000000002</v>
      </c>
      <c r="E24" s="87">
        <f>E11+E16-E20</f>
        <v>-198</v>
      </c>
      <c r="F24" s="87">
        <f>F11+F16-F20</f>
        <v>23.699999999999932</v>
      </c>
    </row>
    <row r="25" spans="1:6" ht="14.25" thickTop="1" thickBot="1" x14ac:dyDescent="0.2">
      <c r="A25" s="72"/>
      <c r="B25" s="72"/>
      <c r="C25" s="72"/>
      <c r="D25" s="72"/>
      <c r="E25" s="72"/>
      <c r="F25" s="72"/>
    </row>
    <row r="26" spans="1:6" ht="15.75" thickTop="1" x14ac:dyDescent="0.2">
      <c r="A26" s="130" t="s">
        <v>771</v>
      </c>
      <c r="B26" s="128">
        <v>2019</v>
      </c>
      <c r="C26" s="128">
        <v>2020</v>
      </c>
      <c r="D26" s="128">
        <v>2021</v>
      </c>
      <c r="E26" s="128">
        <v>2022</v>
      </c>
      <c r="F26" s="128">
        <v>2023</v>
      </c>
    </row>
    <row r="27" spans="1:6" ht="15" x14ac:dyDescent="0.2">
      <c r="A27" s="88" t="s">
        <v>772</v>
      </c>
      <c r="B27" s="72"/>
      <c r="C27" s="72"/>
      <c r="D27" s="72"/>
      <c r="E27" s="72"/>
      <c r="F27" s="72"/>
    </row>
    <row r="28" spans="1:6" ht="15" x14ac:dyDescent="0.2">
      <c r="A28" s="74" t="s">
        <v>773</v>
      </c>
      <c r="B28" s="89">
        <f>MIN(B2*B6,'Balance Sheet'!B18)</f>
        <v>2599</v>
      </c>
      <c r="C28" s="89">
        <f>MIN(C2*C6,'Balance Sheet'!C18)</f>
        <v>2536.2000000000003</v>
      </c>
      <c r="D28" s="89">
        <f>MIN(D2*D6,'Balance Sheet'!D18)</f>
        <v>2622.2000000000003</v>
      </c>
      <c r="E28" s="89">
        <f>MIN(E2*E6,'Balance Sheet'!E18)</f>
        <v>3003.65</v>
      </c>
      <c r="F28" s="89">
        <f>MIN(F2*F6,'Balance Sheet'!F18)</f>
        <v>2980.2000000000003</v>
      </c>
    </row>
    <row r="29" spans="1:6" ht="12.75" x14ac:dyDescent="0.15">
      <c r="A29" s="72" t="s">
        <v>774</v>
      </c>
      <c r="B29" s="72">
        <f>'Balance Sheet'!B25</f>
        <v>5897</v>
      </c>
      <c r="C29" s="72">
        <f>'Balance Sheet'!C25</f>
        <v>4366</v>
      </c>
      <c r="D29" s="72">
        <f>'Balance Sheet'!D25</f>
        <v>4504</v>
      </c>
      <c r="E29" s="72">
        <f>'Balance Sheet'!E25</f>
        <v>5678</v>
      </c>
      <c r="F29" s="72">
        <f>'Balance Sheet'!F25</f>
        <v>5031</v>
      </c>
    </row>
    <row r="30" spans="1:6" ht="12.75" x14ac:dyDescent="0.15">
      <c r="A30" s="72" t="s">
        <v>775</v>
      </c>
      <c r="B30" s="72">
        <f>'Balance Sheet'!B27</f>
        <v>4164</v>
      </c>
      <c r="C30" s="72">
        <f>'Balance Sheet'!C27</f>
        <v>4462</v>
      </c>
      <c r="D30" s="72">
        <f>'Balance Sheet'!D27</f>
        <v>4683</v>
      </c>
      <c r="E30" s="72">
        <f>'Balance Sheet'!E27</f>
        <v>5931</v>
      </c>
      <c r="F30" s="72">
        <f>'Balance Sheet'!F27</f>
        <v>5119</v>
      </c>
    </row>
    <row r="31" spans="1:6" ht="12.75" x14ac:dyDescent="0.15">
      <c r="A31" s="72" t="s">
        <v>776</v>
      </c>
      <c r="B31" s="72">
        <f>'Balance Sheet'!B29</f>
        <v>510</v>
      </c>
      <c r="C31" s="72">
        <f>'Balance Sheet'!C29</f>
        <v>604</v>
      </c>
      <c r="D31" s="72">
        <f>'Balance Sheet'!D29</f>
        <v>3216</v>
      </c>
      <c r="E31" s="72">
        <f>'Balance Sheet'!E29</f>
        <v>981</v>
      </c>
      <c r="F31" s="72">
        <f>'Balance Sheet'!F29</f>
        <v>1383</v>
      </c>
    </row>
    <row r="32" spans="1:6" ht="15" x14ac:dyDescent="0.2">
      <c r="A32" s="74" t="s">
        <v>777</v>
      </c>
      <c r="B32" s="72">
        <f>'Balance Sheet'!B45</f>
        <v>9190</v>
      </c>
      <c r="C32" s="72">
        <f>'Balance Sheet'!C45</f>
        <v>8375</v>
      </c>
      <c r="D32" s="72">
        <f>'Balance Sheet'!D45</f>
        <v>8896</v>
      </c>
      <c r="E32" s="72">
        <f>'Balance Sheet'!E45</f>
        <v>11100</v>
      </c>
      <c r="F32" s="72">
        <f>'Balance Sheet'!F45</f>
        <v>10355</v>
      </c>
    </row>
    <row r="33" spans="1:6" ht="15" x14ac:dyDescent="0.2">
      <c r="A33" s="74" t="s">
        <v>778</v>
      </c>
      <c r="B33" s="81">
        <f>'Balance Sheet'!B51</f>
        <v>1539</v>
      </c>
      <c r="C33" s="81">
        <f>'Balance Sheet'!C51</f>
        <v>1638</v>
      </c>
      <c r="D33" s="81">
        <f>'Balance Sheet'!D51</f>
        <v>2389</v>
      </c>
      <c r="E33" s="81">
        <f>'Balance Sheet'!E51</f>
        <v>1817</v>
      </c>
      <c r="F33" s="81">
        <f>'Balance Sheet'!F51</f>
        <v>1645</v>
      </c>
    </row>
    <row r="34" spans="1:6" ht="15" x14ac:dyDescent="0.2">
      <c r="A34" s="88" t="s">
        <v>779</v>
      </c>
      <c r="B34" s="77">
        <f>SUM(B28:B33)</f>
        <v>23899</v>
      </c>
      <c r="C34" s="77">
        <f>SUM(C28:C33)</f>
        <v>21981.200000000001</v>
      </c>
      <c r="D34" s="77">
        <f>SUM(D28:D33)</f>
        <v>26310.2</v>
      </c>
      <c r="E34" s="77">
        <f>SUM(E28:E33)</f>
        <v>28510.65</v>
      </c>
      <c r="F34" s="77">
        <f>SUM(F28:F33)</f>
        <v>26513.200000000001</v>
      </c>
    </row>
    <row r="35" spans="1:6" ht="15" x14ac:dyDescent="0.2">
      <c r="A35" s="77" t="s">
        <v>780</v>
      </c>
      <c r="B35" s="72"/>
      <c r="C35" s="72"/>
      <c r="D35" s="72"/>
      <c r="E35" s="72"/>
      <c r="F35" s="72"/>
    </row>
    <row r="36" spans="1:6" ht="12.75" x14ac:dyDescent="0.15">
      <c r="A36" s="72" t="s">
        <v>781</v>
      </c>
      <c r="B36" s="72">
        <f>'Balance Sheet'!B34</f>
        <v>12062</v>
      </c>
      <c r="C36" s="72">
        <f>'Balance Sheet'!C34</f>
        <v>10558</v>
      </c>
      <c r="D36" s="72">
        <f>'Balance Sheet'!D34</f>
        <v>10347</v>
      </c>
      <c r="E36" s="72">
        <f>'Balance Sheet'!E34</f>
        <v>10770</v>
      </c>
      <c r="F36" s="72">
        <f>'Balance Sheet'!F34</f>
        <v>10707</v>
      </c>
    </row>
    <row r="37" spans="1:6" ht="12.75" x14ac:dyDescent="0.15">
      <c r="A37" s="72" t="s">
        <v>782</v>
      </c>
      <c r="B37" s="72">
        <f>'Balance Sheet'!B37+'Balance Sheet'!B38</f>
        <v>31029</v>
      </c>
      <c r="C37" s="72">
        <f>'Balance Sheet'!C37+'Balance Sheet'!C38</f>
        <v>34941</v>
      </c>
      <c r="D37" s="72">
        <f>'Balance Sheet'!D37+'Balance Sheet'!D38</f>
        <v>38591</v>
      </c>
      <c r="E37" s="72">
        <f>'Balance Sheet'!E37+'Balance Sheet'!E38</f>
        <v>40489</v>
      </c>
      <c r="F37" s="72">
        <f>'Balance Sheet'!F37+'Balance Sheet'!F38</f>
        <v>39466</v>
      </c>
    </row>
    <row r="38" spans="1:6" ht="12.75" x14ac:dyDescent="0.15">
      <c r="A38" s="72" t="s">
        <v>783</v>
      </c>
      <c r="B38" s="72"/>
      <c r="C38" s="72"/>
      <c r="D38" s="72"/>
      <c r="E38" s="72"/>
      <c r="F38" s="72"/>
    </row>
    <row r="39" spans="1:6" ht="12.75" x14ac:dyDescent="0.15">
      <c r="A39" s="72" t="s">
        <v>784</v>
      </c>
      <c r="B39" s="72">
        <f>-'Balance Sheet'!B57</f>
        <v>-2573</v>
      </c>
      <c r="C39" s="72">
        <f>-'Balance Sheet'!C57</f>
        <v>-3166</v>
      </c>
      <c r="D39" s="72">
        <f>-'Balance Sheet'!D57</f>
        <v>-4530</v>
      </c>
      <c r="E39" s="72">
        <f>-'Balance Sheet'!E57</f>
        <v>-4375</v>
      </c>
      <c r="F39" s="72">
        <f>-'Balance Sheet'!F57</f>
        <v>-3995</v>
      </c>
    </row>
    <row r="40" spans="1:6" ht="24" x14ac:dyDescent="0.15">
      <c r="A40" s="73" t="s">
        <v>785</v>
      </c>
      <c r="B40" s="81">
        <v>0</v>
      </c>
      <c r="C40" s="81">
        <v>0</v>
      </c>
      <c r="D40" s="81">
        <v>0</v>
      </c>
      <c r="E40" s="81">
        <v>0</v>
      </c>
      <c r="F40" s="81">
        <v>0</v>
      </c>
    </row>
    <row r="41" spans="1:6" ht="15" x14ac:dyDescent="0.2">
      <c r="A41" s="77" t="s">
        <v>786</v>
      </c>
      <c r="B41" s="77">
        <f>SUM(B36:B40)</f>
        <v>40518</v>
      </c>
      <c r="C41" s="77">
        <f>SUM(C36:C40)</f>
        <v>42333</v>
      </c>
      <c r="D41" s="77">
        <f>SUM(D36:D40)</f>
        <v>44408</v>
      </c>
      <c r="E41" s="77">
        <f>SUM(E36:E40)</f>
        <v>46884</v>
      </c>
      <c r="F41" s="77">
        <f>SUM(F36:F40)</f>
        <v>46178</v>
      </c>
    </row>
    <row r="42" spans="1:6" ht="15" x14ac:dyDescent="0.2">
      <c r="A42" s="77" t="s">
        <v>787</v>
      </c>
      <c r="B42" s="72"/>
      <c r="C42" s="72"/>
      <c r="D42" s="72"/>
      <c r="E42" s="72"/>
      <c r="F42" s="72"/>
    </row>
    <row r="43" spans="1:6" ht="12.75" x14ac:dyDescent="0.15">
      <c r="A43" s="72" t="s">
        <v>788</v>
      </c>
      <c r="B43" s="89">
        <f>MAX(0,'Balance Sheet'!B18-'Financial Statements'!B28)</f>
        <v>1586</v>
      </c>
      <c r="C43" s="89">
        <f>MAX(0,'Balance Sheet'!C18-'Financial Statements'!C28)</f>
        <v>3011.7999999999997</v>
      </c>
      <c r="D43" s="89">
        <f>MAX(0,'Balance Sheet'!D18-'Financial Statements'!D28)</f>
        <v>792.79999999999973</v>
      </c>
      <c r="E43" s="89">
        <f>MAX(0,'Balance Sheet'!E18-'Financial Statements'!E28)</f>
        <v>1322.35</v>
      </c>
      <c r="F43" s="89">
        <f>MAX(0,'Balance Sheet'!F18-'Financial Statements'!F28)</f>
        <v>1178.7999999999997</v>
      </c>
    </row>
    <row r="44" spans="1:6" ht="12.75" x14ac:dyDescent="0.15">
      <c r="A44" s="72" t="s">
        <v>789</v>
      </c>
      <c r="B44" s="72">
        <v>0</v>
      </c>
      <c r="C44" s="72">
        <v>0</v>
      </c>
      <c r="D44" s="72">
        <v>0</v>
      </c>
      <c r="E44" s="72">
        <v>0</v>
      </c>
      <c r="F44" s="72">
        <v>0</v>
      </c>
    </row>
    <row r="45" spans="1:6" ht="12.75" x14ac:dyDescent="0.15">
      <c r="A45" s="72" t="s">
        <v>790</v>
      </c>
      <c r="B45" s="81">
        <f>'Balance Sheet'!B19</f>
        <v>786</v>
      </c>
      <c r="C45" s="81">
        <f>'Balance Sheet'!C19</f>
        <v>477</v>
      </c>
      <c r="D45" s="81">
        <f>'Balance Sheet'!D19</f>
        <v>751</v>
      </c>
      <c r="E45" s="81">
        <f>'Balance Sheet'!E19</f>
        <v>772</v>
      </c>
      <c r="F45" s="81">
        <f>'Balance Sheet'!F19</f>
        <v>1112</v>
      </c>
    </row>
    <row r="46" spans="1:6" ht="15.75" thickBot="1" x14ac:dyDescent="0.25">
      <c r="A46" s="77" t="s">
        <v>791</v>
      </c>
      <c r="B46" s="90">
        <f>SUM(B43:B45)</f>
        <v>2372</v>
      </c>
      <c r="C46" s="90">
        <f>SUM(C43:C45)</f>
        <v>3488.7999999999997</v>
      </c>
      <c r="D46" s="90">
        <f>SUM(D43:D45)</f>
        <v>1543.7999999999997</v>
      </c>
      <c r="E46" s="90">
        <f>SUM(E43:E45)</f>
        <v>2094.35</v>
      </c>
      <c r="F46" s="90">
        <f>SUM(F43:F45)</f>
        <v>2290.7999999999997</v>
      </c>
    </row>
    <row r="47" spans="1:6" ht="15.75" thickTop="1" x14ac:dyDescent="0.2">
      <c r="A47" s="77" t="s">
        <v>792</v>
      </c>
      <c r="B47" s="77">
        <f>SUM(B34,B41,B46)</f>
        <v>66789</v>
      </c>
      <c r="C47" s="77">
        <f>SUM(C34,C41,C46)</f>
        <v>67803</v>
      </c>
      <c r="D47" s="77">
        <f>SUM(D34,D41,D46)</f>
        <v>72262</v>
      </c>
      <c r="E47" s="77">
        <f>SUM(E34,E41,E46)</f>
        <v>77489</v>
      </c>
      <c r="F47" s="77">
        <f>SUM(F34,F41,F46)</f>
        <v>74982</v>
      </c>
    </row>
    <row r="48" spans="1:6" ht="12.75" x14ac:dyDescent="0.15">
      <c r="A48" s="72"/>
      <c r="B48" s="72"/>
      <c r="C48" s="72"/>
      <c r="D48" s="72"/>
      <c r="E48" s="72"/>
      <c r="F48" s="72"/>
    </row>
    <row r="49" spans="1:6" ht="15" x14ac:dyDescent="0.2">
      <c r="A49" s="77" t="s">
        <v>793</v>
      </c>
      <c r="B49" s="72"/>
      <c r="C49" s="72"/>
      <c r="D49" s="72"/>
      <c r="E49" s="72"/>
      <c r="F49" s="72"/>
    </row>
    <row r="50" spans="1:6" ht="12.75" x14ac:dyDescent="0.15">
      <c r="A50" s="72" t="s">
        <v>794</v>
      </c>
      <c r="B50" s="72">
        <f>'Balance Sheet'!B52</f>
        <v>20978</v>
      </c>
      <c r="C50" s="72">
        <f>'Balance Sheet'!C52</f>
        <v>20592</v>
      </c>
      <c r="D50" s="72">
        <f>'Balance Sheet'!D52</f>
        <v>24778</v>
      </c>
      <c r="E50" s="72">
        <f>'Balance Sheet'!E52</f>
        <v>25427</v>
      </c>
      <c r="F50" s="72">
        <f>'Balance Sheet'!F52</f>
        <v>23507</v>
      </c>
    </row>
    <row r="51" spans="1:6" ht="12.75" x14ac:dyDescent="0.15">
      <c r="A51" s="72" t="s">
        <v>795</v>
      </c>
      <c r="B51" s="72">
        <f>'Balance Sheet'!B54+'Balance Sheet'!B55</f>
        <v>23566</v>
      </c>
      <c r="C51" s="72">
        <f>'Balance Sheet'!C54+'Balance Sheet'!C55</f>
        <v>22844</v>
      </c>
      <c r="D51" s="72">
        <f>'Balance Sheet'!D54+'Balance Sheet'!D55</f>
        <v>22881</v>
      </c>
      <c r="E51" s="72">
        <f>'Balance Sheet'!E54+'Balance Sheet'!E55</f>
        <v>23713</v>
      </c>
      <c r="F51" s="72">
        <f>'Balance Sheet'!F54+'Balance Sheet'!F55</f>
        <v>24535</v>
      </c>
    </row>
    <row r="52" spans="1:6" ht="12.75" x14ac:dyDescent="0.15">
      <c r="A52" s="72" t="s">
        <v>796</v>
      </c>
      <c r="B52" s="72">
        <v>0</v>
      </c>
      <c r="C52" s="72">
        <v>0</v>
      </c>
      <c r="D52" s="72">
        <v>0</v>
      </c>
      <c r="E52" s="72">
        <v>0</v>
      </c>
      <c r="F52" s="72">
        <v>0</v>
      </c>
    </row>
    <row r="53" spans="1:6" ht="15" x14ac:dyDescent="0.2">
      <c r="A53" s="77" t="s">
        <v>797</v>
      </c>
      <c r="B53" s="91">
        <f>SUM(B50:B52)</f>
        <v>44544</v>
      </c>
      <c r="C53" s="91">
        <f>SUM(C50:C52)</f>
        <v>43436</v>
      </c>
      <c r="D53" s="91">
        <f>SUM(D50:D52)</f>
        <v>47659</v>
      </c>
      <c r="E53" s="91">
        <f>SUM(E50:E52)</f>
        <v>49140</v>
      </c>
      <c r="F53" s="91">
        <f>SUM(F50:F52)</f>
        <v>48042</v>
      </c>
    </row>
    <row r="54" spans="1:6" ht="15" x14ac:dyDescent="0.2">
      <c r="A54" s="77" t="s">
        <v>798</v>
      </c>
      <c r="B54" s="72"/>
      <c r="C54" s="72"/>
      <c r="D54" s="72"/>
      <c r="E54" s="72"/>
      <c r="F54" s="72"/>
    </row>
    <row r="55" spans="1:6" ht="12.75" x14ac:dyDescent="0.15">
      <c r="A55" s="72" t="s">
        <v>799</v>
      </c>
      <c r="B55" s="72">
        <f>'Balance Sheet'!B66</f>
        <v>13192</v>
      </c>
      <c r="C55" s="72">
        <f>'Balance Sheet'!C66</f>
        <v>15266</v>
      </c>
      <c r="D55" s="72">
        <f>'Balance Sheet'!D66</f>
        <v>17107</v>
      </c>
      <c r="E55" s="72">
        <f>'Balance Sheet'!E66</f>
        <v>19021</v>
      </c>
      <c r="F55" s="72">
        <f>'Balance Sheet'!F66</f>
        <v>18102</v>
      </c>
    </row>
    <row r="56" spans="1:6" ht="12.75" x14ac:dyDescent="0.15">
      <c r="A56" s="72" t="s">
        <v>800</v>
      </c>
      <c r="B56" s="72">
        <f>'Balance Sheet'!B68</f>
        <v>694</v>
      </c>
      <c r="C56" s="72">
        <f>'Balance Sheet'!C68</f>
        <v>2389</v>
      </c>
      <c r="D56" s="72">
        <f>'Balance Sheet'!D68</f>
        <v>2639</v>
      </c>
      <c r="E56" s="72">
        <f>'Balance Sheet'!E68</f>
        <v>2680</v>
      </c>
      <c r="F56" s="72">
        <f>'Balance Sheet'!F68</f>
        <v>2662</v>
      </c>
    </row>
    <row r="57" spans="1:6" ht="12.75" x14ac:dyDescent="0.15">
      <c r="A57" s="72" t="s">
        <v>801</v>
      </c>
      <c r="B57" s="72">
        <v>0</v>
      </c>
      <c r="C57" s="72">
        <v>0</v>
      </c>
      <c r="D57" s="72">
        <v>0</v>
      </c>
      <c r="E57" s="72">
        <v>0</v>
      </c>
      <c r="F57" s="72">
        <v>0</v>
      </c>
    </row>
    <row r="58" spans="1:6" ht="15.75" thickBot="1" x14ac:dyDescent="0.25">
      <c r="A58" s="77" t="s">
        <v>802</v>
      </c>
      <c r="B58" s="92">
        <f>SUM(B55:B57)</f>
        <v>13886</v>
      </c>
      <c r="C58" s="92">
        <f>SUM(C55:C57)</f>
        <v>17655</v>
      </c>
      <c r="D58" s="92">
        <f>SUM(D55:D57)</f>
        <v>19746</v>
      </c>
      <c r="E58" s="92">
        <f>SUM(E55:E57)</f>
        <v>21701</v>
      </c>
      <c r="F58" s="92">
        <f>SUM(F55:F57)</f>
        <v>20764</v>
      </c>
    </row>
    <row r="59" spans="1:6" ht="16.5" thickTop="1" thickBot="1" x14ac:dyDescent="0.25">
      <c r="A59" s="87" t="s">
        <v>803</v>
      </c>
      <c r="B59" s="87">
        <f>SUM(B53,B58)</f>
        <v>58430</v>
      </c>
      <c r="C59" s="87">
        <f>SUM(C53,C58)</f>
        <v>61091</v>
      </c>
      <c r="D59" s="87">
        <f>SUM(D53,D58)</f>
        <v>67405</v>
      </c>
      <c r="E59" s="87">
        <f>SUM(E53,E58)</f>
        <v>70841</v>
      </c>
      <c r="F59" s="87">
        <f>SUM(F53,F58)</f>
        <v>68806</v>
      </c>
    </row>
    <row r="60" spans="1:6" ht="11.25" thickTop="1" x14ac:dyDescent="0.1"/>
  </sheetData>
  <dataValidations count="2">
    <dataValidation type="list" allowBlank="1" showInputMessage="1" showErrorMessage="1" sqref="A72" xr:uid="{17E4D24E-E1A9-4742-BD6C-31BCB3D752EB}">
      <formula1>$A$231:$A$245</formula1>
    </dataValidation>
    <dataValidation type="list" allowBlank="1" showInputMessage="1" showErrorMessage="1" sqref="A2:A19 A21" xr:uid="{AD342AEA-E094-4296-A4FB-8BE7C3750491}">
      <formula1>A$225:A$241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42740-4F83-4C10-81BB-6DFD78B3DE36}">
  <dimension ref="A1:C12"/>
  <sheetViews>
    <sheetView workbookViewId="0">
      <selection activeCell="D22" sqref="D22"/>
    </sheetView>
  </sheetViews>
  <sheetFormatPr defaultColWidth="8.8984375" defaultRowHeight="10.5" x14ac:dyDescent="0.1"/>
  <cols>
    <col min="1" max="1" width="7.8203125" style="97" customWidth="1"/>
    <col min="2" max="2" width="26.29296875" style="97" customWidth="1"/>
    <col min="3" max="3" width="26.29296875" style="118" customWidth="1"/>
    <col min="4" max="256" width="26.29296875" style="97" customWidth="1"/>
    <col min="257" max="16384" width="8.8984375" style="97"/>
  </cols>
  <sheetData>
    <row r="1" spans="1:3" ht="12.75" x14ac:dyDescent="0.15">
      <c r="A1" s="124"/>
      <c r="B1" s="125" t="s">
        <v>804</v>
      </c>
      <c r="C1" s="126" t="s">
        <v>805</v>
      </c>
    </row>
    <row r="2" spans="1:3" ht="12.75" x14ac:dyDescent="0.15">
      <c r="A2" s="124">
        <v>1</v>
      </c>
      <c r="B2" s="119" t="s">
        <v>806</v>
      </c>
      <c r="C2" s="120">
        <v>2946.2583472871602</v>
      </c>
    </row>
    <row r="3" spans="1:3" ht="12.75" x14ac:dyDescent="0.15">
      <c r="A3" s="124">
        <v>2</v>
      </c>
      <c r="B3" s="119" t="s">
        <v>807</v>
      </c>
      <c r="C3" s="121">
        <v>10969.583239285401</v>
      </c>
    </row>
    <row r="4" spans="1:3" ht="12.75" x14ac:dyDescent="0.15">
      <c r="A4" s="124">
        <v>3</v>
      </c>
      <c r="B4" s="119" t="s">
        <v>808</v>
      </c>
      <c r="C4" s="121">
        <v>13915.8415865725</v>
      </c>
    </row>
    <row r="5" spans="1:3" ht="12.75" x14ac:dyDescent="0.15">
      <c r="A5" s="124">
        <v>4</v>
      </c>
      <c r="B5" s="119" t="s">
        <v>809</v>
      </c>
      <c r="C5" s="122">
        <v>800</v>
      </c>
    </row>
    <row r="6" spans="1:3" ht="12.75" x14ac:dyDescent="0.15">
      <c r="A6" s="124">
        <v>5</v>
      </c>
      <c r="B6" s="119" t="s">
        <v>810</v>
      </c>
      <c r="C6" s="122">
        <v>200</v>
      </c>
    </row>
    <row r="7" spans="1:3" ht="12.75" x14ac:dyDescent="0.15">
      <c r="A7" s="124">
        <v>6</v>
      </c>
      <c r="B7" s="119" t="s">
        <v>811</v>
      </c>
      <c r="C7" s="121">
        <f>C4-C5+C6</f>
        <v>13315.8415865725</v>
      </c>
    </row>
    <row r="8" spans="1:3" ht="12.75" x14ac:dyDescent="0.15">
      <c r="A8" s="124">
        <v>7</v>
      </c>
      <c r="B8" s="119" t="s">
        <v>812</v>
      </c>
      <c r="C8" s="122">
        <v>1000</v>
      </c>
    </row>
    <row r="9" spans="1:3" ht="12.75" x14ac:dyDescent="0.15">
      <c r="A9" s="124">
        <v>8</v>
      </c>
      <c r="B9" s="119" t="s">
        <v>813</v>
      </c>
      <c r="C9" s="123">
        <v>13.3158415865725</v>
      </c>
    </row>
    <row r="10" spans="1:3" ht="12.75" x14ac:dyDescent="0.15">
      <c r="A10" s="124">
        <v>9</v>
      </c>
      <c r="B10" s="119" t="s">
        <v>814</v>
      </c>
      <c r="C10" s="122">
        <v>1.17</v>
      </c>
    </row>
    <row r="11" spans="1:3" ht="12.75" x14ac:dyDescent="0.15">
      <c r="A11" s="124">
        <v>10</v>
      </c>
      <c r="B11" s="119" t="s">
        <v>815</v>
      </c>
      <c r="C11" s="120">
        <v>1038.10611851047</v>
      </c>
    </row>
    <row r="12" spans="1:3" ht="12.75" x14ac:dyDescent="0.15">
      <c r="A12" s="124"/>
      <c r="B12" s="119"/>
      <c r="C12" s="1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74743-36F4-4DA3-81AE-6357A8556E94}">
  <dimension ref="A1:D26"/>
  <sheetViews>
    <sheetView workbookViewId="0">
      <selection activeCell="F11" sqref="F11"/>
    </sheetView>
  </sheetViews>
  <sheetFormatPr defaultColWidth="8.8984375" defaultRowHeight="12.75" x14ac:dyDescent="0.15"/>
  <cols>
    <col min="1" max="1" width="21.44140625" style="93" bestFit="1" customWidth="1"/>
    <col min="2" max="2" width="14.5625" style="93" customWidth="1"/>
    <col min="3" max="3" width="32.5" style="93" bestFit="1" customWidth="1"/>
    <col min="4" max="4" width="16.046875" style="93" bestFit="1" customWidth="1"/>
    <col min="5" max="16384" width="8.8984375" style="93"/>
  </cols>
  <sheetData>
    <row r="1" spans="1:4" ht="13.15" customHeight="1" x14ac:dyDescent="0.15">
      <c r="A1" s="131" t="s">
        <v>829</v>
      </c>
      <c r="B1" s="131"/>
      <c r="C1" s="131"/>
    </row>
    <row r="3" spans="1:4" x14ac:dyDescent="0.15">
      <c r="A3" s="117" t="s">
        <v>816</v>
      </c>
      <c r="B3" s="117" t="s">
        <v>817</v>
      </c>
      <c r="C3" s="117" t="s">
        <v>824</v>
      </c>
    </row>
    <row r="4" spans="1:4" x14ac:dyDescent="0.15">
      <c r="A4" s="101" t="s">
        <v>818</v>
      </c>
      <c r="B4" s="101" t="s">
        <v>822</v>
      </c>
      <c r="C4" s="101" t="s">
        <v>825</v>
      </c>
    </row>
    <row r="5" spans="1:4" x14ac:dyDescent="0.15">
      <c r="A5" s="101" t="s">
        <v>819</v>
      </c>
      <c r="B5" s="115">
        <v>0.03</v>
      </c>
      <c r="C5" s="101" t="s">
        <v>826</v>
      </c>
    </row>
    <row r="6" spans="1:4" x14ac:dyDescent="0.15">
      <c r="A6" s="101" t="s">
        <v>820</v>
      </c>
      <c r="B6" s="115">
        <v>0.09</v>
      </c>
      <c r="C6" s="101" t="s">
        <v>827</v>
      </c>
    </row>
    <row r="7" spans="1:4" x14ac:dyDescent="0.15">
      <c r="A7" s="101" t="s">
        <v>821</v>
      </c>
      <c r="B7" s="101" t="s">
        <v>823</v>
      </c>
      <c r="C7" s="101" t="s">
        <v>828</v>
      </c>
    </row>
    <row r="9" spans="1:4" x14ac:dyDescent="0.15">
      <c r="A9" s="93" t="s">
        <v>830</v>
      </c>
    </row>
    <row r="11" spans="1:4" x14ac:dyDescent="0.15">
      <c r="A11" s="117" t="s">
        <v>831</v>
      </c>
      <c r="B11" s="117" t="s">
        <v>838</v>
      </c>
      <c r="C11" s="117" t="s">
        <v>839</v>
      </c>
      <c r="D11" s="117" t="s">
        <v>841</v>
      </c>
    </row>
    <row r="12" spans="1:4" x14ac:dyDescent="0.15">
      <c r="A12" s="102">
        <v>1</v>
      </c>
      <c r="B12" s="102" t="s">
        <v>833</v>
      </c>
      <c r="C12" s="102">
        <v>0.91739999999999999</v>
      </c>
      <c r="D12" s="102" t="s">
        <v>842</v>
      </c>
    </row>
    <row r="13" spans="1:4" x14ac:dyDescent="0.15">
      <c r="A13" s="102">
        <v>2</v>
      </c>
      <c r="B13" s="102" t="s">
        <v>834</v>
      </c>
      <c r="C13" s="102">
        <v>0.8417</v>
      </c>
      <c r="D13" s="102" t="s">
        <v>843</v>
      </c>
    </row>
    <row r="14" spans="1:4" x14ac:dyDescent="0.15">
      <c r="A14" s="102">
        <v>3</v>
      </c>
      <c r="B14" s="102" t="s">
        <v>835</v>
      </c>
      <c r="C14" s="102">
        <v>0.7722</v>
      </c>
      <c r="D14" s="102" t="s">
        <v>844</v>
      </c>
    </row>
    <row r="15" spans="1:4" x14ac:dyDescent="0.15">
      <c r="A15" s="102">
        <v>4</v>
      </c>
      <c r="B15" s="102" t="s">
        <v>836</v>
      </c>
      <c r="C15" s="102">
        <v>0.70840000000000003</v>
      </c>
      <c r="D15" s="102" t="s">
        <v>845</v>
      </c>
    </row>
    <row r="16" spans="1:4" x14ac:dyDescent="0.15">
      <c r="A16" s="102">
        <v>5</v>
      </c>
      <c r="B16" s="102" t="s">
        <v>837</v>
      </c>
      <c r="C16" s="102">
        <v>0.64990000000000003</v>
      </c>
      <c r="D16" s="102" t="s">
        <v>846</v>
      </c>
    </row>
    <row r="17" spans="1:4" x14ac:dyDescent="0.15">
      <c r="A17" s="102" t="s">
        <v>832</v>
      </c>
      <c r="B17" s="102" t="s">
        <v>823</v>
      </c>
      <c r="C17" s="102">
        <v>0.64990000000000003</v>
      </c>
      <c r="D17" s="102" t="s">
        <v>847</v>
      </c>
    </row>
    <row r="18" spans="1:4" x14ac:dyDescent="0.15">
      <c r="A18" s="102"/>
      <c r="B18" s="102"/>
      <c r="C18" s="102" t="s">
        <v>840</v>
      </c>
      <c r="D18" s="102" t="s">
        <v>848</v>
      </c>
    </row>
    <row r="20" spans="1:4" x14ac:dyDescent="0.15">
      <c r="A20" s="131" t="s">
        <v>849</v>
      </c>
      <c r="B20" s="131"/>
    </row>
    <row r="22" spans="1:4" x14ac:dyDescent="0.15">
      <c r="A22" s="101"/>
      <c r="B22" s="101"/>
      <c r="C22" s="95" t="s">
        <v>820</v>
      </c>
      <c r="D22" s="101"/>
    </row>
    <row r="23" spans="1:4" x14ac:dyDescent="0.15">
      <c r="A23" s="102"/>
      <c r="B23" s="102"/>
      <c r="C23" s="116">
        <v>0.08</v>
      </c>
      <c r="D23" s="102" t="s">
        <v>853</v>
      </c>
    </row>
    <row r="24" spans="1:4" x14ac:dyDescent="0.15">
      <c r="A24" s="102" t="s">
        <v>856</v>
      </c>
      <c r="B24" s="116">
        <v>0.02</v>
      </c>
      <c r="C24" s="102" t="s">
        <v>850</v>
      </c>
      <c r="D24" s="102" t="s">
        <v>854</v>
      </c>
    </row>
    <row r="25" spans="1:4" x14ac:dyDescent="0.15">
      <c r="A25" s="102"/>
      <c r="B25" s="116">
        <v>0.03</v>
      </c>
      <c r="C25" s="102" t="s">
        <v>851</v>
      </c>
      <c r="D25" s="102" t="s">
        <v>848</v>
      </c>
    </row>
    <row r="26" spans="1:4" x14ac:dyDescent="0.15">
      <c r="A26" s="102"/>
      <c r="B26" s="116">
        <v>0.04</v>
      </c>
      <c r="C26" s="102" t="s">
        <v>852</v>
      </c>
      <c r="D26" s="102" t="s">
        <v>855</v>
      </c>
    </row>
  </sheetData>
  <mergeCells count="2">
    <mergeCell ref="A1:C1"/>
    <mergeCell ref="A20:B20"/>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1F281-AC36-497A-AC8F-AFF2613FE182}">
  <dimension ref="A1:F8"/>
  <sheetViews>
    <sheetView workbookViewId="0">
      <selection sqref="A1:F1"/>
    </sheetView>
  </sheetViews>
  <sheetFormatPr defaultRowHeight="10.5" x14ac:dyDescent="0.1"/>
  <cols>
    <col min="1" max="1" width="4.44921875" bestFit="1" customWidth="1"/>
    <col min="2" max="2" width="9.70703125" bestFit="1" customWidth="1"/>
    <col min="3" max="3" width="11.8671875" bestFit="1" customWidth="1"/>
    <col min="4" max="4" width="19.55078125" bestFit="1" customWidth="1"/>
    <col min="5" max="5" width="8.359375" bestFit="1" customWidth="1"/>
    <col min="6" max="6" width="18.609375" bestFit="1" customWidth="1"/>
  </cols>
  <sheetData>
    <row r="1" spans="1:6" ht="12.75" x14ac:dyDescent="0.15">
      <c r="A1" s="114" t="s">
        <v>831</v>
      </c>
      <c r="B1" s="114" t="s">
        <v>35</v>
      </c>
      <c r="C1" s="114" t="s">
        <v>857</v>
      </c>
      <c r="D1" s="114" t="s">
        <v>858</v>
      </c>
      <c r="E1" s="114" t="s">
        <v>859</v>
      </c>
      <c r="F1" s="114" t="s">
        <v>860</v>
      </c>
    </row>
    <row r="2" spans="1:6" ht="12.75" x14ac:dyDescent="0.15">
      <c r="A2" s="102">
        <v>1</v>
      </c>
      <c r="B2" s="102" t="s">
        <v>861</v>
      </c>
      <c r="C2" s="102" t="s">
        <v>867</v>
      </c>
      <c r="D2" s="102" t="s">
        <v>868</v>
      </c>
      <c r="E2" s="102">
        <v>0.91739999999999999</v>
      </c>
      <c r="F2" s="102" t="s">
        <v>873</v>
      </c>
    </row>
    <row r="3" spans="1:6" ht="12.75" x14ac:dyDescent="0.15">
      <c r="A3" s="102">
        <v>2</v>
      </c>
      <c r="B3" s="102" t="s">
        <v>862</v>
      </c>
      <c r="C3" s="102" t="s">
        <v>866</v>
      </c>
      <c r="D3" s="102" t="s">
        <v>870</v>
      </c>
      <c r="E3" s="102">
        <v>0.8417</v>
      </c>
      <c r="F3" s="102" t="s">
        <v>874</v>
      </c>
    </row>
    <row r="4" spans="1:6" ht="12.75" x14ac:dyDescent="0.15">
      <c r="A4" s="102">
        <v>3</v>
      </c>
      <c r="B4" s="102" t="s">
        <v>863</v>
      </c>
      <c r="C4" s="102" t="s">
        <v>861</v>
      </c>
      <c r="D4" s="102" t="s">
        <v>870</v>
      </c>
      <c r="E4" s="102">
        <v>0.7722</v>
      </c>
      <c r="F4" s="102" t="s">
        <v>875</v>
      </c>
    </row>
    <row r="5" spans="1:6" ht="12.75" x14ac:dyDescent="0.15">
      <c r="A5" s="102">
        <v>4</v>
      </c>
      <c r="B5" s="102" t="s">
        <v>864</v>
      </c>
      <c r="C5" s="102" t="s">
        <v>865</v>
      </c>
      <c r="D5" s="102" t="s">
        <v>869</v>
      </c>
      <c r="E5" s="102">
        <v>0.70840000000000003</v>
      </c>
      <c r="F5" s="102" t="s">
        <v>876</v>
      </c>
    </row>
    <row r="6" spans="1:6" ht="12.75" x14ac:dyDescent="0.15">
      <c r="A6" s="102">
        <v>5</v>
      </c>
      <c r="B6" s="102" t="s">
        <v>834</v>
      </c>
      <c r="C6" s="102" t="s">
        <v>862</v>
      </c>
      <c r="D6" s="102" t="s">
        <v>869</v>
      </c>
      <c r="E6" s="102">
        <v>0.64990000000000003</v>
      </c>
      <c r="F6" s="102" t="s">
        <v>877</v>
      </c>
    </row>
    <row r="7" spans="1:6" ht="12.75" x14ac:dyDescent="0.15">
      <c r="A7" s="102" t="s">
        <v>832</v>
      </c>
      <c r="B7" s="102"/>
      <c r="C7" s="102"/>
      <c r="D7" s="102" t="s">
        <v>871</v>
      </c>
      <c r="E7" s="102">
        <v>0.64990000000000003</v>
      </c>
      <c r="F7" s="102" t="s">
        <v>878</v>
      </c>
    </row>
    <row r="8" spans="1:6" ht="12.75" x14ac:dyDescent="0.15">
      <c r="A8" s="102"/>
      <c r="B8" s="102"/>
      <c r="C8" s="102"/>
      <c r="D8" s="102" t="s">
        <v>872</v>
      </c>
      <c r="E8" s="102"/>
      <c r="F8" s="102" t="s">
        <v>879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A6B9B-4786-4428-8FEC-01C289E8D7F0}">
  <dimension ref="A1:H78"/>
  <sheetViews>
    <sheetView zoomScale="90" zoomScaleNormal="90" workbookViewId="0">
      <selection activeCell="B31" sqref="B31"/>
    </sheetView>
  </sheetViews>
  <sheetFormatPr defaultRowHeight="14.45" customHeight="1" x14ac:dyDescent="0.1"/>
  <cols>
    <col min="1" max="1" width="38.16015625" style="52" bestFit="1" customWidth="1"/>
    <col min="2" max="2" width="54.8828125" style="52" bestFit="1" customWidth="1"/>
  </cols>
  <sheetData>
    <row r="1" spans="1:8" ht="14.45" customHeight="1" x14ac:dyDescent="0.15">
      <c r="A1" s="111" t="s">
        <v>898</v>
      </c>
      <c r="B1" s="112"/>
      <c r="C1" s="93"/>
      <c r="D1" s="93"/>
      <c r="E1" s="93"/>
      <c r="F1" s="93"/>
      <c r="G1" s="93"/>
    </row>
    <row r="2" spans="1:8" ht="14.45" customHeight="1" x14ac:dyDescent="0.15">
      <c r="A2" s="112"/>
      <c r="B2" s="112"/>
      <c r="C2" s="93"/>
      <c r="D2" s="93"/>
      <c r="E2" s="93"/>
      <c r="F2" s="93"/>
      <c r="G2" s="93"/>
      <c r="H2" s="3"/>
    </row>
    <row r="3" spans="1:8" ht="14.45" customHeight="1" x14ac:dyDescent="0.15">
      <c r="A3" s="113" t="s">
        <v>926</v>
      </c>
      <c r="B3" s="113" t="s">
        <v>910</v>
      </c>
      <c r="C3" s="114">
        <v>2020</v>
      </c>
      <c r="D3" s="114">
        <v>2021</v>
      </c>
      <c r="E3" s="114">
        <v>2022</v>
      </c>
      <c r="F3" s="114">
        <v>2023</v>
      </c>
      <c r="G3" s="114">
        <v>2024</v>
      </c>
    </row>
    <row r="4" spans="1:8" ht="14.45" customHeight="1" x14ac:dyDescent="0.15">
      <c r="A4" s="105" t="s">
        <v>899</v>
      </c>
      <c r="B4" s="104"/>
      <c r="C4" s="102"/>
      <c r="D4" s="102"/>
      <c r="E4" s="102"/>
      <c r="F4" s="102"/>
      <c r="G4" s="102"/>
    </row>
    <row r="5" spans="1:8" ht="14.45" customHeight="1" x14ac:dyDescent="0.15">
      <c r="A5" s="104" t="s">
        <v>900</v>
      </c>
      <c r="B5" s="104" t="s">
        <v>911</v>
      </c>
      <c r="C5" s="106">
        <v>8.2000000000000003E-2</v>
      </c>
      <c r="D5" s="106">
        <v>8.4000000000000005E-2</v>
      </c>
      <c r="E5" s="106">
        <v>7.9000000000000001E-2</v>
      </c>
      <c r="F5" s="106">
        <v>8.2000000000000003E-2</v>
      </c>
      <c r="G5" s="106">
        <v>9.0999999999999998E-2</v>
      </c>
    </row>
    <row r="6" spans="1:8" ht="14.45" customHeight="1" x14ac:dyDescent="0.15">
      <c r="A6" s="104" t="s">
        <v>901</v>
      </c>
      <c r="B6" s="104" t="s">
        <v>912</v>
      </c>
      <c r="C6" s="106">
        <v>0.38500000000000001</v>
      </c>
      <c r="D6" s="106">
        <v>0.35399999999999998</v>
      </c>
      <c r="E6" s="106">
        <v>0.39900000000000002</v>
      </c>
      <c r="F6" s="106">
        <v>0.33600000000000002</v>
      </c>
      <c r="G6" s="106">
        <v>0.29399999999999998</v>
      </c>
    </row>
    <row r="7" spans="1:8" ht="14.45" customHeight="1" x14ac:dyDescent="0.15">
      <c r="A7" s="104" t="s">
        <v>902</v>
      </c>
      <c r="B7" s="104" t="s">
        <v>913</v>
      </c>
      <c r="C7" s="106">
        <v>0.39200000000000002</v>
      </c>
      <c r="D7" s="106">
        <v>0.374</v>
      </c>
      <c r="E7" s="106">
        <v>0.42299999999999999</v>
      </c>
      <c r="F7" s="106">
        <v>0.34899999999999998</v>
      </c>
      <c r="G7" s="106">
        <v>0.30199999999999999</v>
      </c>
    </row>
    <row r="8" spans="1:8" ht="14.45" customHeight="1" x14ac:dyDescent="0.15">
      <c r="A8" s="104" t="s">
        <v>903</v>
      </c>
      <c r="B8" s="104" t="s">
        <v>914</v>
      </c>
      <c r="C8" s="106">
        <v>0.13400000000000001</v>
      </c>
      <c r="D8" s="106">
        <v>0.127</v>
      </c>
      <c r="E8" s="106">
        <v>0.11899999999999999</v>
      </c>
      <c r="F8" s="106">
        <v>0.124</v>
      </c>
      <c r="G8" s="106">
        <v>0.13400000000000001</v>
      </c>
    </row>
    <row r="9" spans="1:8" ht="14.45" customHeight="1" x14ac:dyDescent="0.15">
      <c r="A9" s="104" t="s">
        <v>904</v>
      </c>
      <c r="B9" s="104" t="s">
        <v>915</v>
      </c>
      <c r="C9" s="106">
        <v>0.184</v>
      </c>
      <c r="D9" s="106">
        <v>0.184</v>
      </c>
      <c r="E9" s="106">
        <v>0.16</v>
      </c>
      <c r="F9" s="106">
        <v>0.16900000000000001</v>
      </c>
      <c r="G9" s="106">
        <v>0.185</v>
      </c>
    </row>
    <row r="10" spans="1:8" ht="14.45" customHeight="1" x14ac:dyDescent="0.15">
      <c r="A10" s="104" t="s">
        <v>905</v>
      </c>
      <c r="B10" s="104" t="s">
        <v>916</v>
      </c>
      <c r="C10" s="106">
        <v>0.224</v>
      </c>
      <c r="D10" s="106">
        <v>0.217</v>
      </c>
      <c r="E10" s="106">
        <v>0.17799999999999999</v>
      </c>
      <c r="F10" s="106">
        <v>0.186</v>
      </c>
      <c r="G10" s="106">
        <v>0.21199999999999999</v>
      </c>
    </row>
    <row r="11" spans="1:8" ht="14.45" customHeight="1" x14ac:dyDescent="0.15">
      <c r="A11" s="104" t="s">
        <v>906</v>
      </c>
      <c r="B11" s="104" t="s">
        <v>917</v>
      </c>
      <c r="C11" s="106">
        <v>0.11</v>
      </c>
      <c r="D11" s="106">
        <v>0.115</v>
      </c>
      <c r="E11" s="106">
        <v>0.127</v>
      </c>
      <c r="F11" s="106">
        <v>0.109</v>
      </c>
      <c r="G11" s="106">
        <v>9.5000000000000001E-2</v>
      </c>
    </row>
    <row r="12" spans="1:8" ht="14.45" customHeight="1" x14ac:dyDescent="0.15">
      <c r="A12" s="104"/>
      <c r="B12" s="104"/>
      <c r="C12" s="102"/>
      <c r="D12" s="102"/>
      <c r="E12" s="102"/>
      <c r="F12" s="102"/>
      <c r="G12" s="102"/>
    </row>
    <row r="13" spans="1:8" ht="14.45" customHeight="1" x14ac:dyDescent="0.15">
      <c r="A13" s="104"/>
      <c r="B13" s="104"/>
      <c r="C13" s="102"/>
      <c r="D13" s="102"/>
      <c r="E13" s="102"/>
      <c r="F13" s="102"/>
      <c r="G13" s="102"/>
    </row>
    <row r="14" spans="1:8" ht="14.45" customHeight="1" x14ac:dyDescent="0.15">
      <c r="A14" s="105" t="s">
        <v>927</v>
      </c>
      <c r="B14" s="104"/>
      <c r="C14" s="102"/>
      <c r="D14" s="102"/>
      <c r="E14" s="102"/>
      <c r="F14" s="102"/>
      <c r="G14" s="102"/>
    </row>
    <row r="15" spans="1:8" ht="14.45" customHeight="1" x14ac:dyDescent="0.15">
      <c r="A15" s="104" t="s">
        <v>907</v>
      </c>
      <c r="B15" s="104" t="s">
        <v>918</v>
      </c>
      <c r="C15" s="102" t="s">
        <v>920</v>
      </c>
      <c r="D15" s="102" t="s">
        <v>924</v>
      </c>
      <c r="E15" s="102" t="s">
        <v>920</v>
      </c>
      <c r="F15" s="102" t="s">
        <v>920</v>
      </c>
      <c r="G15" s="102" t="s">
        <v>920</v>
      </c>
    </row>
    <row r="16" spans="1:8" ht="14.45" customHeight="1" x14ac:dyDescent="0.15">
      <c r="A16" s="104" t="s">
        <v>908</v>
      </c>
      <c r="B16" s="104" t="s">
        <v>919</v>
      </c>
      <c r="C16" s="102" t="s">
        <v>921</v>
      </c>
      <c r="D16" s="102" t="s">
        <v>922</v>
      </c>
      <c r="E16" s="102" t="s">
        <v>922</v>
      </c>
      <c r="F16" s="102" t="s">
        <v>921</v>
      </c>
      <c r="G16" s="102" t="s">
        <v>921</v>
      </c>
    </row>
    <row r="17" spans="1:7" ht="14.45" customHeight="1" x14ac:dyDescent="0.15">
      <c r="A17" s="104" t="s">
        <v>909</v>
      </c>
      <c r="B17" s="104" t="s">
        <v>923</v>
      </c>
      <c r="C17" s="102" t="s">
        <v>922</v>
      </c>
      <c r="D17" s="102" t="s">
        <v>925</v>
      </c>
      <c r="E17" s="102" t="s">
        <v>925</v>
      </c>
      <c r="F17" s="102" t="s">
        <v>922</v>
      </c>
      <c r="G17" s="102" t="s">
        <v>922</v>
      </c>
    </row>
    <row r="18" spans="1:7" ht="14.45" customHeight="1" x14ac:dyDescent="0.1">
      <c r="A18" s="103"/>
      <c r="B18" s="103"/>
      <c r="C18" s="99"/>
      <c r="D18" s="99"/>
      <c r="E18" s="99"/>
      <c r="F18" s="99"/>
      <c r="G18" s="99"/>
    </row>
    <row r="19" spans="1:7" ht="14.45" customHeight="1" x14ac:dyDescent="0.1">
      <c r="A19" s="103"/>
      <c r="B19" s="103"/>
      <c r="C19" s="99"/>
      <c r="D19" s="99"/>
      <c r="E19" s="99"/>
      <c r="F19" s="99"/>
      <c r="G19" s="99"/>
    </row>
    <row r="20" spans="1:7" ht="14.45" customHeight="1" x14ac:dyDescent="0.15">
      <c r="A20" s="105" t="s">
        <v>928</v>
      </c>
      <c r="B20" s="104"/>
      <c r="C20" s="102"/>
      <c r="D20" s="102"/>
      <c r="E20" s="102"/>
      <c r="F20" s="102"/>
      <c r="G20" s="102"/>
    </row>
    <row r="21" spans="1:7" ht="14.45" customHeight="1" x14ac:dyDescent="0.15">
      <c r="A21" s="104" t="s">
        <v>929</v>
      </c>
      <c r="B21" s="104" t="s">
        <v>942</v>
      </c>
      <c r="C21" s="102" t="s">
        <v>920</v>
      </c>
      <c r="D21" s="102" t="s">
        <v>924</v>
      </c>
      <c r="E21" s="102" t="s">
        <v>920</v>
      </c>
      <c r="F21" s="102" t="s">
        <v>920</v>
      </c>
      <c r="G21" s="102" t="s">
        <v>920</v>
      </c>
    </row>
    <row r="22" spans="1:7" ht="14.45" customHeight="1" x14ac:dyDescent="0.15">
      <c r="A22" s="104" t="s">
        <v>930</v>
      </c>
      <c r="B22" s="104" t="s">
        <v>943</v>
      </c>
      <c r="C22" s="102" t="s">
        <v>955</v>
      </c>
      <c r="D22" s="102" t="s">
        <v>964</v>
      </c>
      <c r="E22" s="102" t="s">
        <v>970</v>
      </c>
      <c r="F22" s="102" t="s">
        <v>977</v>
      </c>
      <c r="G22" s="102" t="s">
        <v>982</v>
      </c>
    </row>
    <row r="23" spans="1:7" ht="14.45" customHeight="1" x14ac:dyDescent="0.15">
      <c r="A23" s="104" t="s">
        <v>931</v>
      </c>
      <c r="B23" s="104" t="s">
        <v>944</v>
      </c>
      <c r="C23" s="102" t="s">
        <v>956</v>
      </c>
      <c r="D23" s="102" t="s">
        <v>965</v>
      </c>
      <c r="E23" s="102" t="s">
        <v>971</v>
      </c>
      <c r="F23" s="102" t="s">
        <v>978</v>
      </c>
      <c r="G23" s="102" t="s">
        <v>983</v>
      </c>
    </row>
    <row r="24" spans="1:7" ht="14.45" customHeight="1" x14ac:dyDescent="0.15">
      <c r="A24" s="104" t="s">
        <v>932</v>
      </c>
      <c r="B24" s="104" t="s">
        <v>945</v>
      </c>
      <c r="C24" s="102" t="s">
        <v>957</v>
      </c>
      <c r="D24" s="102" t="s">
        <v>966</v>
      </c>
      <c r="E24" s="102" t="s">
        <v>972</v>
      </c>
      <c r="F24" s="102" t="s">
        <v>976</v>
      </c>
      <c r="G24" s="102" t="s">
        <v>150</v>
      </c>
    </row>
    <row r="25" spans="1:7" ht="14.45" customHeight="1" x14ac:dyDescent="0.15">
      <c r="A25" s="105" t="s">
        <v>933</v>
      </c>
      <c r="B25" s="104"/>
      <c r="C25" s="102"/>
      <c r="D25" s="102"/>
      <c r="E25" s="102"/>
      <c r="F25" s="102"/>
      <c r="G25" s="102"/>
    </row>
    <row r="26" spans="1:7" ht="14.45" customHeight="1" x14ac:dyDescent="0.15">
      <c r="A26" s="104" t="s">
        <v>934</v>
      </c>
      <c r="B26" s="104" t="s">
        <v>946</v>
      </c>
      <c r="C26" s="106">
        <v>1.5469999999999999</v>
      </c>
      <c r="D26" s="106">
        <v>1.526</v>
      </c>
      <c r="E26" s="106">
        <v>1.359</v>
      </c>
      <c r="F26" s="106">
        <v>1.427</v>
      </c>
      <c r="G26" s="106">
        <v>1.421</v>
      </c>
    </row>
    <row r="27" spans="1:7" ht="14.45" customHeight="1" x14ac:dyDescent="0.15">
      <c r="A27" s="104" t="s">
        <v>935</v>
      </c>
      <c r="B27" s="104" t="s">
        <v>947</v>
      </c>
      <c r="C27" s="106">
        <v>1.294</v>
      </c>
      <c r="D27" s="106">
        <v>1.159</v>
      </c>
      <c r="E27" s="106">
        <v>1.093</v>
      </c>
      <c r="F27" s="106">
        <v>1.1819999999999999</v>
      </c>
      <c r="G27" s="106">
        <v>1.111</v>
      </c>
    </row>
    <row r="28" spans="1:7" ht="14.45" customHeight="1" x14ac:dyDescent="0.15">
      <c r="A28" s="104" t="s">
        <v>936</v>
      </c>
      <c r="B28" s="104" t="s">
        <v>948</v>
      </c>
      <c r="C28" s="106">
        <v>0.60699999999999998</v>
      </c>
      <c r="D28" s="106">
        <v>0.60399999999999998</v>
      </c>
      <c r="E28" s="106">
        <v>0.57599999999999996</v>
      </c>
      <c r="F28" s="106">
        <v>0.58799999999999997</v>
      </c>
      <c r="G28" s="106">
        <v>0.58699999999999997</v>
      </c>
    </row>
    <row r="29" spans="1:7" ht="14.45" customHeight="1" x14ac:dyDescent="0.15">
      <c r="A29" s="104" t="s">
        <v>937</v>
      </c>
      <c r="B29" s="104" t="s">
        <v>949</v>
      </c>
      <c r="C29" s="102" t="s">
        <v>958</v>
      </c>
      <c r="D29" s="106">
        <v>0.19400000000000001</v>
      </c>
      <c r="E29" s="102" t="s">
        <v>956</v>
      </c>
      <c r="F29" s="102" t="s">
        <v>979</v>
      </c>
      <c r="G29" s="102" t="s">
        <v>984</v>
      </c>
    </row>
    <row r="30" spans="1:7" ht="14.45" customHeight="1" x14ac:dyDescent="0.15">
      <c r="A30" s="104" t="s">
        <v>938</v>
      </c>
      <c r="B30" s="104" t="s">
        <v>938</v>
      </c>
      <c r="C30" s="102" t="s">
        <v>959</v>
      </c>
      <c r="D30" s="106">
        <v>0.22900000000000001</v>
      </c>
      <c r="E30" s="102" t="s">
        <v>973</v>
      </c>
      <c r="F30" s="102" t="s">
        <v>980</v>
      </c>
      <c r="G30" s="102" t="s">
        <v>985</v>
      </c>
    </row>
    <row r="31" spans="1:7" ht="14.45" customHeight="1" x14ac:dyDescent="0.15">
      <c r="A31" s="105" t="s">
        <v>939</v>
      </c>
      <c r="B31" s="104"/>
      <c r="C31" s="102"/>
      <c r="D31" s="102"/>
      <c r="E31" s="102"/>
      <c r="F31" s="102"/>
      <c r="G31" s="102"/>
    </row>
    <row r="32" spans="1:7" ht="14.45" customHeight="1" x14ac:dyDescent="0.15">
      <c r="A32" s="104" t="s">
        <v>368</v>
      </c>
      <c r="B32" s="104" t="s">
        <v>950</v>
      </c>
      <c r="C32" s="102" t="s">
        <v>960</v>
      </c>
      <c r="D32" s="102" t="s">
        <v>963</v>
      </c>
      <c r="E32" s="102" t="s">
        <v>974</v>
      </c>
      <c r="F32" s="102" t="s">
        <v>974</v>
      </c>
      <c r="G32" s="102" t="s">
        <v>986</v>
      </c>
    </row>
    <row r="33" spans="1:7" ht="14.45" customHeight="1" x14ac:dyDescent="0.15">
      <c r="A33" s="104" t="s">
        <v>369</v>
      </c>
      <c r="B33" s="104" t="s">
        <v>951</v>
      </c>
      <c r="C33" s="102" t="s">
        <v>961</v>
      </c>
      <c r="D33" s="102" t="s">
        <v>967</v>
      </c>
      <c r="E33" s="102" t="s">
        <v>967</v>
      </c>
      <c r="F33" s="102" t="s">
        <v>967</v>
      </c>
      <c r="G33" s="102" t="s">
        <v>987</v>
      </c>
    </row>
    <row r="34" spans="1:7" ht="14.45" customHeight="1" x14ac:dyDescent="0.15">
      <c r="A34" s="104" t="s">
        <v>954</v>
      </c>
      <c r="B34" s="104" t="s">
        <v>938</v>
      </c>
      <c r="C34" s="102" t="s">
        <v>959</v>
      </c>
      <c r="D34" s="102" t="s">
        <v>968</v>
      </c>
      <c r="E34" s="102" t="s">
        <v>973</v>
      </c>
      <c r="F34" s="102" t="s">
        <v>980</v>
      </c>
      <c r="G34" s="102" t="s">
        <v>985</v>
      </c>
    </row>
    <row r="35" spans="1:7" s="100" customFormat="1" ht="14.45" customHeight="1" x14ac:dyDescent="0.15">
      <c r="A35" s="107" t="s">
        <v>940</v>
      </c>
      <c r="B35" s="108"/>
      <c r="C35" s="109"/>
      <c r="D35" s="109"/>
      <c r="E35" s="109"/>
      <c r="F35" s="109"/>
      <c r="G35" s="109"/>
    </row>
    <row r="36" spans="1:7" ht="14.45" customHeight="1" x14ac:dyDescent="0.15">
      <c r="A36" s="104" t="s">
        <v>941</v>
      </c>
      <c r="B36" s="104" t="s">
        <v>952</v>
      </c>
      <c r="C36" s="102" t="s">
        <v>150</v>
      </c>
      <c r="D36" s="102" t="s">
        <v>150</v>
      </c>
      <c r="E36" s="102" t="s">
        <v>975</v>
      </c>
      <c r="F36" s="102" t="s">
        <v>981</v>
      </c>
      <c r="G36" s="102" t="s">
        <v>988</v>
      </c>
    </row>
    <row r="37" spans="1:7" ht="14.45" customHeight="1" x14ac:dyDescent="0.15">
      <c r="A37" s="104" t="s">
        <v>75</v>
      </c>
      <c r="B37" s="104" t="s">
        <v>953</v>
      </c>
      <c r="C37" s="102" t="s">
        <v>962</v>
      </c>
      <c r="D37" s="102" t="s">
        <v>969</v>
      </c>
      <c r="E37" s="102" t="s">
        <v>976</v>
      </c>
      <c r="F37" s="102" t="s">
        <v>976</v>
      </c>
      <c r="G37" s="102" t="s">
        <v>962</v>
      </c>
    </row>
    <row r="38" spans="1:7" ht="14.45" customHeight="1" x14ac:dyDescent="0.15">
      <c r="A38" s="104" t="s">
        <v>71</v>
      </c>
      <c r="B38" s="104" t="s">
        <v>989</v>
      </c>
      <c r="C38" s="102" t="s">
        <v>990</v>
      </c>
      <c r="D38" s="102" t="s">
        <v>991</v>
      </c>
      <c r="E38" s="102" t="s">
        <v>992</v>
      </c>
      <c r="F38" s="102" t="s">
        <v>993</v>
      </c>
      <c r="G38" s="102" t="s">
        <v>993</v>
      </c>
    </row>
    <row r="39" spans="1:7" ht="14.45" customHeight="1" x14ac:dyDescent="0.15">
      <c r="A39" s="104" t="s">
        <v>72</v>
      </c>
      <c r="B39" s="104" t="s">
        <v>994</v>
      </c>
      <c r="C39" s="102" t="s">
        <v>995</v>
      </c>
      <c r="D39" s="102" t="s">
        <v>996</v>
      </c>
      <c r="E39" s="102" t="s">
        <v>997</v>
      </c>
      <c r="F39" s="102" t="s">
        <v>998</v>
      </c>
      <c r="G39" s="102" t="s">
        <v>998</v>
      </c>
    </row>
    <row r="40" spans="1:7" ht="14.45" customHeight="1" x14ac:dyDescent="0.15">
      <c r="A40" s="104" t="s">
        <v>73</v>
      </c>
      <c r="B40" s="104" t="s">
        <v>999</v>
      </c>
      <c r="C40" s="102" t="s">
        <v>1000</v>
      </c>
      <c r="D40" s="102" t="s">
        <v>1001</v>
      </c>
      <c r="E40" s="102" t="s">
        <v>1002</v>
      </c>
      <c r="F40" s="102" t="s">
        <v>1003</v>
      </c>
      <c r="G40" s="102" t="s">
        <v>1003</v>
      </c>
    </row>
    <row r="41" spans="1:7" ht="14.45" customHeight="1" x14ac:dyDescent="0.15">
      <c r="A41" s="105" t="s">
        <v>1004</v>
      </c>
      <c r="B41" s="104"/>
      <c r="C41" s="102"/>
      <c r="D41" s="102"/>
      <c r="E41" s="102"/>
      <c r="F41" s="102"/>
      <c r="G41" s="102"/>
    </row>
    <row r="42" spans="1:7" ht="14.45" customHeight="1" x14ac:dyDescent="0.15">
      <c r="A42" s="104" t="s">
        <v>1005</v>
      </c>
      <c r="B42" s="104" t="s">
        <v>1006</v>
      </c>
      <c r="C42" s="106">
        <v>-2.4E-2</v>
      </c>
      <c r="D42" s="106">
        <v>3.4000000000000002E-2</v>
      </c>
      <c r="E42" s="106">
        <v>0.14499999999999999</v>
      </c>
      <c r="F42" s="106">
        <v>-8.0000000000000002E-3</v>
      </c>
      <c r="G42" s="106">
        <v>1.9E-2</v>
      </c>
    </row>
    <row r="43" spans="1:7" ht="14.45" customHeight="1" x14ac:dyDescent="0.15">
      <c r="A43" s="104" t="s">
        <v>1007</v>
      </c>
      <c r="B43" s="104" t="s">
        <v>1008</v>
      </c>
      <c r="C43" s="106">
        <v>-4.2999999999999997E-2</v>
      </c>
      <c r="D43" s="106">
        <v>1E-3</v>
      </c>
      <c r="E43" s="106">
        <v>-0.06</v>
      </c>
      <c r="F43" s="106">
        <v>3.3000000000000002E-2</v>
      </c>
      <c r="G43" s="106">
        <v>0.16400000000000001</v>
      </c>
    </row>
    <row r="44" spans="1:7" ht="14.45" customHeight="1" x14ac:dyDescent="0.15">
      <c r="A44" s="104" t="s">
        <v>1009</v>
      </c>
      <c r="B44" s="104" t="s">
        <v>1010</v>
      </c>
      <c r="C44" s="106">
        <v>-8.0000000000000002E-3</v>
      </c>
      <c r="D44" s="106">
        <v>8.4000000000000005E-2</v>
      </c>
      <c r="E44" s="106">
        <v>0.26300000000000001</v>
      </c>
      <c r="F44" s="106">
        <v>-0.151</v>
      </c>
      <c r="G44" s="106">
        <v>-0.115</v>
      </c>
    </row>
    <row r="45" spans="1:7" ht="14.45" customHeight="1" x14ac:dyDescent="0.15">
      <c r="A45" s="105" t="s">
        <v>1011</v>
      </c>
      <c r="B45" s="104"/>
      <c r="C45" s="102"/>
      <c r="D45" s="102"/>
      <c r="E45" s="102"/>
      <c r="F45" s="102"/>
      <c r="G45" s="102"/>
    </row>
    <row r="46" spans="1:7" ht="14.45" customHeight="1" x14ac:dyDescent="0.15">
      <c r="A46" s="104" t="s">
        <v>1012</v>
      </c>
      <c r="B46" s="104" t="s">
        <v>1013</v>
      </c>
      <c r="C46" s="106">
        <v>0.11700000000000001</v>
      </c>
      <c r="D46" s="106">
        <v>-0.12</v>
      </c>
      <c r="E46" s="106">
        <v>-8.6999999999999994E-2</v>
      </c>
      <c r="F46" s="106">
        <v>0.29399999999999998</v>
      </c>
      <c r="G46" s="106">
        <v>0.01</v>
      </c>
    </row>
    <row r="47" spans="1:7" ht="14.45" customHeight="1" x14ac:dyDescent="0.15">
      <c r="A47" s="104" t="s">
        <v>1014</v>
      </c>
      <c r="B47" s="104" t="s">
        <v>1015</v>
      </c>
      <c r="C47" s="106">
        <v>-0.34399999999999997</v>
      </c>
      <c r="D47" s="106">
        <v>0.28399999999999997</v>
      </c>
      <c r="E47" s="106">
        <v>0.314</v>
      </c>
      <c r="F47" s="106">
        <v>3.2000000000000001E-2</v>
      </c>
      <c r="G47" s="106">
        <v>0.157</v>
      </c>
    </row>
    <row r="48" spans="1:7" ht="14.45" customHeight="1" x14ac:dyDescent="0.15">
      <c r="A48" s="104" t="s">
        <v>290</v>
      </c>
      <c r="B48" s="104" t="s">
        <v>1016</v>
      </c>
      <c r="C48" s="110">
        <v>7653.4</v>
      </c>
      <c r="D48" s="110">
        <v>4633.8999999999996</v>
      </c>
      <c r="E48" s="110">
        <v>7184.4</v>
      </c>
      <c r="F48" s="110">
        <v>5943.6</v>
      </c>
      <c r="G48" s="110">
        <v>6514.6</v>
      </c>
    </row>
    <row r="49" spans="1:7" ht="14.45" customHeight="1" x14ac:dyDescent="0.15">
      <c r="A49" s="104" t="s">
        <v>291</v>
      </c>
      <c r="B49" s="104" t="s">
        <v>1017</v>
      </c>
      <c r="C49" s="110">
        <v>8092.8</v>
      </c>
      <c r="D49" s="110">
        <v>4945.1000000000004</v>
      </c>
      <c r="E49" s="110">
        <v>7677.5</v>
      </c>
      <c r="F49" s="110">
        <v>6615.5</v>
      </c>
      <c r="G49" s="110">
        <v>7210.3</v>
      </c>
    </row>
    <row r="50" spans="1:7" ht="14.45" customHeight="1" x14ac:dyDescent="0.15">
      <c r="A50" s="105" t="s">
        <v>1018</v>
      </c>
      <c r="B50" s="104"/>
      <c r="C50" s="102"/>
      <c r="D50" s="102"/>
      <c r="E50" s="102"/>
      <c r="F50" s="102"/>
      <c r="G50" s="102"/>
    </row>
    <row r="51" spans="1:7" ht="14.45" customHeight="1" x14ac:dyDescent="0.15">
      <c r="A51" s="104" t="s">
        <v>1019</v>
      </c>
      <c r="B51" s="104" t="s">
        <v>1020</v>
      </c>
      <c r="C51" s="102">
        <v>1.65</v>
      </c>
      <c r="D51" s="102">
        <v>1.74</v>
      </c>
      <c r="E51" s="102">
        <v>1.67</v>
      </c>
      <c r="F51" s="102">
        <v>1.71</v>
      </c>
      <c r="G51" s="102">
        <v>1.79</v>
      </c>
    </row>
    <row r="52" spans="1:7" ht="14.45" customHeight="1" x14ac:dyDescent="0.15">
      <c r="A52" s="104" t="s">
        <v>1021</v>
      </c>
      <c r="B52" s="104" t="s">
        <v>1022</v>
      </c>
      <c r="C52" s="106">
        <v>0.76700000000000002</v>
      </c>
      <c r="D52" s="106">
        <v>0.74099999999999999</v>
      </c>
      <c r="E52" s="106">
        <v>0.56599999999999995</v>
      </c>
      <c r="F52" s="106">
        <v>0.67300000000000004</v>
      </c>
      <c r="G52" s="106">
        <v>0.752</v>
      </c>
    </row>
    <row r="53" spans="1:7" ht="14.45" customHeight="1" x14ac:dyDescent="0.1">
      <c r="A53" s="103"/>
      <c r="B53" s="103"/>
      <c r="C53" s="99"/>
      <c r="D53" s="99"/>
      <c r="E53" s="99"/>
      <c r="F53" s="99"/>
      <c r="G53" s="99"/>
    </row>
    <row r="54" spans="1:7" ht="14.45" customHeight="1" x14ac:dyDescent="0.1">
      <c r="C54" s="94"/>
      <c r="D54" s="94"/>
      <c r="E54" s="94"/>
      <c r="F54" s="94"/>
      <c r="G54" s="94"/>
    </row>
    <row r="55" spans="1:7" ht="14.45" customHeight="1" x14ac:dyDescent="0.1">
      <c r="C55" s="94"/>
      <c r="D55" s="94"/>
      <c r="E55" s="94"/>
      <c r="F55" s="94"/>
      <c r="G55" s="94"/>
    </row>
    <row r="56" spans="1:7" ht="14.45" customHeight="1" x14ac:dyDescent="0.1">
      <c r="C56" s="94"/>
      <c r="D56" s="94"/>
      <c r="E56" s="94"/>
      <c r="F56" s="94"/>
      <c r="G56" s="94"/>
    </row>
    <row r="57" spans="1:7" ht="14.45" customHeight="1" x14ac:dyDescent="0.1">
      <c r="C57" s="94"/>
      <c r="D57" s="94"/>
      <c r="E57" s="94"/>
      <c r="F57" s="94"/>
      <c r="G57" s="94"/>
    </row>
    <row r="58" spans="1:7" ht="14.45" customHeight="1" x14ac:dyDescent="0.1">
      <c r="C58" s="94"/>
      <c r="D58" s="94"/>
      <c r="E58" s="94"/>
      <c r="F58" s="94"/>
      <c r="G58" s="94"/>
    </row>
    <row r="59" spans="1:7" ht="14.45" customHeight="1" x14ac:dyDescent="0.1">
      <c r="C59" s="94"/>
      <c r="D59" s="94"/>
      <c r="E59" s="94"/>
      <c r="F59" s="94"/>
      <c r="G59" s="94"/>
    </row>
    <row r="60" spans="1:7" ht="14.45" customHeight="1" x14ac:dyDescent="0.1">
      <c r="C60" s="94"/>
      <c r="D60" s="94"/>
      <c r="E60" s="94"/>
      <c r="F60" s="94"/>
      <c r="G60" s="94"/>
    </row>
    <row r="61" spans="1:7" ht="14.45" customHeight="1" x14ac:dyDescent="0.1">
      <c r="C61" s="94"/>
      <c r="D61" s="94"/>
      <c r="E61" s="94"/>
      <c r="F61" s="94"/>
      <c r="G61" s="94"/>
    </row>
    <row r="62" spans="1:7" ht="14.45" customHeight="1" x14ac:dyDescent="0.1">
      <c r="C62" s="94"/>
      <c r="D62" s="94"/>
      <c r="E62" s="94"/>
      <c r="F62" s="94"/>
      <c r="G62" s="94"/>
    </row>
    <row r="63" spans="1:7" ht="14.45" customHeight="1" x14ac:dyDescent="0.1">
      <c r="C63" s="94"/>
      <c r="D63" s="94"/>
      <c r="E63" s="94"/>
      <c r="F63" s="94"/>
      <c r="G63" s="94"/>
    </row>
    <row r="64" spans="1:7" ht="14.45" customHeight="1" x14ac:dyDescent="0.1">
      <c r="C64" s="94"/>
      <c r="D64" s="94"/>
      <c r="E64" s="94"/>
      <c r="F64" s="94"/>
      <c r="G64" s="94"/>
    </row>
    <row r="65" spans="3:7" ht="14.45" customHeight="1" x14ac:dyDescent="0.1">
      <c r="C65" s="94"/>
      <c r="D65" s="94"/>
      <c r="E65" s="94"/>
      <c r="F65" s="94"/>
      <c r="G65" s="94"/>
    </row>
    <row r="66" spans="3:7" ht="14.45" customHeight="1" x14ac:dyDescent="0.1">
      <c r="C66" s="94"/>
      <c r="D66" s="94"/>
      <c r="E66" s="94"/>
      <c r="F66" s="94"/>
      <c r="G66" s="94"/>
    </row>
    <row r="67" spans="3:7" ht="14.45" customHeight="1" x14ac:dyDescent="0.1">
      <c r="C67" s="94"/>
      <c r="D67" s="94"/>
      <c r="E67" s="94"/>
      <c r="F67" s="94"/>
      <c r="G67" s="94"/>
    </row>
    <row r="68" spans="3:7" ht="14.45" customHeight="1" x14ac:dyDescent="0.1">
      <c r="C68" s="94"/>
      <c r="D68" s="94"/>
      <c r="E68" s="94"/>
      <c r="F68" s="94"/>
      <c r="G68" s="94"/>
    </row>
    <row r="69" spans="3:7" ht="14.45" customHeight="1" x14ac:dyDescent="0.1">
      <c r="C69" s="94"/>
      <c r="D69" s="94"/>
      <c r="E69" s="94"/>
      <c r="F69" s="94"/>
      <c r="G69" s="94"/>
    </row>
    <row r="70" spans="3:7" ht="14.45" customHeight="1" x14ac:dyDescent="0.1">
      <c r="C70" s="94"/>
      <c r="D70" s="94"/>
      <c r="E70" s="94"/>
      <c r="F70" s="94"/>
      <c r="G70" s="94"/>
    </row>
    <row r="71" spans="3:7" ht="14.45" customHeight="1" x14ac:dyDescent="0.1">
      <c r="C71" s="94"/>
      <c r="D71" s="94"/>
      <c r="E71" s="94"/>
      <c r="F71" s="94"/>
      <c r="G71" s="94"/>
    </row>
    <row r="72" spans="3:7" ht="14.45" customHeight="1" x14ac:dyDescent="0.1">
      <c r="C72" s="94"/>
      <c r="D72" s="94"/>
      <c r="E72" s="94"/>
      <c r="F72" s="94"/>
      <c r="G72" s="94"/>
    </row>
    <row r="73" spans="3:7" ht="14.45" customHeight="1" x14ac:dyDescent="0.1">
      <c r="C73" s="94"/>
      <c r="D73" s="94"/>
      <c r="E73" s="94"/>
      <c r="F73" s="94"/>
      <c r="G73" s="94"/>
    </row>
    <row r="74" spans="3:7" ht="14.45" customHeight="1" x14ac:dyDescent="0.1">
      <c r="C74" s="94"/>
      <c r="D74" s="94"/>
      <c r="E74" s="94"/>
      <c r="F74" s="94"/>
      <c r="G74" s="94"/>
    </row>
    <row r="75" spans="3:7" ht="14.45" customHeight="1" x14ac:dyDescent="0.1">
      <c r="C75" s="94"/>
      <c r="D75" s="94"/>
      <c r="E75" s="94"/>
      <c r="F75" s="94"/>
      <c r="G75" s="94"/>
    </row>
    <row r="76" spans="3:7" ht="14.45" customHeight="1" x14ac:dyDescent="0.1">
      <c r="C76" s="94"/>
      <c r="D76" s="94"/>
      <c r="E76" s="94"/>
      <c r="F76" s="94"/>
      <c r="G76" s="94"/>
    </row>
    <row r="77" spans="3:7" ht="14.45" customHeight="1" x14ac:dyDescent="0.1">
      <c r="C77" s="94"/>
      <c r="D77" s="94"/>
      <c r="E77" s="94"/>
      <c r="F77" s="94"/>
      <c r="G77" s="94"/>
    </row>
    <row r="78" spans="3:7" ht="14.45" customHeight="1" x14ac:dyDescent="0.1">
      <c r="C78" s="94"/>
      <c r="D78" s="94"/>
      <c r="E78" s="94"/>
      <c r="F78" s="94"/>
      <c r="G78" s="9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63C73-DFCA-4B4F-B005-B14D1269CE27}">
  <dimension ref="A1:D6"/>
  <sheetViews>
    <sheetView workbookViewId="0">
      <selection activeCell="F17" sqref="F17"/>
    </sheetView>
  </sheetViews>
  <sheetFormatPr defaultRowHeight="10.5" x14ac:dyDescent="0.1"/>
  <cols>
    <col min="1" max="1" width="13.75390625" bestFit="1" customWidth="1"/>
    <col min="2" max="2" width="13.88671875" bestFit="1" customWidth="1"/>
    <col min="3" max="3" width="15.91015625" bestFit="1" customWidth="1"/>
    <col min="4" max="4" width="19.01171875" bestFit="1" customWidth="1"/>
  </cols>
  <sheetData>
    <row r="1" spans="1:4" ht="13.15" customHeight="1" x14ac:dyDescent="0.1">
      <c r="A1" s="132" t="s">
        <v>880</v>
      </c>
      <c r="B1" s="132"/>
      <c r="C1" s="132"/>
    </row>
    <row r="2" spans="1:4" x14ac:dyDescent="0.1">
      <c r="A2" s="98" t="s">
        <v>881</v>
      </c>
      <c r="B2" s="98" t="s">
        <v>885</v>
      </c>
      <c r="C2" s="98" t="s">
        <v>889</v>
      </c>
      <c r="D2" s="98" t="s">
        <v>893</v>
      </c>
    </row>
    <row r="3" spans="1:4" x14ac:dyDescent="0.1">
      <c r="A3" s="96" t="s">
        <v>882</v>
      </c>
      <c r="B3" s="96" t="s">
        <v>886</v>
      </c>
      <c r="C3" s="96" t="s">
        <v>890</v>
      </c>
      <c r="D3" s="96" t="s">
        <v>894</v>
      </c>
    </row>
    <row r="4" spans="1:4" x14ac:dyDescent="0.1">
      <c r="A4" s="96" t="s">
        <v>883</v>
      </c>
      <c r="B4" s="96" t="s">
        <v>887</v>
      </c>
      <c r="C4" s="96" t="s">
        <v>891</v>
      </c>
      <c r="D4" s="96" t="s">
        <v>895</v>
      </c>
    </row>
    <row r="5" spans="1:4" x14ac:dyDescent="0.1">
      <c r="A5" s="96" t="s">
        <v>884</v>
      </c>
      <c r="B5" s="96" t="s">
        <v>888</v>
      </c>
      <c r="C5" s="96" t="s">
        <v>892</v>
      </c>
      <c r="D5" s="96" t="s">
        <v>896</v>
      </c>
    </row>
    <row r="6" spans="1:4" x14ac:dyDescent="0.1">
      <c r="A6" s="96" t="s">
        <v>302</v>
      </c>
      <c r="B6" s="96" t="s">
        <v>30</v>
      </c>
      <c r="C6" s="96" t="s">
        <v>30</v>
      </c>
      <c r="D6" s="96" t="s">
        <v>897</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Excel Android</Application>
  <DocSecurity>0</DocSecurity>
  <ScaleCrop>false</ScaleCrop>
  <HeadingPairs>
    <vt:vector size="4" baseType="variant">
      <vt:variant>
        <vt:lpstr>Worksheets</vt:lpstr>
      </vt:variant>
      <vt:variant>
        <vt:i4>19</vt:i4>
      </vt:variant>
      <vt:variant>
        <vt:lpstr>Named Ranges</vt:lpstr>
      </vt:variant>
      <vt:variant>
        <vt:i4>13</vt:i4>
      </vt:variant>
    </vt:vector>
  </HeadingPairs>
  <TitlesOfParts>
    <vt:vector size="32" baseType="lpstr">
      <vt:lpstr>Key Stats</vt:lpstr>
      <vt:lpstr>Balance Sheet</vt:lpstr>
      <vt:lpstr>Income Statement</vt:lpstr>
      <vt:lpstr>Financial Statements</vt:lpstr>
      <vt:lpstr>Sheet1</vt:lpstr>
      <vt:lpstr>DCF</vt:lpstr>
      <vt:lpstr>RI</vt:lpstr>
      <vt:lpstr>Sheet5</vt:lpstr>
      <vt:lpstr>Multiples Valuation</vt:lpstr>
      <vt:lpstr>Cash Flow</vt:lpstr>
      <vt:lpstr>Multiples</vt:lpstr>
      <vt:lpstr>Historical Capitalization</vt:lpstr>
      <vt:lpstr>Capital Structure Summary</vt:lpstr>
      <vt:lpstr>Capital Structure Details</vt:lpstr>
      <vt:lpstr>Ratios</vt:lpstr>
      <vt:lpstr>Supplemental</vt:lpstr>
      <vt:lpstr>Industry Specific</vt:lpstr>
      <vt:lpstr>Pension OPEB</vt:lpstr>
      <vt:lpstr>Segments</vt:lpstr>
      <vt:lpstr>Balance Sheet!Print_Titles</vt:lpstr>
      <vt:lpstr>Capital Structure Details!Print_Titles</vt:lpstr>
      <vt:lpstr>Capital Structure Summary!Print_Titles</vt:lpstr>
      <vt:lpstr>Cash Flow!Print_Titles</vt:lpstr>
      <vt:lpstr>Historical Capitalization!Print_Titles</vt:lpstr>
      <vt:lpstr>Income Statement!Print_Titles</vt:lpstr>
      <vt:lpstr>Industry Specific!Print_Titles</vt:lpstr>
      <vt:lpstr>Key Stats!Print_Titles</vt:lpstr>
      <vt:lpstr>Multiples!Print_Titles</vt:lpstr>
      <vt:lpstr>Pension OPEB!Print_Titles</vt:lpstr>
      <vt:lpstr>Ratios!Print_Titles</vt:lpstr>
      <vt:lpstr>Segments!Print_Titles</vt:lpstr>
      <vt:lpstr>Supplemental!Print_Titles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2025-03-06T08:31:50Z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8.6.2.281 (http://officewriter.softartisans.com)</vt:lpwstr>
  </property>
</Properties>
</file>