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joseph/Downloads/"/>
    </mc:Choice>
  </mc:AlternateContent>
  <xr:revisionPtr revIDLastSave="0" documentId="8_{8B52D475-5130-A046-B01C-CB8D394BEF5A}" xr6:coauthVersionLast="47" xr6:coauthVersionMax="47" xr10:uidLastSave="{00000000-0000-0000-0000-000000000000}"/>
  <bookViews>
    <workbookView xWindow="0" yWindow="660" windowWidth="29920" windowHeight="18680" xr2:uid="{095F6E71-A423-1F4F-B654-6BAE55F18460}"/>
  </bookViews>
  <sheets>
    <sheet name="Sheet1" sheetId="1" r:id="rId1"/>
  </sheets>
  <definedNames>
    <definedName name="solver_adj" localSheetId="0" hidden="1">Sheet1!$F$23:$F$32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Sheet1!$F$23:$F$32</definedName>
    <definedName name="solver_lhs2" localSheetId="0" hidden="1">Sheet1!$F$23:$F$32</definedName>
    <definedName name="solver_lhs3" localSheetId="0" hidden="1">Sheet1!$F$23:$F$32</definedName>
    <definedName name="solver_lhs4" localSheetId="0" hidden="1">Sheet1!$F$39:$F$48</definedName>
    <definedName name="solver_lhs5" localSheetId="0" hidden="1">Sheet1!$J$33</definedName>
    <definedName name="solver_lhs6" localSheetId="0" hidden="1">Sheet1!$J$34</definedName>
    <definedName name="solver_lhs7" localSheetId="0" hidden="1">Sheet1!$O$33</definedName>
    <definedName name="solver_lhs8" localSheetId="0" hidden="1">Sheet1!$O$34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Sheet1!$M$2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Sheet1!$H$39:$H$48</definedName>
    <definedName name="solver_rhs2" localSheetId="0" hidden="1">"integer"</definedName>
    <definedName name="solver_rhs3" localSheetId="0" hidden="1">0</definedName>
    <definedName name="solver_rhs4" localSheetId="0" hidden="1">Sheet1!$F$23:$F$32</definedName>
    <definedName name="solver_rhs5" localSheetId="0" hidden="1">Sheet1!$L$33</definedName>
    <definedName name="solver_rhs6" localSheetId="0" hidden="1">Sheet1!$L$34</definedName>
    <definedName name="solver_rhs7" localSheetId="0" hidden="1">Sheet1!$Q$33</definedName>
    <definedName name="solver_rhs8" localSheetId="0" hidden="1">Sheet1!$Q$34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F3" i="1"/>
  <c r="K2" i="1"/>
  <c r="O28" i="1"/>
  <c r="O29" i="1"/>
  <c r="O30" i="1"/>
  <c r="O31" i="1"/>
  <c r="O32" i="1"/>
  <c r="O23" i="1"/>
  <c r="O24" i="1"/>
  <c r="O25" i="1"/>
  <c r="O26" i="1"/>
  <c r="O27" i="1"/>
  <c r="I24" i="1"/>
  <c r="I33" i="1" s="1"/>
  <c r="J33" i="1" s="1"/>
  <c r="I25" i="1"/>
  <c r="I26" i="1"/>
  <c r="I27" i="1"/>
  <c r="J27" i="1" s="1"/>
  <c r="I28" i="1"/>
  <c r="I29" i="1"/>
  <c r="J29" i="1" s="1"/>
  <c r="I30" i="1"/>
  <c r="J30" i="1" s="1"/>
  <c r="I31" i="1"/>
  <c r="J31" i="1" s="1"/>
  <c r="I32" i="1"/>
  <c r="J32" i="1" s="1"/>
  <c r="K3" i="1"/>
  <c r="K4" i="1"/>
  <c r="K5" i="1"/>
  <c r="K6" i="1"/>
  <c r="K7" i="1"/>
  <c r="K8" i="1"/>
  <c r="K9" i="1"/>
  <c r="K10" i="1"/>
  <c r="K11" i="1"/>
  <c r="F4" i="1"/>
  <c r="F5" i="1"/>
  <c r="F6" i="1"/>
  <c r="F7" i="1"/>
  <c r="F8" i="1"/>
  <c r="F9" i="1"/>
  <c r="F10" i="1"/>
  <c r="F11" i="1"/>
  <c r="F12" i="1"/>
  <c r="G40" i="1"/>
  <c r="G41" i="1"/>
  <c r="G42" i="1"/>
  <c r="G43" i="1"/>
  <c r="G44" i="1"/>
  <c r="G45" i="1"/>
  <c r="G46" i="1"/>
  <c r="G47" i="1"/>
  <c r="G48" i="1"/>
  <c r="G39" i="1"/>
  <c r="J25" i="1"/>
  <c r="J26" i="1"/>
  <c r="J24" i="1" l="1"/>
  <c r="O34" i="1"/>
  <c r="I34" i="1"/>
  <c r="J34" i="1" s="1"/>
  <c r="M2" i="1"/>
  <c r="O33" i="1"/>
  <c r="J28" i="1"/>
</calcChain>
</file>

<file path=xl/sharedStrings.xml><?xml version="1.0" encoding="utf-8"?>
<sst xmlns="http://schemas.openxmlformats.org/spreadsheetml/2006/main" count="139" uniqueCount="51">
  <si>
    <t>Product</t>
  </si>
  <si>
    <t>Volume per unit ( in cu feet)</t>
  </si>
  <si>
    <t>Category</t>
  </si>
  <si>
    <t>TATA TAURUS</t>
  </si>
  <si>
    <t>Max Load 21 Ton</t>
  </si>
  <si>
    <t>Compartment</t>
  </si>
  <si>
    <t>Weight capacity (tons)</t>
  </si>
  <si>
    <t>Space capacity (cu ft)</t>
  </si>
  <si>
    <t>Freezer</t>
  </si>
  <si>
    <t xml:space="preserve">Normal </t>
  </si>
  <si>
    <t>Milk</t>
  </si>
  <si>
    <t>Fish</t>
  </si>
  <si>
    <t>Beef</t>
  </si>
  <si>
    <t>Rice</t>
  </si>
  <si>
    <t>Mangoes</t>
  </si>
  <si>
    <t>Potatoes</t>
  </si>
  <si>
    <t>Amount</t>
  </si>
  <si>
    <t>Weight (LB)</t>
  </si>
  <si>
    <t>Pounds to Tons</t>
  </si>
  <si>
    <t>Pounds / 2000 = Tons</t>
  </si>
  <si>
    <t>Total Normal</t>
  </si>
  <si>
    <t>Total Refridgerated</t>
  </si>
  <si>
    <t>&lt;=</t>
  </si>
  <si>
    <t xml:space="preserve">&lt;= </t>
  </si>
  <si>
    <t>Volume</t>
  </si>
  <si>
    <t>Total</t>
  </si>
  <si>
    <t>Objective</t>
  </si>
  <si>
    <t>Store Lower Bound</t>
  </si>
  <si>
    <t>Store Upper Bound</t>
  </si>
  <si>
    <t>Profit Per Unit</t>
  </si>
  <si>
    <t>Frozen</t>
  </si>
  <si>
    <t>Normal</t>
  </si>
  <si>
    <t>Profit per Product Type</t>
  </si>
  <si>
    <t>Chicken Frozen</t>
  </si>
  <si>
    <t>Egg</t>
  </si>
  <si>
    <t>Dal</t>
  </si>
  <si>
    <t>Ragi</t>
  </si>
  <si>
    <t>Weight</t>
  </si>
  <si>
    <t>2.3 kg</t>
  </si>
  <si>
    <t>1 Carton - 1lt</t>
  </si>
  <si>
    <t>10 kg</t>
  </si>
  <si>
    <t>20 kg</t>
  </si>
  <si>
    <t>5 kg</t>
  </si>
  <si>
    <t>Price charged to Farmer in INR</t>
  </si>
  <si>
    <t>Price charged by Store in INR</t>
  </si>
  <si>
    <t>Price charged by Store in $</t>
  </si>
  <si>
    <t>Price charged to Farmers in $</t>
  </si>
  <si>
    <t>weight per unit (in lb)</t>
  </si>
  <si>
    <t>1 Dozen</t>
  </si>
  <si>
    <t>4.4 kg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</si>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</sst>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0" fillId="4" borderId="1" xfId="0" applyFill="1" applyBorder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4" borderId="1" xfId="0" applyFill="1" applyBorder="1" applyAlignment="1">
      <alignment horizontal="center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65" fontId="0" fillId="0" borderId="0" xfId="0" applyNumberFormat="1"/>
    <xf numFmtId="165" fontId="0" fillId="4" borderId="1" xfId="0" applyNumberFormat="1" applyFill="1" applyBorder="1"/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748A-236D-2D4D-825B-4161D98601F6}">
  <dimension ref="A1:Q65"/>
  <sheetViews>
    <sheetView tabSelected="1" workbookViewId="0">
      <selection activeCell="C37" sqref="C37"/>
    </sheetView>
  </sheetViews>
  <sheetFormatPr baseColWidth="10" defaultRowHeight="16" x14ac:dyDescent="0.2"/>
  <cols>
    <col min="1" max="1" width="30" bestFit="1" customWidth="1"/>
    <col min="2" max="2" width="25.1640625" bestFit="1" customWidth="1"/>
    <col min="3" max="3" width="26.83203125" style="1" bestFit="1" customWidth="1"/>
    <col min="4" max="4" width="11.83203125" style="1" bestFit="1" customWidth="1"/>
    <col min="5" max="5" width="24.6640625" bestFit="1" customWidth="1"/>
    <col min="6" max="6" width="37.5" bestFit="1" customWidth="1"/>
    <col min="7" max="7" width="23.1640625" bestFit="1" customWidth="1"/>
    <col min="8" max="8" width="25.5" bestFit="1" customWidth="1"/>
    <col min="9" max="9" width="15.33203125" bestFit="1" customWidth="1"/>
    <col min="10" max="10" width="18.83203125" bestFit="1" customWidth="1"/>
    <col min="11" max="11" width="18.6640625" bestFit="1" customWidth="1"/>
    <col min="12" max="12" width="17.5" bestFit="1" customWidth="1"/>
    <col min="13" max="13" width="13.5" bestFit="1" customWidth="1"/>
    <col min="14" max="14" width="17.33203125" bestFit="1" customWidth="1"/>
    <col min="18" max="18" width="25.1640625" bestFit="1" customWidth="1"/>
    <col min="19" max="19" width="26.83203125" bestFit="1" customWidth="1"/>
    <col min="20" max="20" width="25.1640625" bestFit="1" customWidth="1"/>
    <col min="21" max="21" width="26.83203125" bestFit="1" customWidth="1"/>
  </cols>
  <sheetData>
    <row r="1" spans="1:17" x14ac:dyDescent="0.2">
      <c r="J1" s="18" t="s">
        <v>0</v>
      </c>
      <c r="K1" s="18" t="s">
        <v>32</v>
      </c>
      <c r="L1" s="17" t="s">
        <v>26</v>
      </c>
    </row>
    <row r="2" spans="1:17" s="2" customFormat="1" x14ac:dyDescent="0.2">
      <c r="A2" s="2" t="s">
        <v>2</v>
      </c>
      <c r="B2" s="17" t="s">
        <v>0</v>
      </c>
      <c r="C2" s="3" t="s">
        <v>47</v>
      </c>
      <c r="D2" s="9" t="s">
        <v>37</v>
      </c>
      <c r="E2" s="2" t="s">
        <v>1</v>
      </c>
      <c r="F2" s="2" t="s">
        <v>29</v>
      </c>
      <c r="G2" s="9" t="s">
        <v>45</v>
      </c>
      <c r="H2" s="9" t="s">
        <v>46</v>
      </c>
      <c r="J2" s="16" t="s">
        <v>33</v>
      </c>
      <c r="K2" s="23">
        <f>F23*F3</f>
        <v>197.59999999999991</v>
      </c>
      <c r="L2" s="17" t="s">
        <v>50</v>
      </c>
      <c r="M2" s="24">
        <f>SUM(K2:K11)</f>
        <v>29551.032993613037</v>
      </c>
    </row>
    <row r="3" spans="1:17" x14ac:dyDescent="0.2">
      <c r="A3" t="s">
        <v>30</v>
      </c>
      <c r="B3" s="16" t="s">
        <v>33</v>
      </c>
      <c r="C3" s="4">
        <v>5.07</v>
      </c>
      <c r="D3" s="5" t="s">
        <v>38</v>
      </c>
      <c r="E3" s="20">
        <v>3.5486130582523999E-2</v>
      </c>
      <c r="F3" s="11">
        <f>G3-H3</f>
        <v>2.4699999999999989</v>
      </c>
      <c r="G3" s="11">
        <v>12.28</v>
      </c>
      <c r="H3" s="11">
        <v>9.81</v>
      </c>
      <c r="J3" s="16" t="s">
        <v>34</v>
      </c>
      <c r="K3" s="22">
        <f t="shared" ref="K3:K11" si="0">F24*F4</f>
        <v>25.500000000000004</v>
      </c>
      <c r="P3" s="2"/>
      <c r="Q3" s="2"/>
    </row>
    <row r="4" spans="1:17" x14ac:dyDescent="0.2">
      <c r="A4" t="s">
        <v>30</v>
      </c>
      <c r="B4" s="16" t="s">
        <v>34</v>
      </c>
      <c r="C4" s="4">
        <v>3.93</v>
      </c>
      <c r="D4" s="5" t="s">
        <v>48</v>
      </c>
      <c r="E4" s="20">
        <v>6.9400000000000003E-2</v>
      </c>
      <c r="F4" s="11">
        <f t="shared" ref="F4:F12" si="1">G4-H4</f>
        <v>0.85000000000000009</v>
      </c>
      <c r="G4" s="11">
        <v>3.42</v>
      </c>
      <c r="H4" s="11">
        <v>2.57</v>
      </c>
      <c r="J4" s="16" t="s">
        <v>10</v>
      </c>
      <c r="K4" s="22">
        <f t="shared" si="0"/>
        <v>7.5999999999999979</v>
      </c>
      <c r="P4" s="2"/>
      <c r="Q4" s="2"/>
    </row>
    <row r="5" spans="1:17" x14ac:dyDescent="0.2">
      <c r="A5" t="s">
        <v>30</v>
      </c>
      <c r="B5" s="16" t="s">
        <v>10</v>
      </c>
      <c r="C5" s="4">
        <v>2.2000000000000002</v>
      </c>
      <c r="D5" s="5" t="s">
        <v>39</v>
      </c>
      <c r="E5" s="20">
        <v>3.5486130582523999E-2</v>
      </c>
      <c r="F5" s="11">
        <f t="shared" si="1"/>
        <v>0.18999999999999995</v>
      </c>
      <c r="G5" s="11">
        <v>0.96</v>
      </c>
      <c r="H5" s="11">
        <v>0.77</v>
      </c>
      <c r="J5" s="16" t="s">
        <v>11</v>
      </c>
      <c r="K5" s="22">
        <f t="shared" si="0"/>
        <v>16172.053765880224</v>
      </c>
      <c r="P5" s="2"/>
      <c r="Q5" s="2"/>
    </row>
    <row r="6" spans="1:17" x14ac:dyDescent="0.2">
      <c r="A6" t="s">
        <v>30</v>
      </c>
      <c r="B6" s="16" t="s">
        <v>11</v>
      </c>
      <c r="C6" s="4">
        <v>22.04</v>
      </c>
      <c r="D6" s="5" t="s">
        <v>40</v>
      </c>
      <c r="E6" s="20">
        <v>0.32698796296296001</v>
      </c>
      <c r="F6" s="11">
        <f t="shared" si="1"/>
        <v>30.049999999999997</v>
      </c>
      <c r="G6" s="11">
        <v>120.17</v>
      </c>
      <c r="H6" s="11">
        <v>90.12</v>
      </c>
      <c r="J6" s="16" t="s">
        <v>12</v>
      </c>
      <c r="K6" s="22">
        <f t="shared" si="0"/>
        <v>1100.7999999999997</v>
      </c>
      <c r="P6" s="2"/>
      <c r="Q6" s="2"/>
    </row>
    <row r="7" spans="1:17" x14ac:dyDescent="0.2">
      <c r="A7" t="s">
        <v>30</v>
      </c>
      <c r="B7" s="16" t="s">
        <v>12</v>
      </c>
      <c r="C7" s="4">
        <v>44.09</v>
      </c>
      <c r="D7" s="5" t="s">
        <v>41</v>
      </c>
      <c r="E7" s="20">
        <v>0.69278469838155998</v>
      </c>
      <c r="F7" s="11">
        <f t="shared" si="1"/>
        <v>13.759999999999998</v>
      </c>
      <c r="G7" s="11">
        <v>55.04</v>
      </c>
      <c r="H7" s="11">
        <v>41.28</v>
      </c>
      <c r="J7" s="16" t="s">
        <v>13</v>
      </c>
      <c r="K7" s="22">
        <f t="shared" si="0"/>
        <v>631.00000000000023</v>
      </c>
      <c r="P7" s="2"/>
      <c r="Q7" s="2"/>
    </row>
    <row r="8" spans="1:17" x14ac:dyDescent="0.2">
      <c r="A8" t="s">
        <v>31</v>
      </c>
      <c r="B8" s="16" t="s">
        <v>13</v>
      </c>
      <c r="C8" s="4">
        <v>22.04</v>
      </c>
      <c r="D8" s="5" t="s">
        <v>40</v>
      </c>
      <c r="E8" s="20">
        <v>1.02</v>
      </c>
      <c r="F8" s="11">
        <f t="shared" si="1"/>
        <v>12.620000000000001</v>
      </c>
      <c r="G8" s="11">
        <v>21.03</v>
      </c>
      <c r="H8" s="11">
        <v>8.41</v>
      </c>
      <c r="J8" s="16" t="s">
        <v>14</v>
      </c>
      <c r="K8" s="22">
        <f t="shared" si="0"/>
        <v>3946.4162932342624</v>
      </c>
      <c r="P8" s="2"/>
      <c r="Q8" s="2"/>
    </row>
    <row r="9" spans="1:17" x14ac:dyDescent="0.2">
      <c r="A9" t="s">
        <v>31</v>
      </c>
      <c r="B9" s="16" t="s">
        <v>14</v>
      </c>
      <c r="C9" s="4">
        <v>11.02</v>
      </c>
      <c r="D9" s="5" t="s">
        <v>49</v>
      </c>
      <c r="E9" s="20">
        <v>0.81</v>
      </c>
      <c r="F9" s="11">
        <f t="shared" si="1"/>
        <v>9.1699999999999982</v>
      </c>
      <c r="G9" s="11">
        <v>22.9</v>
      </c>
      <c r="H9" s="11">
        <v>13.73</v>
      </c>
      <c r="J9" s="16" t="s">
        <v>15</v>
      </c>
      <c r="K9" s="22">
        <f t="shared" si="0"/>
        <v>44.799999999999983</v>
      </c>
      <c r="P9" s="2"/>
      <c r="Q9" s="2"/>
    </row>
    <row r="10" spans="1:17" x14ac:dyDescent="0.2">
      <c r="A10" t="s">
        <v>31</v>
      </c>
      <c r="B10" s="16" t="s">
        <v>15</v>
      </c>
      <c r="C10" s="4">
        <v>11.02</v>
      </c>
      <c r="D10" s="6" t="s">
        <v>42</v>
      </c>
      <c r="E10" s="20">
        <v>0.68</v>
      </c>
      <c r="F10" s="11">
        <f t="shared" si="1"/>
        <v>0.55999999999999983</v>
      </c>
      <c r="G10" s="11">
        <v>2.4</v>
      </c>
      <c r="H10" s="11">
        <v>1.84</v>
      </c>
      <c r="J10" s="16" t="s">
        <v>35</v>
      </c>
      <c r="K10" s="22">
        <f t="shared" si="0"/>
        <v>233.1</v>
      </c>
      <c r="P10" s="2"/>
      <c r="Q10" s="2"/>
    </row>
    <row r="11" spans="1:17" x14ac:dyDescent="0.2">
      <c r="A11" t="s">
        <v>31</v>
      </c>
      <c r="B11" s="16" t="s">
        <v>35</v>
      </c>
      <c r="C11" s="4">
        <v>22.04</v>
      </c>
      <c r="D11" s="5" t="s">
        <v>40</v>
      </c>
      <c r="E11" s="20">
        <v>1.02</v>
      </c>
      <c r="F11" s="11">
        <f t="shared" si="1"/>
        <v>3.33</v>
      </c>
      <c r="G11" s="11">
        <v>14.42</v>
      </c>
      <c r="H11" s="11">
        <v>11.09</v>
      </c>
      <c r="J11" s="16" t="s">
        <v>36</v>
      </c>
      <c r="K11" s="22">
        <f t="shared" si="0"/>
        <v>7192.1629344985513</v>
      </c>
      <c r="P11" s="2"/>
      <c r="Q11" s="2"/>
    </row>
    <row r="12" spans="1:17" x14ac:dyDescent="0.2">
      <c r="A12" t="s">
        <v>31</v>
      </c>
      <c r="B12" s="16" t="s">
        <v>36</v>
      </c>
      <c r="C12" s="4">
        <v>11.02</v>
      </c>
      <c r="D12" s="5" t="s">
        <v>42</v>
      </c>
      <c r="E12" s="20">
        <v>7.7444517543860003E-2</v>
      </c>
      <c r="F12" s="11">
        <f t="shared" si="1"/>
        <v>4.4699999999999989</v>
      </c>
      <c r="G12" s="11">
        <v>15.62</v>
      </c>
      <c r="H12" s="11">
        <v>11.15</v>
      </c>
      <c r="K12" s="2"/>
    </row>
    <row r="14" spans="1:17" x14ac:dyDescent="0.2">
      <c r="A14" s="7" t="s">
        <v>3</v>
      </c>
      <c r="B14" s="7" t="s">
        <v>4</v>
      </c>
      <c r="C14"/>
      <c r="F14" s="1"/>
      <c r="G14" s="1"/>
      <c r="J14" s="7" t="s">
        <v>3</v>
      </c>
      <c r="K14" s="7" t="s">
        <v>4</v>
      </c>
    </row>
    <row r="15" spans="1:17" x14ac:dyDescent="0.2">
      <c r="A15" s="7"/>
      <c r="C15"/>
      <c r="J15" s="7"/>
    </row>
    <row r="16" spans="1:17" x14ac:dyDescent="0.2">
      <c r="A16" s="7" t="s">
        <v>5</v>
      </c>
      <c r="B16" s="7" t="s">
        <v>6</v>
      </c>
      <c r="C16" s="7" t="s">
        <v>7</v>
      </c>
      <c r="J16" s="7" t="s">
        <v>5</v>
      </c>
      <c r="K16" s="7" t="s">
        <v>6</v>
      </c>
      <c r="L16" s="7" t="s">
        <v>7</v>
      </c>
    </row>
    <row r="17" spans="1:15" x14ac:dyDescent="0.2">
      <c r="A17" t="s">
        <v>8</v>
      </c>
      <c r="B17">
        <v>8</v>
      </c>
      <c r="C17">
        <v>350</v>
      </c>
      <c r="J17" t="s">
        <v>8</v>
      </c>
      <c r="K17">
        <v>8</v>
      </c>
      <c r="L17">
        <v>350</v>
      </c>
    </row>
    <row r="18" spans="1:15" x14ac:dyDescent="0.2">
      <c r="A18" t="s">
        <v>9</v>
      </c>
      <c r="B18">
        <v>13</v>
      </c>
      <c r="C18">
        <v>650</v>
      </c>
      <c r="J18" t="s">
        <v>9</v>
      </c>
      <c r="K18">
        <v>13</v>
      </c>
      <c r="L18">
        <v>650</v>
      </c>
    </row>
    <row r="20" spans="1:15" x14ac:dyDescent="0.2">
      <c r="A20" s="15" t="s">
        <v>0</v>
      </c>
      <c r="B20" t="s">
        <v>44</v>
      </c>
      <c r="C20" t="s">
        <v>43</v>
      </c>
    </row>
    <row r="21" spans="1:15" x14ac:dyDescent="0.2">
      <c r="A21" s="16" t="s">
        <v>33</v>
      </c>
      <c r="B21">
        <v>1020</v>
      </c>
      <c r="C21">
        <v>816</v>
      </c>
      <c r="J21" s="8" t="s">
        <v>19</v>
      </c>
    </row>
    <row r="22" spans="1:15" x14ac:dyDescent="0.2">
      <c r="A22" s="16" t="s">
        <v>34</v>
      </c>
      <c r="B22">
        <v>285</v>
      </c>
      <c r="C22">
        <v>213.75</v>
      </c>
      <c r="E22" s="15" t="s">
        <v>0</v>
      </c>
      <c r="F22" s="15" t="s">
        <v>16</v>
      </c>
      <c r="H22" s="15" t="s">
        <v>0</v>
      </c>
      <c r="I22" s="8" t="s">
        <v>17</v>
      </c>
      <c r="J22" s="8" t="s">
        <v>18</v>
      </c>
      <c r="N22" s="15" t="s">
        <v>0</v>
      </c>
      <c r="O22" s="8" t="s">
        <v>24</v>
      </c>
    </row>
    <row r="23" spans="1:15" x14ac:dyDescent="0.2">
      <c r="A23" s="16" t="s">
        <v>10</v>
      </c>
      <c r="B23">
        <v>80</v>
      </c>
      <c r="C23">
        <v>64</v>
      </c>
      <c r="E23" s="16" t="s">
        <v>33</v>
      </c>
      <c r="F23" s="13">
        <v>80</v>
      </c>
      <c r="H23" s="16" t="s">
        <v>33</v>
      </c>
      <c r="I23" s="21">
        <f>F23*C3</f>
        <v>405.6</v>
      </c>
      <c r="J23" s="21">
        <f>I23/2000</f>
        <v>0.20280000000000001</v>
      </c>
      <c r="N23" s="16" t="s">
        <v>33</v>
      </c>
      <c r="O23" s="21">
        <f>F23*E3</f>
        <v>2.83889044660192</v>
      </c>
    </row>
    <row r="24" spans="1:15" x14ac:dyDescent="0.2">
      <c r="A24" s="16" t="s">
        <v>11</v>
      </c>
      <c r="B24">
        <v>10000</v>
      </c>
      <c r="C24">
        <v>7500</v>
      </c>
      <c r="D24"/>
      <c r="E24" s="16" t="s">
        <v>34</v>
      </c>
      <c r="F24" s="13">
        <v>30</v>
      </c>
      <c r="H24" s="16" t="s">
        <v>34</v>
      </c>
      <c r="I24" s="21">
        <f t="shared" ref="I24:I32" si="2">F24*C4</f>
        <v>117.9</v>
      </c>
      <c r="J24" s="21">
        <f t="shared" ref="J24:J34" si="3">I24/2000</f>
        <v>5.8950000000000002E-2</v>
      </c>
      <c r="N24" s="16" t="s">
        <v>34</v>
      </c>
      <c r="O24" s="21">
        <f t="shared" ref="O24:O32" si="4">F24*E4</f>
        <v>2.0820000000000003</v>
      </c>
    </row>
    <row r="25" spans="1:15" x14ac:dyDescent="0.2">
      <c r="A25" s="16" t="s">
        <v>12</v>
      </c>
      <c r="B25" s="10">
        <v>4580</v>
      </c>
      <c r="C25">
        <v>3435</v>
      </c>
      <c r="D25"/>
      <c r="E25" s="16" t="s">
        <v>10</v>
      </c>
      <c r="F25" s="13">
        <v>40</v>
      </c>
      <c r="H25" s="16" t="s">
        <v>10</v>
      </c>
      <c r="I25" s="21">
        <f t="shared" si="2"/>
        <v>88</v>
      </c>
      <c r="J25" s="21">
        <f t="shared" si="3"/>
        <v>4.3999999999999997E-2</v>
      </c>
      <c r="N25" s="16" t="s">
        <v>10</v>
      </c>
      <c r="O25" s="21">
        <f t="shared" si="4"/>
        <v>1.41944522330096</v>
      </c>
    </row>
    <row r="26" spans="1:15" x14ac:dyDescent="0.2">
      <c r="A26" s="16" t="s">
        <v>13</v>
      </c>
      <c r="B26" s="10">
        <v>1750</v>
      </c>
      <c r="C26">
        <v>700</v>
      </c>
      <c r="D26"/>
      <c r="E26" s="16" t="s">
        <v>11</v>
      </c>
      <c r="F26" s="13">
        <v>538.17150635208736</v>
      </c>
      <c r="H26" s="16" t="s">
        <v>11</v>
      </c>
      <c r="I26" s="21">
        <f t="shared" si="2"/>
        <v>11861.300000000005</v>
      </c>
      <c r="J26" s="21">
        <f t="shared" si="3"/>
        <v>5.9306500000000026</v>
      </c>
      <c r="N26" s="16" t="s">
        <v>11</v>
      </c>
      <c r="O26" s="21">
        <f t="shared" si="4"/>
        <v>175.97560458677674</v>
      </c>
    </row>
    <row r="27" spans="1:15" x14ac:dyDescent="0.2">
      <c r="A27" s="16" t="s">
        <v>14</v>
      </c>
      <c r="B27" s="10">
        <v>1906</v>
      </c>
      <c r="C27">
        <v>1143</v>
      </c>
      <c r="D27"/>
      <c r="E27" s="16" t="s">
        <v>12</v>
      </c>
      <c r="F27" s="13">
        <v>80</v>
      </c>
      <c r="H27" s="16" t="s">
        <v>12</v>
      </c>
      <c r="I27" s="21">
        <f t="shared" si="2"/>
        <v>3527.2000000000003</v>
      </c>
      <c r="J27" s="21">
        <f t="shared" si="3"/>
        <v>1.7636000000000001</v>
      </c>
      <c r="N27" s="16" t="s">
        <v>12</v>
      </c>
      <c r="O27" s="21">
        <f t="shared" si="4"/>
        <v>55.422775870524802</v>
      </c>
    </row>
    <row r="28" spans="1:15" x14ac:dyDescent="0.2">
      <c r="A28" s="16" t="s">
        <v>15</v>
      </c>
      <c r="B28" s="10">
        <v>200</v>
      </c>
      <c r="C28">
        <v>153</v>
      </c>
      <c r="D28"/>
      <c r="E28" s="16" t="s">
        <v>13</v>
      </c>
      <c r="F28" s="13">
        <v>50.000000000000014</v>
      </c>
      <c r="H28" s="16" t="s">
        <v>13</v>
      </c>
      <c r="I28" s="21">
        <f t="shared" si="2"/>
        <v>1102.0000000000002</v>
      </c>
      <c r="J28" s="21">
        <f t="shared" si="3"/>
        <v>0.55100000000000016</v>
      </c>
      <c r="N28" s="16" t="s">
        <v>13</v>
      </c>
      <c r="O28" s="21">
        <f t="shared" si="4"/>
        <v>51.000000000000014</v>
      </c>
    </row>
    <row r="29" spans="1:15" x14ac:dyDescent="0.2">
      <c r="A29" s="16" t="s">
        <v>35</v>
      </c>
      <c r="B29" s="10">
        <v>1200</v>
      </c>
      <c r="C29">
        <v>923</v>
      </c>
      <c r="D29"/>
      <c r="E29" s="16" t="s">
        <v>14</v>
      </c>
      <c r="F29" s="13">
        <v>430.36164593612466</v>
      </c>
      <c r="H29" s="16" t="s">
        <v>14</v>
      </c>
      <c r="I29" s="21">
        <f t="shared" si="2"/>
        <v>4742.585338216094</v>
      </c>
      <c r="J29" s="21">
        <f t="shared" si="3"/>
        <v>2.3712926691080471</v>
      </c>
      <c r="N29" s="16" t="s">
        <v>14</v>
      </c>
      <c r="O29" s="21">
        <f t="shared" si="4"/>
        <v>348.592933208261</v>
      </c>
    </row>
    <row r="30" spans="1:15" x14ac:dyDescent="0.2">
      <c r="A30" s="16" t="s">
        <v>36</v>
      </c>
      <c r="B30" s="10">
        <v>1300</v>
      </c>
      <c r="C30">
        <v>928</v>
      </c>
      <c r="D30"/>
      <c r="E30" s="16" t="s">
        <v>15</v>
      </c>
      <c r="F30" s="13">
        <v>80</v>
      </c>
      <c r="H30" s="16" t="s">
        <v>15</v>
      </c>
      <c r="I30" s="21">
        <f t="shared" si="2"/>
        <v>881.59999999999991</v>
      </c>
      <c r="J30" s="21">
        <f t="shared" si="3"/>
        <v>0.44079999999999997</v>
      </c>
      <c r="N30" s="16" t="s">
        <v>15</v>
      </c>
      <c r="O30" s="21">
        <f t="shared" si="4"/>
        <v>54.400000000000006</v>
      </c>
    </row>
    <row r="31" spans="1:15" x14ac:dyDescent="0.2">
      <c r="A31" s="7"/>
      <c r="B31" s="7"/>
      <c r="C31" s="7"/>
      <c r="D31" s="7"/>
      <c r="E31" s="16" t="s">
        <v>35</v>
      </c>
      <c r="F31" s="13">
        <v>70</v>
      </c>
      <c r="H31" s="16" t="s">
        <v>35</v>
      </c>
      <c r="I31" s="21">
        <f t="shared" si="2"/>
        <v>1542.8</v>
      </c>
      <c r="J31" s="21">
        <f t="shared" si="3"/>
        <v>0.77139999999999997</v>
      </c>
      <c r="N31" s="16" t="s">
        <v>35</v>
      </c>
      <c r="O31" s="21">
        <f t="shared" si="4"/>
        <v>71.400000000000006</v>
      </c>
    </row>
    <row r="32" spans="1:15" x14ac:dyDescent="0.2">
      <c r="B32" s="1"/>
      <c r="C32"/>
      <c r="D32"/>
      <c r="E32" s="16" t="s">
        <v>36</v>
      </c>
      <c r="F32" s="13">
        <v>1608.9849965321148</v>
      </c>
      <c r="H32" s="16" t="s">
        <v>36</v>
      </c>
      <c r="I32" s="21">
        <f t="shared" si="2"/>
        <v>17731.014661783905</v>
      </c>
      <c r="J32" s="21">
        <f t="shared" si="3"/>
        <v>8.865507330891953</v>
      </c>
      <c r="N32" s="16" t="s">
        <v>36</v>
      </c>
      <c r="O32" s="21">
        <f t="shared" si="4"/>
        <v>124.60706679173889</v>
      </c>
    </row>
    <row r="33" spans="1:17" x14ac:dyDescent="0.2">
      <c r="C33"/>
      <c r="D33"/>
      <c r="H33" s="16" t="s">
        <v>21</v>
      </c>
      <c r="I33" s="8">
        <f>SUM(I23:I27)</f>
        <v>16000.000000000005</v>
      </c>
      <c r="J33" s="8">
        <f t="shared" si="3"/>
        <v>8.0000000000000036</v>
      </c>
      <c r="K33" s="12" t="s">
        <v>22</v>
      </c>
      <c r="L33" s="8">
        <v>8</v>
      </c>
      <c r="N33" s="16" t="s">
        <v>21</v>
      </c>
      <c r="O33" s="21">
        <f>SUM(O23:O27)</f>
        <v>237.73871612720444</v>
      </c>
      <c r="P33" s="12" t="s">
        <v>22</v>
      </c>
      <c r="Q33" s="8">
        <v>350</v>
      </c>
    </row>
    <row r="34" spans="1:17" x14ac:dyDescent="0.2">
      <c r="C34"/>
      <c r="D34"/>
      <c r="H34" s="16" t="s">
        <v>20</v>
      </c>
      <c r="I34" s="8">
        <f>SUM(I28:I32)</f>
        <v>26000</v>
      </c>
      <c r="J34" s="8">
        <f t="shared" si="3"/>
        <v>13</v>
      </c>
      <c r="K34" s="12" t="s">
        <v>23</v>
      </c>
      <c r="L34" s="8">
        <v>13</v>
      </c>
      <c r="N34" s="16" t="s">
        <v>20</v>
      </c>
      <c r="O34" s="21">
        <f>SUM(O28:O32)</f>
        <v>649.99999999999989</v>
      </c>
      <c r="P34" s="12" t="s">
        <v>22</v>
      </c>
      <c r="Q34" s="8">
        <v>650</v>
      </c>
    </row>
    <row r="35" spans="1:17" x14ac:dyDescent="0.2">
      <c r="C35"/>
      <c r="D35"/>
    </row>
    <row r="36" spans="1:17" x14ac:dyDescent="0.2">
      <c r="C36"/>
      <c r="D36"/>
    </row>
    <row r="37" spans="1:17" x14ac:dyDescent="0.2">
      <c r="C37"/>
      <c r="D37"/>
    </row>
    <row r="38" spans="1:17" x14ac:dyDescent="0.2">
      <c r="C38"/>
      <c r="D38"/>
      <c r="E38" s="15" t="s">
        <v>0</v>
      </c>
      <c r="F38" s="8" t="s">
        <v>27</v>
      </c>
      <c r="G38" s="8" t="s">
        <v>25</v>
      </c>
      <c r="H38" s="8" t="s">
        <v>28</v>
      </c>
    </row>
    <row r="39" spans="1:17" x14ac:dyDescent="0.2">
      <c r="A39" s="7"/>
      <c r="B39" s="7"/>
      <c r="C39" s="7"/>
      <c r="D39" s="7"/>
      <c r="E39" s="16" t="s">
        <v>33</v>
      </c>
      <c r="F39" s="8">
        <v>80</v>
      </c>
      <c r="G39" s="14">
        <f>F23</f>
        <v>80</v>
      </c>
      <c r="H39" s="8">
        <v>5000</v>
      </c>
    </row>
    <row r="40" spans="1:17" x14ac:dyDescent="0.2">
      <c r="C40"/>
      <c r="D40"/>
      <c r="E40" s="16" t="s">
        <v>34</v>
      </c>
      <c r="F40" s="8">
        <v>30</v>
      </c>
      <c r="G40" s="14">
        <f t="shared" ref="G40:G48" si="5">F24</f>
        <v>30</v>
      </c>
      <c r="H40" s="8">
        <v>5000</v>
      </c>
      <c r="K40" s="26"/>
      <c r="L40" s="26"/>
      <c r="M40" s="26"/>
      <c r="N40" s="26"/>
      <c r="O40" s="26"/>
      <c r="P40" s="26"/>
      <c r="Q40" s="26"/>
    </row>
    <row r="41" spans="1:17" x14ac:dyDescent="0.2">
      <c r="C41"/>
      <c r="D41"/>
      <c r="E41" s="16" t="s">
        <v>10</v>
      </c>
      <c r="F41" s="8">
        <v>40</v>
      </c>
      <c r="G41" s="14">
        <f t="shared" si="5"/>
        <v>40</v>
      </c>
      <c r="H41" s="8">
        <v>5000</v>
      </c>
      <c r="K41" s="26"/>
      <c r="L41" s="26"/>
      <c r="M41" s="26"/>
      <c r="N41" s="26"/>
      <c r="O41" s="26"/>
      <c r="P41" s="26"/>
      <c r="Q41" s="26"/>
    </row>
    <row r="42" spans="1:17" x14ac:dyDescent="0.2">
      <c r="C42"/>
      <c r="D42"/>
      <c r="E42" s="16" t="s">
        <v>11</v>
      </c>
      <c r="F42" s="8">
        <v>200</v>
      </c>
      <c r="G42" s="14">
        <f t="shared" si="5"/>
        <v>538.17150635208736</v>
      </c>
      <c r="H42" s="8">
        <v>5000</v>
      </c>
      <c r="K42" s="26"/>
      <c r="L42" s="26"/>
      <c r="M42" s="26"/>
      <c r="N42" s="26"/>
      <c r="O42" s="26"/>
      <c r="P42" s="26"/>
      <c r="Q42" s="26"/>
    </row>
    <row r="43" spans="1:17" x14ac:dyDescent="0.2">
      <c r="C43"/>
      <c r="D43"/>
      <c r="E43" s="16" t="s">
        <v>12</v>
      </c>
      <c r="F43" s="8">
        <v>80</v>
      </c>
      <c r="G43" s="14">
        <f t="shared" si="5"/>
        <v>80</v>
      </c>
      <c r="H43" s="8">
        <v>5000</v>
      </c>
      <c r="K43" s="26"/>
      <c r="L43" s="26"/>
      <c r="M43" s="26"/>
      <c r="N43" s="26"/>
      <c r="O43" s="26"/>
      <c r="P43" s="26"/>
      <c r="Q43" s="26"/>
    </row>
    <row r="44" spans="1:17" x14ac:dyDescent="0.2">
      <c r="C44"/>
      <c r="D44"/>
      <c r="E44" s="16" t="s">
        <v>13</v>
      </c>
      <c r="F44" s="8">
        <v>50</v>
      </c>
      <c r="G44" s="14">
        <f t="shared" si="5"/>
        <v>50.000000000000014</v>
      </c>
      <c r="H44" s="8">
        <v>5000</v>
      </c>
      <c r="K44" s="26"/>
      <c r="L44" s="26"/>
      <c r="M44" s="26"/>
      <c r="N44" s="26"/>
      <c r="O44" s="26"/>
      <c r="P44" s="26"/>
      <c r="Q44" s="26"/>
    </row>
    <row r="45" spans="1:17" x14ac:dyDescent="0.2">
      <c r="C45"/>
      <c r="D45"/>
      <c r="E45" s="16" t="s">
        <v>14</v>
      </c>
      <c r="F45" s="8">
        <v>200</v>
      </c>
      <c r="G45" s="14">
        <f t="shared" si="5"/>
        <v>430.36164593612466</v>
      </c>
      <c r="H45" s="8">
        <v>5000</v>
      </c>
      <c r="K45" s="26"/>
      <c r="L45" s="26"/>
      <c r="M45" s="26"/>
      <c r="N45" s="26"/>
      <c r="O45" s="26"/>
      <c r="P45" s="26"/>
      <c r="Q45" s="26"/>
    </row>
    <row r="46" spans="1:17" x14ac:dyDescent="0.2">
      <c r="E46" s="16" t="s">
        <v>15</v>
      </c>
      <c r="F46" s="8">
        <v>80</v>
      </c>
      <c r="G46" s="14">
        <f t="shared" si="5"/>
        <v>80</v>
      </c>
      <c r="H46" s="8">
        <v>5000</v>
      </c>
      <c r="K46" s="26"/>
      <c r="L46" s="26"/>
      <c r="M46" s="26"/>
      <c r="N46" s="26"/>
      <c r="O46" s="26"/>
      <c r="P46" s="26"/>
      <c r="Q46" s="26"/>
    </row>
    <row r="47" spans="1:17" x14ac:dyDescent="0.2">
      <c r="E47" s="16" t="s">
        <v>35</v>
      </c>
      <c r="F47" s="8">
        <v>70</v>
      </c>
      <c r="G47" s="14">
        <f t="shared" si="5"/>
        <v>70</v>
      </c>
      <c r="H47" s="8">
        <v>5000</v>
      </c>
      <c r="K47" s="26"/>
      <c r="L47" s="26"/>
      <c r="M47" s="26"/>
      <c r="N47" s="26"/>
      <c r="O47" s="26"/>
      <c r="P47" s="26"/>
      <c r="Q47" s="26"/>
    </row>
    <row r="48" spans="1:17" x14ac:dyDescent="0.2">
      <c r="E48" s="16" t="s">
        <v>36</v>
      </c>
      <c r="F48" s="8">
        <v>200</v>
      </c>
      <c r="G48" s="14">
        <f t="shared" si="5"/>
        <v>1608.9849965321148</v>
      </c>
      <c r="H48" s="8">
        <v>5000</v>
      </c>
      <c r="K48" s="26"/>
      <c r="L48" s="26"/>
      <c r="M48" s="26"/>
      <c r="N48" s="26"/>
      <c r="O48" s="26"/>
      <c r="P48" s="26"/>
      <c r="Q48" s="26"/>
    </row>
    <row r="49" spans="6:17" x14ac:dyDescent="0.2">
      <c r="K49" s="26"/>
      <c r="L49" s="26"/>
      <c r="M49" s="26"/>
      <c r="N49" s="26"/>
      <c r="O49" s="26"/>
      <c r="P49" s="26"/>
      <c r="Q49" s="26"/>
    </row>
    <row r="50" spans="6:17" x14ac:dyDescent="0.2">
      <c r="K50" s="26"/>
      <c r="L50" s="26"/>
      <c r="M50" s="26"/>
      <c r="N50" s="26"/>
      <c r="O50" s="26"/>
      <c r="P50" s="26"/>
      <c r="Q50" s="26"/>
    </row>
    <row r="51" spans="6:17" x14ac:dyDescent="0.2">
      <c r="K51" s="26"/>
      <c r="L51" s="26"/>
      <c r="M51" s="26"/>
      <c r="N51" s="26"/>
      <c r="O51" s="26"/>
      <c r="P51" s="26"/>
      <c r="Q51" s="26"/>
    </row>
    <row r="52" spans="6:17" x14ac:dyDescent="0.2">
      <c r="K52" s="26"/>
      <c r="L52" s="26"/>
      <c r="M52" s="26"/>
      <c r="N52" s="26"/>
      <c r="O52" s="26"/>
      <c r="P52" s="26"/>
      <c r="Q52" s="26"/>
    </row>
    <row r="53" spans="6:17" x14ac:dyDescent="0.2">
      <c r="K53" s="26"/>
      <c r="L53" s="26"/>
      <c r="M53" s="26"/>
      <c r="N53" s="26"/>
      <c r="O53" s="26"/>
      <c r="P53" s="26"/>
      <c r="Q53" s="26"/>
    </row>
    <row r="54" spans="6:17" x14ac:dyDescent="0.2">
      <c r="F54" s="19"/>
      <c r="H54" s="19"/>
      <c r="K54" s="26"/>
      <c r="L54" s="26"/>
      <c r="M54" s="26"/>
      <c r="N54" s="26"/>
      <c r="O54" s="26"/>
      <c r="P54" s="26"/>
      <c r="Q54" s="26"/>
    </row>
    <row r="55" spans="6:17" x14ac:dyDescent="0.2">
      <c r="F55" s="19"/>
      <c r="G55" s="19"/>
      <c r="H55" s="19"/>
      <c r="I55" s="19"/>
      <c r="K55" s="26"/>
      <c r="L55" s="26"/>
      <c r="M55" s="26"/>
      <c r="N55" s="26"/>
      <c r="O55" s="26"/>
      <c r="P55" s="26"/>
      <c r="Q55" s="26"/>
    </row>
    <row r="56" spans="6:17" x14ac:dyDescent="0.2">
      <c r="G56" s="10"/>
      <c r="I56" s="10"/>
      <c r="K56" s="26"/>
      <c r="L56" s="26"/>
      <c r="M56" s="26"/>
      <c r="N56" s="26"/>
      <c r="O56" s="26"/>
      <c r="P56" s="26"/>
      <c r="Q56" s="26"/>
    </row>
    <row r="57" spans="6:17" x14ac:dyDescent="0.2">
      <c r="G57" s="10"/>
      <c r="I57" s="10"/>
      <c r="K57" s="26"/>
      <c r="L57" s="26"/>
      <c r="M57" s="26"/>
      <c r="N57" s="26"/>
      <c r="O57" s="26"/>
      <c r="P57" s="26"/>
      <c r="Q57" s="26"/>
    </row>
    <row r="58" spans="6:17" x14ac:dyDescent="0.2">
      <c r="G58" s="10"/>
      <c r="I58" s="10"/>
      <c r="K58" s="27"/>
      <c r="L58" s="26"/>
      <c r="M58" s="26"/>
      <c r="N58" s="26"/>
      <c r="O58" s="26"/>
      <c r="P58" s="26"/>
      <c r="Q58" s="26"/>
    </row>
    <row r="59" spans="6:17" x14ac:dyDescent="0.2">
      <c r="G59" s="10"/>
      <c r="I59" s="10"/>
      <c r="K59" s="28"/>
      <c r="L59" s="28"/>
      <c r="M59" s="28"/>
      <c r="N59" s="26"/>
      <c r="O59" s="26"/>
      <c r="P59" s="26"/>
      <c r="Q59" s="26"/>
    </row>
    <row r="60" spans="6:17" x14ac:dyDescent="0.2">
      <c r="G60" s="10"/>
      <c r="I60" s="10"/>
      <c r="K60" s="26"/>
      <c r="L60" s="26"/>
      <c r="M60" s="26"/>
      <c r="N60" s="26"/>
      <c r="O60" s="26"/>
      <c r="P60" s="26"/>
      <c r="Q60" s="26"/>
    </row>
    <row r="61" spans="6:17" x14ac:dyDescent="0.2">
      <c r="G61" s="10"/>
      <c r="I61" s="10"/>
      <c r="K61" s="27"/>
      <c r="L61" s="26"/>
      <c r="M61" s="26"/>
      <c r="N61" s="26"/>
      <c r="O61" s="26"/>
      <c r="P61" s="26"/>
      <c r="Q61" s="26"/>
    </row>
    <row r="62" spans="6:17" x14ac:dyDescent="0.2">
      <c r="G62" s="10"/>
      <c r="I62" s="10"/>
      <c r="K62" s="25"/>
      <c r="L62" s="25"/>
      <c r="M62" s="25"/>
    </row>
    <row r="63" spans="6:17" x14ac:dyDescent="0.2">
      <c r="G63" s="10"/>
      <c r="I63" s="10"/>
    </row>
    <row r="64" spans="6:17" x14ac:dyDescent="0.2">
      <c r="G64" s="10"/>
      <c r="I64" s="10"/>
    </row>
    <row r="65" spans="7:9" x14ac:dyDescent="0.2">
      <c r="G65" s="10"/>
      <c r="I65" s="10"/>
    </row>
  </sheetData>
  <mergeCells count="2">
    <mergeCell ref="K59:M59"/>
    <mergeCell ref="K62:M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Singh (Student)</dc:creator>
  <cp:lastModifiedBy>Ashwin Joseph (Student)</cp:lastModifiedBy>
  <dcterms:created xsi:type="dcterms:W3CDTF">2023-12-02T04:48:58Z</dcterms:created>
  <dcterms:modified xsi:type="dcterms:W3CDTF">2023-12-06T23:37:50Z</dcterms:modified>
</cp:coreProperties>
</file>