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efaultThemeVersion="124226"/>
  <mc:AlternateContent xmlns:mc="http://schemas.openxmlformats.org/markup-compatibility/2006">
    <mc:Choice Requires="x15">
      <x15ac:absPath xmlns:x15ac="http://schemas.microsoft.com/office/spreadsheetml/2010/11/ac" url="/Users/rakshitkaushik/Desktop/"/>
    </mc:Choice>
  </mc:AlternateContent>
  <xr:revisionPtr revIDLastSave="0" documentId="8_{609DE049-F2CA-F644-B86F-9F8F55DBBD33}" xr6:coauthVersionLast="47" xr6:coauthVersionMax="47" xr10:uidLastSave="{00000000-0000-0000-0000-000000000000}"/>
  <bookViews>
    <workbookView xWindow="0" yWindow="0" windowWidth="33600" windowHeight="21000" firstSheet="1" activeTab="1" xr2:uid="{00000000-000D-0000-FFFF-FFFF00000000}"/>
  </bookViews>
  <sheets>
    <sheet name="Disclaimer" sheetId="2" r:id="rId1"/>
    <sheet name="Bank of England B'Sheet" sheetId="4" r:id="rId2"/>
    <sheet name="Chart - ratio to NGDP" sheetId="1" r:id="rId3"/>
    <sheet name="Sheet3"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32" i="1" l="1"/>
  <c r="F332" i="1"/>
  <c r="F265" i="1" l="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F264" i="1" l="1"/>
  <c r="R326" i="4"/>
  <c r="S326" i="4" s="1"/>
  <c r="R325" i="4"/>
  <c r="S325" i="4" s="1"/>
  <c r="R324" i="4"/>
  <c r="S324" i="4" s="1"/>
  <c r="R323" i="4"/>
  <c r="S323" i="4" s="1"/>
  <c r="R322" i="4"/>
  <c r="S322" i="4" s="1"/>
  <c r="R321" i="4"/>
  <c r="S321" i="4" s="1"/>
  <c r="R320" i="4"/>
  <c r="S320" i="4" s="1"/>
  <c r="R319" i="4"/>
  <c r="S319" i="4" s="1"/>
  <c r="S317" i="4"/>
  <c r="A277" i="4"/>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R274" i="4"/>
  <c r="S274" i="4" s="1"/>
  <c r="R273" i="4"/>
  <c r="S273" i="4" s="1"/>
  <c r="R272" i="4"/>
  <c r="S272" i="4" s="1"/>
  <c r="R271" i="4"/>
  <c r="S271" i="4" s="1"/>
  <c r="R270" i="4"/>
  <c r="S270" i="4" s="1"/>
  <c r="R269" i="4"/>
  <c r="S269" i="4" s="1"/>
  <c r="N269" i="4"/>
  <c r="R268" i="4"/>
  <c r="S268" i="4" s="1"/>
  <c r="R267" i="4"/>
  <c r="S267" i="4" s="1"/>
  <c r="R266" i="4"/>
  <c r="S266" i="4" s="1"/>
  <c r="R265" i="4"/>
  <c r="S265" i="4" s="1"/>
  <c r="S264" i="4"/>
  <c r="R264" i="4"/>
  <c r="R263" i="4"/>
  <c r="S263" i="4" s="1"/>
  <c r="R262" i="4"/>
  <c r="S262" i="4" s="1"/>
  <c r="R261" i="4"/>
  <c r="S261" i="4" s="1"/>
  <c r="R260" i="4"/>
  <c r="S260" i="4" s="1"/>
  <c r="R259" i="4"/>
  <c r="S259" i="4" s="1"/>
  <c r="R258" i="4"/>
  <c r="S258" i="4" s="1"/>
  <c r="R257" i="4"/>
  <c r="S257" i="4" s="1"/>
  <c r="R256" i="4"/>
  <c r="S256" i="4" s="1"/>
  <c r="R255" i="4"/>
  <c r="S255" i="4" s="1"/>
  <c r="R254" i="4"/>
  <c r="S254" i="4" s="1"/>
  <c r="R253" i="4"/>
  <c r="S253" i="4" s="1"/>
  <c r="R252" i="4"/>
  <c r="S252" i="4" s="1"/>
  <c r="R251" i="4"/>
  <c r="S251" i="4" s="1"/>
  <c r="R250" i="4"/>
  <c r="S250" i="4" s="1"/>
  <c r="R249" i="4"/>
  <c r="S249" i="4" s="1"/>
  <c r="R248" i="4"/>
  <c r="S248" i="4" s="1"/>
  <c r="R247" i="4"/>
  <c r="S247" i="4" s="1"/>
  <c r="R246" i="4"/>
  <c r="S246" i="4" s="1"/>
  <c r="R245" i="4"/>
  <c r="S245" i="4" s="1"/>
  <c r="R244" i="4"/>
  <c r="S244" i="4" s="1"/>
  <c r="R243" i="4"/>
  <c r="S243" i="4" s="1"/>
  <c r="S242" i="4"/>
  <c r="R242" i="4"/>
  <c r="R241" i="4"/>
  <c r="S241" i="4" s="1"/>
  <c r="R240" i="4"/>
  <c r="S240" i="4" s="1"/>
  <c r="R239" i="4"/>
  <c r="S239" i="4" s="1"/>
  <c r="R238" i="4"/>
  <c r="S238" i="4" s="1"/>
  <c r="R237" i="4"/>
  <c r="S237" i="4" s="1"/>
  <c r="R236" i="4"/>
  <c r="S236" i="4" s="1"/>
  <c r="R235" i="4"/>
  <c r="S235" i="4" s="1"/>
  <c r="R234" i="4"/>
  <c r="S234" i="4" s="1"/>
  <c r="R233" i="4"/>
  <c r="S233" i="4" s="1"/>
  <c r="R232" i="4"/>
  <c r="S232" i="4" s="1"/>
  <c r="R231" i="4"/>
  <c r="S231" i="4" s="1"/>
  <c r="R230" i="4"/>
  <c r="S230" i="4" s="1"/>
  <c r="R229" i="4"/>
  <c r="S229" i="4" s="1"/>
  <c r="R228" i="4"/>
  <c r="S228" i="4" s="1"/>
  <c r="R227" i="4"/>
  <c r="S227" i="4" s="1"/>
  <c r="S226" i="4"/>
  <c r="R226" i="4"/>
  <c r="R225" i="4"/>
  <c r="S225" i="4" s="1"/>
  <c r="R224" i="4"/>
  <c r="S224" i="4" s="1"/>
  <c r="R223" i="4"/>
  <c r="S223" i="4" s="1"/>
  <c r="R222" i="4"/>
  <c r="S222" i="4" s="1"/>
  <c r="R221" i="4"/>
  <c r="S221" i="4" s="1"/>
  <c r="R220" i="4"/>
  <c r="S220" i="4" s="1"/>
  <c r="R219" i="4"/>
  <c r="S219" i="4" s="1"/>
  <c r="R218" i="4"/>
  <c r="S218" i="4" s="1"/>
  <c r="R217" i="4"/>
  <c r="S217" i="4" s="1"/>
  <c r="R216" i="4"/>
  <c r="S216" i="4" s="1"/>
  <c r="R215" i="4"/>
  <c r="S215" i="4" s="1"/>
  <c r="R214" i="4"/>
  <c r="S214" i="4" s="1"/>
  <c r="R213" i="4"/>
  <c r="S213" i="4" s="1"/>
  <c r="R212" i="4"/>
  <c r="S212" i="4" s="1"/>
  <c r="R211" i="4"/>
  <c r="S211" i="4" s="1"/>
  <c r="S210" i="4"/>
  <c r="R210" i="4"/>
  <c r="R209" i="4"/>
  <c r="S209" i="4" s="1"/>
  <c r="R208" i="4"/>
  <c r="S208" i="4" s="1"/>
  <c r="R207" i="4"/>
  <c r="S207" i="4" s="1"/>
  <c r="R206" i="4"/>
  <c r="S206" i="4" s="1"/>
  <c r="R205" i="4"/>
  <c r="S205" i="4" s="1"/>
  <c r="R204" i="4"/>
  <c r="S204" i="4" s="1"/>
  <c r="R203" i="4"/>
  <c r="S203" i="4" s="1"/>
  <c r="R202" i="4"/>
  <c r="S202" i="4" s="1"/>
  <c r="R201" i="4"/>
  <c r="S201" i="4" s="1"/>
  <c r="R200" i="4"/>
  <c r="S200" i="4" s="1"/>
  <c r="R199" i="4"/>
  <c r="S199" i="4" s="1"/>
  <c r="R198" i="4"/>
  <c r="S198" i="4" s="1"/>
  <c r="R197" i="4"/>
  <c r="S197" i="4" s="1"/>
  <c r="R196" i="4"/>
  <c r="S196" i="4" s="1"/>
  <c r="R195" i="4"/>
  <c r="S195" i="4" s="1"/>
  <c r="S194" i="4"/>
  <c r="R194" i="4"/>
  <c r="R193" i="4"/>
  <c r="S193" i="4" s="1"/>
  <c r="R192" i="4"/>
  <c r="S192" i="4" s="1"/>
  <c r="R191" i="4"/>
  <c r="S191" i="4" s="1"/>
  <c r="R190" i="4"/>
  <c r="S190" i="4" s="1"/>
  <c r="R189" i="4"/>
  <c r="S189" i="4" s="1"/>
  <c r="R188" i="4"/>
  <c r="S188" i="4" s="1"/>
  <c r="R187" i="4"/>
  <c r="S187" i="4" s="1"/>
  <c r="R186" i="4"/>
  <c r="S186" i="4" s="1"/>
  <c r="R185" i="4"/>
  <c r="S185" i="4" s="1"/>
  <c r="R184" i="4"/>
  <c r="S184" i="4" s="1"/>
  <c r="R183" i="4"/>
  <c r="S183" i="4" s="1"/>
  <c r="R182" i="4"/>
  <c r="S182" i="4" s="1"/>
  <c r="R181" i="4"/>
  <c r="S181" i="4" s="1"/>
  <c r="R180" i="4"/>
  <c r="S180" i="4" s="1"/>
  <c r="R179" i="4"/>
  <c r="S179" i="4" s="1"/>
  <c r="S178" i="4"/>
  <c r="R178" i="4"/>
  <c r="R177" i="4"/>
  <c r="S177" i="4" s="1"/>
  <c r="R176" i="4"/>
  <c r="S176" i="4" s="1"/>
  <c r="R175" i="4"/>
  <c r="S175" i="4" s="1"/>
  <c r="R174" i="4"/>
  <c r="S174" i="4" s="1"/>
  <c r="R173" i="4"/>
  <c r="S173" i="4" s="1"/>
  <c r="R172" i="4"/>
  <c r="S172" i="4" s="1"/>
  <c r="R171" i="4"/>
  <c r="S171" i="4" s="1"/>
  <c r="R170" i="4"/>
  <c r="S170" i="4" s="1"/>
  <c r="R169" i="4"/>
  <c r="S169" i="4" s="1"/>
  <c r="R168" i="4"/>
  <c r="S168" i="4" s="1"/>
  <c r="R167" i="4"/>
  <c r="S167" i="4" s="1"/>
  <c r="R166" i="4"/>
  <c r="S166" i="4" s="1"/>
  <c r="R165" i="4"/>
  <c r="S165" i="4" s="1"/>
  <c r="R164" i="4"/>
  <c r="S164" i="4" s="1"/>
  <c r="R163" i="4"/>
  <c r="S163" i="4" s="1"/>
  <c r="S162" i="4"/>
  <c r="R162" i="4"/>
  <c r="R161" i="4"/>
  <c r="S161" i="4" s="1"/>
  <c r="R160" i="4"/>
  <c r="S160" i="4" s="1"/>
  <c r="R159" i="4"/>
  <c r="S159" i="4" s="1"/>
  <c r="R158" i="4"/>
  <c r="S158" i="4" s="1"/>
  <c r="R157" i="4"/>
  <c r="S157" i="4" s="1"/>
  <c r="R156" i="4"/>
  <c r="S156" i="4" s="1"/>
  <c r="R155" i="4"/>
  <c r="S155" i="4" s="1"/>
  <c r="R154" i="4"/>
  <c r="S154" i="4" s="1"/>
  <c r="R153" i="4"/>
  <c r="S153" i="4" s="1"/>
  <c r="R152" i="4"/>
  <c r="S152" i="4" s="1"/>
  <c r="R151" i="4"/>
  <c r="S151" i="4" s="1"/>
  <c r="R150" i="4"/>
  <c r="S150" i="4" s="1"/>
  <c r="R149" i="4"/>
  <c r="S149" i="4" s="1"/>
  <c r="R148" i="4"/>
  <c r="S148" i="4" s="1"/>
  <c r="R147" i="4"/>
  <c r="S147" i="4" s="1"/>
  <c r="S146" i="4"/>
  <c r="R146" i="4"/>
  <c r="R145" i="4"/>
  <c r="S145" i="4" s="1"/>
  <c r="R144" i="4"/>
  <c r="S144" i="4" s="1"/>
  <c r="R143" i="4"/>
  <c r="S143" i="4" s="1"/>
  <c r="R142" i="4"/>
  <c r="S142" i="4" s="1"/>
  <c r="R141" i="4"/>
  <c r="S141" i="4" s="1"/>
  <c r="R140" i="4"/>
  <c r="S140" i="4" s="1"/>
  <c r="R139" i="4"/>
  <c r="S139" i="4" s="1"/>
  <c r="R138" i="4"/>
  <c r="S138" i="4" s="1"/>
  <c r="R137" i="4"/>
  <c r="S137" i="4" s="1"/>
  <c r="R136" i="4"/>
  <c r="S136" i="4" s="1"/>
  <c r="R135" i="4"/>
  <c r="S135" i="4" s="1"/>
  <c r="R134" i="4"/>
  <c r="S134" i="4" s="1"/>
  <c r="R133" i="4"/>
  <c r="S133" i="4" s="1"/>
  <c r="R132" i="4"/>
  <c r="S132" i="4" s="1"/>
  <c r="R131" i="4"/>
  <c r="S131" i="4" s="1"/>
  <c r="S130" i="4"/>
  <c r="R130" i="4"/>
  <c r="R129" i="4"/>
  <c r="S129" i="4" s="1"/>
  <c r="R128" i="4"/>
  <c r="S128" i="4" s="1"/>
  <c r="R127" i="4"/>
  <c r="S127" i="4" s="1"/>
  <c r="R126" i="4"/>
  <c r="S126" i="4" s="1"/>
  <c r="R125" i="4"/>
  <c r="S125" i="4" s="1"/>
  <c r="R124" i="4"/>
  <c r="S124" i="4" s="1"/>
  <c r="R123" i="4"/>
  <c r="S123" i="4" s="1"/>
  <c r="R122" i="4"/>
  <c r="S122" i="4" s="1"/>
  <c r="R121" i="4"/>
  <c r="S121" i="4" s="1"/>
  <c r="R120" i="4"/>
  <c r="S120" i="4" s="1"/>
  <c r="R119" i="4"/>
  <c r="S119" i="4" s="1"/>
  <c r="R118" i="4"/>
  <c r="S118" i="4" s="1"/>
  <c r="R117" i="4"/>
  <c r="S117" i="4" s="1"/>
  <c r="R116" i="4"/>
  <c r="S116" i="4" s="1"/>
  <c r="R115" i="4"/>
  <c r="S115" i="4" s="1"/>
  <c r="S114" i="4"/>
  <c r="R114" i="4"/>
  <c r="R113" i="4"/>
  <c r="S113" i="4" s="1"/>
  <c r="R112" i="4"/>
  <c r="S112" i="4" s="1"/>
  <c r="R111" i="4"/>
  <c r="S111" i="4" s="1"/>
  <c r="R110" i="4"/>
  <c r="S110" i="4" s="1"/>
  <c r="R109" i="4"/>
  <c r="S109" i="4" s="1"/>
  <c r="R108" i="4"/>
  <c r="S108" i="4" s="1"/>
  <c r="R107" i="4"/>
  <c r="S107" i="4" s="1"/>
  <c r="R106" i="4"/>
  <c r="S106" i="4" s="1"/>
  <c r="R105" i="4"/>
  <c r="S105" i="4" s="1"/>
  <c r="R104" i="4"/>
  <c r="S104" i="4" s="1"/>
  <c r="R103" i="4"/>
  <c r="S103" i="4" s="1"/>
  <c r="R102" i="4"/>
  <c r="S102" i="4" s="1"/>
  <c r="R101" i="4"/>
  <c r="S101" i="4" s="1"/>
  <c r="R100" i="4"/>
  <c r="S100" i="4" s="1"/>
  <c r="R99" i="4"/>
  <c r="S99" i="4" s="1"/>
  <c r="S98" i="4"/>
  <c r="R98" i="4"/>
  <c r="R97" i="4"/>
  <c r="S97" i="4" s="1"/>
  <c r="R96" i="4"/>
  <c r="S96" i="4" s="1"/>
  <c r="R95" i="4"/>
  <c r="S95" i="4" s="1"/>
  <c r="S94" i="4"/>
  <c r="R94" i="4"/>
  <c r="R93" i="4"/>
  <c r="S93" i="4" s="1"/>
  <c r="R92" i="4"/>
  <c r="S92" i="4" s="1"/>
  <c r="R91" i="4"/>
  <c r="S91" i="4" s="1"/>
  <c r="S90" i="4"/>
  <c r="R90" i="4"/>
  <c r="R89" i="4"/>
  <c r="S89" i="4" s="1"/>
  <c r="R88" i="4"/>
  <c r="S88" i="4" s="1"/>
  <c r="R87" i="4"/>
  <c r="S87" i="4" s="1"/>
  <c r="S86" i="4"/>
  <c r="R86" i="4"/>
  <c r="R85" i="4"/>
  <c r="S85" i="4" s="1"/>
  <c r="R84" i="4"/>
  <c r="S84" i="4" s="1"/>
  <c r="R83" i="4"/>
  <c r="S83" i="4" s="1"/>
  <c r="S82" i="4"/>
  <c r="R81" i="4"/>
  <c r="S81" i="4" s="1"/>
  <c r="R80" i="4"/>
  <c r="S80" i="4" s="1"/>
  <c r="R79" i="4"/>
  <c r="S79" i="4" s="1"/>
  <c r="R78" i="4"/>
  <c r="S78" i="4" s="1"/>
  <c r="R77" i="4"/>
  <c r="S77" i="4" s="1"/>
  <c r="R76" i="4"/>
  <c r="S76" i="4" s="1"/>
  <c r="R75" i="4"/>
  <c r="S75" i="4" s="1"/>
  <c r="R74" i="4"/>
  <c r="S74" i="4" s="1"/>
  <c r="S73" i="4"/>
  <c r="R72" i="4"/>
  <c r="S72" i="4" s="1"/>
  <c r="R71" i="4"/>
  <c r="S71" i="4" s="1"/>
  <c r="R70" i="4"/>
  <c r="S70" i="4" s="1"/>
  <c r="R69" i="4"/>
  <c r="S69" i="4" s="1"/>
  <c r="R68" i="4"/>
  <c r="S68" i="4" s="1"/>
  <c r="R67" i="4"/>
  <c r="S67" i="4" s="1"/>
  <c r="R66" i="4"/>
  <c r="S66" i="4" s="1"/>
  <c r="R65" i="4"/>
  <c r="S65" i="4" s="1"/>
  <c r="R64" i="4"/>
  <c r="S64" i="4" s="1"/>
  <c r="R63" i="4"/>
  <c r="S63" i="4" s="1"/>
  <c r="R62" i="4"/>
  <c r="S62" i="4" s="1"/>
  <c r="R61" i="4"/>
  <c r="S61" i="4" s="1"/>
  <c r="R60" i="4"/>
  <c r="S60" i="4" s="1"/>
  <c r="R59" i="4"/>
  <c r="S59" i="4" s="1"/>
  <c r="R58" i="4"/>
  <c r="S58" i="4" s="1"/>
  <c r="R57" i="4"/>
  <c r="S57" i="4" s="1"/>
  <c r="R56" i="4"/>
  <c r="S56" i="4" s="1"/>
  <c r="R55" i="4"/>
  <c r="S55" i="4" s="1"/>
  <c r="R54" i="4"/>
  <c r="S54" i="4" s="1"/>
  <c r="R53" i="4"/>
  <c r="S53" i="4" s="1"/>
  <c r="R52" i="4"/>
  <c r="S52" i="4" s="1"/>
  <c r="R51" i="4"/>
  <c r="S51" i="4" s="1"/>
  <c r="R50" i="4"/>
  <c r="S50" i="4" s="1"/>
  <c r="R49" i="4"/>
  <c r="S49" i="4" s="1"/>
  <c r="R48" i="4"/>
  <c r="S48" i="4" s="1"/>
  <c r="R47" i="4"/>
  <c r="S47" i="4" s="1"/>
  <c r="R46" i="4"/>
  <c r="S46" i="4" s="1"/>
  <c r="R45" i="4"/>
  <c r="S45" i="4" s="1"/>
  <c r="R44" i="4"/>
  <c r="S44" i="4" s="1"/>
  <c r="R43" i="4"/>
  <c r="S43" i="4" s="1"/>
  <c r="R42" i="4"/>
  <c r="S42" i="4" s="1"/>
  <c r="R41" i="4"/>
  <c r="S41" i="4" s="1"/>
  <c r="R40" i="4"/>
  <c r="S40" i="4" s="1"/>
  <c r="R39" i="4"/>
  <c r="S39" i="4" s="1"/>
  <c r="R38" i="4"/>
  <c r="S38" i="4" s="1"/>
  <c r="R37" i="4"/>
  <c r="S37" i="4" s="1"/>
  <c r="R36" i="4"/>
  <c r="S36" i="4" s="1"/>
  <c r="R35" i="4"/>
  <c r="S35" i="4" s="1"/>
  <c r="R34" i="4"/>
  <c r="S34" i="4" s="1"/>
  <c r="R33" i="4"/>
  <c r="S33" i="4" s="1"/>
  <c r="R32" i="4"/>
  <c r="S32" i="4" s="1"/>
  <c r="R31" i="4"/>
  <c r="S31" i="4" s="1"/>
  <c r="R30" i="4"/>
  <c r="S30" i="4" s="1"/>
  <c r="R29" i="4"/>
  <c r="S29" i="4" s="1"/>
  <c r="R28" i="4"/>
  <c r="S28" i="4" s="1"/>
  <c r="R27" i="4"/>
  <c r="S27" i="4" s="1"/>
  <c r="R26" i="4"/>
  <c r="S26" i="4" s="1"/>
  <c r="R25" i="4"/>
  <c r="S25" i="4" s="1"/>
  <c r="R24" i="4"/>
  <c r="S24" i="4" s="1"/>
  <c r="R23" i="4"/>
  <c r="S23" i="4" s="1"/>
  <c r="R22" i="4"/>
  <c r="S22" i="4" s="1"/>
  <c r="R21" i="4"/>
  <c r="S21" i="4" s="1"/>
  <c r="R20" i="4"/>
  <c r="S20" i="4" s="1"/>
  <c r="R19" i="4"/>
  <c r="S19" i="4" s="1"/>
  <c r="R18" i="4"/>
  <c r="S18" i="4" s="1"/>
  <c r="R17" i="4"/>
  <c r="S17" i="4" s="1"/>
  <c r="R16" i="4"/>
  <c r="S16" i="4" s="1"/>
  <c r="R15" i="4"/>
  <c r="S15" i="4" s="1"/>
  <c r="R14" i="4"/>
  <c r="S14" i="4" s="1"/>
  <c r="R13" i="4"/>
  <c r="S13" i="4" s="1"/>
  <c r="R12" i="4"/>
  <c r="S12" i="4" s="1"/>
  <c r="R11" i="4"/>
  <c r="S11" i="4" s="1"/>
  <c r="R10" i="4"/>
  <c r="S10" i="4" s="1"/>
  <c r="R9" i="4"/>
  <c r="S9" i="4" s="1"/>
  <c r="R8" i="4"/>
  <c r="S8" i="4" s="1"/>
  <c r="R7" i="4"/>
  <c r="S7" i="4" s="1"/>
  <c r="R6" i="4"/>
  <c r="S6" i="4" s="1"/>
  <c r="R5" i="4"/>
  <c r="S5" i="4" s="1"/>
  <c r="R4" i="4"/>
  <c r="S4" i="4" s="1"/>
  <c r="F263" i="1" l="1"/>
  <c r="E263" i="1"/>
  <c r="R289" i="4"/>
  <c r="R293" i="4"/>
  <c r="S293" i="4" s="1"/>
  <c r="R305" i="4"/>
  <c r="S305" i="4" s="1"/>
  <c r="R309" i="4"/>
  <c r="S309" i="4" s="1"/>
  <c r="S289" i="4"/>
  <c r="R284" i="4"/>
  <c r="S284" i="4" s="1"/>
  <c r="R300" i="4"/>
  <c r="S300" i="4" s="1"/>
  <c r="R316" i="4"/>
  <c r="S316" i="4" s="1"/>
  <c r="K277" i="4"/>
  <c r="K278" i="4" s="1"/>
  <c r="K279" i="4" s="1"/>
  <c r="R279" i="4" s="1"/>
  <c r="S279" i="4" s="1"/>
  <c r="R283" i="4"/>
  <c r="S283" i="4" s="1"/>
  <c r="R287" i="4"/>
  <c r="S287" i="4" s="1"/>
  <c r="R299" i="4"/>
  <c r="S299" i="4" s="1"/>
  <c r="R303" i="4"/>
  <c r="S303" i="4" s="1"/>
  <c r="R315" i="4"/>
  <c r="S315" i="4" s="1"/>
  <c r="R290" i="4"/>
  <c r="S290" i="4" s="1"/>
  <c r="R306" i="4"/>
  <c r="S306" i="4" s="1"/>
  <c r="R281" i="4"/>
  <c r="S281" i="4" s="1"/>
  <c r="R282" i="4"/>
  <c r="S282" i="4" s="1"/>
  <c r="R292" i="4"/>
  <c r="S292" i="4" s="1"/>
  <c r="R297" i="4"/>
  <c r="S297" i="4" s="1"/>
  <c r="R298" i="4"/>
  <c r="S298" i="4" s="1"/>
  <c r="R308" i="4"/>
  <c r="S308" i="4" s="1"/>
  <c r="R313" i="4"/>
  <c r="S313" i="4" s="1"/>
  <c r="R314" i="4"/>
  <c r="S314" i="4" s="1"/>
  <c r="R285" i="4"/>
  <c r="S285" i="4" s="1"/>
  <c r="R291" i="4"/>
  <c r="S291" i="4" s="1"/>
  <c r="R295" i="4"/>
  <c r="S295" i="4" s="1"/>
  <c r="R301" i="4"/>
  <c r="S301" i="4" s="1"/>
  <c r="R307" i="4"/>
  <c r="S307" i="4" s="1"/>
  <c r="R311" i="4"/>
  <c r="S311" i="4" s="1"/>
  <c r="R280" i="4"/>
  <c r="S280" i="4" s="1"/>
  <c r="R288" i="4"/>
  <c r="S288" i="4" s="1"/>
  <c r="R296" i="4"/>
  <c r="S296" i="4" s="1"/>
  <c r="R304" i="4"/>
  <c r="S304" i="4" s="1"/>
  <c r="R312" i="4"/>
  <c r="S312" i="4" s="1"/>
  <c r="R278" i="4"/>
  <c r="S278" i="4" s="1"/>
  <c r="R286" i="4"/>
  <c r="S286" i="4" s="1"/>
  <c r="R294" i="4"/>
  <c r="S294" i="4" s="1"/>
  <c r="R302" i="4"/>
  <c r="S302" i="4" s="1"/>
  <c r="R310" i="4"/>
  <c r="S310" i="4" s="1"/>
  <c r="F262" i="1" l="1"/>
  <c r="E262" i="1"/>
  <c r="R277" i="4"/>
  <c r="S277" i="4" s="1"/>
  <c r="R276" i="4"/>
  <c r="S276" i="4" s="1"/>
  <c r="F261" i="1" l="1"/>
  <c r="E261" i="1"/>
  <c r="F260" i="1" l="1"/>
  <c r="E260" i="1"/>
  <c r="F259" i="1" l="1"/>
  <c r="E259" i="1"/>
  <c r="F258" i="1" l="1"/>
  <c r="E258" i="1"/>
  <c r="F257" i="1" l="1"/>
  <c r="E257" i="1"/>
  <c r="F256" i="1" l="1"/>
  <c r="E256" i="1"/>
  <c r="F255" i="1" l="1"/>
  <c r="E255" i="1"/>
  <c r="F254" i="1" l="1"/>
  <c r="E254" i="1"/>
  <c r="F253" i="1" l="1"/>
  <c r="E253" i="1"/>
  <c r="F252" i="1" l="1"/>
  <c r="E252" i="1"/>
  <c r="F251" i="1" l="1"/>
  <c r="E251" i="1"/>
  <c r="F250" i="1" l="1"/>
  <c r="E250" i="1"/>
  <c r="F249" i="1" l="1"/>
  <c r="E249" i="1"/>
  <c r="F248" i="1" l="1"/>
  <c r="E248" i="1"/>
  <c r="F247" i="1" l="1"/>
  <c r="E247" i="1"/>
  <c r="F246" i="1" l="1"/>
  <c r="E246" i="1"/>
  <c r="F245" i="1" l="1"/>
  <c r="E245" i="1"/>
  <c r="F244" i="1" l="1"/>
  <c r="E244" i="1"/>
  <c r="F243" i="1" l="1"/>
  <c r="E243" i="1"/>
  <c r="F242" i="1" l="1"/>
  <c r="E242" i="1"/>
  <c r="F241" i="1" l="1"/>
  <c r="E241" i="1"/>
  <c r="F240" i="1" l="1"/>
  <c r="E240" i="1"/>
  <c r="F239" i="1" l="1"/>
  <c r="E239" i="1"/>
  <c r="F238" i="1" l="1"/>
  <c r="E238" i="1"/>
  <c r="F237" i="1" l="1"/>
  <c r="E237" i="1"/>
  <c r="F236" i="1" l="1"/>
  <c r="E236" i="1"/>
  <c r="F235" i="1" l="1"/>
  <c r="E235" i="1"/>
  <c r="F234" i="1" l="1"/>
  <c r="E234" i="1"/>
  <c r="F233" i="1" l="1"/>
  <c r="E233" i="1"/>
  <c r="F232" i="1" l="1"/>
  <c r="E232" i="1"/>
  <c r="E231" i="1" l="1"/>
  <c r="E230" i="1" l="1"/>
  <c r="F231" i="1"/>
  <c r="F230" i="1" l="1"/>
  <c r="E229" i="1"/>
  <c r="E228" i="1" l="1"/>
  <c r="F229" i="1"/>
  <c r="F228" i="1" l="1"/>
  <c r="E227" i="1"/>
  <c r="E226" i="1" l="1"/>
  <c r="F227" i="1"/>
  <c r="F226" i="1" l="1"/>
  <c r="E225" i="1"/>
  <c r="E224" i="1" l="1"/>
  <c r="F225" i="1"/>
  <c r="F224" i="1" l="1"/>
  <c r="E223" i="1"/>
  <c r="E222" i="1" l="1"/>
  <c r="F223" i="1"/>
  <c r="F222" i="1" l="1"/>
  <c r="E221" i="1"/>
  <c r="E220" i="1" l="1"/>
  <c r="F221" i="1"/>
  <c r="F220" i="1" l="1"/>
  <c r="E219" i="1"/>
  <c r="E218" i="1" l="1"/>
  <c r="F219" i="1"/>
  <c r="F218" i="1" l="1"/>
  <c r="E217" i="1"/>
  <c r="E216" i="1" l="1"/>
  <c r="F217" i="1"/>
  <c r="F216" i="1" l="1"/>
  <c r="E215" i="1"/>
  <c r="E214" i="1" l="1"/>
  <c r="F215" i="1"/>
  <c r="F214" i="1" l="1"/>
  <c r="E213" i="1"/>
  <c r="E212" i="1" l="1"/>
  <c r="F213" i="1"/>
  <c r="F212" i="1" l="1"/>
  <c r="E211" i="1"/>
  <c r="F211" i="1" l="1"/>
  <c r="E210" i="1"/>
  <c r="E209" i="1" l="1"/>
  <c r="F210" i="1"/>
  <c r="F209" i="1" l="1"/>
  <c r="E208" i="1"/>
  <c r="E207" i="1" l="1"/>
  <c r="F208" i="1"/>
  <c r="F207" i="1" l="1"/>
  <c r="E206" i="1"/>
  <c r="E205" i="1" l="1"/>
  <c r="F206" i="1"/>
  <c r="F205" i="1" l="1"/>
  <c r="E204" i="1"/>
  <c r="E203" i="1" l="1"/>
  <c r="F204" i="1"/>
  <c r="F203" i="1" l="1"/>
  <c r="E202" i="1"/>
  <c r="E201" i="1" l="1"/>
  <c r="F202" i="1"/>
  <c r="F201" i="1" l="1"/>
  <c r="E200" i="1"/>
  <c r="E199" i="1" l="1"/>
  <c r="F200" i="1"/>
  <c r="F199" i="1" l="1"/>
  <c r="E198" i="1"/>
  <c r="E197" i="1" l="1"/>
  <c r="F198" i="1"/>
  <c r="F197" i="1" l="1"/>
  <c r="E196" i="1"/>
  <c r="E195" i="1" l="1"/>
  <c r="F196" i="1"/>
  <c r="F195" i="1" l="1"/>
  <c r="E194" i="1"/>
  <c r="E193" i="1" l="1"/>
  <c r="F194" i="1"/>
  <c r="F193" i="1" l="1"/>
  <c r="E192" i="1"/>
  <c r="E191" i="1" l="1"/>
  <c r="F192" i="1"/>
  <c r="F191" i="1" l="1"/>
  <c r="E190" i="1"/>
  <c r="E189" i="1" l="1"/>
  <c r="F190" i="1"/>
  <c r="F189" i="1" l="1"/>
  <c r="E188" i="1"/>
  <c r="E187" i="1" l="1"/>
  <c r="F188" i="1"/>
  <c r="F187" i="1" l="1"/>
  <c r="E186" i="1"/>
  <c r="E185" i="1" l="1"/>
  <c r="F186" i="1"/>
  <c r="F185" i="1" l="1"/>
  <c r="E184" i="1"/>
  <c r="E183" i="1" l="1"/>
  <c r="F184" i="1"/>
  <c r="F183" i="1" l="1"/>
  <c r="E182" i="1"/>
  <c r="E181" i="1" l="1"/>
  <c r="F182" i="1"/>
  <c r="F181" i="1" l="1"/>
  <c r="E180" i="1"/>
  <c r="F180" i="1" l="1"/>
  <c r="E179" i="1"/>
  <c r="E178" i="1" l="1"/>
  <c r="F179" i="1"/>
  <c r="E177" i="1" l="1"/>
  <c r="F178" i="1"/>
  <c r="E176" i="1" l="1"/>
  <c r="F177" i="1"/>
  <c r="E175" i="1" l="1"/>
  <c r="F176" i="1"/>
  <c r="E174" i="1" l="1"/>
  <c r="F175" i="1"/>
  <c r="E173" i="1" l="1"/>
  <c r="F174" i="1"/>
  <c r="F173" i="1" l="1"/>
  <c r="E172" i="1"/>
  <c r="E171" i="1" l="1"/>
  <c r="F172" i="1"/>
  <c r="F171" i="1" l="1"/>
  <c r="E170" i="1"/>
  <c r="F170" i="1" l="1"/>
  <c r="E169" i="1"/>
  <c r="F169" i="1" l="1"/>
  <c r="E168" i="1"/>
  <c r="F168" i="1" l="1"/>
  <c r="E167" i="1"/>
  <c r="F167" i="1" l="1"/>
  <c r="E166" i="1"/>
  <c r="F166" i="1" l="1"/>
  <c r="E165" i="1"/>
  <c r="F165" i="1" l="1"/>
  <c r="E164" i="1"/>
  <c r="F164" i="1" l="1"/>
  <c r="E163" i="1"/>
  <c r="F163" i="1" l="1"/>
  <c r="E162" i="1"/>
  <c r="E161" i="1" l="1"/>
  <c r="F162" i="1"/>
  <c r="F161" i="1" l="1"/>
  <c r="E160" i="1"/>
  <c r="F160" i="1" l="1"/>
  <c r="E159" i="1"/>
  <c r="F159" i="1" l="1"/>
  <c r="E158" i="1"/>
  <c r="E157" i="1" l="1"/>
  <c r="F158" i="1"/>
  <c r="F157" i="1" l="1"/>
  <c r="E156" i="1"/>
  <c r="E155" i="1" l="1"/>
  <c r="F156" i="1"/>
  <c r="F155" i="1" l="1"/>
  <c r="E154" i="1"/>
  <c r="E153" i="1" l="1"/>
  <c r="F154" i="1"/>
  <c r="F153" i="1" l="1"/>
  <c r="E152" i="1"/>
  <c r="E151" i="1" l="1"/>
  <c r="F152" i="1"/>
  <c r="F151" i="1" l="1"/>
  <c r="E150" i="1"/>
  <c r="E149" i="1" l="1"/>
  <c r="F150" i="1"/>
  <c r="F149" i="1" l="1"/>
  <c r="E148" i="1"/>
  <c r="E147" i="1" l="1"/>
  <c r="F148" i="1"/>
  <c r="F147" i="1" l="1"/>
  <c r="E146" i="1"/>
  <c r="E145" i="1" l="1"/>
  <c r="F146" i="1"/>
  <c r="F145" i="1" l="1"/>
  <c r="E144" i="1"/>
  <c r="E143" i="1" l="1"/>
  <c r="F144" i="1"/>
  <c r="F143" i="1" l="1"/>
  <c r="E142" i="1"/>
  <c r="E141" i="1" l="1"/>
  <c r="F142" i="1"/>
  <c r="F141" i="1" l="1"/>
  <c r="E140" i="1"/>
  <c r="E139" i="1" l="1"/>
  <c r="F140" i="1"/>
  <c r="F139" i="1" l="1"/>
  <c r="E138" i="1"/>
  <c r="E137" i="1" l="1"/>
  <c r="F138" i="1"/>
  <c r="F137" i="1" l="1"/>
  <c r="E136" i="1"/>
  <c r="E135" i="1" l="1"/>
  <c r="F136" i="1"/>
  <c r="F135" i="1" l="1"/>
  <c r="E134" i="1"/>
  <c r="E133" i="1" l="1"/>
  <c r="F134" i="1"/>
  <c r="F133" i="1" l="1"/>
  <c r="E132" i="1"/>
  <c r="E131" i="1" l="1"/>
  <c r="F132" i="1"/>
  <c r="F131" i="1" l="1"/>
  <c r="E130" i="1"/>
  <c r="E129" i="1" l="1"/>
  <c r="F130" i="1"/>
  <c r="F129" i="1" l="1"/>
  <c r="E128" i="1"/>
  <c r="E127" i="1" l="1"/>
  <c r="F128" i="1"/>
  <c r="F127" i="1" l="1"/>
  <c r="E126" i="1"/>
  <c r="E125" i="1" l="1"/>
  <c r="F126" i="1"/>
  <c r="F125" i="1" l="1"/>
  <c r="E124" i="1"/>
  <c r="E123" i="1" l="1"/>
  <c r="F124" i="1"/>
  <c r="F123" i="1" l="1"/>
  <c r="E122" i="1"/>
  <c r="E121" i="1" l="1"/>
  <c r="F122" i="1"/>
  <c r="F121" i="1" l="1"/>
  <c r="E120" i="1"/>
  <c r="E119" i="1" l="1"/>
  <c r="F120" i="1"/>
  <c r="F119" i="1" l="1"/>
  <c r="E118" i="1"/>
  <c r="E117" i="1" l="1"/>
  <c r="F118" i="1"/>
  <c r="F117" i="1" l="1"/>
  <c r="E116" i="1"/>
  <c r="E115" i="1" l="1"/>
  <c r="F116" i="1"/>
  <c r="F115" i="1" l="1"/>
  <c r="E114" i="1"/>
  <c r="E113" i="1" l="1"/>
  <c r="F114" i="1"/>
  <c r="F113" i="1" l="1"/>
  <c r="E112" i="1"/>
  <c r="E111" i="1" l="1"/>
  <c r="F112" i="1"/>
  <c r="F111" i="1" l="1"/>
  <c r="E110" i="1"/>
  <c r="E109" i="1" l="1"/>
  <c r="F110" i="1"/>
  <c r="F109" i="1" l="1"/>
  <c r="E108" i="1"/>
  <c r="E107" i="1" l="1"/>
  <c r="F108" i="1"/>
  <c r="F107" i="1" l="1"/>
  <c r="E106" i="1"/>
  <c r="E105" i="1" l="1"/>
  <c r="F106" i="1"/>
  <c r="F105" i="1" l="1"/>
  <c r="E104" i="1"/>
  <c r="E103" i="1" l="1"/>
  <c r="F104" i="1"/>
  <c r="F103" i="1" l="1"/>
  <c r="E102" i="1"/>
  <c r="E101" i="1" l="1"/>
  <c r="F102" i="1"/>
  <c r="F101" i="1" l="1"/>
  <c r="E100" i="1"/>
  <c r="E99" i="1" l="1"/>
  <c r="F100" i="1"/>
  <c r="F99" i="1" l="1"/>
  <c r="E98" i="1"/>
  <c r="E97" i="1" l="1"/>
  <c r="F98" i="1"/>
  <c r="F97" i="1" l="1"/>
  <c r="E96" i="1"/>
  <c r="E95" i="1" l="1"/>
  <c r="F96" i="1"/>
  <c r="F95" i="1" l="1"/>
  <c r="E94" i="1"/>
  <c r="E93" i="1" l="1"/>
  <c r="F94" i="1"/>
  <c r="F93" i="1" l="1"/>
  <c r="E92" i="1"/>
  <c r="E90" i="1" l="1"/>
  <c r="F92" i="1"/>
  <c r="F90" i="1" l="1"/>
  <c r="E89" i="1"/>
  <c r="E88" i="1" l="1"/>
  <c r="F89" i="1"/>
  <c r="F88" i="1" l="1"/>
  <c r="E87" i="1"/>
  <c r="E86" i="1" l="1"/>
  <c r="F87" i="1"/>
  <c r="F86" i="1" l="1"/>
  <c r="E85" i="1"/>
  <c r="E84" i="1" l="1"/>
  <c r="F85" i="1"/>
  <c r="F84" i="1" l="1"/>
  <c r="E83" i="1"/>
  <c r="E81" i="1" l="1"/>
  <c r="F83" i="1"/>
  <c r="F81" i="1" l="1"/>
  <c r="E80" i="1"/>
  <c r="E79" i="1" l="1"/>
  <c r="F80" i="1"/>
  <c r="F79" i="1" l="1"/>
  <c r="E78" i="1"/>
  <c r="E77" i="1" l="1"/>
  <c r="F78" i="1"/>
  <c r="F77" i="1" l="1"/>
  <c r="E76" i="1"/>
  <c r="E75" i="1" l="1"/>
  <c r="F76" i="1"/>
  <c r="F75" i="1" l="1"/>
  <c r="E74" i="1"/>
  <c r="E73" i="1" l="1"/>
  <c r="F74" i="1"/>
  <c r="F73" i="1" l="1"/>
  <c r="E72" i="1"/>
  <c r="E71" i="1" l="1"/>
  <c r="F72" i="1"/>
  <c r="F71" i="1" l="1"/>
  <c r="E70" i="1"/>
  <c r="E69" i="1" l="1"/>
  <c r="F70" i="1"/>
  <c r="F69" i="1" l="1"/>
  <c r="E68" i="1"/>
  <c r="E67" i="1" l="1"/>
  <c r="F68" i="1"/>
  <c r="F67" i="1" l="1"/>
  <c r="E66" i="1"/>
  <c r="E65" i="1" l="1"/>
  <c r="F66" i="1"/>
  <c r="F65" i="1" l="1"/>
  <c r="E64" i="1"/>
  <c r="E63" i="1" l="1"/>
  <c r="F64" i="1"/>
  <c r="F63" i="1" l="1"/>
  <c r="E62" i="1"/>
  <c r="E61" i="1" l="1"/>
  <c r="F62" i="1"/>
  <c r="F61" i="1" l="1"/>
  <c r="E60" i="1"/>
  <c r="E59" i="1" l="1"/>
  <c r="F60" i="1"/>
  <c r="F59" i="1" l="1"/>
  <c r="E58" i="1"/>
  <c r="E57" i="1" l="1"/>
  <c r="F58" i="1"/>
  <c r="F57" i="1" l="1"/>
  <c r="E56" i="1"/>
  <c r="E55" i="1" l="1"/>
  <c r="F56" i="1"/>
  <c r="F55" i="1" l="1"/>
  <c r="E54" i="1"/>
  <c r="E53" i="1" l="1"/>
  <c r="F54" i="1"/>
  <c r="F53" i="1" l="1"/>
  <c r="E52" i="1"/>
  <c r="E51" i="1" l="1"/>
  <c r="F52" i="1"/>
  <c r="F51" i="1" l="1"/>
  <c r="E50" i="1"/>
  <c r="E49" i="1" l="1"/>
  <c r="F50" i="1"/>
  <c r="F49" i="1" l="1"/>
  <c r="E48" i="1"/>
  <c r="E47" i="1" l="1"/>
  <c r="F48" i="1"/>
  <c r="F47" i="1" l="1"/>
  <c r="E46" i="1"/>
  <c r="E45" i="1" l="1"/>
  <c r="F46" i="1"/>
  <c r="F45" i="1" l="1"/>
  <c r="E44" i="1"/>
  <c r="E43" i="1" l="1"/>
  <c r="F44" i="1"/>
  <c r="F43" i="1" l="1"/>
  <c r="E42" i="1"/>
  <c r="E41" i="1" l="1"/>
  <c r="F42" i="1"/>
  <c r="F41" i="1" l="1"/>
  <c r="E40" i="1"/>
  <c r="E39" i="1" l="1"/>
  <c r="F40" i="1"/>
  <c r="F39" i="1" l="1"/>
  <c r="E38" i="1"/>
  <c r="E37" i="1" l="1"/>
  <c r="F38" i="1"/>
  <c r="F37" i="1" l="1"/>
  <c r="E36" i="1"/>
  <c r="E35" i="1" l="1"/>
  <c r="F36" i="1"/>
  <c r="F35" i="1" l="1"/>
  <c r="E34" i="1"/>
  <c r="E33" i="1" l="1"/>
  <c r="F34" i="1"/>
  <c r="F33" i="1" l="1"/>
  <c r="E32" i="1"/>
  <c r="E31" i="1" l="1"/>
  <c r="F32" i="1"/>
  <c r="F31" i="1" l="1"/>
  <c r="E30" i="1"/>
  <c r="E29" i="1" l="1"/>
  <c r="F30" i="1"/>
  <c r="F29" i="1" l="1"/>
  <c r="E28" i="1"/>
  <c r="E27" i="1" l="1"/>
  <c r="F28" i="1"/>
  <c r="F27" i="1" l="1"/>
  <c r="E26" i="1"/>
  <c r="E25" i="1" l="1"/>
  <c r="F26" i="1"/>
  <c r="F25" i="1" l="1"/>
  <c r="E24" i="1"/>
  <c r="E23" i="1" l="1"/>
  <c r="F24" i="1"/>
  <c r="F23" i="1" l="1"/>
  <c r="E22" i="1"/>
  <c r="E21" i="1" l="1"/>
  <c r="F22" i="1"/>
  <c r="F21" i="1" l="1"/>
  <c r="E20" i="1"/>
  <c r="E18" i="1" l="1"/>
  <c r="E19" i="1"/>
  <c r="F20" i="1"/>
  <c r="F18" i="1" l="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Ryland</author>
  </authors>
  <commentList>
    <comment ref="K99" authorId="0" shapeId="0" xr:uid="{00000000-0006-0000-0100-000001000000}">
      <text>
        <r>
          <rPr>
            <b/>
            <sz val="9"/>
            <color indexed="81"/>
            <rFont val="Tahoma"/>
            <family val="2"/>
          </rPr>
          <t>Thomas, Ryland:</t>
        </r>
        <r>
          <rPr>
            <sz val="9"/>
            <color indexed="81"/>
            <rFont val="Tahoma"/>
            <family val="2"/>
          </rPr>
          <t xml:space="preserve">
This corrects for a small transcription error in the 1967 QB article which puts the figure 2688301</t>
        </r>
      </text>
    </comment>
    <comment ref="N269" authorId="0" shapeId="0" xr:uid="{00000000-0006-0000-0100-000002000000}">
      <text>
        <r>
          <rPr>
            <b/>
            <sz val="9"/>
            <color indexed="81"/>
            <rFont val="Tahoma"/>
            <family val="2"/>
          </rPr>
          <t>Thomas, Ryland:</t>
        </r>
        <r>
          <rPr>
            <sz val="9"/>
            <color indexed="81"/>
            <rFont val="Tahoma"/>
            <family val="2"/>
          </rPr>
          <t xml:space="preserve">
Third week in February observation</t>
        </r>
      </text>
    </comment>
    <comment ref="N270" authorId="0" shapeId="0" xr:uid="{00000000-0006-0000-0100-000003000000}">
      <text>
        <r>
          <rPr>
            <b/>
            <sz val="9"/>
            <color indexed="81"/>
            <rFont val="Tahoma"/>
            <family val="2"/>
          </rPr>
          <t>Thomas, Ryland:</t>
        </r>
        <r>
          <rPr>
            <sz val="9"/>
            <color indexed="81"/>
            <rFont val="Tahoma"/>
            <family val="2"/>
          </rPr>
          <t xml:space="preserve">
Third week in February observation</t>
        </r>
      </text>
    </comment>
    <comment ref="E276" authorId="0" shapeId="0" xr:uid="{00000000-0006-0000-0100-000004000000}">
      <text>
        <r>
          <rPr>
            <b/>
            <sz val="9"/>
            <color indexed="81"/>
            <rFont val="Tahoma"/>
            <family val="2"/>
          </rPr>
          <t>Thomas, Ryland:</t>
        </r>
        <r>
          <rPr>
            <sz val="9"/>
            <color indexed="81"/>
            <rFont val="Tahoma"/>
            <family val="2"/>
          </rPr>
          <t xml:space="preserve">
Now labelled "Discounts and advances + other securities"</t>
        </r>
      </text>
    </comment>
    <comment ref="K280" authorId="0" shapeId="0" xr:uid="{00000000-0006-0000-0100-000005000000}">
      <text>
        <r>
          <rPr>
            <b/>
            <sz val="9"/>
            <color indexed="81"/>
            <rFont val="Tahoma"/>
            <family val="2"/>
          </rPr>
          <t>Thomas, Ryland:</t>
        </r>
        <r>
          <rPr>
            <sz val="9"/>
            <color indexed="81"/>
            <rFont val="Tahoma"/>
            <family val="2"/>
          </rPr>
          <t xml:space="preserve">
Henceforth captured in "other accounts" under deposits
</t>
        </r>
      </text>
    </comment>
    <comment ref="P280" authorId="0" shapeId="0" xr:uid="{00000000-0006-0000-0100-000006000000}">
      <text>
        <r>
          <rPr>
            <b/>
            <sz val="9"/>
            <color indexed="81"/>
            <rFont val="Tahoma"/>
            <family val="2"/>
          </rPr>
          <t>Thomas, Ryland:</t>
        </r>
        <r>
          <rPr>
            <sz val="9"/>
            <color indexed="81"/>
            <rFont val="Tahoma"/>
            <family val="2"/>
          </rPr>
          <t xml:space="preserve">
other accounts+rest
</t>
        </r>
      </text>
    </comment>
    <comment ref="D282" authorId="0" shapeId="0" xr:uid="{00000000-0006-0000-0100-000007000000}">
      <text>
        <r>
          <rPr>
            <b/>
            <sz val="9"/>
            <color indexed="81"/>
            <rFont val="Tahoma"/>
            <family val="2"/>
          </rPr>
          <t>Thomas, Ryland:</t>
        </r>
        <r>
          <rPr>
            <sz val="9"/>
            <color indexed="81"/>
            <rFont val="Tahoma"/>
            <family val="2"/>
          </rPr>
          <t xml:space="preserve">
Includes Treasury bills discounted for customers from this point</t>
        </r>
      </text>
    </comment>
    <comment ref="E282" authorId="0" shapeId="0" xr:uid="{00000000-0006-0000-0100-000008000000}">
      <text>
        <r>
          <rPr>
            <b/>
            <sz val="9"/>
            <color indexed="81"/>
            <rFont val="Tahoma"/>
            <family val="2"/>
          </rPr>
          <t>Thomas, Ryland:</t>
        </r>
        <r>
          <rPr>
            <sz val="9"/>
            <color indexed="81"/>
            <rFont val="Tahoma"/>
            <family val="2"/>
          </rPr>
          <t xml:space="preserve">
From this point these figures are the sum of "Advances and other accounts" plus "premises equipment and other securities".  Now excludes Treasury Bills discounted for customers which move to other Government securities</t>
        </r>
      </text>
    </comment>
    <comment ref="P282" authorId="0" shapeId="0" xr:uid="{00000000-0006-0000-0100-000009000000}">
      <text>
        <r>
          <rPr>
            <b/>
            <sz val="9"/>
            <color indexed="81"/>
            <rFont val="Tahoma"/>
            <family val="2"/>
          </rPr>
          <t>Thomas, Ryland:</t>
        </r>
        <r>
          <rPr>
            <sz val="9"/>
            <color indexed="81"/>
            <rFont val="Tahoma"/>
            <family val="2"/>
          </rPr>
          <t xml:space="preserve">
Renamed "reserves and other accounts"</t>
        </r>
      </text>
    </comment>
    <comment ref="C305" authorId="0" shapeId="0" xr:uid="{00000000-0006-0000-0100-00000A000000}">
      <text>
        <r>
          <rPr>
            <b/>
            <sz val="9"/>
            <color indexed="81"/>
            <rFont val="Tahoma"/>
            <family val="2"/>
          </rPr>
          <t>Thomas, Ryland:</t>
        </r>
        <r>
          <rPr>
            <sz val="9"/>
            <color indexed="81"/>
            <rFont val="Tahoma"/>
            <family val="2"/>
          </rPr>
          <t xml:space="preserve">
the historic liability of the Treasury of £11 million (see page 56 of the Bank's 1971 Report and accounts), was repaid on 27 July 1994 and was financed by increased holdings of government securities</t>
        </r>
      </text>
    </comment>
    <comment ref="D305" authorId="0" shapeId="0" xr:uid="{00000000-0006-0000-0100-00000B000000}">
      <text>
        <r>
          <rPr>
            <b/>
            <sz val="9"/>
            <color indexed="81"/>
            <rFont val="Tahoma"/>
            <family val="2"/>
          </rPr>
          <t>Thomas, Ryland:</t>
        </r>
        <r>
          <rPr>
            <sz val="9"/>
            <color indexed="81"/>
            <rFont val="Tahoma"/>
            <family val="2"/>
          </rPr>
          <t xml:space="preserve">
 the historic liability of the Treasury of £11 million (see page 56 of the Bank's 1971 Report and accounts), repayment of which on 27 July 1994 was financed by increased holdings of government securities</t>
        </r>
      </text>
    </comment>
    <comment ref="E305" authorId="0" shapeId="0" xr:uid="{00000000-0006-0000-0100-00000C000000}">
      <text>
        <r>
          <rPr>
            <b/>
            <sz val="9"/>
            <color indexed="81"/>
            <rFont val="Tahoma"/>
            <family val="2"/>
          </rPr>
          <t>Thomas, Ryland:</t>
        </r>
        <r>
          <rPr>
            <sz val="9"/>
            <color indexed="81"/>
            <rFont val="Tahoma"/>
            <family val="2"/>
          </rPr>
          <t xml:space="preserve">
Other securities included gilt and Treasury bill repurchase agreements (prior to 27 July 1994 these had been covered under Government securities)</t>
        </r>
      </text>
    </comment>
    <comment ref="P309" authorId="0" shapeId="0" xr:uid="{00000000-0006-0000-0100-00000D000000}">
      <text>
        <r>
          <rPr>
            <b/>
            <sz val="9"/>
            <color indexed="81"/>
            <rFont val="Tahoma"/>
            <family val="2"/>
          </rPr>
          <t>Thomas, Ryland:</t>
        </r>
        <r>
          <rPr>
            <sz val="9"/>
            <color indexed="81"/>
            <rFont val="Tahoma"/>
            <family val="2"/>
          </rPr>
          <t xml:space="preserve">
The large increases in Reserves and other accounts, and Advances and other accounts from January 1999 arise from the Bank of England's role in TARGET, as a result of which other European central banks may hold substantial credit balances or overdrafts with the Bank.                     </t>
        </r>
      </text>
    </comment>
    <comment ref="A318" authorId="0" shapeId="0" xr:uid="{00000000-0006-0000-0100-00000E000000}">
      <text>
        <r>
          <rPr>
            <b/>
            <sz val="9"/>
            <color indexed="81"/>
            <rFont val="Tahoma"/>
            <family val="2"/>
          </rPr>
          <t>Thomas, Ryland:</t>
        </r>
        <r>
          <rPr>
            <sz val="9"/>
            <color indexed="81"/>
            <rFont val="Tahoma"/>
            <family val="2"/>
          </rPr>
          <t xml:space="preserve">
Following Bank of England money market reform on 18 May 2006 the Bank of England 'Bank Return' was changed. This series forms part of the new Bank Return, with data starting on 24 May 2006. More information on changes made to the Bank's monetary policy operations and their impact on published data can be found in `The implications of money market reform for data published in Monetary and Financial Statistics' in the June 2006 issue of Bank of England: Monetary and Financial Statistics.</t>
        </r>
      </text>
    </comment>
    <comment ref="B327" authorId="0" shapeId="0" xr:uid="{00000000-0006-0000-0100-00000F000000}">
      <text>
        <r>
          <rPr>
            <b/>
            <sz val="9"/>
            <color indexed="81"/>
            <rFont val="Tahoma"/>
            <family val="2"/>
          </rPr>
          <t>Thomas, Ryland:</t>
        </r>
        <r>
          <rPr>
            <sz val="9"/>
            <color indexed="81"/>
            <rFont val="Tahoma"/>
            <family val="2"/>
          </rPr>
          <t xml:space="preserve">
2014Q4 observation as a proxy for 2015Q1 position.  The total balance sheet is now published quarterly with a 5 quarter lag (see link to article below main sheet)</t>
        </r>
      </text>
    </comment>
    <comment ref="R327" authorId="0" shapeId="0" xr:uid="{00000000-0006-0000-0100-000010000000}">
      <text>
        <r>
          <rPr>
            <b/>
            <sz val="9"/>
            <color indexed="81"/>
            <rFont val="Tahoma"/>
            <family val="2"/>
          </rPr>
          <t>Thomas, Ryland:</t>
        </r>
        <r>
          <rPr>
            <sz val="9"/>
            <color indexed="81"/>
            <rFont val="Tahoma"/>
            <family val="2"/>
          </rPr>
          <t xml:space="preserve">
2014Q4 observation as a proxy for 2015Q1 position.  The total balance sheet is now published quarterly with a 5 quarter lag (see link to article below main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Ryland</author>
  </authors>
  <commentList>
    <comment ref="B332" authorId="0" shapeId="0" xr:uid="{00000000-0006-0000-0200-000001000000}">
      <text>
        <r>
          <rPr>
            <b/>
            <sz val="9"/>
            <color indexed="81"/>
            <rFont val="Tahoma"/>
            <family val="2"/>
          </rPr>
          <t>Thomas, Ryland:</t>
        </r>
        <r>
          <rPr>
            <sz val="9"/>
            <color indexed="81"/>
            <rFont val="Tahoma"/>
            <family val="2"/>
          </rPr>
          <t xml:space="preserve">
2014Q4 observation as a proxy for 2015Q1 position.  The total balance sheet is now published quarterly with a 5 quarter lag (see link to article below main sheet)</t>
        </r>
      </text>
    </comment>
  </commentList>
</comments>
</file>

<file path=xl/sharedStrings.xml><?xml version="1.0" encoding="utf-8"?>
<sst xmlns="http://schemas.openxmlformats.org/spreadsheetml/2006/main" count="60" uniqueCount="51">
  <si>
    <t>Assets, £</t>
  </si>
  <si>
    <t xml:space="preserve"> </t>
  </si>
  <si>
    <t>Liabilities, £</t>
  </si>
  <si>
    <t xml:space="preserve">Total </t>
  </si>
  <si>
    <t xml:space="preserve">Government debt </t>
  </si>
  <si>
    <t xml:space="preserve">Other Government securities </t>
  </si>
  <si>
    <t xml:space="preserve">Other securities </t>
  </si>
  <si>
    <t>Coin and bullion</t>
  </si>
  <si>
    <t xml:space="preserve">Notes in the Bank </t>
  </si>
  <si>
    <t xml:space="preserve">Notes In circulation </t>
  </si>
  <si>
    <t xml:space="preserve">Capital </t>
  </si>
  <si>
    <t xml:space="preserve">Rest </t>
  </si>
  <si>
    <t xml:space="preserve">Deposits </t>
  </si>
  <si>
    <t>o/w Public deposits</t>
  </si>
  <si>
    <t>o/w Special deposits</t>
  </si>
  <si>
    <t>o/w Bankers deposits</t>
  </si>
  <si>
    <t>Other accounts</t>
  </si>
  <si>
    <t xml:space="preserve">7 day and other Bills </t>
  </si>
  <si>
    <t>Total</t>
  </si>
  <si>
    <t>Check Assets=Liabilities</t>
  </si>
  <si>
    <t>from here total assets may not equal total liabilities  because of rounding to the nearest million</t>
  </si>
  <si>
    <t>£ Short-term repo operations with BoE</t>
  </si>
  <si>
    <t>£ long-term operations with BoE</t>
  </si>
  <si>
    <t>Central Bank bonds and other securities acquired via market transactions</t>
  </si>
  <si>
    <t>Other assets including loan to the Asset Purchase facility</t>
  </si>
  <si>
    <t>FC public securities issued</t>
  </si>
  <si>
    <t>Cash ratio deposits</t>
  </si>
  <si>
    <t>£ reserve balances</t>
  </si>
  <si>
    <t>Other liabilities</t>
  </si>
  <si>
    <t>3rd Wednesday in  February</t>
  </si>
  <si>
    <t>All figures £mn unless otherwise stated</t>
  </si>
  <si>
    <t>Bank of England Balance Sheet</t>
  </si>
  <si>
    <t>Documentation</t>
  </si>
  <si>
    <t>Source</t>
  </si>
  <si>
    <t>Bank of England</t>
  </si>
  <si>
    <t>Composite estimate of UK nominal GDP at market prices £mn</t>
  </si>
  <si>
    <t>Nominal GDP</t>
  </si>
  <si>
    <t>% of lagged nominal GDP</t>
  </si>
  <si>
    <t>Composite estimate of nominal GDP at market prices £mn, with S Ireland included before 1921.</t>
  </si>
  <si>
    <t>Original 1967 Quarterly Bulletin article</t>
  </si>
  <si>
    <t>For more information on the data please use the following links:</t>
  </si>
  <si>
    <t>Changes to the Bank’s weekly reporting regime - Quarterly Bulletin article, 2014Q3</t>
  </si>
  <si>
    <t>Bank of England Statistical Abstracts</t>
  </si>
  <si>
    <t>£ Ways and means advances to HM government</t>
  </si>
  <si>
    <t>The implications of money market reform for data published in Monetary and Financial Statistics' in the June 2006 issue of Bank of England: Monetary and Financial Statistics.</t>
  </si>
  <si>
    <t>Balance sheet as a % of nominal GDP</t>
  </si>
  <si>
    <t>2015*</t>
  </si>
  <si>
    <t xml:space="preserve">Total assets, £mn, 1696-1697 - 14th March 1696 and 25th June 1697, 1698-1764 - End-August balance sheet, 1766-1966 - End-February balance sheet,February, 1858-1966, 1966-2014 third Wednesday in February.  From 2015 onwards 1st quarter observation. 
</t>
  </si>
  <si>
    <t>Other data</t>
  </si>
  <si>
    <t>Three centuries of macroeconomic data</t>
  </si>
  <si>
    <t>Weekly data on the Bank of England's balance sheet 1844-2006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</si>
</sst>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0.0%"/>
    <numFmt numFmtId="166" formatCode="0.0"/>
    <numFmt numFmtId="167" formatCode="yyyy"/>
  </numFmts>
  <fonts count="3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font>
    <font>
      <b/>
      <sz val="11"/>
      <color indexed="56"/>
      <name val="Calibri"/>
      <family val="2"/>
    </font>
    <font>
      <b/>
      <sz val="11"/>
      <color rgb="FFFF0000"/>
      <name val="Calibri"/>
      <family val="2"/>
    </font>
    <font>
      <b/>
      <sz val="10"/>
      <color theme="1"/>
      <name val="Calibri"/>
      <family val="2"/>
      <scheme val="minor"/>
    </font>
    <font>
      <b/>
      <sz val="10"/>
      <color rgb="FFFF0000"/>
      <name val="Calibri"/>
      <family val="2"/>
      <scheme val="minor"/>
    </font>
    <font>
      <b/>
      <sz val="9"/>
      <color indexed="81"/>
      <name val="Tahoma"/>
      <family val="2"/>
    </font>
    <font>
      <sz val="9"/>
      <color indexed="81"/>
      <name val="Tahoma"/>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sz val="10"/>
      <name val="Arial"/>
      <family val="2"/>
    </font>
    <font>
      <sz val="11"/>
      <color indexed="8"/>
      <name val="Calibri"/>
      <family val="2"/>
    </font>
    <font>
      <u/>
      <sz val="8"/>
      <color indexed="12"/>
      <name val="Arial"/>
      <family val="2"/>
    </font>
    <font>
      <u/>
      <sz val="11"/>
      <color theme="10"/>
      <name val="Calibri"/>
      <family val="2"/>
      <scheme val="minor"/>
    </font>
    <font>
      <sz val="8"/>
      <name val="Arial"/>
      <family val="2"/>
    </font>
    <font>
      <sz val="10"/>
      <name val="Times New Roman"/>
      <family val="1"/>
    </font>
    <font>
      <sz val="10"/>
      <color rgb="FFFF0000"/>
      <name val="Calibri"/>
      <family val="2"/>
      <scheme val="minor"/>
    </font>
    <font>
      <b/>
      <sz val="11"/>
      <color theme="3"/>
      <name val="Calibri"/>
      <family val="2"/>
      <scheme val="minor"/>
    </font>
    <font>
      <sz val="8"/>
      <color indexed="8"/>
      <name val="Calibri"/>
      <family val="2"/>
    </font>
    <font>
      <sz val="8"/>
      <name val="Calibri"/>
      <family val="2"/>
    </font>
    <font>
      <b/>
      <sz val="10"/>
      <name val="Calibri"/>
      <family val="2"/>
    </font>
    <font>
      <sz val="10"/>
      <color theme="1"/>
      <name val="Calibri"/>
      <family val="2"/>
      <scheme val="minor"/>
    </font>
  </fonts>
  <fills count="2">
    <fill>
      <patternFill patternType="none"/>
    </fill>
    <fill>
      <patternFill patternType="gray125"/>
    </fill>
  </fills>
  <borders count="4">
    <border>
      <left/>
      <right/>
      <top/>
      <bottom/>
      <diagonal/>
    </border>
    <border>
      <left/>
      <right style="thin">
        <color indexed="64"/>
      </right>
      <top/>
      <bottom/>
      <diagonal/>
    </border>
    <border>
      <left/>
      <right/>
      <top/>
      <bottom style="thin">
        <color indexed="50"/>
      </bottom>
      <diagonal/>
    </border>
    <border>
      <left/>
      <right style="thick">
        <color indexed="64"/>
      </right>
      <top/>
      <bottom/>
      <diagonal/>
    </border>
  </borders>
  <cellStyleXfs count="25">
    <xf numFmtId="0" fontId="0" fillId="0" borderId="0"/>
    <xf numFmtId="0" fontId="4" fillId="0" borderId="0" applyNumberFormat="0" applyFill="0" applyBorder="0" applyAlignment="0" applyProtection="0">
      <alignment vertical="top"/>
      <protection locked="0"/>
    </xf>
    <xf numFmtId="0" fontId="11" fillId="0" borderId="0"/>
    <xf numFmtId="0" fontId="12" fillId="0" borderId="0">
      <alignment horizontal="right"/>
    </xf>
    <xf numFmtId="0" fontId="13" fillId="0" borderId="0"/>
    <xf numFmtId="0" fontId="14" fillId="0" borderId="0"/>
    <xf numFmtId="0" fontId="15" fillId="0" borderId="0"/>
    <xf numFmtId="0" fontId="16" fillId="0" borderId="2" applyNumberFormat="0" applyAlignment="0"/>
    <xf numFmtId="0" fontId="17" fillId="0" borderId="0" applyAlignment="0">
      <alignment horizontal="left"/>
    </xf>
    <xf numFmtId="0" fontId="17" fillId="0" borderId="0">
      <alignment horizontal="right"/>
    </xf>
    <xf numFmtId="165" fontId="17" fillId="0" borderId="0">
      <alignment horizontal="right"/>
    </xf>
    <xf numFmtId="166" fontId="18" fillId="0" borderId="0">
      <alignment horizontal="right"/>
    </xf>
    <xf numFmtId="0" fontId="19" fillId="0" borderId="0"/>
    <xf numFmtId="43" fontId="20" fillId="0" borderId="0" applyFont="0" applyFill="0" applyBorder="0" applyAlignment="0" applyProtection="0"/>
    <xf numFmtId="164" fontId="21" fillId="0" borderId="0" applyFont="0" applyFill="0" applyBorder="0" applyAlignment="0" applyProtection="0"/>
    <xf numFmtId="43" fontId="1" fillId="0" borderId="0" applyFont="0" applyFill="0" applyBorder="0" applyAlignment="0" applyProtection="0"/>
    <xf numFmtId="164" fontId="22"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Fill="0" applyBorder="0"/>
    <xf numFmtId="0" fontId="21" fillId="0" borderId="0"/>
    <xf numFmtId="0" fontId="21" fillId="0" borderId="0"/>
    <xf numFmtId="0" fontId="21" fillId="0" borderId="0"/>
    <xf numFmtId="0" fontId="26" fillId="0" borderId="0"/>
    <xf numFmtId="165" fontId="20" fillId="0" borderId="0" applyFont="0" applyFill="0" applyBorder="0" applyAlignment="0" applyProtection="0"/>
  </cellStyleXfs>
  <cellXfs count="64">
    <xf numFmtId="0" fontId="0" fillId="0" borderId="0" xfId="0"/>
    <xf numFmtId="0" fontId="2" fillId="0" borderId="0" xfId="0" applyFont="1"/>
    <xf numFmtId="0" fontId="3" fillId="0" borderId="0" xfId="0" applyFont="1"/>
    <xf numFmtId="0" fontId="4" fillId="0" borderId="0" xfId="1" applyAlignment="1" applyProtection="1"/>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7" fillId="0" borderId="0" xfId="0" applyFont="1" applyAlignment="1"/>
    <xf numFmtId="0" fontId="7" fillId="0" borderId="0" xfId="0" applyFont="1" applyBorder="1" applyAlignment="1">
      <alignment wrapText="1"/>
    </xf>
    <xf numFmtId="0" fontId="8" fillId="0" borderId="0" xfId="0" applyFont="1" applyAlignment="1"/>
    <xf numFmtId="3" fontId="0" fillId="0" borderId="0" xfId="0" applyNumberFormat="1"/>
    <xf numFmtId="3" fontId="2" fillId="0" borderId="0" xfId="0" applyNumberFormat="1" applyFont="1"/>
    <xf numFmtId="0" fontId="0" fillId="0" borderId="0" xfId="0" applyAlignment="1">
      <alignment wrapText="1"/>
    </xf>
    <xf numFmtId="3" fontId="0" fillId="0" borderId="0" xfId="0" applyNumberFormat="1" applyBorder="1" applyAlignment="1">
      <alignment horizontal="center"/>
    </xf>
    <xf numFmtId="0" fontId="7" fillId="0" borderId="0" xfId="0" applyFont="1"/>
    <xf numFmtId="0" fontId="7" fillId="0" borderId="0" xfId="0" applyFont="1" applyAlignment="1">
      <alignment vertical="top" wrapText="1"/>
    </xf>
    <xf numFmtId="3" fontId="7" fillId="0" borderId="0" xfId="0" applyNumberFormat="1" applyFont="1" applyAlignment="1">
      <alignment vertical="top" wrapText="1"/>
    </xf>
    <xf numFmtId="3" fontId="7" fillId="0" borderId="0" xfId="0" applyNumberFormat="1" applyFont="1"/>
    <xf numFmtId="0" fontId="7" fillId="0" borderId="0" xfId="0" applyFont="1" applyAlignment="1">
      <alignment horizontal="left" vertical="top" wrapText="1"/>
    </xf>
    <xf numFmtId="0" fontId="7" fillId="0" borderId="0" xfId="0" applyFont="1" applyAlignment="1">
      <alignment horizontal="right" vertical="top" wrapText="1"/>
    </xf>
    <xf numFmtId="2" fontId="7" fillId="0" borderId="0" xfId="0" applyNumberFormat="1" applyFont="1" applyAlignment="1">
      <alignment vertical="top"/>
    </xf>
    <xf numFmtId="3" fontId="8" fillId="0" borderId="0" xfId="0" applyNumberFormat="1" applyFont="1"/>
    <xf numFmtId="2" fontId="0" fillId="0" borderId="0" xfId="0" applyNumberFormat="1"/>
    <xf numFmtId="0" fontId="0" fillId="0" borderId="0" xfId="0" applyFill="1" applyBorder="1"/>
    <xf numFmtId="167" fontId="0" fillId="0" borderId="0" xfId="0" applyNumberFormat="1" applyAlignment="1">
      <alignment horizontal="right"/>
    </xf>
    <xf numFmtId="0" fontId="0" fillId="0" borderId="0" xfId="0" applyBorder="1"/>
    <xf numFmtId="0" fontId="3" fillId="0" borderId="0" xfId="0" applyFont="1" applyBorder="1"/>
    <xf numFmtId="3" fontId="0" fillId="0" borderId="0" xfId="0" applyNumberFormat="1" applyBorder="1"/>
    <xf numFmtId="0" fontId="7" fillId="0" borderId="0" xfId="0" applyFont="1" applyBorder="1" applyAlignment="1">
      <alignment vertical="top" wrapText="1"/>
    </xf>
    <xf numFmtId="0" fontId="0" fillId="0" borderId="1" xfId="0" applyBorder="1"/>
    <xf numFmtId="0" fontId="7" fillId="0" borderId="0" xfId="0" applyFont="1" applyBorder="1" applyAlignment="1"/>
    <xf numFmtId="0" fontId="7" fillId="0" borderId="3" xfId="0" applyFont="1" applyBorder="1" applyAlignment="1">
      <alignment wrapText="1"/>
    </xf>
    <xf numFmtId="0" fontId="0" fillId="0" borderId="3" xfId="0" applyBorder="1"/>
    <xf numFmtId="3" fontId="0" fillId="0" borderId="3" xfId="0" applyNumberFormat="1" applyBorder="1"/>
    <xf numFmtId="3" fontId="2" fillId="0" borderId="0" xfId="0" applyNumberFormat="1" applyFont="1" applyBorder="1"/>
    <xf numFmtId="3" fontId="2" fillId="0" borderId="3" xfId="0" applyNumberFormat="1" applyFont="1" applyBorder="1"/>
    <xf numFmtId="3" fontId="0" fillId="0" borderId="3" xfId="0" applyNumberFormat="1" applyBorder="1" applyAlignment="1">
      <alignment horizontal="center"/>
    </xf>
    <xf numFmtId="3" fontId="7" fillId="0" borderId="3" xfId="0" applyNumberFormat="1" applyFont="1" applyBorder="1" applyAlignment="1">
      <alignment vertical="top" wrapText="1"/>
    </xf>
    <xf numFmtId="3" fontId="27" fillId="0" borderId="0" xfId="0" applyNumberFormat="1" applyFont="1"/>
    <xf numFmtId="0" fontId="0" fillId="0" borderId="0" xfId="0"/>
    <xf numFmtId="2" fontId="0" fillId="0" borderId="0" xfId="0" applyNumberFormat="1"/>
    <xf numFmtId="0" fontId="5" fillId="0" borderId="0" xfId="0" applyFont="1" applyAlignment="1">
      <alignment wrapText="1"/>
    </xf>
    <xf numFmtId="0" fontId="29" fillId="0" borderId="0" xfId="0" applyFont="1" applyAlignment="1">
      <alignment vertical="top"/>
    </xf>
    <xf numFmtId="0" fontId="3" fillId="0" borderId="0" xfId="0" applyFont="1"/>
    <xf numFmtId="0" fontId="29" fillId="0" borderId="0" xfId="0" applyFont="1" applyAlignment="1"/>
    <xf numFmtId="0" fontId="30" fillId="0" borderId="0" xfId="0" applyFont="1" applyFill="1" applyAlignment="1">
      <alignment wrapText="1"/>
    </xf>
    <xf numFmtId="0" fontId="32" fillId="0" borderId="0" xfId="0" applyFont="1" applyAlignment="1">
      <alignment wrapText="1"/>
    </xf>
    <xf numFmtId="0" fontId="0" fillId="0" borderId="0" xfId="0" applyFill="1"/>
    <xf numFmtId="1" fontId="0" fillId="0" borderId="0" xfId="0" applyNumberFormat="1" applyFill="1"/>
    <xf numFmtId="2" fontId="0" fillId="0" borderId="0" xfId="0" applyNumberFormat="1"/>
    <xf numFmtId="0" fontId="31" fillId="0" borderId="0" xfId="0" applyFont="1" applyAlignment="1">
      <alignment wrapText="1"/>
    </xf>
    <xf numFmtId="0" fontId="28" fillId="0" borderId="0" xfId="0" applyFont="1"/>
    <xf numFmtId="3" fontId="3" fillId="0" borderId="0" xfId="0" applyNumberFormat="1" applyFont="1"/>
    <xf numFmtId="1" fontId="0" fillId="0" borderId="0" xfId="0" applyNumberFormat="1"/>
    <xf numFmtId="0" fontId="2" fillId="0" borderId="0" xfId="0" applyFont="1" applyAlignment="1">
      <alignment horizontal="right"/>
    </xf>
    <xf numFmtId="2" fontId="2" fillId="0" borderId="0" xfId="0" applyNumberFormat="1" applyFont="1"/>
    <xf numFmtId="0" fontId="3" fillId="0" borderId="0" xfId="0" applyFont="1" applyFill="1" applyBorder="1"/>
    <xf numFmtId="0" fontId="4" fillId="0" borderId="0" xfId="1" applyFill="1" applyAlignment="1" applyProtection="1">
      <alignment horizontal="left"/>
    </xf>
    <xf numFmtId="0" fontId="24" fillId="0" borderId="0" xfId="18" applyFill="1" applyAlignment="1">
      <alignment horizontal="left"/>
    </xf>
    <xf numFmtId="0" fontId="4" fillId="0" borderId="0" xfId="1" applyAlignment="1" applyProtection="1">
      <alignment horizontal="center"/>
    </xf>
    <xf numFmtId="0" fontId="4" fillId="0" borderId="0" xfId="1" applyAlignment="1" applyProtection="1"/>
    <xf numFmtId="0" fontId="4" fillId="0" borderId="0" xfId="1" applyFill="1" applyBorder="1" applyAlignment="1" applyProtection="1"/>
    <xf numFmtId="3" fontId="0" fillId="0" borderId="0" xfId="0" applyNumberFormat="1" applyBorder="1" applyAlignment="1">
      <alignment horizontal="center"/>
    </xf>
    <xf numFmtId="3" fontId="0" fillId="0" borderId="3" xfId="0" applyNumberFormat="1" applyBorder="1" applyAlignment="1">
      <alignment horizontal="center"/>
    </xf>
  </cellXfs>
  <cellStyles count="25">
    <cellStyle name="C01_Main head" xfId="2" xr:uid="{00000000-0005-0000-0000-000000000000}"/>
    <cellStyle name="C02_Column heads" xfId="3" xr:uid="{00000000-0005-0000-0000-000001000000}"/>
    <cellStyle name="C03_Sub head bold" xfId="4" xr:uid="{00000000-0005-0000-0000-000002000000}"/>
    <cellStyle name="C03a_Sub head" xfId="5" xr:uid="{00000000-0005-0000-0000-000003000000}"/>
    <cellStyle name="C04_Total text white bold" xfId="6" xr:uid="{00000000-0005-0000-0000-000004000000}"/>
    <cellStyle name="C04a_Total text black with rule" xfId="7" xr:uid="{00000000-0005-0000-0000-000005000000}"/>
    <cellStyle name="C05_Main text" xfId="8" xr:uid="{00000000-0005-0000-0000-000006000000}"/>
    <cellStyle name="C06_Figs" xfId="9" xr:uid="{00000000-0005-0000-0000-000007000000}"/>
    <cellStyle name="C07_Figs 1 dec percent" xfId="10" xr:uid="{00000000-0005-0000-0000-000008000000}"/>
    <cellStyle name="C08_Figs 1 decimal" xfId="11" xr:uid="{00000000-0005-0000-0000-000009000000}"/>
    <cellStyle name="C09_Notes" xfId="12" xr:uid="{00000000-0005-0000-0000-00000A000000}"/>
    <cellStyle name="Comma 2" xfId="13" xr:uid="{00000000-0005-0000-0000-00000B000000}"/>
    <cellStyle name="Comma 3" xfId="14" xr:uid="{00000000-0005-0000-0000-00000C000000}"/>
    <cellStyle name="Comma 3 2" xfId="15" xr:uid="{00000000-0005-0000-0000-00000D000000}"/>
    <cellStyle name="Comma 5" xfId="16" xr:uid="{00000000-0005-0000-0000-00000E000000}"/>
    <cellStyle name="Hyperlink" xfId="1" builtinId="8"/>
    <cellStyle name="Hyperlink 2" xfId="17" xr:uid="{00000000-0005-0000-0000-000010000000}"/>
    <cellStyle name="Hyperlink 3" xfId="18" xr:uid="{00000000-0005-0000-0000-000011000000}"/>
    <cellStyle name="Normal" xfId="0" builtinId="0"/>
    <cellStyle name="Normal 2" xfId="19" xr:uid="{00000000-0005-0000-0000-000013000000}"/>
    <cellStyle name="Normal 2 2" xfId="20" xr:uid="{00000000-0005-0000-0000-000014000000}"/>
    <cellStyle name="Normal 3" xfId="21" xr:uid="{00000000-0005-0000-0000-000015000000}"/>
    <cellStyle name="Normal 3 2" xfId="22" xr:uid="{00000000-0005-0000-0000-000016000000}"/>
    <cellStyle name="Normal 4" xfId="23" xr:uid="{00000000-0005-0000-0000-000017000000}"/>
    <cellStyle name="Percent 2" xfId="24" xr:uid="{00000000-0005-0000-0000-000018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722222222222224E-2"/>
          <c:y val="0.19028944298629338"/>
          <c:w val="0.85455271216097983"/>
          <c:h val="0.69373067949839606"/>
        </c:manualLayout>
      </c:layout>
      <c:lineChart>
        <c:grouping val="standard"/>
        <c:varyColors val="0"/>
        <c:ser>
          <c:idx val="0"/>
          <c:order val="0"/>
          <c:marker>
            <c:symbol val="none"/>
          </c:marker>
          <c:cat>
            <c:strRef>
              <c:f>'Chart - ratio to NGDP'!$A$17:$A$332</c:f>
              <c:strCache>
                <c:ptCount val="316"/>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strCache>
            </c:strRef>
          </c:cat>
          <c:val>
            <c:numRef>
              <c:f>'Chart - ratio to NGDP'!$E$17:$E$332</c:f>
              <c:numCache>
                <c:formatCode>0.00</c:formatCode>
                <c:ptCount val="316"/>
                <c:pt idx="1">
                  <c:v>5.1356047564578731</c:v>
                </c:pt>
                <c:pt idx="2">
                  <c:v>4.9730252074509114</c:v>
                </c:pt>
                <c:pt idx="3">
                  <c:v>5.3944305325526587</c:v>
                </c:pt>
                <c:pt idx="4">
                  <c:v>5.1447184455817663</c:v>
                </c:pt>
                <c:pt idx="5">
                  <c:v>4.6145038471392787</c:v>
                </c:pt>
                <c:pt idx="6">
                  <c:v>4.5599211722996396</c:v>
                </c:pt>
                <c:pt idx="7">
                  <c:v>5.0728765682924459</c:v>
                </c:pt>
                <c:pt idx="8">
                  <c:v>4.9645716925339434</c:v>
                </c:pt>
                <c:pt idx="9">
                  <c:v>6.7226770464361616</c:v>
                </c:pt>
                <c:pt idx="10">
                  <c:v>7.2183893050230017</c:v>
                </c:pt>
                <c:pt idx="11">
                  <c:v>8.734709065479711</c:v>
                </c:pt>
                <c:pt idx="12">
                  <c:v>10.219236006110107</c:v>
                </c:pt>
                <c:pt idx="13">
                  <c:v>9.2298956072670215</c:v>
                </c:pt>
                <c:pt idx="14">
                  <c:v>11.595377507358981</c:v>
                </c:pt>
                <c:pt idx="15">
                  <c:v>8.4921851701434079</c:v>
                </c:pt>
                <c:pt idx="16">
                  <c:v>11.331218916703941</c:v>
                </c:pt>
                <c:pt idx="17">
                  <c:v>10.668506261296642</c:v>
                </c:pt>
                <c:pt idx="18">
                  <c:v>9.4647232423731662</c:v>
                </c:pt>
                <c:pt idx="19">
                  <c:v>9.0516289967602859</c:v>
                </c:pt>
                <c:pt idx="20">
                  <c:v>11.395523834998672</c:v>
                </c:pt>
                <c:pt idx="21">
                  <c:v>9.2937372841680173</c:v>
                </c:pt>
                <c:pt idx="22">
                  <c:v>11.799550551464282</c:v>
                </c:pt>
                <c:pt idx="23">
                  <c:v>14.663994703697465</c:v>
                </c:pt>
                <c:pt idx="24">
                  <c:v>17.364005704967816</c:v>
                </c:pt>
                <c:pt idx="25">
                  <c:v>16.320570881071404</c:v>
                </c:pt>
                <c:pt idx="26">
                  <c:v>15.82048683322107</c:v>
                </c:pt>
                <c:pt idx="27">
                  <c:v>18.164223392494563</c:v>
                </c:pt>
                <c:pt idx="28">
                  <c:v>18.53710519326717</c:v>
                </c:pt>
                <c:pt idx="29">
                  <c:v>16.409697328229267</c:v>
                </c:pt>
                <c:pt idx="30">
                  <c:v>18.062745180125539</c:v>
                </c:pt>
                <c:pt idx="31">
                  <c:v>19.024090719976584</c:v>
                </c:pt>
                <c:pt idx="32">
                  <c:v>19.993125290084986</c:v>
                </c:pt>
                <c:pt idx="33">
                  <c:v>19.019531146470644</c:v>
                </c:pt>
                <c:pt idx="34">
                  <c:v>19.214318834244104</c:v>
                </c:pt>
                <c:pt idx="35">
                  <c:v>19.282172387443456</c:v>
                </c:pt>
                <c:pt idx="36">
                  <c:v>19.553463976567773</c:v>
                </c:pt>
                <c:pt idx="37">
                  <c:v>17.622032026532459</c:v>
                </c:pt>
                <c:pt idx="38">
                  <c:v>19.234318618186673</c:v>
                </c:pt>
                <c:pt idx="39">
                  <c:v>18.766545062936597</c:v>
                </c:pt>
                <c:pt idx="40">
                  <c:v>19.492239221186782</c:v>
                </c:pt>
                <c:pt idx="41">
                  <c:v>18.218617271763478</c:v>
                </c:pt>
                <c:pt idx="42">
                  <c:v>18.209596444345177</c:v>
                </c:pt>
                <c:pt idx="43">
                  <c:v>18.258553379868463</c:v>
                </c:pt>
                <c:pt idx="44">
                  <c:v>18.931926513347996</c:v>
                </c:pt>
                <c:pt idx="45">
                  <c:v>17.738217684398965</c:v>
                </c:pt>
                <c:pt idx="46">
                  <c:v>19.617742430879353</c:v>
                </c:pt>
                <c:pt idx="47">
                  <c:v>18.207238217823392</c:v>
                </c:pt>
                <c:pt idx="48">
                  <c:v>17.199669431600928</c:v>
                </c:pt>
                <c:pt idx="49">
                  <c:v>17.705936736773559</c:v>
                </c:pt>
                <c:pt idx="50">
                  <c:v>17.842313710998013</c:v>
                </c:pt>
                <c:pt idx="51">
                  <c:v>18.566278499116834</c:v>
                </c:pt>
                <c:pt idx="52">
                  <c:v>18.620781974980151</c:v>
                </c:pt>
                <c:pt idx="53">
                  <c:v>16.403364218624439</c:v>
                </c:pt>
                <c:pt idx="54">
                  <c:v>16.245186467610971</c:v>
                </c:pt>
                <c:pt idx="55">
                  <c:v>17.426444886523711</c:v>
                </c:pt>
                <c:pt idx="56">
                  <c:v>18.093203077823979</c:v>
                </c:pt>
                <c:pt idx="57">
                  <c:v>18.41340521192604</c:v>
                </c:pt>
                <c:pt idx="58">
                  <c:v>15.516029545006342</c:v>
                </c:pt>
                <c:pt idx="59">
                  <c:v>14.956145751550348</c:v>
                </c:pt>
                <c:pt idx="60">
                  <c:v>16.214193589336155</c:v>
                </c:pt>
                <c:pt idx="61">
                  <c:v>16.319731126254453</c:v>
                </c:pt>
                <c:pt idx="62">
                  <c:v>16.916590129886696</c:v>
                </c:pt>
                <c:pt idx="63">
                  <c:v>15.985872551115406</c:v>
                </c:pt>
                <c:pt idx="64">
                  <c:v>15.722562419837143</c:v>
                </c:pt>
                <c:pt idx="66">
                  <c:v>14.819243057078719</c:v>
                </c:pt>
                <c:pt idx="67">
                  <c:v>14.309194983162575</c:v>
                </c:pt>
                <c:pt idx="68">
                  <c:v>14.272515642313186</c:v>
                </c:pt>
                <c:pt idx="69">
                  <c:v>14.53306228959528</c:v>
                </c:pt>
                <c:pt idx="70">
                  <c:v>14.451112523722417</c:v>
                </c:pt>
                <c:pt idx="71">
                  <c:v>16.039453595452478</c:v>
                </c:pt>
                <c:pt idx="72">
                  <c:v>13.892965524322847</c:v>
                </c:pt>
                <c:pt idx="73">
                  <c:v>13.931273951487686</c:v>
                </c:pt>
                <c:pt idx="75">
                  <c:v>16.032293741895312</c:v>
                </c:pt>
                <c:pt idx="76">
                  <c:v>14.987753173422725</c:v>
                </c:pt>
                <c:pt idx="77">
                  <c:v>14.895975238866006</c:v>
                </c:pt>
                <c:pt idx="78">
                  <c:v>13.644231143734437</c:v>
                </c:pt>
                <c:pt idx="79">
                  <c:v>14.873249286982199</c:v>
                </c:pt>
                <c:pt idx="80">
                  <c:v>15.313896907579606</c:v>
                </c:pt>
                <c:pt idx="81">
                  <c:v>14.498241984152353</c:v>
                </c:pt>
                <c:pt idx="82">
                  <c:v>13.381979270683587</c:v>
                </c:pt>
                <c:pt idx="83">
                  <c:v>12.803403310910035</c:v>
                </c:pt>
                <c:pt idx="84">
                  <c:v>12.413767293083676</c:v>
                </c:pt>
                <c:pt idx="85">
                  <c:v>13.686033558967493</c:v>
                </c:pt>
                <c:pt idx="86">
                  <c:v>15.051258524232319</c:v>
                </c:pt>
                <c:pt idx="87">
                  <c:v>14.098295292158507</c:v>
                </c:pt>
                <c:pt idx="88">
                  <c:v>15.410871568559438</c:v>
                </c:pt>
                <c:pt idx="89">
                  <c:v>16.39148618869735</c:v>
                </c:pt>
                <c:pt idx="90">
                  <c:v>16.357504279249973</c:v>
                </c:pt>
                <c:pt idx="91">
                  <c:v>15.790275130931267</c:v>
                </c:pt>
                <c:pt idx="92">
                  <c:v>15.068030493504619</c:v>
                </c:pt>
                <c:pt idx="93">
                  <c:v>13.993827762939034</c:v>
                </c:pt>
                <c:pt idx="94">
                  <c:v>13.889415377276668</c:v>
                </c:pt>
                <c:pt idx="95">
                  <c:v>16.363878038353356</c:v>
                </c:pt>
                <c:pt idx="96">
                  <c:v>11.789950061020262</c:v>
                </c:pt>
                <c:pt idx="97">
                  <c:v>10.749803278325272</c:v>
                </c:pt>
                <c:pt idx="98">
                  <c:v>12.494783288322584</c:v>
                </c:pt>
                <c:pt idx="99">
                  <c:v>12.610234109468566</c:v>
                </c:pt>
                <c:pt idx="100">
                  <c:v>12.837810531801454</c:v>
                </c:pt>
                <c:pt idx="101">
                  <c:v>12.024876988129014</c:v>
                </c:pt>
                <c:pt idx="102">
                  <c:v>9.9829769744447887</c:v>
                </c:pt>
                <c:pt idx="103">
                  <c:v>12.026853872568207</c:v>
                </c:pt>
                <c:pt idx="104">
                  <c:v>13.218006369511791</c:v>
                </c:pt>
                <c:pt idx="105">
                  <c:v>13.869559062203864</c:v>
                </c:pt>
                <c:pt idx="106">
                  <c:v>11.849357898018528</c:v>
                </c:pt>
                <c:pt idx="107">
                  <c:v>11.754049907498299</c:v>
                </c:pt>
                <c:pt idx="108">
                  <c:v>11.482436187210642</c:v>
                </c:pt>
                <c:pt idx="109">
                  <c:v>11.606823193131934</c:v>
                </c:pt>
                <c:pt idx="110">
                  <c:v>12.273796811423473</c:v>
                </c:pt>
                <c:pt idx="111">
                  <c:v>12.305291038731756</c:v>
                </c:pt>
                <c:pt idx="112">
                  <c:v>13.375418648836702</c:v>
                </c:pt>
                <c:pt idx="113">
                  <c:v>12.806803620806518</c:v>
                </c:pt>
                <c:pt idx="114">
                  <c:v>12.533981153637308</c:v>
                </c:pt>
                <c:pt idx="115">
                  <c:v>14.280260101338493</c:v>
                </c:pt>
                <c:pt idx="116">
                  <c:v>13.958107190600877</c:v>
                </c:pt>
                <c:pt idx="117">
                  <c:v>19.81181764135426</c:v>
                </c:pt>
                <c:pt idx="118">
                  <c:v>14.726560465996208</c:v>
                </c:pt>
                <c:pt idx="119">
                  <c:v>13.046363733688821</c:v>
                </c:pt>
                <c:pt idx="120">
                  <c:v>13.115174374860565</c:v>
                </c:pt>
                <c:pt idx="121">
                  <c:v>13.472832084350772</c:v>
                </c:pt>
                <c:pt idx="122">
                  <c:v>12.797103645107047</c:v>
                </c:pt>
                <c:pt idx="123">
                  <c:v>13.906722800955636</c:v>
                </c:pt>
                <c:pt idx="124">
                  <c:v>13.57189876787869</c:v>
                </c:pt>
                <c:pt idx="125">
                  <c:v>12.751241948363663</c:v>
                </c:pt>
                <c:pt idx="126">
                  <c:v>12.27233190392792</c:v>
                </c:pt>
                <c:pt idx="127">
                  <c:v>15.312099035074509</c:v>
                </c:pt>
                <c:pt idx="128">
                  <c:v>15.04303189724817</c:v>
                </c:pt>
                <c:pt idx="129">
                  <c:v>14.58963157259894</c:v>
                </c:pt>
                <c:pt idx="130">
                  <c:v>16.334229807378886</c:v>
                </c:pt>
                <c:pt idx="131">
                  <c:v>15.696201434110533</c:v>
                </c:pt>
                <c:pt idx="132">
                  <c:v>15.821551745723024</c:v>
                </c:pt>
                <c:pt idx="133">
                  <c:v>17.765931049226797</c:v>
                </c:pt>
                <c:pt idx="134">
                  <c:v>17.651065245388541</c:v>
                </c:pt>
                <c:pt idx="135">
                  <c:v>16.542966067006777</c:v>
                </c:pt>
                <c:pt idx="136">
                  <c:v>16.151441537612264</c:v>
                </c:pt>
                <c:pt idx="137">
                  <c:v>14.68006033282213</c:v>
                </c:pt>
                <c:pt idx="138">
                  <c:v>16.255858671934664</c:v>
                </c:pt>
                <c:pt idx="139">
                  <c:v>14.86825945546871</c:v>
                </c:pt>
                <c:pt idx="140">
                  <c:v>13.336641271766162</c:v>
                </c:pt>
                <c:pt idx="141">
                  <c:v>14.756760907601798</c:v>
                </c:pt>
                <c:pt idx="142">
                  <c:v>15.904207069601375</c:v>
                </c:pt>
                <c:pt idx="143">
                  <c:v>17.893494316105162</c:v>
                </c:pt>
                <c:pt idx="144">
                  <c:v>17.995881911599337</c:v>
                </c:pt>
                <c:pt idx="145">
                  <c:v>12.461768221874625</c:v>
                </c:pt>
                <c:pt idx="146">
                  <c:v>13.368795696804497</c:v>
                </c:pt>
                <c:pt idx="147">
                  <c:v>10.52560931002637</c:v>
                </c:pt>
                <c:pt idx="148">
                  <c:v>10.68979957829607</c:v>
                </c:pt>
                <c:pt idx="149">
                  <c:v>11.172237629072978</c:v>
                </c:pt>
                <c:pt idx="150">
                  <c:v>11.517997140106836</c:v>
                </c:pt>
                <c:pt idx="151">
                  <c:v>12.042182041261066</c:v>
                </c:pt>
                <c:pt idx="152">
                  <c:v>12.653496428052724</c:v>
                </c:pt>
                <c:pt idx="153">
                  <c:v>12.510625834387506</c:v>
                </c:pt>
                <c:pt idx="154">
                  <c:v>10.052990016496786</c:v>
                </c:pt>
                <c:pt idx="155">
                  <c:v>9.0803093757721509</c:v>
                </c:pt>
                <c:pt idx="156">
                  <c:v>9.0687393072514944</c:v>
                </c:pt>
                <c:pt idx="157">
                  <c:v>8.6157461554048513</c:v>
                </c:pt>
                <c:pt idx="158">
                  <c:v>9.9977258537771956</c:v>
                </c:pt>
                <c:pt idx="159">
                  <c:v>10.800734999293768</c:v>
                </c:pt>
                <c:pt idx="160">
                  <c:v>9.4845229853543636</c:v>
                </c:pt>
                <c:pt idx="161">
                  <c:v>8.388909498852092</c:v>
                </c:pt>
                <c:pt idx="162">
                  <c:v>8.7754636520784501</c:v>
                </c:pt>
                <c:pt idx="163">
                  <c:v>8.5501850713457284</c:v>
                </c:pt>
                <c:pt idx="164">
                  <c:v>7.9734264723304893</c:v>
                </c:pt>
                <c:pt idx="165">
                  <c:v>7.7534793766108452</c:v>
                </c:pt>
                <c:pt idx="166">
                  <c:v>7.1715339192236049</c:v>
                </c:pt>
                <c:pt idx="167">
                  <c:v>8.1678169979586741</c:v>
                </c:pt>
                <c:pt idx="168">
                  <c:v>8.3847662109128063</c:v>
                </c:pt>
                <c:pt idx="169">
                  <c:v>7.8709290746331648</c:v>
                </c:pt>
                <c:pt idx="170">
                  <c:v>8.3190518563935978</c:v>
                </c:pt>
                <c:pt idx="171">
                  <c:v>8.2077319336182359</c:v>
                </c:pt>
                <c:pt idx="172">
                  <c:v>7.9823003779254789</c:v>
                </c:pt>
                <c:pt idx="173">
                  <c:v>7.784639966081385</c:v>
                </c:pt>
                <c:pt idx="174">
                  <c:v>6.736529450687196</c:v>
                </c:pt>
                <c:pt idx="175">
                  <c:v>6.4195872154924958</c:v>
                </c:pt>
                <c:pt idx="176">
                  <c:v>6.9578251992899496</c:v>
                </c:pt>
                <c:pt idx="177">
                  <c:v>7.7696481223362337</c:v>
                </c:pt>
                <c:pt idx="178">
                  <c:v>7.5024077480159157</c:v>
                </c:pt>
                <c:pt idx="179">
                  <c:v>8.9787188353053864</c:v>
                </c:pt>
                <c:pt idx="180">
                  <c:v>8.6594613309055717</c:v>
                </c:pt>
                <c:pt idx="181">
                  <c:v>8.1426913352805155</c:v>
                </c:pt>
                <c:pt idx="182">
                  <c:v>7.284342179398414</c:v>
                </c:pt>
                <c:pt idx="183">
                  <c:v>7.2949833635459385</c:v>
                </c:pt>
                <c:pt idx="184">
                  <c:v>7.3273804930084037</c:v>
                </c:pt>
                <c:pt idx="185">
                  <c:v>7.7877351195481372</c:v>
                </c:pt>
                <c:pt idx="186">
                  <c:v>7.4848795846068459</c:v>
                </c:pt>
                <c:pt idx="187">
                  <c:v>7.4210399106833496</c:v>
                </c:pt>
                <c:pt idx="188">
                  <c:v>7.4745706000717362</c:v>
                </c:pt>
                <c:pt idx="189">
                  <c:v>7.0260105917820361</c:v>
                </c:pt>
                <c:pt idx="190">
                  <c:v>6.9060139464043289</c:v>
                </c:pt>
                <c:pt idx="191">
                  <c:v>7.181471528917255</c:v>
                </c:pt>
                <c:pt idx="192">
                  <c:v>6.9953080924180204</c:v>
                </c:pt>
                <c:pt idx="193">
                  <c:v>7.2875630779482909</c:v>
                </c:pt>
                <c:pt idx="194">
                  <c:v>7.6568747900432417</c:v>
                </c:pt>
                <c:pt idx="195">
                  <c:v>7.9035496713100049</c:v>
                </c:pt>
                <c:pt idx="196">
                  <c:v>10.095929217822306</c:v>
                </c:pt>
                <c:pt idx="197">
                  <c:v>8.5767616684707662</c:v>
                </c:pt>
                <c:pt idx="198">
                  <c:v>7.9340489487048806</c:v>
                </c:pt>
                <c:pt idx="199">
                  <c:v>7.4245854756225835</c:v>
                </c:pt>
                <c:pt idx="200">
                  <c:v>7.2678042001974656</c:v>
                </c:pt>
                <c:pt idx="201">
                  <c:v>6.9418197083677606</c:v>
                </c:pt>
                <c:pt idx="202">
                  <c:v>7.317599008062988</c:v>
                </c:pt>
                <c:pt idx="203">
                  <c:v>6.9235724949253274</c:v>
                </c:pt>
                <c:pt idx="204">
                  <c:v>6.934689216141213</c:v>
                </c:pt>
                <c:pt idx="205">
                  <c:v>7.186127770066955</c:v>
                </c:pt>
                <c:pt idx="206">
                  <c:v>7.3260841488116482</c:v>
                </c:pt>
                <c:pt idx="207">
                  <c:v>6.712282242624509</c:v>
                </c:pt>
                <c:pt idx="208">
                  <c:v>6.7434652370279187</c:v>
                </c:pt>
                <c:pt idx="209">
                  <c:v>6.8122948338836578</c:v>
                </c:pt>
                <c:pt idx="210">
                  <c:v>6.3889982478803695</c:v>
                </c:pt>
                <c:pt idx="211">
                  <c:v>6.4189475851728535</c:v>
                </c:pt>
                <c:pt idx="212">
                  <c:v>6.6899489181693461</c:v>
                </c:pt>
                <c:pt idx="213">
                  <c:v>6.2596133647102183</c:v>
                </c:pt>
                <c:pt idx="214">
                  <c:v>6.1685829142048965</c:v>
                </c:pt>
                <c:pt idx="215">
                  <c:v>11.10085832506971</c:v>
                </c:pt>
                <c:pt idx="216">
                  <c:v>8.5487123827099332</c:v>
                </c:pt>
                <c:pt idx="217">
                  <c:v>9.3325689861951791</c:v>
                </c:pt>
                <c:pt idx="218">
                  <c:v>6.4391887289506817</c:v>
                </c:pt>
                <c:pt idx="219">
                  <c:v>5.390758921021491</c:v>
                </c:pt>
                <c:pt idx="220">
                  <c:v>6.4448397535266828</c:v>
                </c:pt>
                <c:pt idx="221">
                  <c:v>5.0310447217888887</c:v>
                </c:pt>
                <c:pt idx="222">
                  <c:v>6.3572746457500848</c:v>
                </c:pt>
                <c:pt idx="223">
                  <c:v>6.8557679641941327</c:v>
                </c:pt>
                <c:pt idx="224">
                  <c:v>7.0037528612874249</c:v>
                </c:pt>
                <c:pt idx="225">
                  <c:v>6.7921811905960547</c:v>
                </c:pt>
                <c:pt idx="226">
                  <c:v>6.9676596248149307</c:v>
                </c:pt>
                <c:pt idx="227">
                  <c:v>7.2170808215210558</c:v>
                </c:pt>
                <c:pt idx="228">
                  <c:v>6.8240360231842114</c:v>
                </c:pt>
                <c:pt idx="229">
                  <c:v>12.087282240969767</c:v>
                </c:pt>
                <c:pt idx="230">
                  <c:v>11.664933092737369</c:v>
                </c:pt>
                <c:pt idx="231">
                  <c:v>11.839082013802573</c:v>
                </c:pt>
                <c:pt idx="232">
                  <c:v>12.671485308984019</c:v>
                </c:pt>
                <c:pt idx="233">
                  <c:v>14.589375077757895</c:v>
                </c:pt>
                <c:pt idx="234">
                  <c:v>15.159422879201717</c:v>
                </c:pt>
                <c:pt idx="235">
                  <c:v>14.357652096996782</c:v>
                </c:pt>
                <c:pt idx="236">
                  <c:v>13.806523115263644</c:v>
                </c:pt>
                <c:pt idx="237">
                  <c:v>14.184350480041758</c:v>
                </c:pt>
                <c:pt idx="238">
                  <c:v>13.636930404590878</c:v>
                </c:pt>
                <c:pt idx="239">
                  <c:v>13.160287170600103</c:v>
                </c:pt>
                <c:pt idx="240">
                  <c:v>13.68893542934725</c:v>
                </c:pt>
                <c:pt idx="241">
                  <c:v>12.075568285281372</c:v>
                </c:pt>
                <c:pt idx="242">
                  <c:v>11.94455651491265</c:v>
                </c:pt>
                <c:pt idx="243">
                  <c:v>13.185937073037334</c:v>
                </c:pt>
                <c:pt idx="244">
                  <c:v>14.171553695910102</c:v>
                </c:pt>
                <c:pt idx="245">
                  <c:v>15.813247166698662</c:v>
                </c:pt>
                <c:pt idx="246">
                  <c:v>18.001767363860342</c:v>
                </c:pt>
                <c:pt idx="247">
                  <c:v>19.076668855721145</c:v>
                </c:pt>
                <c:pt idx="248">
                  <c:v>16.963041091401973</c:v>
                </c:pt>
                <c:pt idx="249">
                  <c:v>14.9731929774553</c:v>
                </c:pt>
                <c:pt idx="250">
                  <c:v>15.144126940231937</c:v>
                </c:pt>
                <c:pt idx="251">
                  <c:v>13.75576811133509</c:v>
                </c:pt>
                <c:pt idx="252">
                  <c:v>12.413365372660081</c:v>
                </c:pt>
                <c:pt idx="253">
                  <c:v>12.310916468342349</c:v>
                </c:pt>
                <c:pt idx="254">
                  <c:v>11.633229068455739</c:v>
                </c:pt>
                <c:pt idx="255">
                  <c:v>11.796746733498535</c:v>
                </c:pt>
                <c:pt idx="256">
                  <c:v>11.333868359941945</c:v>
                </c:pt>
                <c:pt idx="257">
                  <c:v>10.77831950508766</c:v>
                </c:pt>
                <c:pt idx="258">
                  <c:v>10.49231814697926</c:v>
                </c:pt>
                <c:pt idx="259">
                  <c:v>10.297182152986677</c:v>
                </c:pt>
                <c:pt idx="260">
                  <c:v>10.294574973336616</c:v>
                </c:pt>
                <c:pt idx="261">
                  <c:v>10.576668713439114</c:v>
                </c:pt>
                <c:pt idx="262">
                  <c:v>10.518731708986135</c:v>
                </c:pt>
                <c:pt idx="263">
                  <c:v>9.3544653858083198</c:v>
                </c:pt>
                <c:pt idx="264">
                  <c:v>9.1576288209606993</c:v>
                </c:pt>
                <c:pt idx="265">
                  <c:v>9.0249543108817498</c:v>
                </c:pt>
                <c:pt idx="266">
                  <c:v>9.0601110927789694</c:v>
                </c:pt>
                <c:pt idx="267">
                  <c:v>9.1105322880132036</c:v>
                </c:pt>
                <c:pt idx="268">
                  <c:v>9.13671875</c:v>
                </c:pt>
                <c:pt idx="269">
                  <c:v>8.6207126948775059</c:v>
                </c:pt>
                <c:pt idx="270">
                  <c:v>8.0099738290024103</c:v>
                </c:pt>
                <c:pt idx="271">
                  <c:v>8.5728453104626183</c:v>
                </c:pt>
                <c:pt idx="272">
                  <c:v>6.9700953006901081</c:v>
                </c:pt>
                <c:pt idx="273">
                  <c:v>8.0583066388456217</c:v>
                </c:pt>
                <c:pt idx="274">
                  <c:v>8.3517825788228102</c:v>
                </c:pt>
                <c:pt idx="275">
                  <c:v>7.8756676456913466</c:v>
                </c:pt>
                <c:pt idx="276">
                  <c:v>7.0254589380822523</c:v>
                </c:pt>
                <c:pt idx="277">
                  <c:v>6.3005021243723442</c:v>
                </c:pt>
                <c:pt idx="278">
                  <c:v>6.633248461701676</c:v>
                </c:pt>
                <c:pt idx="279">
                  <c:v>5.8191513047846861</c:v>
                </c:pt>
                <c:pt idx="280">
                  <c:v>5.3378551132937435</c:v>
                </c:pt>
                <c:pt idx="281">
                  <c:v>4.9823732913199255</c:v>
                </c:pt>
                <c:pt idx="282">
                  <c:v>4.7200698663990934</c:v>
                </c:pt>
                <c:pt idx="283">
                  <c:v>5.41392199827688</c:v>
                </c:pt>
                <c:pt idx="284">
                  <c:v>4.4318748239169539</c:v>
                </c:pt>
                <c:pt idx="285">
                  <c:v>5.6501588143399841</c:v>
                </c:pt>
                <c:pt idx="286">
                  <c:v>5.030730410018009</c:v>
                </c:pt>
                <c:pt idx="287">
                  <c:v>4.1963245682936261</c:v>
                </c:pt>
                <c:pt idx="288">
                  <c:v>3.6974602264144334</c:v>
                </c:pt>
                <c:pt idx="289">
                  <c:v>3.3852007219160041</c:v>
                </c:pt>
                <c:pt idx="290">
                  <c:v>3.2917263632406559</c:v>
                </c:pt>
                <c:pt idx="291">
                  <c:v>3.1928225530583427</c:v>
                </c:pt>
                <c:pt idx="292">
                  <c:v>3.1243693103124217</c:v>
                </c:pt>
                <c:pt idx="293">
                  <c:v>3.6489553196418916</c:v>
                </c:pt>
                <c:pt idx="294">
                  <c:v>3.7171884169187019</c:v>
                </c:pt>
                <c:pt idx="295">
                  <c:v>3.2414552586733545</c:v>
                </c:pt>
                <c:pt idx="296">
                  <c:v>3.2108670399353261</c:v>
                </c:pt>
                <c:pt idx="297">
                  <c:v>3.2139125866402392</c:v>
                </c:pt>
                <c:pt idx="298">
                  <c:v>3.6990881596580825</c:v>
                </c:pt>
                <c:pt idx="299">
                  <c:v>10.985418644266854</c:v>
                </c:pt>
                <c:pt idx="300">
                  <c:v>8.3461918871740703</c:v>
                </c:pt>
                <c:pt idx="301">
                  <c:v>3.6834545256372326</c:v>
                </c:pt>
                <c:pt idx="302">
                  <c:v>3.8754698838539894</c:v>
                </c:pt>
                <c:pt idx="303">
                  <c:v>4.1667447173094914</c:v>
                </c:pt>
                <c:pt idx="304">
                  <c:v>4.0807392301338625</c:v>
                </c:pt>
                <c:pt idx="305">
                  <c:v>4.4389840866157231</c:v>
                </c:pt>
                <c:pt idx="306">
                  <c:v>4.645081470635545</c:v>
                </c:pt>
                <c:pt idx="307">
                  <c:v>5.4734754233552776</c:v>
                </c:pt>
                <c:pt idx="308">
                  <c:v>6.5766877117619202</c:v>
                </c:pt>
                <c:pt idx="309">
                  <c:v>11.082148753913044</c:v>
                </c:pt>
                <c:pt idx="310">
                  <c:v>16.643703722150839</c:v>
                </c:pt>
                <c:pt idx="311">
                  <c:v>15.534204023276684</c:v>
                </c:pt>
                <c:pt idx="312">
                  <c:v>19.232037444117864</c:v>
                </c:pt>
                <c:pt idx="313">
                  <c:v>24.274852526373504</c:v>
                </c:pt>
                <c:pt idx="314">
                  <c:v>23.23347833279249</c:v>
                </c:pt>
                <c:pt idx="315">
                  <c:v>22.373673395941303</c:v>
                </c:pt>
              </c:numCache>
            </c:numRef>
          </c:val>
          <c:smooth val="0"/>
          <c:extLst>
            <c:ext xmlns:c16="http://schemas.microsoft.com/office/drawing/2014/chart" uri="{C3380CC4-5D6E-409C-BE32-E72D297353CC}">
              <c16:uniqueId val="{00000000-8D3C-9C48-91C1-1466E8747DD1}"/>
            </c:ext>
          </c:extLst>
        </c:ser>
        <c:ser>
          <c:idx val="1"/>
          <c:order val="1"/>
          <c:tx>
            <c:v>S. Ireland included in NGDP before 1920</c:v>
          </c:tx>
          <c:marker>
            <c:symbol val="none"/>
          </c:marker>
          <c:cat>
            <c:strRef>
              <c:f>'Chart - ratio to NGDP'!$A$17:$A$332</c:f>
              <c:strCache>
                <c:ptCount val="316"/>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strCache>
            </c:strRef>
          </c:cat>
          <c:val>
            <c:numRef>
              <c:f>'Chart - ratio to NGDP'!$F$17:$F$237</c:f>
              <c:numCache>
                <c:formatCode>0.00</c:formatCode>
                <c:ptCount val="221"/>
                <c:pt idx="1">
                  <c:v>4.9203019676544724</c:v>
                </c:pt>
                <c:pt idx="2">
                  <c:v>4.7645383306897253</c:v>
                </c:pt>
                <c:pt idx="3">
                  <c:v>5.1682768480806729</c:v>
                </c:pt>
                <c:pt idx="4">
                  <c:v>4.9290335785660186</c:v>
                </c:pt>
                <c:pt idx="5">
                  <c:v>4.4210474589731534</c:v>
                </c:pt>
                <c:pt idx="6">
                  <c:v>4.3687530836952249</c:v>
                </c:pt>
                <c:pt idx="7">
                  <c:v>4.8602035678954865</c:v>
                </c:pt>
                <c:pt idx="8">
                  <c:v>4.7564392171379568</c:v>
                </c:pt>
                <c:pt idx="9">
                  <c:v>6.4408385512711588</c:v>
                </c:pt>
                <c:pt idx="10">
                  <c:v>6.9157687916188477</c:v>
                </c:pt>
                <c:pt idx="11">
                  <c:v>8.3685190430058594</c:v>
                </c:pt>
                <c:pt idx="12">
                  <c:v>9.7908093424754288</c:v>
                </c:pt>
                <c:pt idx="13">
                  <c:v>8.8429456064691667</c:v>
                </c:pt>
                <c:pt idx="14">
                  <c:v>11.10925810507762</c:v>
                </c:pt>
                <c:pt idx="15">
                  <c:v>8.1361626106059735</c:v>
                </c:pt>
                <c:pt idx="16">
                  <c:v>10.856173980615271</c:v>
                </c:pt>
                <c:pt idx="17">
                  <c:v>10.221244593128866</c:v>
                </c:pt>
                <c:pt idx="18">
                  <c:v>9.0679284331984817</c:v>
                </c:pt>
                <c:pt idx="19">
                  <c:v>8.6721525653301583</c:v>
                </c:pt>
                <c:pt idx="20">
                  <c:v>10.917783008377299</c:v>
                </c:pt>
                <c:pt idx="21">
                  <c:v>8.9041108135617364</c:v>
                </c:pt>
                <c:pt idx="22">
                  <c:v>11.304871490120554</c:v>
                </c:pt>
                <c:pt idx="23">
                  <c:v>14.049227971359997</c:v>
                </c:pt>
                <c:pt idx="24">
                  <c:v>16.636044923255273</c:v>
                </c:pt>
                <c:pt idx="25">
                  <c:v>15.636354592592493</c:v>
                </c:pt>
                <c:pt idx="26">
                  <c:v>15.157235843912208</c:v>
                </c:pt>
                <c:pt idx="27">
                  <c:v>17.402714643610739</c:v>
                </c:pt>
                <c:pt idx="28">
                  <c:v>17.759963915127777</c:v>
                </c:pt>
                <c:pt idx="29">
                  <c:v>15.72174454258221</c:v>
                </c:pt>
                <c:pt idx="30">
                  <c:v>17.30549075827075</c:v>
                </c:pt>
                <c:pt idx="31">
                  <c:v>18.226533279188462</c:v>
                </c:pt>
                <c:pt idx="32">
                  <c:v>19.15494247891008</c:v>
                </c:pt>
                <c:pt idx="33">
                  <c:v>18.222164859195718</c:v>
                </c:pt>
                <c:pt idx="34">
                  <c:v>18.408786355373252</c:v>
                </c:pt>
                <c:pt idx="35">
                  <c:v>18.473795246662885</c:v>
                </c:pt>
                <c:pt idx="36">
                  <c:v>18.733713328968186</c:v>
                </c:pt>
                <c:pt idx="37">
                  <c:v>16.883253865124235</c:v>
                </c:pt>
                <c:pt idx="38">
                  <c:v>18.427947677350286</c:v>
                </c:pt>
                <c:pt idx="39">
                  <c:v>17.97978485068036</c:v>
                </c:pt>
                <c:pt idx="40">
                  <c:v>18.675055332752361</c:v>
                </c:pt>
                <c:pt idx="41">
                  <c:v>17.454828138298716</c:v>
                </c:pt>
                <c:pt idx="42">
                  <c:v>17.446185496000293</c:v>
                </c:pt>
                <c:pt idx="43">
                  <c:v>17.49308998293197</c:v>
                </c:pt>
                <c:pt idx="44">
                  <c:v>18.138232923392636</c:v>
                </c:pt>
                <c:pt idx="45">
                  <c:v>16.99456860761779</c:v>
                </c:pt>
                <c:pt idx="46">
                  <c:v>18.79529700221121</c:v>
                </c:pt>
                <c:pt idx="47">
                  <c:v>17.443926134708764</c:v>
                </c:pt>
                <c:pt idx="48">
                  <c:v>16.478598210054194</c:v>
                </c:pt>
                <c:pt idx="49">
                  <c:v>16.963640991952019</c:v>
                </c:pt>
                <c:pt idx="50">
                  <c:v>17.094300559118974</c:v>
                </c:pt>
                <c:pt idx="51">
                  <c:v>17.78791417239681</c:v>
                </c:pt>
                <c:pt idx="52">
                  <c:v>17.840132669000756</c:v>
                </c:pt>
                <c:pt idx="53">
                  <c:v>15.715676939421972</c:v>
                </c:pt>
                <c:pt idx="54">
                  <c:v>15.564130561447289</c:v>
                </c:pt>
                <c:pt idx="55">
                  <c:v>16.695866432588105</c:v>
                </c:pt>
                <c:pt idx="56">
                  <c:v>17.334671752736455</c:v>
                </c:pt>
                <c:pt idx="57">
                  <c:v>17.641449876284298</c:v>
                </c:pt>
                <c:pt idx="58">
                  <c:v>14.86554248639945</c:v>
                </c:pt>
                <c:pt idx="59">
                  <c:v>14.329131009808441</c:v>
                </c:pt>
                <c:pt idx="60">
                  <c:v>15.534437014690774</c:v>
                </c:pt>
                <c:pt idx="61">
                  <c:v>15.635550043279574</c:v>
                </c:pt>
                <c:pt idx="62">
                  <c:v>16.207386597930938</c:v>
                </c:pt>
                <c:pt idx="63">
                  <c:v>15.31568800519938</c:v>
                </c:pt>
                <c:pt idx="64">
                  <c:v>15.063416769683709</c:v>
                </c:pt>
                <c:pt idx="66">
                  <c:v>14.197967762453995</c:v>
                </c:pt>
                <c:pt idx="67">
                  <c:v>13.709302715064542</c:v>
                </c:pt>
                <c:pt idx="68">
                  <c:v>13.674161102438186</c:v>
                </c:pt>
                <c:pt idx="69">
                  <c:v>13.923784709020419</c:v>
                </c:pt>
                <c:pt idx="70">
                  <c:v>13.845270568350607</c:v>
                </c:pt>
                <c:pt idx="71">
                  <c:v>15.367022741882371</c:v>
                </c:pt>
                <c:pt idx="72">
                  <c:v>13.310523073241525</c:v>
                </c:pt>
                <c:pt idx="73">
                  <c:v>13.347225475099821</c:v>
                </c:pt>
                <c:pt idx="75">
                  <c:v>15.360163054812185</c:v>
                </c:pt>
                <c:pt idx="76">
                  <c:v>14.359413336312551</c:v>
                </c:pt>
                <c:pt idx="77">
                  <c:v>14.271483058691624</c:v>
                </c:pt>
                <c:pt idx="78">
                  <c:v>13.072216521185791</c:v>
                </c:pt>
                <c:pt idx="79">
                  <c:v>14.249709859414537</c:v>
                </c:pt>
                <c:pt idx="80">
                  <c:v>14.671883966941277</c:v>
                </c:pt>
                <c:pt idx="81">
                  <c:v>13.890424194434523</c:v>
                </c:pt>
                <c:pt idx="82">
                  <c:v>12.820959177954581</c:v>
                </c:pt>
                <c:pt idx="83">
                  <c:v>12.266639177037133</c:v>
                </c:pt>
                <c:pt idx="84">
                  <c:v>11.893338084742334</c:v>
                </c:pt>
                <c:pt idx="85">
                  <c:v>13.112266430724732</c:v>
                </c:pt>
                <c:pt idx="86">
                  <c:v>14.420256317297818</c:v>
                </c:pt>
                <c:pt idx="87">
                  <c:v>13.507244688048308</c:v>
                </c:pt>
                <c:pt idx="88">
                  <c:v>14.764793105759189</c:v>
                </c:pt>
                <c:pt idx="89">
                  <c:v>15.704296878690332</c:v>
                </c:pt>
                <c:pt idx="90">
                  <c:v>15.671739611562575</c:v>
                </c:pt>
                <c:pt idx="91">
                  <c:v>15.128290723469313</c:v>
                </c:pt>
                <c:pt idx="92">
                  <c:v>14.436325146058083</c:v>
                </c:pt>
                <c:pt idx="93">
                  <c:v>13.407156808635815</c:v>
                </c:pt>
                <c:pt idx="94">
                  <c:v>13.307121760966693</c:v>
                </c:pt>
                <c:pt idx="95">
                  <c:v>15.677846160050031</c:v>
                </c:pt>
                <c:pt idx="96">
                  <c:v>11.295673486328923</c:v>
                </c:pt>
                <c:pt idx="97">
                  <c:v>10.299133350504006</c:v>
                </c:pt>
                <c:pt idx="98">
                  <c:v>11.970957601759141</c:v>
                </c:pt>
                <c:pt idx="99">
                  <c:v>12.08156831449703</c:v>
                </c:pt>
                <c:pt idx="100">
                  <c:v>12.299603925042842</c:v>
                </c:pt>
                <c:pt idx="101">
                  <c:v>11.520751442387494</c:v>
                </c:pt>
                <c:pt idx="102">
                  <c:v>9.5644551284138259</c:v>
                </c:pt>
                <c:pt idx="103">
                  <c:v>11.52264544881074</c:v>
                </c:pt>
                <c:pt idx="104">
                  <c:v>12.663860603095777</c:v>
                </c:pt>
                <c:pt idx="105">
                  <c:v>13.288097893134918</c:v>
                </c:pt>
                <c:pt idx="106">
                  <c:v>11.352590735832809</c:v>
                </c:pt>
                <c:pt idx="107">
                  <c:v>11.2612783947302</c:v>
                </c:pt>
                <c:pt idx="108">
                  <c:v>11.001051686143873</c:v>
                </c:pt>
                <c:pt idx="109">
                  <c:v>11.120223947057367</c:v>
                </c:pt>
                <c:pt idx="110">
                  <c:v>11.759235662732491</c:v>
                </c:pt>
                <c:pt idx="111">
                  <c:v>11.789409540190611</c:v>
                </c:pt>
                <c:pt idx="112">
                  <c:v>12.814673600673403</c:v>
                </c:pt>
                <c:pt idx="113">
                  <c:v>12.269896933867665</c:v>
                </c:pt>
                <c:pt idx="114">
                  <c:v>12.008512153361529</c:v>
                </c:pt>
                <c:pt idx="115">
                  <c:v>13.681580886239239</c:v>
                </c:pt>
                <c:pt idx="116">
                  <c:v>13.372933769539944</c:v>
                </c:pt>
                <c:pt idx="117">
                  <c:v>18.981235890668657</c:v>
                </c:pt>
                <c:pt idx="118">
                  <c:v>14.109170754721415</c:v>
                </c:pt>
                <c:pt idx="119">
                  <c:v>12.499413836098922</c:v>
                </c:pt>
                <c:pt idx="120">
                  <c:v>12.565339690834367</c:v>
                </c:pt>
                <c:pt idx="121">
                  <c:v>12.90800311903892</c:v>
                </c:pt>
                <c:pt idx="122">
                  <c:v>12.260603615595794</c:v>
                </c:pt>
                <c:pt idx="123">
                  <c:v>13.323703595983408</c:v>
                </c:pt>
                <c:pt idx="124">
                  <c:v>13.002916575390575</c:v>
                </c:pt>
                <c:pt idx="125">
                  <c:v>12.216664604042638</c:v>
                </c:pt>
                <c:pt idx="126">
                  <c:v>11.757832169361292</c:v>
                </c:pt>
                <c:pt idx="127">
                  <c:v>14.67016146763614</c:v>
                </c:pt>
                <c:pt idx="128">
                  <c:v>14.412374579731004</c:v>
                </c:pt>
                <c:pt idx="129">
                  <c:v>13.977982406793332</c:v>
                </c:pt>
                <c:pt idx="130">
                  <c:v>15.649440888203962</c:v>
                </c:pt>
                <c:pt idx="131">
                  <c:v>15.038160930091125</c:v>
                </c:pt>
                <c:pt idx="132">
                  <c:v>15.15825611150038</c:v>
                </c:pt>
                <c:pt idx="133">
                  <c:v>17.021120129777113</c:v>
                </c:pt>
                <c:pt idx="134">
                  <c:v>16.911069908343915</c:v>
                </c:pt>
                <c:pt idx="135">
                  <c:v>15.849426182570015</c:v>
                </c:pt>
                <c:pt idx="136">
                  <c:v>15.47431575181843</c:v>
                </c:pt>
                <c:pt idx="137">
                  <c:v>14.064620072259938</c:v>
                </c:pt>
                <c:pt idx="138">
                  <c:v>15.574355349066893</c:v>
                </c:pt>
                <c:pt idx="139">
                  <c:v>14.244929219357832</c:v>
                </c:pt>
                <c:pt idx="140">
                  <c:v>12.777521908954771</c:v>
                </c:pt>
                <c:pt idx="141">
                  <c:v>14.138105086567954</c:v>
                </c:pt>
                <c:pt idx="142">
                  <c:v>15.237446230678525</c:v>
                </c:pt>
                <c:pt idx="143">
                  <c:v>17.143335491508914</c:v>
                </c:pt>
                <c:pt idx="144">
                  <c:v>17.241430635404072</c:v>
                </c:pt>
                <c:pt idx="145">
                  <c:v>11.939326644138834</c:v>
                </c:pt>
                <c:pt idx="146">
                  <c:v>12.808328306309626</c:v>
                </c:pt>
                <c:pt idx="147">
                  <c:v>10.084338389507398</c:v>
                </c:pt>
                <c:pt idx="148">
                  <c:v>10.241645218663447</c:v>
                </c:pt>
                <c:pt idx="149">
                  <c:v>10.703857753131583</c:v>
                </c:pt>
                <c:pt idx="150">
                  <c:v>11.035121797611616</c:v>
                </c:pt>
                <c:pt idx="151">
                  <c:v>11.537331006239036</c:v>
                </c:pt>
                <c:pt idx="152">
                  <c:v>12.123016923054228</c:v>
                </c:pt>
                <c:pt idx="153">
                  <c:v>11.98613597203342</c:v>
                </c:pt>
                <c:pt idx="154">
                  <c:v>9.6315329751146894</c:v>
                </c:pt>
                <c:pt idx="155">
                  <c:v>8.699630561004895</c:v>
                </c:pt>
                <c:pt idx="156">
                  <c:v>8.6885455508439211</c:v>
                </c:pt>
                <c:pt idx="157">
                  <c:v>8.2545434805790112</c:v>
                </c:pt>
                <c:pt idx="158">
                  <c:v>9.578585682348816</c:v>
                </c:pt>
                <c:pt idx="159">
                  <c:v>10.34792983286223</c:v>
                </c:pt>
                <c:pt idx="160">
                  <c:v>9.0868981006416139</c:v>
                </c:pt>
                <c:pt idx="161">
                  <c:v>8.0372166222047881</c:v>
                </c:pt>
                <c:pt idx="162">
                  <c:v>8.4075650526078469</c:v>
                </c:pt>
                <c:pt idx="163">
                  <c:v>8.1917309499822917</c:v>
                </c:pt>
                <c:pt idx="164">
                  <c:v>7.6391521196064076</c:v>
                </c:pt>
                <c:pt idx="165">
                  <c:v>7.4284259872091649</c:v>
                </c:pt>
                <c:pt idx="166">
                  <c:v>6.8708777499836566</c:v>
                </c:pt>
                <c:pt idx="167">
                  <c:v>7.8253931040861833</c:v>
                </c:pt>
                <c:pt idx="168">
                  <c:v>8.0332470356094419</c:v>
                </c:pt>
                <c:pt idx="169">
                  <c:v>7.5409517768063807</c:v>
                </c:pt>
                <c:pt idx="170">
                  <c:v>7.9702876601946135</c:v>
                </c:pt>
                <c:pt idx="171">
                  <c:v>7.8636346638981207</c:v>
                </c:pt>
                <c:pt idx="172">
                  <c:v>7.6476539995660966</c:v>
                </c:pt>
                <c:pt idx="173">
                  <c:v>7.4582802141125066</c:v>
                </c:pt>
                <c:pt idx="174">
                  <c:v>6.4541102135437196</c:v>
                </c:pt>
                <c:pt idx="175">
                  <c:v>6.1504553223645795</c:v>
                </c:pt>
                <c:pt idx="176">
                  <c:v>6.6661284585059146</c:v>
                </c:pt>
                <c:pt idx="177">
                  <c:v>7.4439168816957597</c:v>
                </c:pt>
                <c:pt idx="178">
                  <c:v>7.1878801728833208</c:v>
                </c:pt>
                <c:pt idx="179">
                  <c:v>8.602299056759918</c:v>
                </c:pt>
                <c:pt idx="180">
                  <c:v>8.296425960682658</c:v>
                </c:pt>
                <c:pt idx="181">
                  <c:v>7.8013207984130268</c:v>
                </c:pt>
                <c:pt idx="182">
                  <c:v>6.9789566872904709</c:v>
                </c:pt>
                <c:pt idx="183">
                  <c:v>6.9891517552098632</c:v>
                </c:pt>
                <c:pt idx="184">
                  <c:v>7.0201906819575033</c:v>
                </c:pt>
                <c:pt idx="185">
                  <c:v>7.4612456077545106</c:v>
                </c:pt>
                <c:pt idx="186">
                  <c:v>7.1710868523298696</c:v>
                </c:pt>
                <c:pt idx="187">
                  <c:v>7.1099235642428704</c:v>
                </c:pt>
                <c:pt idx="188">
                  <c:v>7.1612100570354427</c:v>
                </c:pt>
                <c:pt idx="189">
                  <c:v>6.7314552772067167</c:v>
                </c:pt>
                <c:pt idx="190">
                  <c:v>6.6164893173318964</c:v>
                </c:pt>
                <c:pt idx="191">
                  <c:v>6.8803987397887951</c:v>
                </c:pt>
                <c:pt idx="192">
                  <c:v>6.7020399356458773</c:v>
                </c:pt>
                <c:pt idx="193">
                  <c:v>6.9820425543351741</c:v>
                </c:pt>
                <c:pt idx="194">
                  <c:v>7.3358714079699174</c:v>
                </c:pt>
                <c:pt idx="195">
                  <c:v>7.572204802229197</c:v>
                </c:pt>
                <c:pt idx="196">
                  <c:v>9.6726720126361734</c:v>
                </c:pt>
                <c:pt idx="197">
                  <c:v>8.2171933617777917</c:v>
                </c:pt>
                <c:pt idx="198">
                  <c:v>7.6014254416075175</c:v>
                </c:pt>
                <c:pt idx="199">
                  <c:v>7.1133204865089414</c:v>
                </c:pt>
                <c:pt idx="200">
                  <c:v>6.9631120389068242</c:v>
                </c:pt>
                <c:pt idx="201">
                  <c:v>6.6507939746014211</c:v>
                </c:pt>
                <c:pt idx="202">
                  <c:v>7.0108192715967261</c:v>
                </c:pt>
                <c:pt idx="203">
                  <c:v>6.6333117491454772</c:v>
                </c:pt>
                <c:pt idx="204">
                  <c:v>6.6439624179306103</c:v>
                </c:pt>
                <c:pt idx="205">
                  <c:v>6.8848597747743847</c:v>
                </c:pt>
                <c:pt idx="206">
                  <c:v>7.0189486851130116</c:v>
                </c:pt>
                <c:pt idx="207">
                  <c:v>6.4308795345490077</c:v>
                </c:pt>
                <c:pt idx="208">
                  <c:v>6.4607552270908677</c:v>
                </c:pt>
                <c:pt idx="209">
                  <c:v>6.5266992428207198</c:v>
                </c:pt>
                <c:pt idx="210">
                  <c:v>6.1211487529014166</c:v>
                </c:pt>
                <c:pt idx="211">
                  <c:v>6.1498425076193701</c:v>
                </c:pt>
                <c:pt idx="212">
                  <c:v>6.4094825023644679</c:v>
                </c:pt>
                <c:pt idx="213">
                  <c:v>5.9971881435016536</c:v>
                </c:pt>
                <c:pt idx="214">
                  <c:v>5.9099740127462441</c:v>
                </c:pt>
                <c:pt idx="215">
                  <c:v>10.635470923032262</c:v>
                </c:pt>
                <c:pt idx="216">
                  <c:v>8.1903200016838689</c:v>
                </c:pt>
                <c:pt idx="217">
                  <c:v>8.9413145527418667</c:v>
                </c:pt>
                <c:pt idx="218">
                  <c:v>6.1692350707702586</c:v>
                </c:pt>
                <c:pt idx="219">
                  <c:v>5.1647591635434003</c:v>
                </c:pt>
                <c:pt idx="220">
                  <c:v>6.1746491843282767</c:v>
                </c:pt>
              </c:numCache>
            </c:numRef>
          </c:val>
          <c:smooth val="0"/>
          <c:extLst>
            <c:ext xmlns:c16="http://schemas.microsoft.com/office/drawing/2014/chart" uri="{C3380CC4-5D6E-409C-BE32-E72D297353CC}">
              <c16:uniqueId val="{00000001-8D3C-9C48-91C1-1466E8747DD1}"/>
            </c:ext>
          </c:extLst>
        </c:ser>
        <c:dLbls>
          <c:showLegendKey val="0"/>
          <c:showVal val="0"/>
          <c:showCatName val="0"/>
          <c:showSerName val="0"/>
          <c:showPercent val="0"/>
          <c:showBubbleSize val="0"/>
        </c:dLbls>
        <c:smooth val="0"/>
        <c:axId val="1218984576"/>
        <c:axId val="1018785792"/>
      </c:lineChart>
      <c:catAx>
        <c:axId val="1218984576"/>
        <c:scaling>
          <c:orientation val="minMax"/>
        </c:scaling>
        <c:delete val="0"/>
        <c:axPos val="b"/>
        <c:numFmt formatCode="General" sourceLinked="1"/>
        <c:majorTickMark val="out"/>
        <c:minorTickMark val="none"/>
        <c:tickLblPos val="nextTo"/>
        <c:crossAx val="1018785792"/>
        <c:crosses val="autoZero"/>
        <c:auto val="1"/>
        <c:lblAlgn val="ctr"/>
        <c:lblOffset val="100"/>
        <c:tickLblSkip val="50"/>
        <c:tickMarkSkip val="50"/>
        <c:noMultiLvlLbl val="0"/>
      </c:catAx>
      <c:valAx>
        <c:axId val="1018785792"/>
        <c:scaling>
          <c:orientation val="minMax"/>
        </c:scaling>
        <c:delete val="0"/>
        <c:axPos val="r"/>
        <c:numFmt formatCode="0" sourceLinked="0"/>
        <c:majorTickMark val="out"/>
        <c:minorTickMark val="none"/>
        <c:tickLblPos val="nextTo"/>
        <c:crossAx val="1218984576"/>
        <c:crosses val="max"/>
        <c:crossBetween val="midCat"/>
      </c:valAx>
    </c:plotArea>
    <c:legend>
      <c:legendPos val="t"/>
      <c:legendEntry>
        <c:idx val="0"/>
        <c:delete val="1"/>
      </c:legendEntry>
      <c:layout>
        <c:manualLayout>
          <c:xMode val="edge"/>
          <c:yMode val="edge"/>
          <c:x val="0"/>
          <c:y val="0.18981481481481483"/>
          <c:w val="0.81082218381238935"/>
          <c:h val="0.14390237678623505"/>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19</xdr:col>
      <xdr:colOff>571500</xdr:colOff>
      <xdr:row>14</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8575" y="19050"/>
          <a:ext cx="12125325"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Disclaimers</a:t>
          </a:r>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All material included herein is intended for general informational purposes only. No user should act or refrain from acting on this information without first verifying the information and obtaining professional advice.</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Bank of England does not accept any responsibility or liability for loss or damage, whether direct, indirect or consequential, resulting from the use of, or the inability to use, this information whether as a result of inaccuracies, defects, errors (typographical or otherwise), omissions, out of date information or otherwise, or from any reliance on information contained herein.</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Bank of England makes no representations or warranties as to the accuracy or completeness of the information contained herein. Some data series may be subject to revisions.</a:t>
          </a:r>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user agrees that any such material downloaded is obtained entirely at the user's own risk and that the user will be entirely responsible for any resulting damage to software or computer systems and/or any resulting loss of data even if the Bank of England has been advised of the possibility of such damage</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Any dispute arising out of use of this information database or the Terms and Conditions found on the Bank of England’s website shall be governed by the laws of England and the user and the Bank submit to the exclusive jurisdiction of the English courts. The Bank’s omission to exercise any right under these Terms and Conditions shall not constitute a waiver of such right.</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9525</xdr:rowOff>
    </xdr:from>
    <xdr:to>
      <xdr:col>13</xdr:col>
      <xdr:colOff>0</xdr:colOff>
      <xdr:row>1</xdr:row>
      <xdr:rowOff>19050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352800" y="9525"/>
          <a:ext cx="1331595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dk1"/>
              </a:solidFill>
              <a:effectLst/>
              <a:latin typeface="+mn-lt"/>
              <a:ea typeface="+mn-ea"/>
              <a:cs typeface="+mn-cs"/>
            </a:rPr>
            <a:t>The Bank of England's</a:t>
          </a:r>
          <a:r>
            <a:rPr lang="en-GB" sz="1400" b="1" baseline="0">
              <a:solidFill>
                <a:schemeClr val="dk1"/>
              </a:solidFill>
              <a:effectLst/>
              <a:latin typeface="+mn-lt"/>
              <a:ea typeface="+mn-ea"/>
              <a:cs typeface="+mn-cs"/>
            </a:rPr>
            <a:t> Annual Balance Sheet 1696-2014</a:t>
          </a:r>
          <a:br>
            <a:rPr lang="en-GB" sz="1400" b="1" baseline="0">
              <a:solidFill>
                <a:schemeClr val="dk1"/>
              </a:solidFill>
              <a:effectLst/>
              <a:latin typeface="+mn-lt"/>
              <a:ea typeface="+mn-ea"/>
              <a:cs typeface="+mn-cs"/>
            </a:rPr>
          </a:br>
          <a:endParaRPr lang="en-GB" sz="800" b="1" baseline="0">
            <a:solidFill>
              <a:schemeClr val="dk1"/>
            </a:solidFill>
            <a:effectLst/>
            <a:latin typeface="+mn-lt"/>
            <a:ea typeface="+mn-ea"/>
            <a:cs typeface="+mn-cs"/>
          </a:endParaRPr>
        </a:p>
        <a:p>
          <a:pPr algn="l"/>
          <a:r>
            <a:rPr lang="en-GB" sz="1000">
              <a:solidFill>
                <a:schemeClr val="dk1"/>
              </a:solidFill>
              <a:effectLst/>
              <a:latin typeface="+mn-lt"/>
              <a:ea typeface="+mn-ea"/>
              <a:cs typeface="+mn-cs"/>
            </a:rPr>
            <a:t>This</a:t>
          </a:r>
          <a:r>
            <a:rPr lang="en-GB" sz="1000" baseline="0">
              <a:solidFill>
                <a:schemeClr val="dk1"/>
              </a:solidFill>
              <a:effectLst/>
              <a:latin typeface="+mn-lt"/>
              <a:ea typeface="+mn-ea"/>
              <a:cs typeface="+mn-cs"/>
            </a:rPr>
            <a:t> sheet </a:t>
          </a:r>
          <a:r>
            <a:rPr lang="en-GB" sz="1000">
              <a:solidFill>
                <a:schemeClr val="dk1"/>
              </a:solidFill>
              <a:effectLst/>
              <a:latin typeface="+mn-lt"/>
              <a:ea typeface="+mn-ea"/>
              <a:cs typeface="+mn-cs"/>
            </a:rPr>
            <a:t>gives consistent annual series for the Bank's</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liabilities and assets from 1696 to 1966, which were</a:t>
          </a:r>
          <a:r>
            <a:rPr lang="en-GB" sz="1000" baseline="0">
              <a:solidFill>
                <a:schemeClr val="dk1"/>
              </a:solidFill>
              <a:effectLst/>
              <a:latin typeface="+mn-lt"/>
              <a:ea typeface="+mn-ea"/>
              <a:cs typeface="+mn-cs"/>
            </a:rPr>
            <a:t> first published</a:t>
          </a:r>
          <a:r>
            <a:rPr lang="en-GB" sz="1000">
              <a:solidFill>
                <a:schemeClr val="dk1"/>
              </a:solidFill>
              <a:effectLst/>
              <a:latin typeface="+mn-lt"/>
              <a:ea typeface="+mn-ea"/>
              <a:cs typeface="+mn-cs"/>
            </a:rPr>
            <a:t> in the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June 1967 Quarterly Bulletin</a:t>
          </a:r>
          <a:r>
            <a:rPr lang="en-GB" sz="1000" baseline="0">
              <a:solidFill>
                <a:schemeClr val="dk1"/>
              </a:solidFill>
              <a:effectLst/>
              <a:latin typeface="+mn-lt"/>
              <a:ea typeface="+mn-ea"/>
              <a:cs typeface="+mn-cs"/>
            </a:rPr>
            <a:t> and extended to 2006 using subsequent Quarterly Bulletins.   An extension to 2014 is made using the new reporting method introduced in 2006. A spliced series for the size of the total balance sheet relative to nominal GDP is shown in the second work sheet.  </a:t>
          </a:r>
          <a:r>
            <a:rPr lang="en-GB" sz="1000">
              <a:solidFill>
                <a:schemeClr val="dk1"/>
              </a:solidFill>
              <a:effectLst/>
              <a:latin typeface="+mn-lt"/>
              <a:ea typeface="+mn-ea"/>
              <a:cs typeface="+mn-cs"/>
            </a:rPr>
            <a:t>The dates in each year to which the figures relate are:</a:t>
          </a:r>
        </a:p>
        <a:p>
          <a:r>
            <a:rPr lang="en-GB" sz="1000">
              <a:solidFill>
                <a:schemeClr val="dk1"/>
              </a:solidFill>
              <a:effectLst/>
              <a:latin typeface="+mn-lt"/>
              <a:ea typeface="+mn-ea"/>
              <a:cs typeface="+mn-cs"/>
            </a:rPr>
            <a:t>1696-1697 - 14th March 1696 and 25th June 1697</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the only balance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sheets available);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1698-1764 - End-August balance sheet;</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1766-1844 - End-February balance sheet;</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1845-1857 - Published Bank</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Returns, last Saturday in February;</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1858-1966 - Published Bank Returns,</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last Wednesday in February</a:t>
          </a:r>
          <a:r>
            <a:rPr lang="en-GB" sz="1100" b="0" i="0" u="none" strike="noStrike" baseline="0">
              <a:solidFill>
                <a:schemeClr val="dk1"/>
              </a:solidFill>
              <a:effectLst/>
              <a:latin typeface="+mn-lt"/>
              <a:ea typeface="+mn-ea"/>
              <a:cs typeface="+mn-cs"/>
            </a:rPr>
            <a:t>: </a:t>
          </a:r>
          <a:r>
            <a:rPr lang="en-GB" sz="1000" b="0" i="0" u="none" strike="noStrike" baseline="0">
              <a:solidFill>
                <a:schemeClr val="dk1"/>
              </a:solidFill>
              <a:latin typeface="+mn-lt"/>
              <a:ea typeface="+mn-ea"/>
              <a:cs typeface="+mn-cs"/>
            </a:rPr>
            <a:t>1966-2006 - Published Bank Returns: third Wednesday in February (the dates on which the London Clearing Banks  compiled their monthly figures); 2006-2014 - </a:t>
          </a:r>
          <a:r>
            <a:rPr lang="en-GB" sz="1000" b="0" i="0" baseline="0">
              <a:solidFill>
                <a:schemeClr val="dk1"/>
              </a:solidFill>
              <a:effectLst/>
              <a:latin typeface="+mn-lt"/>
              <a:ea typeface="+mn-ea"/>
              <a:cs typeface="+mn-cs"/>
            </a:rPr>
            <a:t>Published Bank Returns: third Wednesday in February. No balance sheets are available for 1765 and 1774. See hyperlinks at the bottom of the table for more information on the data.  See Chart in the next sheet for the balance sheet as a % of nominal GDP.</a:t>
          </a:r>
          <a:endParaRPr lang="en-GB" sz="1000" b="0" i="0" u="none" strike="noStrike" baseline="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85725</xdr:colOff>
      <xdr:row>7</xdr:row>
      <xdr:rowOff>42862</xdr:rowOff>
    </xdr:from>
    <xdr:to>
      <xdr:col>12</xdr:col>
      <xdr:colOff>552450</xdr:colOff>
      <xdr:row>21</xdr:row>
      <xdr:rowOff>119062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66676</xdr:colOff>
      <xdr:row>21</xdr:row>
      <xdr:rowOff>142876</xdr:rowOff>
    </xdr:from>
    <xdr:to>
      <xdr:col>12</xdr:col>
      <xdr:colOff>600075</xdr:colOff>
      <xdr:row>25</xdr:row>
      <xdr:rowOff>85726</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496551" y="5210176"/>
          <a:ext cx="3581399" cy="704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Source: Hills, Thomas and Dimsdale (2015).  </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0.49885</cdr:x>
      <cdr:y>0.08854</cdr:y>
    </cdr:from>
    <cdr:to>
      <cdr:x>1</cdr:x>
      <cdr:y>0.20313</cdr:y>
    </cdr:to>
    <cdr:sp macro="" textlink="">
      <cdr:nvSpPr>
        <cdr:cNvPr id="2" name="TextBox 1"/>
        <cdr:cNvSpPr txBox="1"/>
      </cdr:nvSpPr>
      <cdr:spPr>
        <a:xfrm xmlns:a="http://schemas.openxmlformats.org/drawingml/2006/main">
          <a:off x="1753313" y="242888"/>
          <a:ext cx="1761412"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1000"/>
            <a:t>per cent of nominal</a:t>
          </a:r>
          <a:r>
            <a:rPr lang="en-GB" sz="1000" baseline="0"/>
            <a:t> GDP</a:t>
          </a:r>
          <a:endParaRPr lang="en-GB" sz="1000"/>
        </a:p>
      </cdr:txBody>
    </cdr:sp>
  </cdr:relSizeAnchor>
  <cdr:relSizeAnchor xmlns:cdr="http://schemas.openxmlformats.org/drawingml/2006/chartDrawing">
    <cdr:from>
      <cdr:x>0.00542</cdr:x>
      <cdr:y>0</cdr:y>
    </cdr:from>
    <cdr:to>
      <cdr:x>0.8916</cdr:x>
      <cdr:y>0.15278</cdr:y>
    </cdr:to>
    <cdr:sp macro="" textlink="">
      <cdr:nvSpPr>
        <cdr:cNvPr id="3" name="TextBox 2"/>
        <cdr:cNvSpPr txBox="1"/>
      </cdr:nvSpPr>
      <cdr:spPr>
        <a:xfrm xmlns:a="http://schemas.openxmlformats.org/drawingml/2006/main">
          <a:off x="19050" y="0"/>
          <a:ext cx="3114679" cy="4191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t>The</a:t>
          </a:r>
          <a:r>
            <a:rPr lang="en-GB" sz="1200" b="1" baseline="0"/>
            <a:t> Bank of England Balance sheet 1700-2014</a:t>
          </a:r>
          <a:endParaRPr lang="en-GB" sz="12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bankofengland.co.uk/research/Documents/onebank/balanceweekly_final.xlsx" TargetMode="External"/><Relationship Id="rId3" Type="http://schemas.openxmlformats.org/officeDocument/2006/relationships/hyperlink" Target="http://www.bankofengland.co.uk/statistics/Documents/ms/articles/artjun06.pdf" TargetMode="External"/><Relationship Id="rId7" Type="http://schemas.openxmlformats.org/officeDocument/2006/relationships/hyperlink" Target="http://www.bankofengland.co.uk/research/Documents/onebank/balance.xlsx" TargetMode="External"/><Relationship Id="rId12" Type="http://schemas.openxmlformats.org/officeDocument/2006/relationships/comments" Target="../comments1.xml"/><Relationship Id="rId2" Type="http://schemas.openxmlformats.org/officeDocument/2006/relationships/hyperlink" Target="http://www.bankofengland.co.uk/publications/Documents/quarterlybulletin/2014/qb300614.pdf" TargetMode="External"/><Relationship Id="rId1" Type="http://schemas.openxmlformats.org/officeDocument/2006/relationships/hyperlink" Target="http://www.bankofengland.co.uk/archive/Documents/historicpubs/qb/1967/qb67q2159163.pdf" TargetMode="External"/><Relationship Id="rId6" Type="http://schemas.openxmlformats.org/officeDocument/2006/relationships/hyperlink" Target="http://www.bankofengland.co.uk/research/Pages/onebank/threecenturies.aspx" TargetMode="External"/><Relationship Id="rId11" Type="http://schemas.openxmlformats.org/officeDocument/2006/relationships/vmlDrawing" Target="../drawings/vmlDrawing1.vml"/><Relationship Id="rId5" Type="http://schemas.openxmlformats.org/officeDocument/2006/relationships/hyperlink" Target="http://www.bankofengland.co.uk/statistics/Documents/ms/articles/artjun06.pdf" TargetMode="External"/><Relationship Id="rId10" Type="http://schemas.openxmlformats.org/officeDocument/2006/relationships/drawing" Target="../drawings/drawing2.xml"/><Relationship Id="rId4" Type="http://schemas.openxmlformats.org/officeDocument/2006/relationships/hyperlink" Target="http://www.bankofengland.co.uk/archive/Pages/digitalcontent/historicpubs/statisticalabst.aspx"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G31" sqref="G31"/>
    </sheetView>
  </sheetViews>
  <sheetFormatPr baseColWidth="10" defaultColWidth="9.1640625" defaultRowHeight="15" x14ac:dyDescent="0.2"/>
  <cols>
    <col min="1" max="16384" width="9.1640625" style="3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40"/>
  <sheetViews>
    <sheetView tabSelected="1" workbookViewId="0">
      <pane xSplit="1" ySplit="3" topLeftCell="B4" activePane="bottomRight" state="frozen"/>
      <selection pane="topRight" activeCell="B1" sqref="B1"/>
      <selection pane="bottomLeft" activeCell="A4" sqref="A4"/>
      <selection pane="bottomRight"/>
    </sheetView>
  </sheetViews>
  <sheetFormatPr baseColWidth="10" defaultColWidth="8.83203125" defaultRowHeight="15" x14ac:dyDescent="0.2"/>
  <cols>
    <col min="1" max="1" width="15.5" customWidth="1"/>
    <col min="2" max="2" width="16" customWidth="1"/>
    <col min="3" max="3" width="19.5" customWidth="1"/>
    <col min="4" max="4" width="23.83203125" customWidth="1"/>
    <col min="5" max="5" width="23.5" customWidth="1"/>
    <col min="6" max="6" width="25.5" customWidth="1"/>
    <col min="7" max="7" width="20.6640625" style="25" customWidth="1"/>
    <col min="8" max="8" width="22.1640625" style="25" customWidth="1"/>
    <col min="9" max="9" width="17.5" customWidth="1"/>
    <col min="10" max="10" width="10.6640625" customWidth="1"/>
    <col min="11" max="11" width="13.5" customWidth="1"/>
    <col min="12" max="12" width="20.33203125" customWidth="1"/>
    <col min="13" max="13" width="22.1640625" customWidth="1"/>
    <col min="14" max="14" width="20.6640625" customWidth="1"/>
    <col min="15" max="15" width="22.83203125" customWidth="1"/>
    <col min="16" max="16" width="14.1640625" customWidth="1"/>
    <col min="17" max="17" width="18.6640625" customWidth="1"/>
    <col min="18" max="18" width="17.6640625" customWidth="1"/>
    <col min="19" max="19" width="15" style="1" customWidth="1"/>
    <col min="20" max="20" width="13.6640625" customWidth="1"/>
  </cols>
  <sheetData>
    <row r="1" spans="1:19" ht="118.5" customHeight="1" x14ac:dyDescent="0.2">
      <c r="G1" s="29"/>
    </row>
    <row r="2" spans="1:19" s="4" customFormat="1" ht="18.75" customHeight="1" x14ac:dyDescent="0.2">
      <c r="A2"/>
      <c r="B2" s="2" t="s">
        <v>0</v>
      </c>
      <c r="C2" t="s">
        <v>1</v>
      </c>
      <c r="D2" s="3"/>
      <c r="E2"/>
      <c r="F2"/>
      <c r="G2" s="32"/>
      <c r="H2" s="26" t="s">
        <v>2</v>
      </c>
      <c r="I2"/>
      <c r="J2" t="s">
        <v>1</v>
      </c>
      <c r="K2"/>
      <c r="L2"/>
      <c r="M2"/>
      <c r="N2"/>
      <c r="O2"/>
      <c r="P2"/>
      <c r="Q2"/>
      <c r="S2" s="5"/>
    </row>
    <row r="3" spans="1:19" s="7" customFormat="1" ht="16.5" customHeight="1" x14ac:dyDescent="0.2">
      <c r="A3" s="6"/>
      <c r="B3" s="6" t="s">
        <v>3</v>
      </c>
      <c r="C3" s="6" t="s">
        <v>4</v>
      </c>
      <c r="D3" s="6" t="s">
        <v>5</v>
      </c>
      <c r="E3" s="6" t="s">
        <v>6</v>
      </c>
      <c r="F3" s="30" t="s">
        <v>7</v>
      </c>
      <c r="G3" s="31" t="s">
        <v>8</v>
      </c>
      <c r="H3" s="8" t="s">
        <v>9</v>
      </c>
      <c r="I3" s="6" t="s">
        <v>8</v>
      </c>
      <c r="J3" s="6" t="s">
        <v>10</v>
      </c>
      <c r="K3" s="6" t="s">
        <v>11</v>
      </c>
      <c r="L3" s="6" t="s">
        <v>12</v>
      </c>
      <c r="M3" s="8" t="s">
        <v>13</v>
      </c>
      <c r="N3" s="8" t="s">
        <v>14</v>
      </c>
      <c r="O3" s="8" t="s">
        <v>15</v>
      </c>
      <c r="P3" s="8" t="s">
        <v>16</v>
      </c>
      <c r="Q3" s="6" t="s">
        <v>17</v>
      </c>
      <c r="R3" s="6" t="s">
        <v>18</v>
      </c>
      <c r="S3" s="9" t="s">
        <v>19</v>
      </c>
    </row>
    <row r="4" spans="1:19" s="12" customFormat="1" ht="16.5" customHeight="1" x14ac:dyDescent="0.2">
      <c r="A4">
        <v>1696</v>
      </c>
      <c r="B4" s="10">
        <v>3181978</v>
      </c>
      <c r="C4" s="10">
        <v>1200000</v>
      </c>
      <c r="D4" s="10">
        <v>1566262</v>
      </c>
      <c r="E4" s="10">
        <v>157358</v>
      </c>
      <c r="F4" s="27">
        <v>258358</v>
      </c>
      <c r="G4" s="32"/>
      <c r="H4" s="27">
        <v>2011032</v>
      </c>
      <c r="I4"/>
      <c r="J4" s="10">
        <v>720000</v>
      </c>
      <c r="K4" s="10">
        <v>41073</v>
      </c>
      <c r="L4" s="10">
        <v>409873</v>
      </c>
      <c r="M4" s="10"/>
      <c r="N4" s="10"/>
      <c r="O4" s="10"/>
      <c r="P4" s="10"/>
      <c r="Q4"/>
      <c r="R4" s="10">
        <f t="shared" ref="R4:R67" si="0">SUM(H4:L4,Q4)</f>
        <v>3181978</v>
      </c>
      <c r="S4" s="11">
        <f t="shared" ref="S4:S67" si="1">R4-SUM(C4:G4)</f>
        <v>0</v>
      </c>
    </row>
    <row r="5" spans="1:19" x14ac:dyDescent="0.2">
      <c r="A5">
        <v>1697</v>
      </c>
      <c r="B5" s="10">
        <v>3462720</v>
      </c>
      <c r="C5" s="10">
        <v>1200000</v>
      </c>
      <c r="D5" s="10">
        <v>1874226</v>
      </c>
      <c r="E5" s="10">
        <v>112609</v>
      </c>
      <c r="F5" s="27">
        <v>275885</v>
      </c>
      <c r="G5" s="32"/>
      <c r="H5" s="27">
        <v>1937400</v>
      </c>
      <c r="J5" s="10">
        <v>1200000</v>
      </c>
      <c r="L5" s="10">
        <v>325320</v>
      </c>
      <c r="M5" s="10"/>
      <c r="N5" s="10"/>
      <c r="O5" s="10"/>
      <c r="P5" s="10"/>
      <c r="R5" s="10">
        <f t="shared" si="0"/>
        <v>3462720</v>
      </c>
      <c r="S5" s="11">
        <f t="shared" si="1"/>
        <v>0</v>
      </c>
    </row>
    <row r="6" spans="1:19" x14ac:dyDescent="0.2">
      <c r="A6">
        <v>1698</v>
      </c>
      <c r="B6" s="10">
        <v>4213750</v>
      </c>
      <c r="C6" s="10">
        <v>1200000</v>
      </c>
      <c r="D6" s="10">
        <v>2404014</v>
      </c>
      <c r="E6" s="10">
        <v>180449</v>
      </c>
      <c r="F6" s="27">
        <v>429287</v>
      </c>
      <c r="G6" s="32"/>
      <c r="H6" s="27">
        <v>1742504</v>
      </c>
      <c r="J6" s="10">
        <v>2201172</v>
      </c>
      <c r="K6" s="10">
        <v>108890</v>
      </c>
      <c r="L6" s="10">
        <v>161184</v>
      </c>
      <c r="M6" s="10"/>
      <c r="N6" s="10"/>
      <c r="O6" s="10"/>
      <c r="P6" s="10"/>
      <c r="R6" s="10">
        <f t="shared" si="0"/>
        <v>4213750</v>
      </c>
      <c r="S6" s="11">
        <f t="shared" si="1"/>
        <v>0</v>
      </c>
    </row>
    <row r="7" spans="1:19" x14ac:dyDescent="0.2">
      <c r="A7">
        <v>1699</v>
      </c>
      <c r="B7" s="10">
        <v>4155276</v>
      </c>
      <c r="C7" s="10">
        <v>1200000</v>
      </c>
      <c r="D7" s="10">
        <v>2185856</v>
      </c>
      <c r="E7" s="10">
        <v>209383</v>
      </c>
      <c r="F7" s="27">
        <v>474037</v>
      </c>
      <c r="G7" s="33">
        <v>86000</v>
      </c>
      <c r="H7" s="27">
        <v>1631651</v>
      </c>
      <c r="I7" s="10">
        <v>86000</v>
      </c>
      <c r="J7" s="10">
        <v>2201172</v>
      </c>
      <c r="K7" s="10">
        <v>92138</v>
      </c>
      <c r="L7" s="10">
        <v>144315</v>
      </c>
      <c r="M7" s="10"/>
      <c r="N7" s="10"/>
      <c r="O7" s="10"/>
      <c r="P7" s="10"/>
      <c r="R7" s="10">
        <f t="shared" si="0"/>
        <v>4155276</v>
      </c>
      <c r="S7" s="11">
        <f t="shared" si="1"/>
        <v>0</v>
      </c>
    </row>
    <row r="8" spans="1:19" x14ac:dyDescent="0.2">
      <c r="A8">
        <v>1700</v>
      </c>
      <c r="B8" s="10">
        <v>4122808</v>
      </c>
      <c r="C8" s="10">
        <v>1200000</v>
      </c>
      <c r="D8" s="10">
        <v>2310502</v>
      </c>
      <c r="E8" s="10">
        <v>311474</v>
      </c>
      <c r="F8" s="27">
        <v>208832</v>
      </c>
      <c r="G8" s="33">
        <v>92000</v>
      </c>
      <c r="H8" s="27">
        <v>1616839</v>
      </c>
      <c r="I8" s="10">
        <v>92000</v>
      </c>
      <c r="J8" s="10">
        <v>2201172</v>
      </c>
      <c r="K8" s="10">
        <v>94767</v>
      </c>
      <c r="L8" s="10">
        <v>118030</v>
      </c>
      <c r="M8" s="10"/>
      <c r="N8" s="10"/>
      <c r="O8" s="10"/>
      <c r="P8" s="10"/>
      <c r="R8" s="10">
        <f t="shared" si="0"/>
        <v>4122808</v>
      </c>
      <c r="S8" s="11">
        <f t="shared" si="1"/>
        <v>0</v>
      </c>
    </row>
    <row r="9" spans="1:19" x14ac:dyDescent="0.2">
      <c r="A9">
        <v>1701</v>
      </c>
      <c r="B9" s="10">
        <v>4478424</v>
      </c>
      <c r="C9" s="10">
        <v>1200000</v>
      </c>
      <c r="D9" s="10">
        <v>2426227</v>
      </c>
      <c r="E9" s="10">
        <v>256374</v>
      </c>
      <c r="F9" s="27">
        <v>580823</v>
      </c>
      <c r="G9" s="33">
        <v>15000</v>
      </c>
      <c r="H9" s="27">
        <v>1640264</v>
      </c>
      <c r="I9" s="10">
        <v>15000</v>
      </c>
      <c r="J9" s="10">
        <v>2201172</v>
      </c>
      <c r="K9" s="10">
        <v>81830</v>
      </c>
      <c r="L9" s="10">
        <v>540158</v>
      </c>
      <c r="M9" s="10"/>
      <c r="N9" s="10"/>
      <c r="O9" s="10"/>
      <c r="P9" s="10"/>
      <c r="R9" s="10">
        <f t="shared" si="0"/>
        <v>4478424</v>
      </c>
      <c r="S9" s="11">
        <f t="shared" si="1"/>
        <v>0</v>
      </c>
    </row>
    <row r="10" spans="1:19" x14ac:dyDescent="0.2">
      <c r="A10">
        <v>1702</v>
      </c>
      <c r="B10" s="10">
        <v>4514486</v>
      </c>
      <c r="C10" s="10">
        <v>1200000</v>
      </c>
      <c r="D10" s="10">
        <v>2026605</v>
      </c>
      <c r="E10" s="10">
        <v>266493</v>
      </c>
      <c r="F10" s="27">
        <v>951388</v>
      </c>
      <c r="G10" s="33">
        <v>70000</v>
      </c>
      <c r="H10" s="27">
        <v>1964003</v>
      </c>
      <c r="I10" s="10">
        <v>70000</v>
      </c>
      <c r="J10" s="10">
        <v>2201172</v>
      </c>
      <c r="K10" s="10">
        <v>96655</v>
      </c>
      <c r="L10" s="10">
        <v>182656</v>
      </c>
      <c r="M10" s="10"/>
      <c r="N10" s="10"/>
      <c r="O10" s="10"/>
      <c r="P10" s="10"/>
      <c r="R10" s="10">
        <f t="shared" si="0"/>
        <v>4514486</v>
      </c>
      <c r="S10" s="11">
        <f t="shared" si="1"/>
        <v>0</v>
      </c>
    </row>
    <row r="11" spans="1:19" x14ac:dyDescent="0.2">
      <c r="A11">
        <v>1703</v>
      </c>
      <c r="B11" s="10">
        <v>4692677</v>
      </c>
      <c r="C11" s="10">
        <v>1200000</v>
      </c>
      <c r="D11" s="10">
        <v>2000573</v>
      </c>
      <c r="E11" s="10">
        <v>439239</v>
      </c>
      <c r="F11" s="27">
        <v>1010865</v>
      </c>
      <c r="G11" s="33">
        <v>42000</v>
      </c>
      <c r="H11" s="27">
        <v>2071797</v>
      </c>
      <c r="I11" s="10">
        <v>42000</v>
      </c>
      <c r="J11" s="10">
        <v>2201172</v>
      </c>
      <c r="K11" s="10">
        <v>92925</v>
      </c>
      <c r="L11" s="10">
        <v>284783</v>
      </c>
      <c r="M11" s="10"/>
      <c r="N11" s="10"/>
      <c r="O11" s="10"/>
      <c r="P11" s="10"/>
      <c r="R11" s="10">
        <f t="shared" si="0"/>
        <v>4692677</v>
      </c>
      <c r="S11" s="11">
        <f t="shared" si="1"/>
        <v>0</v>
      </c>
    </row>
    <row r="12" spans="1:19" x14ac:dyDescent="0.2">
      <c r="A12">
        <v>1704</v>
      </c>
      <c r="B12" s="10">
        <v>4099970</v>
      </c>
      <c r="C12" s="10">
        <v>1200000</v>
      </c>
      <c r="D12" s="10">
        <v>1744520</v>
      </c>
      <c r="E12" s="10">
        <v>647741</v>
      </c>
      <c r="F12" s="27">
        <v>455709</v>
      </c>
      <c r="G12" s="33">
        <v>52000</v>
      </c>
      <c r="H12" s="27">
        <v>1576671</v>
      </c>
      <c r="I12" s="10">
        <v>52000</v>
      </c>
      <c r="J12" s="10">
        <v>2201172</v>
      </c>
      <c r="K12" s="10">
        <v>80694</v>
      </c>
      <c r="L12" s="10">
        <v>189433</v>
      </c>
      <c r="M12" s="10"/>
      <c r="N12" s="10"/>
      <c r="O12" s="10"/>
      <c r="P12" s="10"/>
      <c r="R12" s="10">
        <f t="shared" si="0"/>
        <v>4099970</v>
      </c>
      <c r="S12" s="11">
        <f t="shared" si="1"/>
        <v>0</v>
      </c>
    </row>
    <row r="13" spans="1:19" x14ac:dyDescent="0.2">
      <c r="A13">
        <v>1705</v>
      </c>
      <c r="B13" s="10">
        <v>4528196</v>
      </c>
      <c r="C13" s="10">
        <v>1200000</v>
      </c>
      <c r="D13" s="10">
        <v>1685296</v>
      </c>
      <c r="E13" s="10">
        <v>800755</v>
      </c>
      <c r="F13" s="27">
        <v>737145</v>
      </c>
      <c r="G13" s="33">
        <v>105000</v>
      </c>
      <c r="H13" s="27">
        <v>1896957</v>
      </c>
      <c r="I13" s="10">
        <v>105000</v>
      </c>
      <c r="J13" s="10">
        <v>2201172</v>
      </c>
      <c r="K13" s="10">
        <v>71864</v>
      </c>
      <c r="L13" s="10">
        <v>253203</v>
      </c>
      <c r="M13" s="10"/>
      <c r="N13" s="10"/>
      <c r="O13" s="10"/>
      <c r="P13" s="10"/>
      <c r="R13" s="10">
        <f t="shared" si="0"/>
        <v>4528196</v>
      </c>
      <c r="S13" s="11">
        <f t="shared" si="1"/>
        <v>0</v>
      </c>
    </row>
    <row r="14" spans="1:19" x14ac:dyDescent="0.2">
      <c r="A14">
        <v>1706</v>
      </c>
      <c r="B14" s="10">
        <v>4151783</v>
      </c>
      <c r="C14" s="10">
        <v>1200000</v>
      </c>
      <c r="D14" s="10">
        <v>1388402</v>
      </c>
      <c r="E14" s="10">
        <v>1132949</v>
      </c>
      <c r="F14" s="27">
        <v>338432</v>
      </c>
      <c r="G14" s="33">
        <v>92000</v>
      </c>
      <c r="H14" s="27">
        <v>1560214</v>
      </c>
      <c r="I14" s="10">
        <v>92000</v>
      </c>
      <c r="J14" s="10">
        <v>2201172</v>
      </c>
      <c r="K14" s="10">
        <v>74613</v>
      </c>
      <c r="L14" s="10">
        <v>223784</v>
      </c>
      <c r="M14" s="10"/>
      <c r="N14" s="10"/>
      <c r="O14" s="10"/>
      <c r="P14" s="10"/>
      <c r="R14" s="10">
        <f t="shared" si="0"/>
        <v>4151783</v>
      </c>
      <c r="S14" s="11">
        <f t="shared" si="1"/>
        <v>0</v>
      </c>
    </row>
    <row r="15" spans="1:19" x14ac:dyDescent="0.2">
      <c r="A15">
        <v>1707</v>
      </c>
      <c r="B15" s="10">
        <v>3741839</v>
      </c>
      <c r="C15" s="10">
        <v>1200000</v>
      </c>
      <c r="D15" s="10">
        <v>1811375</v>
      </c>
      <c r="E15" s="10">
        <v>255135</v>
      </c>
      <c r="F15" s="27">
        <v>433329</v>
      </c>
      <c r="G15" s="33">
        <v>42000</v>
      </c>
      <c r="H15" s="27">
        <v>1769967</v>
      </c>
      <c r="I15" s="10">
        <v>42000</v>
      </c>
      <c r="J15" s="10">
        <v>1200000</v>
      </c>
      <c r="K15" s="10">
        <v>78397</v>
      </c>
      <c r="L15" s="10">
        <v>651475</v>
      </c>
      <c r="M15" s="10"/>
      <c r="N15" s="10"/>
      <c r="O15" s="10"/>
      <c r="P15" s="10"/>
      <c r="R15" s="10">
        <f t="shared" si="0"/>
        <v>3741839</v>
      </c>
      <c r="S15" s="11">
        <f t="shared" si="1"/>
        <v>0</v>
      </c>
    </row>
    <row r="16" spans="1:19" x14ac:dyDescent="0.2">
      <c r="A16">
        <v>1708</v>
      </c>
      <c r="B16" s="10">
        <v>4082398</v>
      </c>
      <c r="C16" s="10">
        <v>1200000</v>
      </c>
      <c r="D16" s="10">
        <v>1821950</v>
      </c>
      <c r="E16" s="10">
        <v>494127</v>
      </c>
      <c r="F16" s="27">
        <v>446321</v>
      </c>
      <c r="G16" s="33">
        <v>120000</v>
      </c>
      <c r="H16" s="27">
        <v>1399041</v>
      </c>
      <c r="I16" s="10">
        <v>120000</v>
      </c>
      <c r="J16" s="10">
        <v>1200000</v>
      </c>
      <c r="K16" s="10">
        <v>71225</v>
      </c>
      <c r="L16" s="10">
        <v>1292132</v>
      </c>
      <c r="M16" s="10"/>
      <c r="N16" s="10"/>
      <c r="O16" s="10"/>
      <c r="P16" s="10"/>
      <c r="R16" s="10">
        <f t="shared" si="0"/>
        <v>4082398</v>
      </c>
      <c r="S16" s="11">
        <f t="shared" si="1"/>
        <v>0</v>
      </c>
    </row>
    <row r="17" spans="1:19" x14ac:dyDescent="0.2">
      <c r="A17">
        <v>1709</v>
      </c>
      <c r="B17" s="10">
        <v>6137425</v>
      </c>
      <c r="C17" s="10">
        <v>1600000</v>
      </c>
      <c r="D17" s="10">
        <v>3110417</v>
      </c>
      <c r="E17" s="10">
        <v>784915</v>
      </c>
      <c r="F17" s="27">
        <v>362093</v>
      </c>
      <c r="G17" s="33">
        <v>280000</v>
      </c>
      <c r="H17" s="27">
        <v>963875</v>
      </c>
      <c r="I17" s="10">
        <v>280000</v>
      </c>
      <c r="J17" s="10">
        <v>4402343</v>
      </c>
      <c r="K17" s="10">
        <v>150686</v>
      </c>
      <c r="L17" s="10">
        <v>340521</v>
      </c>
      <c r="M17" s="10"/>
      <c r="N17" s="10"/>
      <c r="O17" s="10"/>
      <c r="P17" s="10"/>
      <c r="R17" s="10">
        <f t="shared" si="0"/>
        <v>6137425</v>
      </c>
      <c r="S17" s="11">
        <f t="shared" si="1"/>
        <v>0</v>
      </c>
    </row>
    <row r="18" spans="1:19" x14ac:dyDescent="0.2">
      <c r="A18">
        <v>1710</v>
      </c>
      <c r="B18" s="10">
        <v>6205627</v>
      </c>
      <c r="C18" s="10">
        <v>3375028</v>
      </c>
      <c r="D18" s="10">
        <v>1763767</v>
      </c>
      <c r="E18" s="10">
        <v>771170</v>
      </c>
      <c r="F18" s="27">
        <v>105662</v>
      </c>
      <c r="G18" s="33">
        <v>190000</v>
      </c>
      <c r="H18" s="27">
        <v>598230</v>
      </c>
      <c r="I18" s="10">
        <v>190000</v>
      </c>
      <c r="J18" s="10">
        <v>5058547</v>
      </c>
      <c r="K18" s="10">
        <v>143511</v>
      </c>
      <c r="L18" s="10">
        <v>215339</v>
      </c>
      <c r="M18" s="10"/>
      <c r="N18" s="10"/>
      <c r="O18" s="10"/>
      <c r="P18" s="10"/>
      <c r="R18" s="10">
        <f t="shared" si="0"/>
        <v>6205627</v>
      </c>
      <c r="S18" s="11">
        <f t="shared" si="1"/>
        <v>0</v>
      </c>
    </row>
    <row r="19" spans="1:19" x14ac:dyDescent="0.2">
      <c r="A19">
        <v>1711</v>
      </c>
      <c r="B19" s="10">
        <v>7006363</v>
      </c>
      <c r="C19" s="10">
        <v>3375028</v>
      </c>
      <c r="D19" s="10">
        <v>2149154</v>
      </c>
      <c r="E19" s="10">
        <v>643385</v>
      </c>
      <c r="F19" s="27">
        <v>666796</v>
      </c>
      <c r="G19" s="33">
        <v>172000</v>
      </c>
      <c r="H19" s="27">
        <v>729634</v>
      </c>
      <c r="I19" s="10">
        <v>172000</v>
      </c>
      <c r="J19" s="10">
        <v>5559996</v>
      </c>
      <c r="K19" s="10">
        <v>170495</v>
      </c>
      <c r="L19" s="10">
        <v>374238</v>
      </c>
      <c r="M19" s="10"/>
      <c r="N19" s="10"/>
      <c r="O19" s="10"/>
      <c r="P19" s="10"/>
      <c r="R19" s="10">
        <f t="shared" si="0"/>
        <v>7006363</v>
      </c>
      <c r="S19" s="11">
        <f t="shared" si="1"/>
        <v>0</v>
      </c>
    </row>
    <row r="20" spans="1:19" x14ac:dyDescent="0.2">
      <c r="A20">
        <v>1712</v>
      </c>
      <c r="B20" s="10">
        <v>8292545</v>
      </c>
      <c r="C20" s="10">
        <v>3375028</v>
      </c>
      <c r="D20" s="10">
        <v>2585036</v>
      </c>
      <c r="E20" s="10">
        <v>1288487</v>
      </c>
      <c r="F20" s="27">
        <v>763994</v>
      </c>
      <c r="G20" s="33">
        <v>280000</v>
      </c>
      <c r="H20" s="27">
        <v>1937601</v>
      </c>
      <c r="I20" s="10">
        <v>280000</v>
      </c>
      <c r="J20" s="10">
        <v>5559996</v>
      </c>
      <c r="K20" s="10">
        <v>183942</v>
      </c>
      <c r="L20" s="10">
        <v>331006</v>
      </c>
      <c r="M20" s="10"/>
      <c r="N20" s="10"/>
      <c r="O20" s="10"/>
      <c r="P20" s="10"/>
      <c r="R20" s="10">
        <f t="shared" si="0"/>
        <v>8292545</v>
      </c>
      <c r="S20" s="11">
        <f t="shared" si="1"/>
        <v>0</v>
      </c>
    </row>
    <row r="21" spans="1:19" x14ac:dyDescent="0.2">
      <c r="A21">
        <v>1713</v>
      </c>
      <c r="B21" s="10">
        <v>7244640</v>
      </c>
      <c r="C21" s="10">
        <v>3375028</v>
      </c>
      <c r="D21" s="10">
        <v>1136609</v>
      </c>
      <c r="E21" s="10">
        <v>1647368</v>
      </c>
      <c r="F21" s="27">
        <v>875635</v>
      </c>
      <c r="G21" s="33">
        <v>210000</v>
      </c>
      <c r="H21" s="27">
        <v>803613</v>
      </c>
      <c r="I21" s="10">
        <v>210000</v>
      </c>
      <c r="J21" s="10">
        <v>5559996</v>
      </c>
      <c r="K21" s="10">
        <v>193872</v>
      </c>
      <c r="L21" s="10">
        <v>477159</v>
      </c>
      <c r="M21" s="10"/>
      <c r="N21" s="10"/>
      <c r="O21" s="10"/>
      <c r="P21" s="10"/>
      <c r="R21" s="10">
        <f t="shared" si="0"/>
        <v>7244640</v>
      </c>
      <c r="S21" s="11">
        <f t="shared" si="1"/>
        <v>0</v>
      </c>
    </row>
    <row r="22" spans="1:19" x14ac:dyDescent="0.2">
      <c r="A22">
        <v>1714</v>
      </c>
      <c r="B22" s="10">
        <v>8942721</v>
      </c>
      <c r="C22" s="10">
        <v>3375028</v>
      </c>
      <c r="D22" s="10">
        <v>2423694</v>
      </c>
      <c r="E22" s="10">
        <v>1732811</v>
      </c>
      <c r="F22" s="27">
        <v>1152188</v>
      </c>
      <c r="G22" s="33">
        <v>259000</v>
      </c>
      <c r="H22" s="27">
        <v>1512188</v>
      </c>
      <c r="I22" s="10">
        <v>259000</v>
      </c>
      <c r="J22" s="10">
        <v>5559996</v>
      </c>
      <c r="K22" s="10">
        <v>190523</v>
      </c>
      <c r="L22" s="10">
        <v>1421014</v>
      </c>
      <c r="M22" s="10"/>
      <c r="N22" s="10"/>
      <c r="O22" s="10"/>
      <c r="P22" s="10"/>
      <c r="R22" s="10">
        <f t="shared" si="0"/>
        <v>8942721</v>
      </c>
      <c r="S22" s="11">
        <f t="shared" si="1"/>
        <v>0</v>
      </c>
    </row>
    <row r="23" spans="1:19" x14ac:dyDescent="0.2">
      <c r="A23">
        <v>1715</v>
      </c>
      <c r="B23" s="10">
        <v>7380719</v>
      </c>
      <c r="C23" s="10">
        <v>3375028</v>
      </c>
      <c r="D23" s="10">
        <v>1769385</v>
      </c>
      <c r="E23" s="10">
        <v>1054679</v>
      </c>
      <c r="F23" s="27">
        <v>914627</v>
      </c>
      <c r="G23" s="33">
        <v>267000</v>
      </c>
      <c r="H23" s="27">
        <v>828451</v>
      </c>
      <c r="I23" s="10">
        <v>267000</v>
      </c>
      <c r="J23" s="10">
        <v>5559996</v>
      </c>
      <c r="K23" s="10">
        <v>214620</v>
      </c>
      <c r="L23" s="10">
        <v>510652</v>
      </c>
      <c r="M23" s="10"/>
      <c r="N23" s="10"/>
      <c r="O23" s="10"/>
      <c r="P23" s="10"/>
      <c r="R23" s="10">
        <f t="shared" si="0"/>
        <v>7380719</v>
      </c>
      <c r="S23" s="11">
        <f t="shared" si="1"/>
        <v>0</v>
      </c>
    </row>
    <row r="24" spans="1:19" x14ac:dyDescent="0.2">
      <c r="A24">
        <v>1716</v>
      </c>
      <c r="B24" s="10">
        <v>9109832</v>
      </c>
      <c r="C24" s="10">
        <v>3375028</v>
      </c>
      <c r="D24" s="10">
        <v>3101308</v>
      </c>
      <c r="E24" s="10">
        <v>650642</v>
      </c>
      <c r="F24" s="27">
        <v>1592854</v>
      </c>
      <c r="G24" s="33">
        <v>390000</v>
      </c>
      <c r="H24" s="27">
        <v>1763232</v>
      </c>
      <c r="I24" s="10">
        <v>390000</v>
      </c>
      <c r="J24" s="10">
        <v>5559996</v>
      </c>
      <c r="K24" s="10">
        <v>218786</v>
      </c>
      <c r="L24" s="10">
        <v>1177818</v>
      </c>
      <c r="M24" s="10"/>
      <c r="N24" s="10"/>
      <c r="O24" s="10"/>
      <c r="P24" s="10"/>
      <c r="R24" s="10">
        <f t="shared" si="0"/>
        <v>9109832</v>
      </c>
      <c r="S24" s="11">
        <f t="shared" si="1"/>
        <v>0</v>
      </c>
    </row>
    <row r="25" spans="1:19" x14ac:dyDescent="0.2">
      <c r="A25">
        <v>1717</v>
      </c>
      <c r="B25" s="10">
        <v>8933643</v>
      </c>
      <c r="C25" s="10">
        <v>3375028</v>
      </c>
      <c r="D25" s="10">
        <v>2666869</v>
      </c>
      <c r="E25" s="10">
        <v>471613</v>
      </c>
      <c r="F25" s="27">
        <v>1914133</v>
      </c>
      <c r="G25" s="33">
        <v>506000</v>
      </c>
      <c r="H25" s="27">
        <v>1707434</v>
      </c>
      <c r="I25" s="10">
        <v>506000</v>
      </c>
      <c r="J25" s="10">
        <v>5559996</v>
      </c>
      <c r="K25" s="10">
        <v>232248</v>
      </c>
      <c r="L25" s="10">
        <v>927965</v>
      </c>
      <c r="M25" s="10"/>
      <c r="N25" s="10"/>
      <c r="O25" s="10"/>
      <c r="P25" s="10"/>
      <c r="R25" s="10">
        <f t="shared" si="0"/>
        <v>8933643</v>
      </c>
      <c r="S25" s="11">
        <f t="shared" si="1"/>
        <v>0</v>
      </c>
    </row>
    <row r="26" spans="1:19" x14ac:dyDescent="0.2">
      <c r="A26">
        <v>1718</v>
      </c>
      <c r="B26" s="10">
        <v>8466931</v>
      </c>
      <c r="C26" s="10">
        <v>5375028</v>
      </c>
      <c r="D26" s="10">
        <v>1121570</v>
      </c>
      <c r="E26" s="10">
        <v>797647</v>
      </c>
      <c r="F26" s="27">
        <v>851686</v>
      </c>
      <c r="G26" s="33">
        <v>321000</v>
      </c>
      <c r="H26" s="27">
        <v>1494042</v>
      </c>
      <c r="I26" s="10">
        <v>321000</v>
      </c>
      <c r="J26" s="10">
        <v>5559996</v>
      </c>
      <c r="K26" s="10">
        <v>216195</v>
      </c>
      <c r="L26" s="10">
        <v>875698</v>
      </c>
      <c r="M26" s="10"/>
      <c r="N26" s="10"/>
      <c r="O26" s="10"/>
      <c r="P26" s="10"/>
      <c r="R26" s="10">
        <f t="shared" si="0"/>
        <v>8466931</v>
      </c>
      <c r="S26" s="11">
        <f t="shared" si="1"/>
        <v>0</v>
      </c>
    </row>
    <row r="27" spans="1:19" x14ac:dyDescent="0.2">
      <c r="A27">
        <v>1719</v>
      </c>
      <c r="B27" s="10">
        <v>8582333</v>
      </c>
      <c r="C27" s="10">
        <v>5375028</v>
      </c>
      <c r="D27" s="10">
        <v>324197</v>
      </c>
      <c r="E27" s="10">
        <v>1220012</v>
      </c>
      <c r="F27" s="27">
        <v>1313096</v>
      </c>
      <c r="G27" s="33">
        <v>350000</v>
      </c>
      <c r="H27" s="27">
        <v>1596954</v>
      </c>
      <c r="I27" s="10">
        <v>350000</v>
      </c>
      <c r="J27" s="10">
        <v>5559996</v>
      </c>
      <c r="K27" s="10">
        <v>171910</v>
      </c>
      <c r="L27" s="10">
        <v>903473</v>
      </c>
      <c r="M27" s="10"/>
      <c r="N27" s="10"/>
      <c r="O27" s="10"/>
      <c r="P27" s="10"/>
      <c r="R27" s="10">
        <f t="shared" si="0"/>
        <v>8582333</v>
      </c>
      <c r="S27" s="11">
        <f t="shared" si="1"/>
        <v>0</v>
      </c>
    </row>
    <row r="28" spans="1:19" x14ac:dyDescent="0.2">
      <c r="A28">
        <v>1720</v>
      </c>
      <c r="B28" s="10">
        <v>10380847</v>
      </c>
      <c r="C28" s="10">
        <v>5375028</v>
      </c>
      <c r="D28" s="10">
        <v>624836</v>
      </c>
      <c r="E28" s="10">
        <v>2837274</v>
      </c>
      <c r="F28" s="27">
        <v>1000709</v>
      </c>
      <c r="G28" s="33">
        <v>543000</v>
      </c>
      <c r="H28" s="27">
        <v>2493968</v>
      </c>
      <c r="I28" s="10">
        <v>543000</v>
      </c>
      <c r="J28" s="10">
        <v>5559996</v>
      </c>
      <c r="K28" s="10">
        <v>145062</v>
      </c>
      <c r="L28" s="10">
        <v>1638821</v>
      </c>
      <c r="M28" s="10"/>
      <c r="N28" s="10"/>
      <c r="O28" s="10"/>
      <c r="P28" s="10"/>
      <c r="R28" s="10">
        <f t="shared" si="0"/>
        <v>10380847</v>
      </c>
      <c r="S28" s="11">
        <f t="shared" si="1"/>
        <v>0</v>
      </c>
    </row>
    <row r="29" spans="1:19" x14ac:dyDescent="0.2">
      <c r="A29">
        <v>1721</v>
      </c>
      <c r="B29" s="10">
        <v>9371246</v>
      </c>
      <c r="C29" s="10">
        <v>5375028</v>
      </c>
      <c r="D29" s="10">
        <v>893407</v>
      </c>
      <c r="E29" s="10">
        <v>1770422</v>
      </c>
      <c r="F29" s="27">
        <v>1071389</v>
      </c>
      <c r="G29" s="33">
        <v>261000</v>
      </c>
      <c r="H29" s="27">
        <v>1950509</v>
      </c>
      <c r="I29" s="10">
        <v>261000</v>
      </c>
      <c r="J29" s="10">
        <v>5559996</v>
      </c>
      <c r="K29" s="10">
        <v>132885</v>
      </c>
      <c r="L29" s="10">
        <v>1465799</v>
      </c>
      <c r="M29" s="10"/>
      <c r="N29" s="10"/>
      <c r="O29" s="10"/>
      <c r="P29" s="10"/>
      <c r="Q29" s="10">
        <v>1057</v>
      </c>
      <c r="R29" s="10">
        <f t="shared" si="0"/>
        <v>9371246</v>
      </c>
      <c r="S29" s="11">
        <f t="shared" si="1"/>
        <v>0</v>
      </c>
    </row>
    <row r="30" spans="1:19" x14ac:dyDescent="0.2">
      <c r="A30">
        <v>1722</v>
      </c>
      <c r="B30" s="10">
        <v>10914033</v>
      </c>
      <c r="C30" s="10">
        <v>5375028</v>
      </c>
      <c r="D30" s="10">
        <v>2751945</v>
      </c>
      <c r="E30" s="10">
        <v>1227980</v>
      </c>
      <c r="F30" s="27">
        <v>1314080</v>
      </c>
      <c r="G30" s="33">
        <v>245000</v>
      </c>
      <c r="H30" s="27">
        <v>2761208</v>
      </c>
      <c r="I30" s="10">
        <v>245000</v>
      </c>
      <c r="J30" s="10">
        <v>5559996</v>
      </c>
      <c r="K30" s="10">
        <v>166043</v>
      </c>
      <c r="L30" s="10">
        <v>2181063</v>
      </c>
      <c r="M30" s="10"/>
      <c r="N30" s="10"/>
      <c r="O30" s="10"/>
      <c r="P30" s="10"/>
      <c r="Q30">
        <v>723</v>
      </c>
      <c r="R30" s="10">
        <f t="shared" si="0"/>
        <v>10914033</v>
      </c>
      <c r="S30" s="11">
        <f t="shared" si="1"/>
        <v>0</v>
      </c>
    </row>
    <row r="31" spans="1:19" x14ac:dyDescent="0.2">
      <c r="A31">
        <v>1723</v>
      </c>
      <c r="B31" s="10">
        <v>13394876</v>
      </c>
      <c r="C31" s="10">
        <v>5375028</v>
      </c>
      <c r="D31" s="10">
        <v>4525530</v>
      </c>
      <c r="E31" s="10">
        <v>1616226</v>
      </c>
      <c r="F31" s="27">
        <v>1719092</v>
      </c>
      <c r="G31" s="33">
        <v>159000</v>
      </c>
      <c r="H31" s="27">
        <v>3323374</v>
      </c>
      <c r="I31" s="10">
        <v>159000</v>
      </c>
      <c r="J31" s="10">
        <v>5559996</v>
      </c>
      <c r="K31" s="10">
        <v>410295</v>
      </c>
      <c r="L31" s="10">
        <v>3942169</v>
      </c>
      <c r="M31" s="10"/>
      <c r="N31" s="10"/>
      <c r="O31" s="10"/>
      <c r="P31" s="10"/>
      <c r="Q31">
        <v>42</v>
      </c>
      <c r="R31" s="10">
        <f t="shared" si="0"/>
        <v>13394876</v>
      </c>
      <c r="S31" s="11">
        <f t="shared" si="1"/>
        <v>0</v>
      </c>
    </row>
    <row r="32" spans="1:19" x14ac:dyDescent="0.2">
      <c r="A32">
        <v>1724</v>
      </c>
      <c r="B32" s="10">
        <v>15865782</v>
      </c>
      <c r="C32" s="10">
        <v>5375028</v>
      </c>
      <c r="D32" s="10">
        <v>6896203</v>
      </c>
      <c r="E32" s="10">
        <v>1558721</v>
      </c>
      <c r="F32" s="27">
        <v>1937830</v>
      </c>
      <c r="G32" s="33">
        <v>98000</v>
      </c>
      <c r="H32" s="27">
        <v>3759892</v>
      </c>
      <c r="I32" s="10">
        <v>98000</v>
      </c>
      <c r="J32" s="10">
        <v>5559996</v>
      </c>
      <c r="K32" s="10">
        <v>537070</v>
      </c>
      <c r="L32" s="10">
        <v>5910799</v>
      </c>
      <c r="M32" s="10"/>
      <c r="N32" s="10"/>
      <c r="O32" s="10"/>
      <c r="P32" s="10"/>
      <c r="Q32">
        <v>25</v>
      </c>
      <c r="R32" s="10">
        <f t="shared" si="0"/>
        <v>15865782</v>
      </c>
      <c r="S32" s="11">
        <f t="shared" si="1"/>
        <v>0</v>
      </c>
    </row>
    <row r="33" spans="1:19" x14ac:dyDescent="0.2">
      <c r="A33">
        <v>1725</v>
      </c>
      <c r="B33" s="10">
        <v>14772328</v>
      </c>
      <c r="C33" s="10">
        <v>9375028</v>
      </c>
      <c r="D33" s="10">
        <v>3254354</v>
      </c>
      <c r="E33" s="10">
        <v>862515</v>
      </c>
      <c r="F33" s="27">
        <v>1197431</v>
      </c>
      <c r="G33" s="33">
        <v>83000</v>
      </c>
      <c r="H33" s="27">
        <v>3237477</v>
      </c>
      <c r="I33" s="10">
        <v>83000</v>
      </c>
      <c r="J33" s="10">
        <v>8959996</v>
      </c>
      <c r="K33" s="10">
        <v>283003</v>
      </c>
      <c r="L33" s="10">
        <v>2185735</v>
      </c>
      <c r="M33" s="10"/>
      <c r="N33" s="10"/>
      <c r="O33" s="10"/>
      <c r="P33" s="10"/>
      <c r="Q33" s="10">
        <v>23117</v>
      </c>
      <c r="R33" s="10">
        <f t="shared" si="0"/>
        <v>14772328</v>
      </c>
      <c r="S33" s="11">
        <f t="shared" si="1"/>
        <v>0</v>
      </c>
    </row>
    <row r="34" spans="1:19" x14ac:dyDescent="0.2">
      <c r="A34">
        <v>1726</v>
      </c>
      <c r="B34" s="10">
        <v>15021560</v>
      </c>
      <c r="C34" s="10">
        <v>9375028</v>
      </c>
      <c r="D34" s="10">
        <v>2673765</v>
      </c>
      <c r="E34" s="10">
        <v>946650</v>
      </c>
      <c r="F34" s="27">
        <v>1863117</v>
      </c>
      <c r="G34" s="33">
        <v>163000</v>
      </c>
      <c r="H34" s="27">
        <v>2986573</v>
      </c>
      <c r="I34" s="10">
        <v>163000</v>
      </c>
      <c r="J34" s="10">
        <v>8959996</v>
      </c>
      <c r="K34" s="10">
        <v>310935</v>
      </c>
      <c r="L34" s="10">
        <v>2598081</v>
      </c>
      <c r="M34" s="10"/>
      <c r="N34" s="10"/>
      <c r="O34" s="10"/>
      <c r="P34" s="10"/>
      <c r="Q34" s="10">
        <v>2975</v>
      </c>
      <c r="R34" s="10">
        <f t="shared" si="0"/>
        <v>15021560</v>
      </c>
      <c r="S34" s="11">
        <f t="shared" si="1"/>
        <v>0</v>
      </c>
    </row>
    <row r="35" spans="1:19" x14ac:dyDescent="0.2">
      <c r="A35">
        <v>1727</v>
      </c>
      <c r="B35" s="10">
        <v>17121338</v>
      </c>
      <c r="C35" s="10">
        <v>9375028</v>
      </c>
      <c r="D35" s="10">
        <v>3534343</v>
      </c>
      <c r="E35" s="10">
        <v>857626</v>
      </c>
      <c r="F35" s="27">
        <v>3161341</v>
      </c>
      <c r="G35" s="33">
        <v>193000</v>
      </c>
      <c r="H35" s="27">
        <v>4465241</v>
      </c>
      <c r="I35" s="10">
        <v>193000</v>
      </c>
      <c r="J35" s="10">
        <v>8959996</v>
      </c>
      <c r="K35" s="10">
        <v>303019</v>
      </c>
      <c r="L35" s="10">
        <v>3180479</v>
      </c>
      <c r="M35" s="10"/>
      <c r="N35" s="10"/>
      <c r="O35" s="10"/>
      <c r="P35" s="10"/>
      <c r="Q35" s="10">
        <v>19603</v>
      </c>
      <c r="R35" s="10">
        <f t="shared" si="0"/>
        <v>17121338</v>
      </c>
      <c r="S35" s="11">
        <f t="shared" si="1"/>
        <v>0</v>
      </c>
    </row>
    <row r="36" spans="1:19" x14ac:dyDescent="0.2">
      <c r="A36">
        <v>1728</v>
      </c>
      <c r="B36" s="10">
        <v>16970764</v>
      </c>
      <c r="C36" s="10">
        <v>10125027</v>
      </c>
      <c r="D36" s="10">
        <v>3577215</v>
      </c>
      <c r="E36" s="10">
        <v>557935</v>
      </c>
      <c r="F36" s="27">
        <v>2489587</v>
      </c>
      <c r="G36" s="33">
        <v>221000</v>
      </c>
      <c r="H36" s="27">
        <v>4279876</v>
      </c>
      <c r="I36" s="10">
        <v>221000</v>
      </c>
      <c r="J36" s="10">
        <v>8959996</v>
      </c>
      <c r="K36" s="10">
        <v>282920</v>
      </c>
      <c r="L36" s="10">
        <v>3213848</v>
      </c>
      <c r="M36" s="10"/>
      <c r="N36" s="10"/>
      <c r="O36" s="10"/>
      <c r="P36" s="10"/>
      <c r="Q36" s="10">
        <v>13124</v>
      </c>
      <c r="R36" s="10">
        <f t="shared" si="0"/>
        <v>16970764</v>
      </c>
      <c r="S36" s="11">
        <f t="shared" si="1"/>
        <v>0</v>
      </c>
    </row>
    <row r="37" spans="1:19" x14ac:dyDescent="0.2">
      <c r="A37">
        <v>1729</v>
      </c>
      <c r="B37" s="10">
        <v>16404102</v>
      </c>
      <c r="C37" s="10">
        <v>10100000</v>
      </c>
      <c r="D37" s="10">
        <v>2910190</v>
      </c>
      <c r="E37" s="10">
        <v>934738</v>
      </c>
      <c r="F37" s="27">
        <v>2314174</v>
      </c>
      <c r="G37" s="33">
        <v>145000</v>
      </c>
      <c r="H37" s="27">
        <v>4159916</v>
      </c>
      <c r="I37" s="10">
        <v>145000</v>
      </c>
      <c r="J37" s="10">
        <v>8959996</v>
      </c>
      <c r="K37" s="10">
        <v>289977</v>
      </c>
      <c r="L37" s="10">
        <v>2809012</v>
      </c>
      <c r="M37" s="10"/>
      <c r="N37" s="10"/>
      <c r="O37" s="10"/>
      <c r="P37" s="10"/>
      <c r="Q37" s="10">
        <v>40201</v>
      </c>
      <c r="R37" s="10">
        <f t="shared" si="0"/>
        <v>16404102</v>
      </c>
      <c r="S37" s="11">
        <f t="shared" si="1"/>
        <v>0</v>
      </c>
    </row>
    <row r="38" spans="1:19" x14ac:dyDescent="0.2">
      <c r="A38">
        <v>1730</v>
      </c>
      <c r="B38" s="10">
        <v>16654070</v>
      </c>
      <c r="C38" s="10">
        <v>10100000</v>
      </c>
      <c r="D38" s="10">
        <v>3114345</v>
      </c>
      <c r="E38" s="10">
        <v>977648</v>
      </c>
      <c r="F38" s="27">
        <v>2207077</v>
      </c>
      <c r="G38" s="33">
        <v>255000</v>
      </c>
      <c r="H38" s="27">
        <v>4381000</v>
      </c>
      <c r="I38" s="10">
        <v>255000</v>
      </c>
      <c r="J38" s="10">
        <v>8959996</v>
      </c>
      <c r="K38" s="10">
        <v>297661</v>
      </c>
      <c r="L38" s="10">
        <v>2724338</v>
      </c>
      <c r="M38" s="10"/>
      <c r="N38" s="10"/>
      <c r="O38" s="10"/>
      <c r="P38" s="10"/>
      <c r="Q38" s="10">
        <v>36075</v>
      </c>
      <c r="R38" s="10">
        <f t="shared" si="0"/>
        <v>16654070</v>
      </c>
      <c r="S38" s="11">
        <f t="shared" si="1"/>
        <v>0</v>
      </c>
    </row>
    <row r="39" spans="1:19" x14ac:dyDescent="0.2">
      <c r="A39">
        <v>1731</v>
      </c>
      <c r="B39" s="10">
        <v>16748063</v>
      </c>
      <c r="C39" s="10">
        <v>10100000</v>
      </c>
      <c r="D39" s="10">
        <v>2831606</v>
      </c>
      <c r="E39" s="10">
        <v>969095</v>
      </c>
      <c r="F39" s="27">
        <v>2718362</v>
      </c>
      <c r="G39" s="33">
        <v>129000</v>
      </c>
      <c r="H39" s="27">
        <v>5201861</v>
      </c>
      <c r="I39" s="10">
        <v>129000</v>
      </c>
      <c r="J39" s="10">
        <v>8959996</v>
      </c>
      <c r="K39" s="10">
        <v>295357</v>
      </c>
      <c r="L39" s="10">
        <v>2113630</v>
      </c>
      <c r="M39" s="10"/>
      <c r="N39" s="10"/>
      <c r="O39" s="10"/>
      <c r="P39" s="10"/>
      <c r="Q39" s="10">
        <v>48219</v>
      </c>
      <c r="R39" s="10">
        <f t="shared" si="0"/>
        <v>16748063</v>
      </c>
      <c r="S39" s="11">
        <f t="shared" si="1"/>
        <v>0</v>
      </c>
    </row>
    <row r="40" spans="1:19" x14ac:dyDescent="0.2">
      <c r="A40">
        <v>1732</v>
      </c>
      <c r="B40" s="10">
        <v>17170934</v>
      </c>
      <c r="C40" s="10">
        <v>10100000</v>
      </c>
      <c r="D40" s="10">
        <v>2621294</v>
      </c>
      <c r="E40" s="10">
        <v>1064914</v>
      </c>
      <c r="F40" s="27">
        <v>3296726</v>
      </c>
      <c r="G40" s="33">
        <v>88000</v>
      </c>
      <c r="H40" s="27">
        <v>4547700</v>
      </c>
      <c r="I40" s="10">
        <v>88000</v>
      </c>
      <c r="J40" s="10">
        <v>8959996</v>
      </c>
      <c r="K40" s="10">
        <v>279966</v>
      </c>
      <c r="L40" s="10">
        <v>3250370</v>
      </c>
      <c r="M40" s="10"/>
      <c r="N40" s="10"/>
      <c r="O40" s="10"/>
      <c r="P40" s="10"/>
      <c r="Q40" s="10">
        <v>44902</v>
      </c>
      <c r="R40" s="10">
        <f t="shared" si="0"/>
        <v>17170934</v>
      </c>
      <c r="S40" s="11">
        <f t="shared" si="1"/>
        <v>0</v>
      </c>
    </row>
    <row r="41" spans="1:19" x14ac:dyDescent="0.2">
      <c r="A41">
        <v>1733</v>
      </c>
      <c r="B41" s="10">
        <v>16918787</v>
      </c>
      <c r="C41" s="10">
        <v>10100000</v>
      </c>
      <c r="D41" s="10">
        <v>2337512</v>
      </c>
      <c r="E41" s="10">
        <v>751348</v>
      </c>
      <c r="F41" s="27">
        <v>3430927</v>
      </c>
      <c r="G41" s="33">
        <v>299000</v>
      </c>
      <c r="H41" s="27">
        <v>4487251</v>
      </c>
      <c r="I41" s="10">
        <v>299000</v>
      </c>
      <c r="J41" s="10">
        <v>8959996</v>
      </c>
      <c r="K41" s="10">
        <v>274721</v>
      </c>
      <c r="L41" s="10">
        <v>2841870</v>
      </c>
      <c r="M41" s="10"/>
      <c r="N41" s="10"/>
      <c r="O41" s="10"/>
      <c r="P41" s="10"/>
      <c r="Q41" s="10">
        <v>55949</v>
      </c>
      <c r="R41" s="10">
        <f t="shared" si="0"/>
        <v>16918787</v>
      </c>
      <c r="S41" s="11">
        <f t="shared" si="1"/>
        <v>0</v>
      </c>
    </row>
    <row r="42" spans="1:19" x14ac:dyDescent="0.2">
      <c r="A42">
        <v>1734</v>
      </c>
      <c r="B42" s="10">
        <v>17707312</v>
      </c>
      <c r="C42" s="10">
        <v>10100000</v>
      </c>
      <c r="D42" s="10">
        <v>2948515</v>
      </c>
      <c r="E42" s="10">
        <v>664319</v>
      </c>
      <c r="F42" s="27">
        <v>3886478</v>
      </c>
      <c r="G42" s="33">
        <v>108000</v>
      </c>
      <c r="H42" s="27">
        <v>4586840</v>
      </c>
      <c r="I42" s="10">
        <v>108000</v>
      </c>
      <c r="J42" s="10">
        <v>8959996</v>
      </c>
      <c r="K42" s="10">
        <v>277676</v>
      </c>
      <c r="L42" s="10">
        <v>3689502</v>
      </c>
      <c r="M42" s="10"/>
      <c r="N42" s="10"/>
      <c r="O42" s="10"/>
      <c r="P42" s="10"/>
      <c r="Q42" s="10">
        <v>85298</v>
      </c>
      <c r="R42" s="10">
        <f t="shared" si="0"/>
        <v>17707312</v>
      </c>
      <c r="S42" s="11">
        <f t="shared" si="1"/>
        <v>0</v>
      </c>
    </row>
    <row r="43" spans="1:19" x14ac:dyDescent="0.2">
      <c r="A43">
        <v>1735</v>
      </c>
      <c r="B43" s="10">
        <v>17766976</v>
      </c>
      <c r="C43" s="10">
        <v>10100000</v>
      </c>
      <c r="D43" s="10">
        <v>3178500</v>
      </c>
      <c r="E43" s="10">
        <v>672687</v>
      </c>
      <c r="F43" s="27">
        <v>3735789</v>
      </c>
      <c r="G43" s="33">
        <v>80000</v>
      </c>
      <c r="H43" s="27">
        <v>4635755</v>
      </c>
      <c r="I43" s="10">
        <v>80000</v>
      </c>
      <c r="J43" s="10">
        <v>8959996</v>
      </c>
      <c r="K43" s="10">
        <v>283822</v>
      </c>
      <c r="L43" s="10">
        <v>3704402</v>
      </c>
      <c r="M43" s="10"/>
      <c r="N43" s="10"/>
      <c r="O43" s="10"/>
      <c r="P43" s="10"/>
      <c r="Q43" s="10">
        <v>103001</v>
      </c>
      <c r="R43" s="10">
        <f t="shared" si="0"/>
        <v>17766976</v>
      </c>
      <c r="S43" s="11">
        <f t="shared" si="1"/>
        <v>0</v>
      </c>
    </row>
    <row r="44" spans="1:19" x14ac:dyDescent="0.2">
      <c r="A44">
        <v>1736</v>
      </c>
      <c r="B44" s="10">
        <v>17882281</v>
      </c>
      <c r="C44" s="10">
        <v>10100000</v>
      </c>
      <c r="D44" s="10">
        <v>3146264</v>
      </c>
      <c r="E44" s="10">
        <v>561999</v>
      </c>
      <c r="F44" s="27">
        <v>3988018</v>
      </c>
      <c r="G44" s="33">
        <v>86000</v>
      </c>
      <c r="H44" s="27">
        <v>4974206</v>
      </c>
      <c r="I44" s="10">
        <v>86000</v>
      </c>
      <c r="J44" s="10">
        <v>8959996</v>
      </c>
      <c r="K44" s="10">
        <v>290680</v>
      </c>
      <c r="L44" s="10">
        <v>3467827</v>
      </c>
      <c r="M44" s="10"/>
      <c r="N44" s="10"/>
      <c r="O44" s="10"/>
      <c r="P44" s="10"/>
      <c r="Q44" s="10">
        <v>103572</v>
      </c>
      <c r="R44" s="10">
        <f t="shared" si="0"/>
        <v>17882281</v>
      </c>
      <c r="S44" s="11">
        <f t="shared" si="1"/>
        <v>0</v>
      </c>
    </row>
    <row r="45" spans="1:19" x14ac:dyDescent="0.2">
      <c r="A45">
        <v>1737</v>
      </c>
      <c r="B45" s="10">
        <v>17239857</v>
      </c>
      <c r="C45" s="10">
        <v>10100000</v>
      </c>
      <c r="D45" s="10">
        <v>3037964</v>
      </c>
      <c r="E45" s="10">
        <v>678544</v>
      </c>
      <c r="F45" s="27">
        <v>3317349</v>
      </c>
      <c r="G45" s="33">
        <v>106000</v>
      </c>
      <c r="H45" s="27">
        <v>4314498</v>
      </c>
      <c r="I45" s="10">
        <v>106000</v>
      </c>
      <c r="J45" s="10">
        <v>8959996</v>
      </c>
      <c r="K45" s="10">
        <v>308940</v>
      </c>
      <c r="L45" s="10">
        <v>3450025</v>
      </c>
      <c r="M45" s="10"/>
      <c r="N45" s="10"/>
      <c r="O45" s="10"/>
      <c r="P45" s="10"/>
      <c r="Q45" s="10">
        <v>100398</v>
      </c>
      <c r="R45" s="10">
        <f t="shared" si="0"/>
        <v>17239857</v>
      </c>
      <c r="S45" s="11">
        <f t="shared" si="1"/>
        <v>0</v>
      </c>
    </row>
    <row r="46" spans="1:19" x14ac:dyDescent="0.2">
      <c r="A46">
        <v>1738</v>
      </c>
      <c r="B46" s="10">
        <v>17433637</v>
      </c>
      <c r="C46" s="10">
        <v>10100000</v>
      </c>
      <c r="D46" s="10">
        <v>3331766</v>
      </c>
      <c r="E46" s="10">
        <v>564927</v>
      </c>
      <c r="F46" s="27">
        <v>3354944</v>
      </c>
      <c r="G46" s="33">
        <v>82000</v>
      </c>
      <c r="H46" s="27">
        <v>4499928</v>
      </c>
      <c r="I46" s="10">
        <v>82000</v>
      </c>
      <c r="J46" s="10">
        <v>8959996</v>
      </c>
      <c r="K46" s="10">
        <v>307829</v>
      </c>
      <c r="L46" s="10">
        <v>3474191</v>
      </c>
      <c r="M46" s="10"/>
      <c r="N46" s="10"/>
      <c r="O46" s="10"/>
      <c r="P46" s="10"/>
      <c r="Q46" s="10">
        <v>109693</v>
      </c>
      <c r="R46" s="10">
        <f t="shared" si="0"/>
        <v>17433637</v>
      </c>
      <c r="S46" s="11">
        <f t="shared" si="1"/>
        <v>0</v>
      </c>
    </row>
    <row r="47" spans="1:19" x14ac:dyDescent="0.2">
      <c r="A47">
        <v>1739</v>
      </c>
      <c r="B47" s="10">
        <v>17131876</v>
      </c>
      <c r="C47" s="10">
        <v>9100000</v>
      </c>
      <c r="D47" s="10">
        <v>3245666</v>
      </c>
      <c r="E47" s="10">
        <v>618045</v>
      </c>
      <c r="F47" s="27">
        <v>4087165</v>
      </c>
      <c r="G47" s="33">
        <v>81000</v>
      </c>
      <c r="H47" s="27">
        <v>4033021</v>
      </c>
      <c r="I47" s="10">
        <v>81000</v>
      </c>
      <c r="J47" s="10">
        <v>8959996</v>
      </c>
      <c r="K47" s="10">
        <v>307477</v>
      </c>
      <c r="L47" s="10">
        <v>3630772</v>
      </c>
      <c r="M47" s="10"/>
      <c r="N47" s="10"/>
      <c r="O47" s="10"/>
      <c r="P47" s="10"/>
      <c r="Q47" s="10">
        <v>119610</v>
      </c>
      <c r="R47" s="10">
        <f t="shared" si="0"/>
        <v>17131876</v>
      </c>
      <c r="S47" s="11">
        <f t="shared" si="1"/>
        <v>0</v>
      </c>
    </row>
    <row r="48" spans="1:19" x14ac:dyDescent="0.2">
      <c r="A48">
        <v>1740</v>
      </c>
      <c r="B48" s="10">
        <v>17775373</v>
      </c>
      <c r="C48" s="10">
        <v>9100000</v>
      </c>
      <c r="D48" s="10">
        <v>3054899</v>
      </c>
      <c r="E48" s="10">
        <v>562482</v>
      </c>
      <c r="F48" s="27">
        <v>4900992</v>
      </c>
      <c r="G48" s="33">
        <v>157000</v>
      </c>
      <c r="H48" s="27">
        <v>4349366</v>
      </c>
      <c r="I48" s="10">
        <v>157000</v>
      </c>
      <c r="J48" s="10">
        <v>8959996</v>
      </c>
      <c r="K48" s="10">
        <v>307652</v>
      </c>
      <c r="L48" s="10">
        <v>3906527</v>
      </c>
      <c r="M48" s="10"/>
      <c r="N48" s="10"/>
      <c r="O48" s="10"/>
      <c r="P48" s="10"/>
      <c r="Q48" s="10">
        <v>94832</v>
      </c>
      <c r="R48" s="10">
        <f t="shared" si="0"/>
        <v>17775373</v>
      </c>
      <c r="S48" s="11">
        <f t="shared" si="1"/>
        <v>0</v>
      </c>
    </row>
    <row r="49" spans="1:19" x14ac:dyDescent="0.2">
      <c r="A49">
        <v>1741</v>
      </c>
      <c r="B49" s="10">
        <v>17706937</v>
      </c>
      <c r="C49" s="10">
        <v>9100000</v>
      </c>
      <c r="D49" s="10">
        <v>3814476</v>
      </c>
      <c r="E49" s="10">
        <v>653662</v>
      </c>
      <c r="F49" s="27">
        <v>4054799</v>
      </c>
      <c r="G49" s="33">
        <v>84000</v>
      </c>
      <c r="H49" s="27">
        <v>3982296</v>
      </c>
      <c r="I49" s="10">
        <v>84000</v>
      </c>
      <c r="J49" s="10">
        <v>8959996</v>
      </c>
      <c r="K49" s="10">
        <v>300013</v>
      </c>
      <c r="L49" s="10">
        <v>4278272</v>
      </c>
      <c r="M49" s="10"/>
      <c r="N49" s="10"/>
      <c r="O49" s="10"/>
      <c r="P49" s="10"/>
      <c r="Q49" s="10">
        <v>102360</v>
      </c>
      <c r="R49" s="10">
        <f t="shared" si="0"/>
        <v>17706937</v>
      </c>
      <c r="S49" s="11">
        <f t="shared" si="1"/>
        <v>0</v>
      </c>
    </row>
    <row r="50" spans="1:19" x14ac:dyDescent="0.2">
      <c r="A50">
        <v>1742</v>
      </c>
      <c r="B50" s="10">
        <v>18407960</v>
      </c>
      <c r="C50" s="10">
        <v>9100000</v>
      </c>
      <c r="D50" s="10">
        <v>5083795</v>
      </c>
      <c r="E50" s="10">
        <v>645059</v>
      </c>
      <c r="F50" s="27">
        <v>3424106</v>
      </c>
      <c r="G50" s="33">
        <v>155000</v>
      </c>
      <c r="H50" s="27">
        <v>4781753</v>
      </c>
      <c r="I50" s="10">
        <v>155000</v>
      </c>
      <c r="J50" s="10">
        <v>8959996</v>
      </c>
      <c r="K50" s="10">
        <v>324836</v>
      </c>
      <c r="L50" s="10">
        <v>4056530</v>
      </c>
      <c r="M50" s="10"/>
      <c r="N50" s="10"/>
      <c r="O50" s="10"/>
      <c r="P50" s="10"/>
      <c r="Q50" s="10">
        <v>129845</v>
      </c>
      <c r="R50" s="10">
        <f t="shared" si="0"/>
        <v>18407960</v>
      </c>
      <c r="S50" s="11">
        <f t="shared" si="1"/>
        <v>0</v>
      </c>
    </row>
    <row r="51" spans="1:19" x14ac:dyDescent="0.2">
      <c r="A51">
        <v>1743</v>
      </c>
      <c r="B51" s="10">
        <v>18405578</v>
      </c>
      <c r="C51" s="10">
        <v>10700000</v>
      </c>
      <c r="D51" s="10">
        <v>4398942</v>
      </c>
      <c r="E51" s="10">
        <v>609409</v>
      </c>
      <c r="F51" s="27">
        <v>2603227</v>
      </c>
      <c r="G51" s="33">
        <v>94000</v>
      </c>
      <c r="H51" s="27">
        <v>4111574</v>
      </c>
      <c r="I51" s="10">
        <v>94000</v>
      </c>
      <c r="J51" s="10">
        <v>9800000</v>
      </c>
      <c r="K51" s="10">
        <v>352385</v>
      </c>
      <c r="L51" s="10">
        <v>3908805</v>
      </c>
      <c r="M51" s="10"/>
      <c r="N51" s="10"/>
      <c r="O51" s="10"/>
      <c r="P51" s="10"/>
      <c r="Q51" s="10">
        <v>138814</v>
      </c>
      <c r="R51" s="10">
        <f t="shared" si="0"/>
        <v>18405578</v>
      </c>
      <c r="S51" s="11">
        <f t="shared" si="1"/>
        <v>0</v>
      </c>
    </row>
    <row r="52" spans="1:19" x14ac:dyDescent="0.2">
      <c r="A52">
        <v>1744</v>
      </c>
      <c r="B52" s="10">
        <v>18338336</v>
      </c>
      <c r="C52" s="10">
        <v>10700000</v>
      </c>
      <c r="D52" s="10">
        <v>5504351</v>
      </c>
      <c r="E52" s="10">
        <v>283043</v>
      </c>
      <c r="F52" s="27">
        <v>1731942</v>
      </c>
      <c r="G52" s="33">
        <v>119000</v>
      </c>
      <c r="H52" s="27">
        <v>4154871</v>
      </c>
      <c r="I52" s="10">
        <v>119000</v>
      </c>
      <c r="J52" s="10">
        <v>9800000</v>
      </c>
      <c r="K52" s="10">
        <v>369630</v>
      </c>
      <c r="L52" s="10">
        <v>3778911</v>
      </c>
      <c r="M52" s="10"/>
      <c r="N52" s="10"/>
      <c r="O52" s="10"/>
      <c r="P52" s="10"/>
      <c r="Q52" s="10">
        <v>115924</v>
      </c>
      <c r="R52" s="10">
        <f t="shared" si="0"/>
        <v>18338336</v>
      </c>
      <c r="S52" s="11">
        <f t="shared" si="1"/>
        <v>0</v>
      </c>
    </row>
    <row r="53" spans="1:19" x14ac:dyDescent="0.2">
      <c r="A53">
        <v>1745</v>
      </c>
      <c r="B53" s="10">
        <v>16793084</v>
      </c>
      <c r="C53" s="10">
        <v>10700000</v>
      </c>
      <c r="D53" s="10">
        <v>4816021</v>
      </c>
      <c r="E53" s="10">
        <v>381105</v>
      </c>
      <c r="F53" s="27">
        <v>807958</v>
      </c>
      <c r="G53" s="33">
        <v>88000</v>
      </c>
      <c r="H53" s="27">
        <v>3343182</v>
      </c>
      <c r="I53" s="10">
        <v>88000</v>
      </c>
      <c r="J53" s="10">
        <v>9800000</v>
      </c>
      <c r="K53" s="10">
        <v>346071</v>
      </c>
      <c r="L53" s="10">
        <v>3093657</v>
      </c>
      <c r="M53" s="10"/>
      <c r="N53" s="10"/>
      <c r="O53" s="10"/>
      <c r="P53" s="10"/>
      <c r="Q53" s="10">
        <v>122174</v>
      </c>
      <c r="R53" s="10">
        <f t="shared" si="0"/>
        <v>16793084</v>
      </c>
      <c r="S53" s="11">
        <f t="shared" si="1"/>
        <v>0</v>
      </c>
    </row>
    <row r="54" spans="1:19" x14ac:dyDescent="0.2">
      <c r="A54">
        <v>1746</v>
      </c>
      <c r="B54" s="10">
        <v>18383535</v>
      </c>
      <c r="C54" s="10">
        <v>11686800</v>
      </c>
      <c r="D54" s="10">
        <v>3934623</v>
      </c>
      <c r="E54" s="10">
        <v>355577</v>
      </c>
      <c r="F54" s="27">
        <v>2334535</v>
      </c>
      <c r="G54" s="33">
        <v>72000</v>
      </c>
      <c r="H54" s="27">
        <v>3772087</v>
      </c>
      <c r="I54" s="10">
        <v>72000</v>
      </c>
      <c r="J54" s="10">
        <v>9800000</v>
      </c>
      <c r="K54" s="10">
        <v>307865</v>
      </c>
      <c r="L54" s="10">
        <v>4361163</v>
      </c>
      <c r="M54" s="10"/>
      <c r="N54" s="10"/>
      <c r="O54" s="10"/>
      <c r="P54" s="10"/>
      <c r="Q54" s="10">
        <v>70420</v>
      </c>
      <c r="R54" s="10">
        <f t="shared" si="0"/>
        <v>18383535</v>
      </c>
      <c r="S54" s="11">
        <f t="shared" si="1"/>
        <v>0</v>
      </c>
    </row>
    <row r="55" spans="1:19" x14ac:dyDescent="0.2">
      <c r="A55">
        <v>1747</v>
      </c>
      <c r="B55" s="10">
        <v>18156162</v>
      </c>
      <c r="C55" s="10">
        <v>11686800</v>
      </c>
      <c r="D55" s="10">
        <v>3581632</v>
      </c>
      <c r="E55" s="10">
        <v>504263</v>
      </c>
      <c r="F55" s="27">
        <v>2335467</v>
      </c>
      <c r="G55" s="33">
        <v>48000</v>
      </c>
      <c r="H55" s="27">
        <v>3553624</v>
      </c>
      <c r="I55" s="10">
        <v>48000</v>
      </c>
      <c r="J55" s="10">
        <v>10780000</v>
      </c>
      <c r="K55" s="10">
        <v>279482</v>
      </c>
      <c r="L55" s="10">
        <v>3396366</v>
      </c>
      <c r="M55" s="10"/>
      <c r="N55" s="10"/>
      <c r="O55" s="10"/>
      <c r="P55" s="10"/>
      <c r="Q55" s="10">
        <v>98690</v>
      </c>
      <c r="R55" s="10">
        <f t="shared" si="0"/>
        <v>18156162</v>
      </c>
      <c r="S55" s="11">
        <f t="shared" si="1"/>
        <v>0</v>
      </c>
    </row>
    <row r="56" spans="1:19" x14ac:dyDescent="0.2">
      <c r="A56">
        <v>1748</v>
      </c>
      <c r="B56" s="10">
        <v>17585986</v>
      </c>
      <c r="C56" s="10">
        <v>11686800</v>
      </c>
      <c r="D56" s="10">
        <v>3021293</v>
      </c>
      <c r="E56" s="10">
        <v>610523</v>
      </c>
      <c r="F56" s="27">
        <v>2179370</v>
      </c>
      <c r="G56" s="33">
        <v>88000</v>
      </c>
      <c r="H56" s="27">
        <v>3676747</v>
      </c>
      <c r="I56" s="10">
        <v>88000</v>
      </c>
      <c r="J56" s="10">
        <v>10780000</v>
      </c>
      <c r="K56" s="10">
        <v>279666</v>
      </c>
      <c r="L56" s="10">
        <v>2648600</v>
      </c>
      <c r="M56" s="10"/>
      <c r="N56" s="10"/>
      <c r="O56" s="10"/>
      <c r="P56" s="10"/>
      <c r="Q56" s="10">
        <v>112973</v>
      </c>
      <c r="R56" s="10">
        <f t="shared" si="0"/>
        <v>17585986</v>
      </c>
      <c r="S56" s="11">
        <f t="shared" si="1"/>
        <v>0</v>
      </c>
    </row>
    <row r="57" spans="1:19" x14ac:dyDescent="0.2">
      <c r="A57">
        <v>1749</v>
      </c>
      <c r="B57" s="10">
        <v>18216328</v>
      </c>
      <c r="C57" s="10">
        <v>11686800</v>
      </c>
      <c r="D57" s="10">
        <v>4025697</v>
      </c>
      <c r="E57" s="10">
        <v>351118</v>
      </c>
      <c r="F57" s="27">
        <v>2061713</v>
      </c>
      <c r="G57" s="33">
        <v>91000</v>
      </c>
      <c r="H57" s="27">
        <v>4030890</v>
      </c>
      <c r="I57" s="10">
        <v>91000</v>
      </c>
      <c r="J57" s="10">
        <v>10780000</v>
      </c>
      <c r="K57" s="10">
        <v>338234</v>
      </c>
      <c r="L57" s="10">
        <v>2823701</v>
      </c>
      <c r="M57" s="10"/>
      <c r="N57" s="10"/>
      <c r="O57" s="10"/>
      <c r="P57" s="10"/>
      <c r="Q57" s="10">
        <v>152503</v>
      </c>
      <c r="R57" s="10">
        <f t="shared" si="0"/>
        <v>18216328</v>
      </c>
      <c r="S57" s="11">
        <f t="shared" si="1"/>
        <v>0</v>
      </c>
    </row>
    <row r="58" spans="1:19" x14ac:dyDescent="0.2">
      <c r="A58">
        <v>1750</v>
      </c>
      <c r="B58" s="10">
        <v>18402414</v>
      </c>
      <c r="C58" s="10">
        <v>11686800</v>
      </c>
      <c r="D58" s="10">
        <v>3944309</v>
      </c>
      <c r="E58" s="10">
        <v>731218</v>
      </c>
      <c r="F58" s="27">
        <v>1959087</v>
      </c>
      <c r="G58" s="33">
        <v>81000</v>
      </c>
      <c r="H58" s="27">
        <v>4134529</v>
      </c>
      <c r="I58" s="10">
        <v>81000</v>
      </c>
      <c r="J58" s="10">
        <v>10780000</v>
      </c>
      <c r="K58" s="10">
        <v>357514</v>
      </c>
      <c r="L58" s="10">
        <v>2865402</v>
      </c>
      <c r="M58" s="10"/>
      <c r="N58" s="10"/>
      <c r="O58" s="10"/>
      <c r="P58" s="10"/>
      <c r="Q58" s="10">
        <v>183969</v>
      </c>
      <c r="R58" s="10">
        <f t="shared" si="0"/>
        <v>18402414</v>
      </c>
      <c r="S58" s="11">
        <f t="shared" si="1"/>
        <v>0</v>
      </c>
    </row>
    <row r="59" spans="1:19" x14ac:dyDescent="0.2">
      <c r="A59">
        <v>1751</v>
      </c>
      <c r="B59" s="10">
        <v>19394967</v>
      </c>
      <c r="C59" s="10">
        <v>11686800</v>
      </c>
      <c r="D59" s="10">
        <v>4192735</v>
      </c>
      <c r="E59" s="10">
        <v>427850</v>
      </c>
      <c r="F59" s="27">
        <v>2969582</v>
      </c>
      <c r="G59" s="33">
        <v>118000</v>
      </c>
      <c r="H59" s="27">
        <v>5041635</v>
      </c>
      <c r="I59" s="10">
        <v>118000</v>
      </c>
      <c r="J59" s="10">
        <v>10780000</v>
      </c>
      <c r="K59" s="10">
        <v>329821</v>
      </c>
      <c r="L59" s="10">
        <v>2971832</v>
      </c>
      <c r="M59" s="10"/>
      <c r="N59" s="10"/>
      <c r="O59" s="10"/>
      <c r="P59" s="10"/>
      <c r="Q59" s="10">
        <v>153679</v>
      </c>
      <c r="R59" s="10">
        <f t="shared" si="0"/>
        <v>19394967</v>
      </c>
      <c r="S59" s="11">
        <f t="shared" si="1"/>
        <v>0</v>
      </c>
    </row>
    <row r="60" spans="1:19" x14ac:dyDescent="0.2">
      <c r="A60">
        <v>1752</v>
      </c>
      <c r="B60" s="10">
        <v>19165593</v>
      </c>
      <c r="C60" s="10">
        <v>11686800</v>
      </c>
      <c r="D60" s="10">
        <v>4194369</v>
      </c>
      <c r="E60" s="10">
        <v>368592</v>
      </c>
      <c r="F60" s="27">
        <v>2729832</v>
      </c>
      <c r="G60" s="33">
        <v>186000</v>
      </c>
      <c r="H60" s="27">
        <v>4554136</v>
      </c>
      <c r="I60" s="10">
        <v>186000</v>
      </c>
      <c r="J60" s="10">
        <v>10780000</v>
      </c>
      <c r="K60" s="10">
        <v>289975</v>
      </c>
      <c r="L60" s="10">
        <v>3159259</v>
      </c>
      <c r="M60" s="10"/>
      <c r="N60" s="10"/>
      <c r="O60" s="10"/>
      <c r="P60" s="10"/>
      <c r="Q60" s="10">
        <v>196223</v>
      </c>
      <c r="R60" s="10">
        <f t="shared" si="0"/>
        <v>19165593</v>
      </c>
      <c r="S60" s="11">
        <f t="shared" si="1"/>
        <v>0</v>
      </c>
    </row>
    <row r="61" spans="1:19" x14ac:dyDescent="0.2">
      <c r="A61">
        <v>1753</v>
      </c>
      <c r="B61" s="10">
        <v>18287033</v>
      </c>
      <c r="C61" s="10">
        <v>11686800</v>
      </c>
      <c r="D61" s="10">
        <v>3542778</v>
      </c>
      <c r="E61" s="10">
        <v>683244</v>
      </c>
      <c r="F61" s="27">
        <v>2289211</v>
      </c>
      <c r="G61" s="33">
        <v>85000</v>
      </c>
      <c r="H61" s="27">
        <v>4206217</v>
      </c>
      <c r="I61" s="10">
        <v>85000</v>
      </c>
      <c r="J61" s="10">
        <v>10780000</v>
      </c>
      <c r="K61" s="10">
        <v>262045</v>
      </c>
      <c r="L61" s="10">
        <v>2739695</v>
      </c>
      <c r="M61" s="10"/>
      <c r="N61" s="10"/>
      <c r="O61" s="10"/>
      <c r="P61" s="10"/>
      <c r="Q61" s="10">
        <v>214076</v>
      </c>
      <c r="R61" s="10">
        <f t="shared" si="0"/>
        <v>18287033</v>
      </c>
      <c r="S61" s="11">
        <f t="shared" si="1"/>
        <v>0</v>
      </c>
    </row>
    <row r="62" spans="1:19" x14ac:dyDescent="0.2">
      <c r="A62">
        <v>1754</v>
      </c>
      <c r="B62" s="10">
        <v>17919033</v>
      </c>
      <c r="C62" s="10">
        <v>11686800</v>
      </c>
      <c r="D62" s="10">
        <v>2696788</v>
      </c>
      <c r="E62" s="10">
        <v>350648</v>
      </c>
      <c r="F62" s="27">
        <v>3105797</v>
      </c>
      <c r="G62" s="33">
        <v>79000</v>
      </c>
      <c r="H62" s="27">
        <v>3889653</v>
      </c>
      <c r="I62" s="10">
        <v>79000</v>
      </c>
      <c r="J62" s="10">
        <v>10780000</v>
      </c>
      <c r="K62" s="10">
        <v>309937</v>
      </c>
      <c r="L62" s="10">
        <v>2668810</v>
      </c>
      <c r="M62" s="10"/>
      <c r="N62" s="10"/>
      <c r="O62" s="10"/>
      <c r="P62" s="10"/>
      <c r="Q62" s="10">
        <v>191633</v>
      </c>
      <c r="R62" s="10">
        <f t="shared" si="0"/>
        <v>17919033</v>
      </c>
      <c r="S62" s="11">
        <f t="shared" si="1"/>
        <v>0</v>
      </c>
    </row>
    <row r="63" spans="1:19" x14ac:dyDescent="0.2">
      <c r="A63">
        <v>1755</v>
      </c>
      <c r="B63" s="10">
        <v>18552119</v>
      </c>
      <c r="C63" s="10">
        <v>11686800</v>
      </c>
      <c r="D63" s="10">
        <v>2348537</v>
      </c>
      <c r="E63" s="10">
        <v>624681</v>
      </c>
      <c r="F63" s="27">
        <v>3789101</v>
      </c>
      <c r="G63" s="33">
        <v>103000</v>
      </c>
      <c r="H63" s="27">
        <v>3933276</v>
      </c>
      <c r="I63" s="10">
        <v>103000</v>
      </c>
      <c r="J63" s="10">
        <v>10780000</v>
      </c>
      <c r="K63" s="10">
        <v>284580</v>
      </c>
      <c r="L63" s="10">
        <v>3269256</v>
      </c>
      <c r="M63" s="10"/>
      <c r="N63" s="10"/>
      <c r="O63" s="10"/>
      <c r="P63" s="10"/>
      <c r="Q63" s="10">
        <v>182007</v>
      </c>
      <c r="R63" s="10">
        <f t="shared" si="0"/>
        <v>18552119</v>
      </c>
      <c r="S63" s="11">
        <f t="shared" si="1"/>
        <v>0</v>
      </c>
    </row>
    <row r="64" spans="1:19" x14ac:dyDescent="0.2">
      <c r="A64">
        <v>1756</v>
      </c>
      <c r="B64" s="10">
        <v>19487255</v>
      </c>
      <c r="C64" s="10">
        <v>11686800</v>
      </c>
      <c r="D64" s="10">
        <v>3010294</v>
      </c>
      <c r="E64" s="10">
        <v>642840</v>
      </c>
      <c r="F64" s="27">
        <v>4034321</v>
      </c>
      <c r="G64" s="33">
        <v>113000</v>
      </c>
      <c r="H64" s="27">
        <v>4357143</v>
      </c>
      <c r="I64" s="10">
        <v>113000</v>
      </c>
      <c r="J64" s="10">
        <v>10780000</v>
      </c>
      <c r="K64" s="10">
        <v>258837</v>
      </c>
      <c r="L64" s="10">
        <v>3819059</v>
      </c>
      <c r="M64" s="10"/>
      <c r="N64" s="10"/>
      <c r="O64" s="10"/>
      <c r="P64" s="10"/>
      <c r="Q64" s="10">
        <v>159216</v>
      </c>
      <c r="R64" s="10">
        <f t="shared" si="0"/>
        <v>19487255</v>
      </c>
      <c r="S64" s="11">
        <f t="shared" si="1"/>
        <v>0</v>
      </c>
    </row>
    <row r="65" spans="1:19" x14ac:dyDescent="0.2">
      <c r="A65">
        <v>1757</v>
      </c>
      <c r="B65" s="10">
        <v>20413030</v>
      </c>
      <c r="C65" s="10">
        <v>11686800</v>
      </c>
      <c r="D65" s="10">
        <v>3962700</v>
      </c>
      <c r="E65" s="10">
        <v>399363</v>
      </c>
      <c r="F65" s="27">
        <v>4269167</v>
      </c>
      <c r="G65" s="33">
        <v>95000</v>
      </c>
      <c r="H65" s="27">
        <v>4962049</v>
      </c>
      <c r="I65" s="10">
        <v>95000</v>
      </c>
      <c r="J65" s="10">
        <v>10780000</v>
      </c>
      <c r="K65" s="10">
        <v>265292</v>
      </c>
      <c r="L65" s="10">
        <v>4122788</v>
      </c>
      <c r="M65" s="10"/>
      <c r="N65" s="10"/>
      <c r="O65" s="10"/>
      <c r="P65" s="10"/>
      <c r="Q65" s="10">
        <v>187901</v>
      </c>
      <c r="R65" s="10">
        <f t="shared" si="0"/>
        <v>20413030</v>
      </c>
      <c r="S65" s="11">
        <f t="shared" si="1"/>
        <v>0</v>
      </c>
    </row>
    <row r="66" spans="1:19" x14ac:dyDescent="0.2">
      <c r="A66">
        <v>1758</v>
      </c>
      <c r="B66" s="10">
        <v>19465192</v>
      </c>
      <c r="C66" s="10">
        <v>11686800</v>
      </c>
      <c r="D66" s="10">
        <v>3947797</v>
      </c>
      <c r="E66" s="10">
        <v>1490356</v>
      </c>
      <c r="F66" s="27">
        <v>2239239</v>
      </c>
      <c r="G66" s="33">
        <v>101000</v>
      </c>
      <c r="H66" s="27">
        <v>4639045</v>
      </c>
      <c r="I66" s="10">
        <v>101000</v>
      </c>
      <c r="J66" s="10">
        <v>10780000</v>
      </c>
      <c r="K66" s="10">
        <v>294831</v>
      </c>
      <c r="L66" s="10">
        <v>3425249</v>
      </c>
      <c r="M66" s="10"/>
      <c r="N66" s="10"/>
      <c r="O66" s="10"/>
      <c r="P66" s="10"/>
      <c r="Q66" s="10">
        <v>225067</v>
      </c>
      <c r="R66" s="10">
        <f t="shared" si="0"/>
        <v>19465192</v>
      </c>
      <c r="S66" s="11">
        <f t="shared" si="1"/>
        <v>0</v>
      </c>
    </row>
    <row r="67" spans="1:19" x14ac:dyDescent="0.2">
      <c r="A67">
        <v>1759</v>
      </c>
      <c r="B67" s="10">
        <v>18873955</v>
      </c>
      <c r="C67" s="10">
        <v>11686800</v>
      </c>
      <c r="D67" s="10">
        <v>3607922</v>
      </c>
      <c r="E67" s="10">
        <v>1244533</v>
      </c>
      <c r="F67" s="27">
        <v>2207700</v>
      </c>
      <c r="G67" s="33">
        <v>127000</v>
      </c>
      <c r="H67" s="27">
        <v>4644816</v>
      </c>
      <c r="I67" s="10">
        <v>127000</v>
      </c>
      <c r="J67" s="10">
        <v>10780000</v>
      </c>
      <c r="K67" s="10">
        <v>363444</v>
      </c>
      <c r="L67" s="10">
        <v>2793719</v>
      </c>
      <c r="M67" s="10"/>
      <c r="N67" s="10"/>
      <c r="O67" s="10"/>
      <c r="P67" s="10"/>
      <c r="Q67" s="10">
        <v>164976</v>
      </c>
      <c r="R67" s="10">
        <f t="shared" si="0"/>
        <v>18873955</v>
      </c>
      <c r="S67" s="11">
        <f t="shared" si="1"/>
        <v>0</v>
      </c>
    </row>
    <row r="68" spans="1:19" x14ac:dyDescent="0.2">
      <c r="A68">
        <v>1760</v>
      </c>
      <c r="B68" s="10">
        <v>19245046</v>
      </c>
      <c r="C68" s="10">
        <v>11686800</v>
      </c>
      <c r="D68" s="10">
        <v>3768488</v>
      </c>
      <c r="E68" s="10">
        <v>1034217</v>
      </c>
      <c r="F68" s="27">
        <v>2628541</v>
      </c>
      <c r="G68" s="33">
        <v>127000</v>
      </c>
      <c r="H68" s="27">
        <v>4809102</v>
      </c>
      <c r="I68" s="10">
        <v>127000</v>
      </c>
      <c r="J68" s="10">
        <v>10780000</v>
      </c>
      <c r="K68" s="10">
        <v>297447</v>
      </c>
      <c r="L68" s="10">
        <v>3104315</v>
      </c>
      <c r="M68" s="10"/>
      <c r="N68" s="10"/>
      <c r="O68" s="10"/>
      <c r="P68" s="10"/>
      <c r="Q68" s="10">
        <v>127182</v>
      </c>
      <c r="R68" s="10">
        <f t="shared" ref="R68:R81" si="2">SUM(H68:L68,Q68)</f>
        <v>19245046</v>
      </c>
      <c r="S68" s="11">
        <f t="shared" ref="S68:S131" si="3">R68-SUM(C68:G68)</f>
        <v>0</v>
      </c>
    </row>
    <row r="69" spans="1:19" x14ac:dyDescent="0.2">
      <c r="A69">
        <v>1761</v>
      </c>
      <c r="B69" s="10">
        <v>19931213</v>
      </c>
      <c r="C69" s="10">
        <v>11686800</v>
      </c>
      <c r="D69" s="10">
        <v>3868482</v>
      </c>
      <c r="E69" s="10">
        <v>1992567</v>
      </c>
      <c r="F69" s="27">
        <v>2020364</v>
      </c>
      <c r="G69" s="33">
        <v>363000</v>
      </c>
      <c r="H69" s="27">
        <v>5077001</v>
      </c>
      <c r="I69" s="10">
        <v>363000</v>
      </c>
      <c r="J69" s="10">
        <v>10780000</v>
      </c>
      <c r="K69" s="10">
        <v>324864</v>
      </c>
      <c r="L69" s="10">
        <v>3216664</v>
      </c>
      <c r="M69" s="10"/>
      <c r="N69" s="10"/>
      <c r="O69" s="10"/>
      <c r="P69" s="10"/>
      <c r="Q69" s="10">
        <v>169684</v>
      </c>
      <c r="R69" s="10">
        <f t="shared" si="2"/>
        <v>19931213</v>
      </c>
      <c r="S69" s="11">
        <f t="shared" si="3"/>
        <v>0</v>
      </c>
    </row>
    <row r="70" spans="1:19" x14ac:dyDescent="0.2">
      <c r="A70">
        <v>1762</v>
      </c>
      <c r="B70" s="10">
        <v>21012763</v>
      </c>
      <c r="C70" s="10">
        <v>11686800</v>
      </c>
      <c r="D70" s="10">
        <v>3308000</v>
      </c>
      <c r="E70" s="10">
        <v>2446369</v>
      </c>
      <c r="F70" s="27">
        <v>3053594</v>
      </c>
      <c r="G70" s="33">
        <v>518000</v>
      </c>
      <c r="H70" s="27">
        <v>5750524</v>
      </c>
      <c r="I70" s="10">
        <v>518000</v>
      </c>
      <c r="J70" s="10">
        <v>10780000</v>
      </c>
      <c r="K70" s="10">
        <v>483725</v>
      </c>
      <c r="L70" s="10">
        <v>3344058</v>
      </c>
      <c r="M70" s="10"/>
      <c r="N70" s="10"/>
      <c r="O70" s="10"/>
      <c r="P70" s="10"/>
      <c r="Q70" s="10">
        <v>136456</v>
      </c>
      <c r="R70" s="10">
        <f t="shared" si="2"/>
        <v>21012763</v>
      </c>
      <c r="S70" s="11">
        <f t="shared" si="3"/>
        <v>0</v>
      </c>
    </row>
    <row r="71" spans="1:19" x14ac:dyDescent="0.2">
      <c r="A71">
        <v>1763</v>
      </c>
      <c r="B71" s="10">
        <v>19677627</v>
      </c>
      <c r="C71" s="10">
        <v>11686800</v>
      </c>
      <c r="D71" s="10">
        <v>4576003</v>
      </c>
      <c r="E71" s="10">
        <v>2914852</v>
      </c>
      <c r="F71" s="27">
        <v>361972</v>
      </c>
      <c r="G71" s="33">
        <v>138000</v>
      </c>
      <c r="H71" s="27">
        <v>4992039</v>
      </c>
      <c r="I71" s="10">
        <v>138000</v>
      </c>
      <c r="J71" s="10">
        <v>10780000</v>
      </c>
      <c r="K71" s="10">
        <v>515500</v>
      </c>
      <c r="L71" s="10">
        <v>2929525</v>
      </c>
      <c r="M71" s="10"/>
      <c r="N71" s="10"/>
      <c r="O71" s="10"/>
      <c r="P71" s="10"/>
      <c r="Q71" s="10">
        <v>322563</v>
      </c>
      <c r="R71" s="10">
        <f t="shared" si="2"/>
        <v>19677627</v>
      </c>
      <c r="S71" s="11">
        <f t="shared" si="3"/>
        <v>0</v>
      </c>
    </row>
    <row r="72" spans="1:19" x14ac:dyDescent="0.2">
      <c r="A72">
        <v>1764</v>
      </c>
      <c r="B72" s="10">
        <v>20357108</v>
      </c>
      <c r="C72" s="10">
        <v>11686800</v>
      </c>
      <c r="D72" s="10">
        <v>4310900</v>
      </c>
      <c r="E72" s="10">
        <v>2397037</v>
      </c>
      <c r="F72" s="27">
        <v>1753371</v>
      </c>
      <c r="G72" s="33">
        <v>209000</v>
      </c>
      <c r="H72" s="27">
        <v>5957440</v>
      </c>
      <c r="I72" s="10">
        <v>209000</v>
      </c>
      <c r="J72" s="10">
        <v>10780000</v>
      </c>
      <c r="K72" s="10">
        <v>511910</v>
      </c>
      <c r="L72" s="10">
        <v>2645513</v>
      </c>
      <c r="M72" s="10"/>
      <c r="N72" s="10"/>
      <c r="O72" s="10"/>
      <c r="P72" s="10"/>
      <c r="Q72" s="10">
        <v>253245</v>
      </c>
      <c r="R72" s="10">
        <f t="shared" si="2"/>
        <v>20357108</v>
      </c>
      <c r="S72" s="11">
        <f t="shared" si="3"/>
        <v>0</v>
      </c>
    </row>
    <row r="73" spans="1:19" x14ac:dyDescent="0.2">
      <c r="A73">
        <v>1765</v>
      </c>
      <c r="B73" s="11"/>
      <c r="C73" s="11"/>
      <c r="D73" s="11"/>
      <c r="E73" s="11"/>
      <c r="F73" s="34"/>
      <c r="G73" s="35"/>
      <c r="R73" s="10"/>
      <c r="S73" s="11">
        <f t="shared" si="3"/>
        <v>0</v>
      </c>
    </row>
    <row r="74" spans="1:19" x14ac:dyDescent="0.2">
      <c r="A74">
        <v>1766</v>
      </c>
      <c r="B74" s="10">
        <v>19287765</v>
      </c>
      <c r="C74" s="10">
        <v>11686800</v>
      </c>
      <c r="D74" s="10">
        <v>2989835</v>
      </c>
      <c r="E74" s="10">
        <v>2512142</v>
      </c>
      <c r="F74" s="27">
        <v>1870988</v>
      </c>
      <c r="G74" s="33">
        <v>228000</v>
      </c>
      <c r="H74" s="27">
        <v>5276330</v>
      </c>
      <c r="I74" s="10">
        <v>228000</v>
      </c>
      <c r="J74" s="10">
        <v>10780000</v>
      </c>
      <c r="K74" s="10">
        <v>483864</v>
      </c>
      <c r="L74" s="10">
        <v>2178321</v>
      </c>
      <c r="M74" s="10"/>
      <c r="N74" s="10"/>
      <c r="O74" s="10"/>
      <c r="P74" s="10"/>
      <c r="Q74" s="10">
        <v>341250</v>
      </c>
      <c r="R74" s="10">
        <f t="shared" si="2"/>
        <v>19287765</v>
      </c>
      <c r="S74" s="11">
        <f t="shared" si="3"/>
        <v>0</v>
      </c>
    </row>
    <row r="75" spans="1:19" x14ac:dyDescent="0.2">
      <c r="A75">
        <v>1767</v>
      </c>
      <c r="B75" s="10">
        <v>19209397</v>
      </c>
      <c r="C75" s="10">
        <v>11686800</v>
      </c>
      <c r="D75" s="10">
        <v>3577588</v>
      </c>
      <c r="E75" s="10">
        <v>2923300</v>
      </c>
      <c r="F75" s="27">
        <v>817709</v>
      </c>
      <c r="G75" s="33">
        <v>204000</v>
      </c>
      <c r="H75" s="27">
        <v>5179135</v>
      </c>
      <c r="I75" s="10">
        <v>204000</v>
      </c>
      <c r="J75" s="10">
        <v>10780000</v>
      </c>
      <c r="K75" s="10">
        <v>386506</v>
      </c>
      <c r="L75" s="10">
        <v>2327897</v>
      </c>
      <c r="M75" s="10"/>
      <c r="N75" s="10"/>
      <c r="O75" s="10"/>
      <c r="P75" s="10"/>
      <c r="Q75" s="10">
        <v>331859</v>
      </c>
      <c r="R75" s="10">
        <f t="shared" si="2"/>
        <v>19209397</v>
      </c>
      <c r="S75" s="11">
        <f t="shared" si="3"/>
        <v>0</v>
      </c>
    </row>
    <row r="76" spans="1:19" x14ac:dyDescent="0.2">
      <c r="A76">
        <v>1768</v>
      </c>
      <c r="B76" s="10">
        <v>19998476</v>
      </c>
      <c r="C76" s="10">
        <v>11686800</v>
      </c>
      <c r="D76" s="10">
        <v>4089527</v>
      </c>
      <c r="E76" s="10">
        <v>2461423</v>
      </c>
      <c r="F76" s="27">
        <v>1563726</v>
      </c>
      <c r="G76" s="33">
        <v>197000</v>
      </c>
      <c r="H76" s="27">
        <v>5472756</v>
      </c>
      <c r="I76" s="10">
        <v>197000</v>
      </c>
      <c r="J76" s="10">
        <v>10780000</v>
      </c>
      <c r="K76" s="10">
        <v>499459</v>
      </c>
      <c r="L76" s="10">
        <v>2743025</v>
      </c>
      <c r="M76" s="10"/>
      <c r="N76" s="10"/>
      <c r="O76" s="10"/>
      <c r="P76" s="10"/>
      <c r="Q76" s="10">
        <v>306236</v>
      </c>
      <c r="R76" s="10">
        <f t="shared" si="2"/>
        <v>19998476</v>
      </c>
      <c r="S76" s="11">
        <f t="shared" si="3"/>
        <v>0</v>
      </c>
    </row>
    <row r="77" spans="1:19" x14ac:dyDescent="0.2">
      <c r="A77">
        <v>1769</v>
      </c>
      <c r="B77" s="10">
        <v>19754323</v>
      </c>
      <c r="C77" s="10">
        <v>11686800</v>
      </c>
      <c r="D77" s="10">
        <v>4204551</v>
      </c>
      <c r="E77" s="10">
        <v>2272892</v>
      </c>
      <c r="F77" s="27">
        <v>1379080</v>
      </c>
      <c r="G77" s="33">
        <v>211000</v>
      </c>
      <c r="H77" s="27">
        <v>5409902</v>
      </c>
      <c r="I77" s="10">
        <v>211000</v>
      </c>
      <c r="J77" s="10">
        <v>10780000</v>
      </c>
      <c r="K77" s="10">
        <v>437441</v>
      </c>
      <c r="L77" s="10">
        <v>2618685</v>
      </c>
      <c r="M77" s="10"/>
      <c r="N77" s="10"/>
      <c r="O77" s="10"/>
      <c r="P77" s="10"/>
      <c r="Q77" s="10">
        <v>297295</v>
      </c>
      <c r="R77" s="10">
        <f t="shared" si="2"/>
        <v>19754323</v>
      </c>
      <c r="S77" s="11">
        <f t="shared" si="3"/>
        <v>0</v>
      </c>
    </row>
    <row r="78" spans="1:19" x14ac:dyDescent="0.2">
      <c r="A78">
        <v>1770</v>
      </c>
      <c r="B78" s="10">
        <v>19859394</v>
      </c>
      <c r="C78" s="10">
        <v>11686800</v>
      </c>
      <c r="D78" s="10">
        <v>3310903</v>
      </c>
      <c r="E78" s="10">
        <v>3130388</v>
      </c>
      <c r="F78" s="27">
        <v>1473303</v>
      </c>
      <c r="G78" s="33">
        <v>258000</v>
      </c>
      <c r="H78" s="27">
        <v>4928926</v>
      </c>
      <c r="I78" s="10">
        <v>258000</v>
      </c>
      <c r="J78" s="10">
        <v>10780000</v>
      </c>
      <c r="K78" s="10">
        <v>613661</v>
      </c>
      <c r="L78" s="10">
        <v>2970514</v>
      </c>
      <c r="M78" s="10"/>
      <c r="N78" s="10"/>
      <c r="O78" s="10"/>
      <c r="P78" s="10"/>
      <c r="Q78" s="10">
        <v>308293</v>
      </c>
      <c r="R78" s="10">
        <f t="shared" si="2"/>
        <v>19859394</v>
      </c>
      <c r="S78" s="11">
        <f t="shared" si="3"/>
        <v>0</v>
      </c>
    </row>
    <row r="79" spans="1:19" x14ac:dyDescent="0.2">
      <c r="A79">
        <v>1771</v>
      </c>
      <c r="B79" s="10">
        <v>21536988</v>
      </c>
      <c r="C79" s="10">
        <v>11686800</v>
      </c>
      <c r="D79" s="10">
        <v>3740609</v>
      </c>
      <c r="E79" s="10">
        <v>3078474</v>
      </c>
      <c r="F79" s="27">
        <v>2298105</v>
      </c>
      <c r="G79" s="33">
        <v>733000</v>
      </c>
      <c r="H79" s="27">
        <v>6524495</v>
      </c>
      <c r="I79" s="10">
        <v>733000</v>
      </c>
      <c r="J79" s="10">
        <v>10780000</v>
      </c>
      <c r="K79" s="10">
        <v>592577</v>
      </c>
      <c r="L79" s="10">
        <v>2608622</v>
      </c>
      <c r="M79" s="10"/>
      <c r="N79" s="10"/>
      <c r="O79" s="10"/>
      <c r="P79" s="10"/>
      <c r="Q79" s="10">
        <v>298294</v>
      </c>
      <c r="R79" s="10">
        <f t="shared" si="2"/>
        <v>21536988</v>
      </c>
      <c r="S79" s="11">
        <f t="shared" si="3"/>
        <v>0</v>
      </c>
    </row>
    <row r="80" spans="1:19" x14ac:dyDescent="0.2">
      <c r="A80">
        <v>1772</v>
      </c>
      <c r="B80" s="10">
        <v>20024400</v>
      </c>
      <c r="C80" s="10">
        <v>11686800</v>
      </c>
      <c r="D80" s="10">
        <v>2971109</v>
      </c>
      <c r="E80" s="10">
        <v>3274368</v>
      </c>
      <c r="F80" s="27">
        <v>1613123</v>
      </c>
      <c r="G80" s="33">
        <v>479000</v>
      </c>
      <c r="H80" s="27">
        <v>5653629</v>
      </c>
      <c r="I80" s="10">
        <v>479000</v>
      </c>
      <c r="J80" s="10">
        <v>10780000</v>
      </c>
      <c r="K80" s="10">
        <v>665976</v>
      </c>
      <c r="L80" s="10">
        <v>2137262</v>
      </c>
      <c r="M80" s="10"/>
      <c r="N80" s="10"/>
      <c r="O80" s="10"/>
      <c r="P80" s="10"/>
      <c r="Q80" s="10">
        <v>308533</v>
      </c>
      <c r="R80" s="10">
        <f t="shared" si="2"/>
        <v>20024400</v>
      </c>
      <c r="S80" s="11">
        <f t="shared" si="3"/>
        <v>0</v>
      </c>
    </row>
    <row r="81" spans="1:19" x14ac:dyDescent="0.2">
      <c r="A81">
        <v>1773</v>
      </c>
      <c r="B81" s="10">
        <v>20220496</v>
      </c>
      <c r="C81" s="10">
        <v>11686800</v>
      </c>
      <c r="D81" s="10">
        <v>3680700</v>
      </c>
      <c r="E81" s="10">
        <v>3313160</v>
      </c>
      <c r="F81" s="27">
        <v>1191836</v>
      </c>
      <c r="G81" s="33">
        <v>348000</v>
      </c>
      <c r="H81" s="27">
        <v>5738104</v>
      </c>
      <c r="I81" s="10">
        <v>348000</v>
      </c>
      <c r="J81" s="10">
        <v>10780000</v>
      </c>
      <c r="K81" s="10">
        <v>648412</v>
      </c>
      <c r="L81" s="10">
        <v>2407020</v>
      </c>
      <c r="M81" s="10"/>
      <c r="N81" s="10"/>
      <c r="O81" s="10"/>
      <c r="P81" s="10"/>
      <c r="Q81" s="10">
        <v>298960</v>
      </c>
      <c r="R81" s="10">
        <f t="shared" si="2"/>
        <v>20220496</v>
      </c>
      <c r="S81" s="11">
        <f t="shared" si="3"/>
        <v>0</v>
      </c>
    </row>
    <row r="82" spans="1:19" x14ac:dyDescent="0.2">
      <c r="A82">
        <v>1774</v>
      </c>
      <c r="B82" s="11"/>
      <c r="C82" s="11"/>
      <c r="D82" s="11"/>
      <c r="E82" s="11"/>
      <c r="F82" s="34"/>
      <c r="G82" s="35"/>
      <c r="R82" s="10"/>
      <c r="S82" s="11">
        <f t="shared" si="3"/>
        <v>0</v>
      </c>
    </row>
    <row r="83" spans="1:19" x14ac:dyDescent="0.2">
      <c r="A83">
        <v>1775</v>
      </c>
      <c r="B83" s="10">
        <v>23643108</v>
      </c>
      <c r="C83" s="10">
        <v>11686800</v>
      </c>
      <c r="D83" s="10">
        <v>3608655</v>
      </c>
      <c r="E83" s="10">
        <v>1169978</v>
      </c>
      <c r="F83" s="27">
        <v>6942675</v>
      </c>
      <c r="G83" s="33">
        <v>235000</v>
      </c>
      <c r="H83" s="27">
        <v>8505360</v>
      </c>
      <c r="I83" s="10">
        <v>235000</v>
      </c>
      <c r="J83" s="10">
        <v>10780000</v>
      </c>
      <c r="K83" s="10">
        <v>857893</v>
      </c>
      <c r="L83" s="10">
        <v>2634283</v>
      </c>
      <c r="M83" s="10"/>
      <c r="N83" s="10"/>
      <c r="O83" s="10"/>
      <c r="P83" s="10"/>
      <c r="Q83" s="10">
        <v>630572</v>
      </c>
      <c r="R83" s="10">
        <f t="shared" ref="R83:R146" si="4">SUM(H83:L83,Q83)</f>
        <v>23643108</v>
      </c>
      <c r="S83" s="11">
        <f t="shared" si="3"/>
        <v>0</v>
      </c>
    </row>
    <row r="84" spans="1:19" x14ac:dyDescent="0.2">
      <c r="A84">
        <v>1776</v>
      </c>
      <c r="B84" s="10">
        <v>22987965</v>
      </c>
      <c r="C84" s="10">
        <v>11686800</v>
      </c>
      <c r="D84" s="10">
        <v>4346021</v>
      </c>
      <c r="E84" s="10">
        <v>1300583</v>
      </c>
      <c r="F84" s="27">
        <v>5378561</v>
      </c>
      <c r="G84" s="33">
        <v>276000</v>
      </c>
      <c r="H84" s="27">
        <v>8029964</v>
      </c>
      <c r="I84" s="10">
        <v>276000</v>
      </c>
      <c r="J84" s="10">
        <v>10780000</v>
      </c>
      <c r="K84" s="10">
        <v>884885</v>
      </c>
      <c r="L84" s="10">
        <v>2346354</v>
      </c>
      <c r="M84" s="10"/>
      <c r="N84" s="10"/>
      <c r="O84" s="10"/>
      <c r="P84" s="10"/>
      <c r="Q84" s="10">
        <v>670762</v>
      </c>
      <c r="R84" s="10">
        <f t="shared" si="4"/>
        <v>22987965</v>
      </c>
      <c r="S84" s="11">
        <f t="shared" si="3"/>
        <v>0</v>
      </c>
    </row>
    <row r="85" spans="1:19" x14ac:dyDescent="0.2">
      <c r="A85">
        <v>1777</v>
      </c>
      <c r="B85" s="10">
        <v>23209892</v>
      </c>
      <c r="C85" s="10">
        <v>11686800</v>
      </c>
      <c r="D85" s="10">
        <v>5878036</v>
      </c>
      <c r="E85" s="10">
        <v>1494670</v>
      </c>
      <c r="F85" s="27">
        <v>3905386</v>
      </c>
      <c r="G85" s="33">
        <v>245000</v>
      </c>
      <c r="H85" s="27">
        <v>8047117</v>
      </c>
      <c r="I85" s="10">
        <v>245000</v>
      </c>
      <c r="J85" s="10">
        <v>10780000</v>
      </c>
      <c r="K85" s="10">
        <v>1026370</v>
      </c>
      <c r="L85" s="10">
        <v>2446287</v>
      </c>
      <c r="M85" s="10"/>
      <c r="N85" s="10"/>
      <c r="O85" s="10"/>
      <c r="P85" s="10"/>
      <c r="Q85" s="10">
        <v>665118</v>
      </c>
      <c r="R85" s="10">
        <f t="shared" si="4"/>
        <v>23209892</v>
      </c>
      <c r="S85" s="11">
        <f t="shared" si="3"/>
        <v>0</v>
      </c>
    </row>
    <row r="86" spans="1:19" x14ac:dyDescent="0.2">
      <c r="A86">
        <v>1778</v>
      </c>
      <c r="B86" s="10">
        <v>22484217</v>
      </c>
      <c r="C86" s="10">
        <v>11686800</v>
      </c>
      <c r="D86" s="10">
        <v>6006577</v>
      </c>
      <c r="E86" s="10">
        <v>2503143</v>
      </c>
      <c r="F86" s="27">
        <v>2010697</v>
      </c>
      <c r="G86" s="33">
        <v>277000</v>
      </c>
      <c r="H86" s="27">
        <v>6951311</v>
      </c>
      <c r="I86" s="10">
        <v>277000</v>
      </c>
      <c r="J86" s="10">
        <v>10780000</v>
      </c>
      <c r="K86" s="10">
        <v>1128733</v>
      </c>
      <c r="L86" s="10">
        <v>2858153</v>
      </c>
      <c r="M86" s="10"/>
      <c r="N86" s="10"/>
      <c r="O86" s="10"/>
      <c r="P86" s="10"/>
      <c r="Q86" s="10">
        <v>489020</v>
      </c>
      <c r="R86" s="10">
        <f t="shared" si="4"/>
        <v>22484217</v>
      </c>
      <c r="S86" s="11">
        <f t="shared" si="3"/>
        <v>0</v>
      </c>
    </row>
    <row r="87" spans="1:19" x14ac:dyDescent="0.2">
      <c r="A87">
        <v>1779</v>
      </c>
      <c r="B87" s="10">
        <v>24307071</v>
      </c>
      <c r="C87" s="10">
        <v>11686800</v>
      </c>
      <c r="D87" s="10">
        <v>7341477</v>
      </c>
      <c r="E87" s="10">
        <v>1215638</v>
      </c>
      <c r="F87" s="27">
        <v>3711156</v>
      </c>
      <c r="G87" s="33">
        <v>352000</v>
      </c>
      <c r="H87" s="27">
        <v>8576757</v>
      </c>
      <c r="I87" s="10">
        <v>352000</v>
      </c>
      <c r="J87" s="10">
        <v>10780000</v>
      </c>
      <c r="K87" s="10">
        <v>1276296</v>
      </c>
      <c r="L87" s="10">
        <v>2886159</v>
      </c>
      <c r="M87" s="10"/>
      <c r="N87" s="10"/>
      <c r="O87" s="10"/>
      <c r="P87" s="10"/>
      <c r="Q87" s="10">
        <v>435859</v>
      </c>
      <c r="R87" s="10">
        <f t="shared" si="4"/>
        <v>24307071</v>
      </c>
      <c r="S87" s="11">
        <f t="shared" si="3"/>
        <v>0</v>
      </c>
    </row>
    <row r="88" spans="1:19" x14ac:dyDescent="0.2">
      <c r="A88">
        <v>1780</v>
      </c>
      <c r="B88" s="10">
        <v>24055096</v>
      </c>
      <c r="C88" s="10">
        <v>11686800</v>
      </c>
      <c r="D88" s="10">
        <v>7518806</v>
      </c>
      <c r="E88" s="10">
        <v>902204</v>
      </c>
      <c r="F88" s="27">
        <v>3585286</v>
      </c>
      <c r="G88" s="33">
        <v>362000</v>
      </c>
      <c r="H88" s="27">
        <v>8032060</v>
      </c>
      <c r="I88" s="10">
        <v>362000</v>
      </c>
      <c r="J88" s="10">
        <v>10780000</v>
      </c>
      <c r="K88" s="10">
        <v>1347409</v>
      </c>
      <c r="L88" s="10">
        <v>3154893</v>
      </c>
      <c r="M88" s="10"/>
      <c r="N88" s="10"/>
      <c r="O88" s="10"/>
      <c r="P88" s="10"/>
      <c r="Q88" s="10">
        <v>378734</v>
      </c>
      <c r="R88" s="10">
        <f t="shared" si="4"/>
        <v>24055096</v>
      </c>
      <c r="S88" s="11">
        <f t="shared" si="3"/>
        <v>0</v>
      </c>
    </row>
    <row r="89" spans="1:19" x14ac:dyDescent="0.2">
      <c r="A89">
        <v>1781</v>
      </c>
      <c r="B89" s="10">
        <v>23683201</v>
      </c>
      <c r="C89" s="10">
        <v>11686800</v>
      </c>
      <c r="D89" s="10">
        <v>6365136</v>
      </c>
      <c r="E89" s="10">
        <v>1712267</v>
      </c>
      <c r="F89" s="27">
        <v>3284998</v>
      </c>
      <c r="G89" s="33">
        <v>634000</v>
      </c>
      <c r="H89" s="27">
        <v>6740708</v>
      </c>
      <c r="I89" s="10">
        <v>634000</v>
      </c>
      <c r="J89" s="10">
        <v>10780000</v>
      </c>
      <c r="K89" s="10">
        <v>1576801</v>
      </c>
      <c r="L89" s="10">
        <v>3599947</v>
      </c>
      <c r="M89" s="10"/>
      <c r="N89" s="10"/>
      <c r="O89" s="10"/>
      <c r="P89" s="10"/>
      <c r="Q89" s="10">
        <v>351745</v>
      </c>
      <c r="R89" s="10">
        <f t="shared" si="4"/>
        <v>23683201</v>
      </c>
      <c r="S89" s="11">
        <f t="shared" si="3"/>
        <v>0</v>
      </c>
    </row>
    <row r="90" spans="1:19" x14ac:dyDescent="0.2">
      <c r="A90">
        <v>1782</v>
      </c>
      <c r="B90" s="10">
        <v>25424492</v>
      </c>
      <c r="C90" s="10">
        <v>11686800</v>
      </c>
      <c r="D90" s="10">
        <v>8330539</v>
      </c>
      <c r="E90" s="10">
        <v>2692391</v>
      </c>
      <c r="F90" s="27">
        <v>2161762</v>
      </c>
      <c r="G90" s="33">
        <v>553000</v>
      </c>
      <c r="H90" s="27">
        <v>7672875</v>
      </c>
      <c r="I90" s="10">
        <v>553000</v>
      </c>
      <c r="J90" s="10">
        <v>10780000</v>
      </c>
      <c r="K90" s="10">
        <v>1792749</v>
      </c>
      <c r="L90" s="10">
        <v>4269863</v>
      </c>
      <c r="M90" s="10"/>
      <c r="N90" s="10"/>
      <c r="O90" s="10"/>
      <c r="P90" s="10"/>
      <c r="Q90" s="10">
        <v>356005</v>
      </c>
      <c r="R90" s="10">
        <f t="shared" si="4"/>
        <v>25424492</v>
      </c>
      <c r="S90" s="11">
        <f t="shared" si="3"/>
        <v>0</v>
      </c>
    </row>
    <row r="91" spans="1:19" x14ac:dyDescent="0.2">
      <c r="A91">
        <v>1783</v>
      </c>
      <c r="B91" s="10">
        <v>24164413</v>
      </c>
      <c r="C91" s="10">
        <v>11686800</v>
      </c>
      <c r="D91" s="10">
        <v>8119298</v>
      </c>
      <c r="E91" s="10">
        <v>2807128</v>
      </c>
      <c r="F91" s="27">
        <v>1321187</v>
      </c>
      <c r="G91" s="33">
        <v>230000</v>
      </c>
      <c r="H91" s="27">
        <v>7306106</v>
      </c>
      <c r="I91" s="10">
        <v>230000</v>
      </c>
      <c r="J91" s="10">
        <v>11642400</v>
      </c>
      <c r="K91" s="10">
        <v>1976880</v>
      </c>
      <c r="L91" s="10">
        <v>2640045</v>
      </c>
      <c r="M91" s="10"/>
      <c r="N91" s="10"/>
      <c r="O91" s="10"/>
      <c r="P91" s="10"/>
      <c r="Q91" s="10">
        <v>368982</v>
      </c>
      <c r="R91" s="10">
        <f t="shared" si="4"/>
        <v>24164413</v>
      </c>
      <c r="S91" s="11">
        <f t="shared" si="3"/>
        <v>0</v>
      </c>
    </row>
    <row r="92" spans="1:19" x14ac:dyDescent="0.2">
      <c r="A92">
        <v>1784</v>
      </c>
      <c r="B92" s="10">
        <v>22902178</v>
      </c>
      <c r="C92" s="10">
        <v>11686800</v>
      </c>
      <c r="D92" s="10">
        <v>6486678</v>
      </c>
      <c r="E92" s="10">
        <v>3858488</v>
      </c>
      <c r="F92" s="27">
        <v>657212</v>
      </c>
      <c r="G92" s="33">
        <v>213000</v>
      </c>
      <c r="H92" s="27">
        <v>5892830</v>
      </c>
      <c r="I92" s="10">
        <v>213000</v>
      </c>
      <c r="J92" s="10">
        <v>11642400</v>
      </c>
      <c r="K92" s="10">
        <v>2168378</v>
      </c>
      <c r="L92" s="10">
        <v>2675635</v>
      </c>
      <c r="M92" s="10"/>
      <c r="N92" s="10"/>
      <c r="O92" s="10"/>
      <c r="P92" s="10"/>
      <c r="Q92" s="10">
        <v>309935</v>
      </c>
      <c r="R92" s="10">
        <f t="shared" si="4"/>
        <v>22902178</v>
      </c>
      <c r="S92" s="11">
        <f t="shared" si="3"/>
        <v>0</v>
      </c>
    </row>
    <row r="93" spans="1:19" x14ac:dyDescent="0.2">
      <c r="A93">
        <v>1785</v>
      </c>
      <c r="B93" s="10">
        <v>24144813</v>
      </c>
      <c r="C93" s="10">
        <v>11686800</v>
      </c>
      <c r="D93" s="10">
        <v>3769651</v>
      </c>
      <c r="E93" s="10">
        <v>4870156</v>
      </c>
      <c r="F93" s="27">
        <v>2786206</v>
      </c>
      <c r="G93" s="33">
        <v>1032000</v>
      </c>
      <c r="H93" s="27">
        <v>5619759</v>
      </c>
      <c r="I93" s="10">
        <v>1032000</v>
      </c>
      <c r="J93" s="10">
        <v>11642400</v>
      </c>
      <c r="K93" s="10">
        <v>2321061</v>
      </c>
      <c r="L93" s="10">
        <v>3226263</v>
      </c>
      <c r="M93" s="10"/>
      <c r="N93" s="10"/>
      <c r="O93" s="10"/>
      <c r="P93" s="10"/>
      <c r="Q93" s="10">
        <v>303330</v>
      </c>
      <c r="R93" s="10">
        <f t="shared" si="4"/>
        <v>24144813</v>
      </c>
      <c r="S93" s="11">
        <f t="shared" si="3"/>
        <v>0</v>
      </c>
    </row>
    <row r="94" spans="1:19" x14ac:dyDescent="0.2">
      <c r="A94">
        <v>1786</v>
      </c>
      <c r="B94" s="10">
        <v>26153938</v>
      </c>
      <c r="C94" s="10">
        <v>11686800</v>
      </c>
      <c r="D94" s="10">
        <v>4178990</v>
      </c>
      <c r="E94" s="10">
        <v>3286290</v>
      </c>
      <c r="F94" s="27">
        <v>6022858</v>
      </c>
      <c r="G94" s="33">
        <v>979000</v>
      </c>
      <c r="H94" s="27">
        <v>7165963</v>
      </c>
      <c r="I94" s="10">
        <v>979000</v>
      </c>
      <c r="J94" s="10">
        <v>11642400</v>
      </c>
      <c r="K94" s="10">
        <v>2598708</v>
      </c>
      <c r="L94" s="10">
        <v>3351865</v>
      </c>
      <c r="M94" s="10"/>
      <c r="N94" s="10"/>
      <c r="O94" s="10"/>
      <c r="P94" s="10"/>
      <c r="Q94" s="10">
        <v>416002</v>
      </c>
      <c r="R94" s="10">
        <f t="shared" si="4"/>
        <v>26153938</v>
      </c>
      <c r="S94" s="11">
        <f t="shared" si="3"/>
        <v>0</v>
      </c>
    </row>
    <row r="95" spans="1:19" x14ac:dyDescent="0.2">
      <c r="A95">
        <v>1787</v>
      </c>
      <c r="B95" s="10">
        <v>26524572</v>
      </c>
      <c r="C95" s="10">
        <v>11686800</v>
      </c>
      <c r="D95" s="10">
        <v>5027819</v>
      </c>
      <c r="E95" s="10">
        <v>3433510</v>
      </c>
      <c r="F95" s="27">
        <v>5735443</v>
      </c>
      <c r="G95" s="33">
        <v>641000</v>
      </c>
      <c r="H95" s="27">
        <v>7777335</v>
      </c>
      <c r="I95" s="10">
        <v>641000</v>
      </c>
      <c r="J95" s="10">
        <v>11642400</v>
      </c>
      <c r="K95" s="10">
        <v>2753817</v>
      </c>
      <c r="L95" s="10">
        <v>3157512</v>
      </c>
      <c r="M95" s="10"/>
      <c r="N95" s="10"/>
      <c r="O95" s="10"/>
      <c r="P95" s="10"/>
      <c r="Q95" s="10">
        <v>552508</v>
      </c>
      <c r="R95" s="10">
        <f t="shared" si="4"/>
        <v>26524572</v>
      </c>
      <c r="S95" s="11">
        <f t="shared" si="3"/>
        <v>0</v>
      </c>
    </row>
    <row r="96" spans="1:19" x14ac:dyDescent="0.2">
      <c r="A96">
        <v>1788</v>
      </c>
      <c r="B96" s="10">
        <v>28111962</v>
      </c>
      <c r="C96" s="10">
        <v>11686800</v>
      </c>
      <c r="D96" s="10">
        <v>6012224</v>
      </c>
      <c r="E96" s="10">
        <v>3728387</v>
      </c>
      <c r="F96" s="27">
        <v>5838551</v>
      </c>
      <c r="G96" s="33">
        <v>846000</v>
      </c>
      <c r="H96" s="27">
        <v>8964685</v>
      </c>
      <c r="I96" s="10">
        <v>846000</v>
      </c>
      <c r="J96" s="10">
        <v>11642400</v>
      </c>
      <c r="K96" s="10">
        <v>2869776</v>
      </c>
      <c r="L96" s="10">
        <v>3192659</v>
      </c>
      <c r="M96" s="10"/>
      <c r="N96" s="10"/>
      <c r="O96" s="10"/>
      <c r="P96" s="10"/>
      <c r="Q96" s="10">
        <v>596442</v>
      </c>
      <c r="R96" s="10">
        <f t="shared" si="4"/>
        <v>28111962</v>
      </c>
      <c r="S96" s="11">
        <f t="shared" si="3"/>
        <v>0</v>
      </c>
    </row>
    <row r="97" spans="1:19" x14ac:dyDescent="0.2">
      <c r="A97">
        <v>1789</v>
      </c>
      <c r="B97" s="10">
        <v>28707728</v>
      </c>
      <c r="C97" s="10">
        <v>11686800</v>
      </c>
      <c r="D97" s="10">
        <v>6370580</v>
      </c>
      <c r="E97" s="10">
        <v>2432388</v>
      </c>
      <c r="F97" s="27">
        <v>7305960</v>
      </c>
      <c r="G97" s="33">
        <v>912000</v>
      </c>
      <c r="H97" s="27">
        <v>9219375</v>
      </c>
      <c r="I97" s="10">
        <v>912000</v>
      </c>
      <c r="J97" s="10">
        <v>11642400</v>
      </c>
      <c r="K97" s="10">
        <v>2844834</v>
      </c>
      <c r="L97" s="10">
        <v>3501280</v>
      </c>
      <c r="M97" s="10"/>
      <c r="N97" s="10"/>
      <c r="O97" s="10"/>
      <c r="P97" s="10"/>
      <c r="Q97" s="10">
        <v>587839</v>
      </c>
      <c r="R97" s="10">
        <f t="shared" si="4"/>
        <v>28707728</v>
      </c>
      <c r="S97" s="11">
        <f t="shared" si="3"/>
        <v>0</v>
      </c>
    </row>
    <row r="98" spans="1:19" x14ac:dyDescent="0.2">
      <c r="A98">
        <v>1790</v>
      </c>
      <c r="B98" s="10">
        <v>28873393</v>
      </c>
      <c r="C98" s="10">
        <v>11686800</v>
      </c>
      <c r="D98" s="10">
        <v>6016979</v>
      </c>
      <c r="E98" s="10">
        <v>1725742</v>
      </c>
      <c r="F98" s="27">
        <v>8688872</v>
      </c>
      <c r="G98" s="33">
        <v>755000</v>
      </c>
      <c r="H98" s="27">
        <v>9342717</v>
      </c>
      <c r="I98" s="10">
        <v>755000</v>
      </c>
      <c r="J98" s="10">
        <v>11642400</v>
      </c>
      <c r="K98" s="10">
        <v>2701308</v>
      </c>
      <c r="L98" s="10">
        <v>3734143</v>
      </c>
      <c r="M98" s="10"/>
      <c r="N98" s="10"/>
      <c r="O98" s="10"/>
      <c r="P98" s="10"/>
      <c r="Q98" s="10">
        <v>697825</v>
      </c>
      <c r="R98" s="10">
        <f t="shared" si="4"/>
        <v>28873393</v>
      </c>
      <c r="S98" s="11">
        <f t="shared" si="3"/>
        <v>0</v>
      </c>
    </row>
    <row r="99" spans="1:19" x14ac:dyDescent="0.2">
      <c r="A99">
        <v>1791</v>
      </c>
      <c r="B99" s="10">
        <v>30944335</v>
      </c>
      <c r="C99" s="10">
        <v>11686800</v>
      </c>
      <c r="D99" s="10">
        <v>8541192</v>
      </c>
      <c r="E99" s="10">
        <v>1929449</v>
      </c>
      <c r="F99" s="27">
        <v>7963894</v>
      </c>
      <c r="G99" s="33">
        <v>823000</v>
      </c>
      <c r="H99" s="27">
        <v>10739207</v>
      </c>
      <c r="I99" s="10">
        <v>823000</v>
      </c>
      <c r="J99" s="10">
        <v>11642400</v>
      </c>
      <c r="K99" s="11">
        <v>2668301</v>
      </c>
      <c r="L99" s="10">
        <v>4371425</v>
      </c>
      <c r="M99" s="10"/>
      <c r="N99" s="10"/>
      <c r="O99" s="10"/>
      <c r="P99" s="10"/>
      <c r="Q99" s="10">
        <v>700002</v>
      </c>
      <c r="R99" s="10">
        <f t="shared" si="4"/>
        <v>30944335</v>
      </c>
      <c r="S99" s="11">
        <f t="shared" si="3"/>
        <v>0</v>
      </c>
    </row>
    <row r="100" spans="1:19" x14ac:dyDescent="0.2">
      <c r="A100">
        <v>1792</v>
      </c>
      <c r="B100" s="10">
        <v>29626042</v>
      </c>
      <c r="C100" s="10">
        <v>11686800</v>
      </c>
      <c r="D100" s="10">
        <v>7900687</v>
      </c>
      <c r="E100" s="10">
        <v>2867435</v>
      </c>
      <c r="F100" s="27">
        <v>6526120</v>
      </c>
      <c r="G100" s="33">
        <v>645000</v>
      </c>
      <c r="H100" s="27">
        <v>10545356</v>
      </c>
      <c r="I100" s="10">
        <v>645000</v>
      </c>
      <c r="J100" s="10">
        <v>11642400</v>
      </c>
      <c r="K100" s="10">
        <v>2705869</v>
      </c>
      <c r="L100" s="10">
        <v>3325388</v>
      </c>
      <c r="M100" s="10"/>
      <c r="N100" s="10"/>
      <c r="O100" s="10"/>
      <c r="P100" s="10"/>
      <c r="Q100" s="10">
        <v>762029</v>
      </c>
      <c r="R100" s="10">
        <f t="shared" si="4"/>
        <v>29626042</v>
      </c>
      <c r="S100" s="11">
        <f t="shared" si="3"/>
        <v>0</v>
      </c>
    </row>
    <row r="101" spans="1:19" x14ac:dyDescent="0.2">
      <c r="A101">
        <v>1793</v>
      </c>
      <c r="B101" s="10">
        <v>30605179</v>
      </c>
      <c r="C101" s="10">
        <v>11686800</v>
      </c>
      <c r="D101" s="10">
        <v>7677493</v>
      </c>
      <c r="E101" s="10">
        <v>6168938</v>
      </c>
      <c r="F101" s="27">
        <v>4091948</v>
      </c>
      <c r="G101" s="33">
        <v>980000</v>
      </c>
      <c r="H101" s="27">
        <v>11238779</v>
      </c>
      <c r="I101" s="10">
        <v>980000</v>
      </c>
      <c r="J101" s="10">
        <v>11642400</v>
      </c>
      <c r="K101" s="10">
        <v>2780570</v>
      </c>
      <c r="L101" s="10">
        <v>3313296</v>
      </c>
      <c r="M101" s="10"/>
      <c r="N101" s="10"/>
      <c r="O101" s="10"/>
      <c r="P101" s="10"/>
      <c r="Q101" s="10">
        <v>650134</v>
      </c>
      <c r="R101" s="10">
        <f t="shared" si="4"/>
        <v>30605179</v>
      </c>
      <c r="S101" s="11">
        <f t="shared" si="3"/>
        <v>0</v>
      </c>
    </row>
    <row r="102" spans="1:19" x14ac:dyDescent="0.2">
      <c r="A102">
        <v>1794</v>
      </c>
      <c r="B102" s="10">
        <v>29530932</v>
      </c>
      <c r="C102" s="10">
        <v>11686800</v>
      </c>
      <c r="D102" s="10">
        <v>5246448</v>
      </c>
      <c r="E102" s="10">
        <v>4621098</v>
      </c>
      <c r="F102" s="27">
        <v>7079586</v>
      </c>
      <c r="G102" s="33">
        <v>897000</v>
      </c>
      <c r="H102" s="27">
        <v>10130159</v>
      </c>
      <c r="I102" s="10">
        <v>897000</v>
      </c>
      <c r="J102" s="10">
        <v>11642400</v>
      </c>
      <c r="K102" s="10">
        <v>2875832</v>
      </c>
      <c r="L102" s="10">
        <v>3371677</v>
      </c>
      <c r="M102" s="10"/>
      <c r="N102" s="10"/>
      <c r="O102" s="10"/>
      <c r="P102" s="10"/>
      <c r="Q102" s="10">
        <v>613864</v>
      </c>
      <c r="R102" s="10">
        <f t="shared" si="4"/>
        <v>29530932</v>
      </c>
      <c r="S102" s="11">
        <f t="shared" si="3"/>
        <v>0</v>
      </c>
    </row>
    <row r="103" spans="1:19" x14ac:dyDescent="0.2">
      <c r="A103">
        <v>1795</v>
      </c>
      <c r="B103" s="10">
        <v>33820866</v>
      </c>
      <c r="C103" s="10">
        <v>11686800</v>
      </c>
      <c r="D103" s="10">
        <v>11327186</v>
      </c>
      <c r="E103" s="10">
        <v>3568634</v>
      </c>
      <c r="F103" s="27">
        <v>6180246</v>
      </c>
      <c r="G103" s="33">
        <v>1058000</v>
      </c>
      <c r="H103" s="27">
        <v>13451356</v>
      </c>
      <c r="I103" s="10">
        <v>1058000</v>
      </c>
      <c r="J103" s="10">
        <v>11642400</v>
      </c>
      <c r="K103" s="10">
        <v>2948527</v>
      </c>
      <c r="L103" s="10">
        <v>4154422</v>
      </c>
      <c r="M103" s="10"/>
      <c r="N103" s="10"/>
      <c r="O103" s="10"/>
      <c r="P103" s="10"/>
      <c r="Q103" s="10">
        <v>566161</v>
      </c>
      <c r="R103" s="10">
        <f t="shared" si="4"/>
        <v>33820866</v>
      </c>
      <c r="S103" s="11">
        <f t="shared" si="3"/>
        <v>0</v>
      </c>
    </row>
    <row r="104" spans="1:19" x14ac:dyDescent="0.2">
      <c r="A104">
        <v>1796</v>
      </c>
      <c r="B104" s="10">
        <v>30224765</v>
      </c>
      <c r="C104" s="10">
        <v>11686800</v>
      </c>
      <c r="D104" s="10">
        <v>10549256</v>
      </c>
      <c r="E104" s="10">
        <v>4188991</v>
      </c>
      <c r="F104" s="27">
        <v>2558718</v>
      </c>
      <c r="G104" s="33">
        <v>1241000</v>
      </c>
      <c r="H104" s="27">
        <v>10073709</v>
      </c>
      <c r="I104" s="10">
        <v>1241000</v>
      </c>
      <c r="J104" s="10">
        <v>11642400</v>
      </c>
      <c r="K104" s="10">
        <v>3247596</v>
      </c>
      <c r="L104" s="10">
        <v>3364246</v>
      </c>
      <c r="M104" s="10"/>
      <c r="N104" s="10"/>
      <c r="O104" s="10"/>
      <c r="P104" s="10"/>
      <c r="Q104" s="10">
        <v>655814</v>
      </c>
      <c r="R104" s="10">
        <f t="shared" si="4"/>
        <v>30224765</v>
      </c>
      <c r="S104" s="11">
        <f t="shared" si="3"/>
        <v>0</v>
      </c>
    </row>
    <row r="105" spans="1:19" x14ac:dyDescent="0.2">
      <c r="A105">
        <v>1797</v>
      </c>
      <c r="B105" s="10">
        <v>28884074</v>
      </c>
      <c r="C105" s="10">
        <v>11686800</v>
      </c>
      <c r="D105" s="10">
        <v>9986542</v>
      </c>
      <c r="E105" s="10">
        <v>5144199</v>
      </c>
      <c r="F105" s="27">
        <v>1108533</v>
      </c>
      <c r="G105" s="33">
        <v>958000</v>
      </c>
      <c r="H105" s="27">
        <v>9187884</v>
      </c>
      <c r="I105" s="10">
        <v>958000</v>
      </c>
      <c r="J105" s="10">
        <v>11642400</v>
      </c>
      <c r="K105" s="10">
        <v>3357611</v>
      </c>
      <c r="L105" s="10">
        <v>3251281</v>
      </c>
      <c r="M105" s="10"/>
      <c r="N105" s="10"/>
      <c r="O105" s="10"/>
      <c r="P105" s="10"/>
      <c r="Q105" s="10">
        <v>486898</v>
      </c>
      <c r="R105" s="10">
        <f t="shared" si="4"/>
        <v>28884074</v>
      </c>
      <c r="S105" s="11">
        <f t="shared" si="3"/>
        <v>0</v>
      </c>
    </row>
    <row r="106" spans="1:19" x14ac:dyDescent="0.2">
      <c r="A106">
        <v>1798</v>
      </c>
      <c r="B106" s="10">
        <v>33243615</v>
      </c>
      <c r="C106" s="10">
        <v>11686800</v>
      </c>
      <c r="D106" s="10">
        <v>8513378</v>
      </c>
      <c r="E106" s="10">
        <v>5564154</v>
      </c>
      <c r="F106" s="27">
        <v>5831283</v>
      </c>
      <c r="G106" s="33">
        <v>1648000</v>
      </c>
      <c r="H106" s="27">
        <v>12541854</v>
      </c>
      <c r="I106" s="10">
        <v>1648000</v>
      </c>
      <c r="J106" s="10">
        <v>11642400</v>
      </c>
      <c r="K106" s="10">
        <v>3383716</v>
      </c>
      <c r="L106" s="10">
        <v>3473661</v>
      </c>
      <c r="M106" s="10"/>
      <c r="N106" s="10"/>
      <c r="O106" s="10"/>
      <c r="P106" s="10"/>
      <c r="Q106" s="10">
        <v>553984</v>
      </c>
      <c r="R106" s="10">
        <f t="shared" si="4"/>
        <v>33243615</v>
      </c>
      <c r="S106" s="11">
        <f t="shared" si="3"/>
        <v>0</v>
      </c>
    </row>
    <row r="107" spans="1:19" x14ac:dyDescent="0.2">
      <c r="A107">
        <v>1799</v>
      </c>
      <c r="B107" s="10">
        <v>34765217</v>
      </c>
      <c r="C107" s="10">
        <v>11686800</v>
      </c>
      <c r="D107" s="10">
        <v>8161517</v>
      </c>
      <c r="E107" s="10">
        <v>5594192</v>
      </c>
      <c r="F107" s="27">
        <v>7563708</v>
      </c>
      <c r="G107" s="33">
        <v>1759000</v>
      </c>
      <c r="H107" s="27">
        <v>12351152</v>
      </c>
      <c r="I107" s="10">
        <v>1759000</v>
      </c>
      <c r="J107" s="10">
        <v>11642400</v>
      </c>
      <c r="K107" s="10">
        <v>3511317</v>
      </c>
      <c r="L107" s="10">
        <v>4892703</v>
      </c>
      <c r="M107" s="10"/>
      <c r="N107" s="10"/>
      <c r="O107" s="10"/>
      <c r="P107" s="10"/>
      <c r="Q107" s="10">
        <v>608645</v>
      </c>
      <c r="R107" s="10">
        <f t="shared" si="4"/>
        <v>34765217</v>
      </c>
      <c r="S107" s="11">
        <f t="shared" si="3"/>
        <v>0</v>
      </c>
    </row>
    <row r="108" spans="1:19" x14ac:dyDescent="0.2">
      <c r="A108">
        <v>1800</v>
      </c>
      <c r="B108" s="10">
        <v>38823594</v>
      </c>
      <c r="C108" s="10">
        <v>11686800</v>
      </c>
      <c r="D108" s="10">
        <v>11092185</v>
      </c>
      <c r="E108" s="10">
        <v>7490361</v>
      </c>
      <c r="F108" s="27">
        <v>6144248</v>
      </c>
      <c r="G108" s="33">
        <v>2410000</v>
      </c>
      <c r="H108" s="27">
        <v>16122102</v>
      </c>
      <c r="I108" s="10">
        <v>2410000</v>
      </c>
      <c r="J108" s="10">
        <v>11642400</v>
      </c>
      <c r="K108" s="10">
        <v>3661150</v>
      </c>
      <c r="L108" s="10">
        <v>4265575</v>
      </c>
      <c r="M108" s="10"/>
      <c r="N108" s="10"/>
      <c r="O108" s="10"/>
      <c r="P108" s="10"/>
      <c r="Q108" s="10">
        <v>722367</v>
      </c>
      <c r="R108" s="10">
        <f t="shared" si="4"/>
        <v>38823594</v>
      </c>
      <c r="S108" s="11">
        <f t="shared" si="3"/>
        <v>0</v>
      </c>
    </row>
    <row r="109" spans="1:19" x14ac:dyDescent="0.2">
      <c r="A109">
        <v>1801</v>
      </c>
      <c r="B109" s="10">
        <v>42441837</v>
      </c>
      <c r="C109" s="10">
        <v>11686800</v>
      </c>
      <c r="D109" s="10">
        <v>13472068</v>
      </c>
      <c r="E109" s="10">
        <v>9886381</v>
      </c>
      <c r="F109" s="27">
        <v>4640122</v>
      </c>
      <c r="G109" s="33">
        <v>2756466</v>
      </c>
      <c r="H109" s="27">
        <v>15263595</v>
      </c>
      <c r="I109" s="10">
        <v>2756466</v>
      </c>
      <c r="J109" s="10">
        <v>11642400</v>
      </c>
      <c r="K109" s="10">
        <v>4105730</v>
      </c>
      <c r="L109" s="10">
        <v>7723957</v>
      </c>
      <c r="M109" s="10"/>
      <c r="N109" s="10"/>
      <c r="O109" s="10"/>
      <c r="P109" s="10"/>
      <c r="Q109" s="10">
        <v>949689</v>
      </c>
      <c r="R109" s="10">
        <f t="shared" si="4"/>
        <v>42441837</v>
      </c>
      <c r="S109" s="11">
        <f t="shared" si="3"/>
        <v>0</v>
      </c>
    </row>
    <row r="110" spans="1:19" x14ac:dyDescent="0.2">
      <c r="A110">
        <v>1802</v>
      </c>
      <c r="B110" s="10">
        <v>37725326</v>
      </c>
      <c r="C110" s="10">
        <v>11686800</v>
      </c>
      <c r="D110" s="10">
        <v>11565984</v>
      </c>
      <c r="E110" s="10">
        <v>7776650</v>
      </c>
      <c r="F110" s="27">
        <v>4152957</v>
      </c>
      <c r="G110" s="33">
        <v>2542935</v>
      </c>
      <c r="H110" s="27">
        <v>14381794</v>
      </c>
      <c r="I110" s="10">
        <v>2542935</v>
      </c>
      <c r="J110" s="10">
        <v>11642400</v>
      </c>
      <c r="K110" s="10">
        <v>4067685</v>
      </c>
      <c r="L110" s="10">
        <v>4285423</v>
      </c>
      <c r="M110" s="10"/>
      <c r="N110" s="10"/>
      <c r="O110" s="10"/>
      <c r="P110" s="10"/>
      <c r="Q110" s="10">
        <v>805089</v>
      </c>
      <c r="R110" s="10">
        <f t="shared" si="4"/>
        <v>37725326</v>
      </c>
      <c r="S110" s="11">
        <f t="shared" si="3"/>
        <v>0</v>
      </c>
    </row>
    <row r="111" spans="1:19" x14ac:dyDescent="0.2">
      <c r="A111">
        <v>1803</v>
      </c>
      <c r="B111" s="10">
        <v>38060027</v>
      </c>
      <c r="C111" s="10">
        <v>11686800</v>
      </c>
      <c r="D111" s="10">
        <v>6082924</v>
      </c>
      <c r="E111" s="10">
        <v>14505548</v>
      </c>
      <c r="F111" s="27">
        <v>3776755</v>
      </c>
      <c r="G111" s="33">
        <v>2008000</v>
      </c>
      <c r="H111" s="27">
        <v>14499651</v>
      </c>
      <c r="I111" s="10">
        <v>2008000</v>
      </c>
      <c r="J111" s="10">
        <v>11642400</v>
      </c>
      <c r="K111" s="10">
        <v>4321489</v>
      </c>
      <c r="L111" s="10">
        <v>4768203</v>
      </c>
      <c r="M111" s="10"/>
      <c r="N111" s="10"/>
      <c r="O111" s="10"/>
      <c r="P111" s="10"/>
      <c r="Q111" s="10">
        <v>820284</v>
      </c>
      <c r="R111" s="10">
        <f t="shared" si="4"/>
        <v>38060027</v>
      </c>
      <c r="S111" s="11">
        <f t="shared" si="3"/>
        <v>0</v>
      </c>
    </row>
    <row r="112" spans="1:19" x14ac:dyDescent="0.2">
      <c r="A112">
        <v>1804</v>
      </c>
      <c r="B112" s="10">
        <v>40559504</v>
      </c>
      <c r="C112" s="10">
        <v>11686800</v>
      </c>
      <c r="D112" s="10">
        <v>10636319</v>
      </c>
      <c r="E112" s="10">
        <v>12311339</v>
      </c>
      <c r="F112" s="27">
        <v>3386046</v>
      </c>
      <c r="G112" s="33">
        <v>2539000</v>
      </c>
      <c r="H112" s="27">
        <v>16237530</v>
      </c>
      <c r="I112" s="10">
        <v>2539000</v>
      </c>
      <c r="J112" s="10">
        <v>11642400</v>
      </c>
      <c r="K112" s="10">
        <v>4616457</v>
      </c>
      <c r="L112" s="10">
        <v>4683822</v>
      </c>
      <c r="M112" s="10"/>
      <c r="N112" s="10"/>
      <c r="O112" s="10"/>
      <c r="P112" s="10"/>
      <c r="Q112" s="10">
        <v>840295</v>
      </c>
      <c r="R112" s="10">
        <f t="shared" si="4"/>
        <v>40559504</v>
      </c>
      <c r="S112" s="11">
        <f t="shared" si="3"/>
        <v>0</v>
      </c>
    </row>
    <row r="113" spans="1:19" x14ac:dyDescent="0.2">
      <c r="A113">
        <v>1805</v>
      </c>
      <c r="B113" s="10">
        <v>45003024</v>
      </c>
      <c r="C113" s="10">
        <v>11686800</v>
      </c>
      <c r="D113" s="10">
        <v>13740648</v>
      </c>
      <c r="E113" s="10">
        <v>11784778</v>
      </c>
      <c r="F113" s="27">
        <v>5883798</v>
      </c>
      <c r="G113" s="33">
        <v>1907000</v>
      </c>
      <c r="H113" s="27">
        <v>16856156</v>
      </c>
      <c r="I113" s="10">
        <v>1907000</v>
      </c>
      <c r="J113" s="10">
        <v>11642400</v>
      </c>
      <c r="K113" s="10">
        <v>4590404</v>
      </c>
      <c r="L113" s="10">
        <v>8992049</v>
      </c>
      <c r="M113" s="10"/>
      <c r="N113" s="10"/>
      <c r="O113" s="10"/>
      <c r="P113" s="10"/>
      <c r="Q113" s="10">
        <v>1015015</v>
      </c>
      <c r="R113" s="10">
        <f t="shared" si="4"/>
        <v>45003024</v>
      </c>
      <c r="S113" s="11">
        <f t="shared" si="3"/>
        <v>0</v>
      </c>
    </row>
    <row r="114" spans="1:19" x14ac:dyDescent="0.2">
      <c r="A114">
        <v>1806</v>
      </c>
      <c r="B114" s="10">
        <v>42072980</v>
      </c>
      <c r="C114" s="10">
        <v>11686800</v>
      </c>
      <c r="D114" s="10">
        <v>10509024</v>
      </c>
      <c r="E114" s="10">
        <v>11947066</v>
      </c>
      <c r="F114" s="27">
        <v>5988090</v>
      </c>
      <c r="G114" s="33">
        <v>1942000</v>
      </c>
      <c r="H114" s="27">
        <v>17011486</v>
      </c>
      <c r="I114" s="10">
        <v>1942000</v>
      </c>
      <c r="J114" s="10">
        <v>11642400</v>
      </c>
      <c r="K114" s="10">
        <v>4867353</v>
      </c>
      <c r="L114" s="10">
        <v>5891103</v>
      </c>
      <c r="M114" s="10"/>
      <c r="N114" s="10"/>
      <c r="O114" s="10"/>
      <c r="P114" s="10"/>
      <c r="Q114" s="10">
        <v>718638</v>
      </c>
      <c r="R114" s="10">
        <f t="shared" si="4"/>
        <v>42072980</v>
      </c>
      <c r="S114" s="11">
        <f t="shared" si="3"/>
        <v>0</v>
      </c>
    </row>
    <row r="115" spans="1:19" x14ac:dyDescent="0.2">
      <c r="A115">
        <v>1807</v>
      </c>
      <c r="B115" s="10">
        <v>41917426</v>
      </c>
      <c r="C115" s="10">
        <v>11686800</v>
      </c>
      <c r="D115" s="10">
        <v>8139436</v>
      </c>
      <c r="E115" s="10">
        <v>13945995</v>
      </c>
      <c r="F115" s="27">
        <v>6142843</v>
      </c>
      <c r="G115" s="33">
        <v>2002352</v>
      </c>
      <c r="H115" s="27">
        <v>16224663</v>
      </c>
      <c r="I115" s="10">
        <v>2002352</v>
      </c>
      <c r="J115" s="10">
        <v>11642400</v>
      </c>
      <c r="K115" s="10">
        <v>4771300</v>
      </c>
      <c r="L115" s="10">
        <v>6550689</v>
      </c>
      <c r="M115" s="10"/>
      <c r="N115" s="10"/>
      <c r="O115" s="10"/>
      <c r="P115" s="10"/>
      <c r="Q115" s="10">
        <v>726022</v>
      </c>
      <c r="R115" s="10">
        <f t="shared" si="4"/>
        <v>41917426</v>
      </c>
      <c r="S115" s="11">
        <f t="shared" si="3"/>
        <v>0</v>
      </c>
    </row>
    <row r="116" spans="1:19" x14ac:dyDescent="0.2">
      <c r="A116">
        <v>1808</v>
      </c>
      <c r="B116" s="10">
        <v>44202886</v>
      </c>
      <c r="C116" s="10">
        <v>11686800</v>
      </c>
      <c r="D116" s="10">
        <v>8774513</v>
      </c>
      <c r="E116" s="10">
        <v>13229453</v>
      </c>
      <c r="F116" s="27">
        <v>7855720</v>
      </c>
      <c r="G116" s="33">
        <v>2656400</v>
      </c>
      <c r="H116" s="27">
        <v>15717115</v>
      </c>
      <c r="I116" s="10">
        <v>2656400</v>
      </c>
      <c r="J116" s="10">
        <v>11642400</v>
      </c>
      <c r="K116" s="10">
        <v>5088726</v>
      </c>
      <c r="L116" s="10">
        <v>8376492</v>
      </c>
      <c r="M116" s="10"/>
      <c r="N116" s="10"/>
      <c r="O116" s="10"/>
      <c r="P116" s="10"/>
      <c r="Q116" s="10">
        <v>721753</v>
      </c>
      <c r="R116" s="10">
        <f t="shared" si="4"/>
        <v>44202886</v>
      </c>
      <c r="S116" s="11">
        <f t="shared" si="3"/>
        <v>0</v>
      </c>
    </row>
    <row r="117" spans="1:19" x14ac:dyDescent="0.2">
      <c r="A117">
        <v>1809</v>
      </c>
      <c r="B117" s="10">
        <v>43155535</v>
      </c>
      <c r="C117" s="10">
        <v>11686800</v>
      </c>
      <c r="D117" s="10">
        <v>10340345</v>
      </c>
      <c r="E117" s="10">
        <v>14335231</v>
      </c>
      <c r="F117" s="27">
        <v>4492933</v>
      </c>
      <c r="G117" s="33">
        <v>2300226</v>
      </c>
      <c r="H117" s="27">
        <v>17623204</v>
      </c>
      <c r="I117" s="10">
        <v>2300226</v>
      </c>
      <c r="J117" s="10">
        <v>11642400</v>
      </c>
      <c r="K117" s="10">
        <v>5081087</v>
      </c>
      <c r="L117" s="10">
        <v>5588954</v>
      </c>
      <c r="M117" s="10"/>
      <c r="N117" s="10"/>
      <c r="O117" s="10"/>
      <c r="P117" s="10"/>
      <c r="Q117" s="10">
        <v>919664</v>
      </c>
      <c r="R117" s="10">
        <f t="shared" si="4"/>
        <v>43155535</v>
      </c>
      <c r="S117" s="11">
        <f t="shared" si="3"/>
        <v>0</v>
      </c>
    </row>
    <row r="118" spans="1:19" x14ac:dyDescent="0.2">
      <c r="A118">
        <v>1810</v>
      </c>
      <c r="B118" s="10">
        <v>50659376</v>
      </c>
      <c r="C118" s="10">
        <v>11686800</v>
      </c>
      <c r="D118" s="10">
        <v>7795929</v>
      </c>
      <c r="E118" s="10">
        <v>21015251</v>
      </c>
      <c r="F118" s="27">
        <v>3501412</v>
      </c>
      <c r="G118" s="33">
        <v>6659984</v>
      </c>
      <c r="H118" s="27">
        <v>20120486</v>
      </c>
      <c r="I118" s="10">
        <v>6659984</v>
      </c>
      <c r="J118" s="10">
        <v>11642400</v>
      </c>
      <c r="K118" s="10">
        <v>5403074</v>
      </c>
      <c r="L118" s="10">
        <v>5934314</v>
      </c>
      <c r="M118" s="10"/>
      <c r="N118" s="10"/>
      <c r="O118" s="10"/>
      <c r="P118" s="10"/>
      <c r="Q118" s="10">
        <v>899118</v>
      </c>
      <c r="R118" s="10">
        <f t="shared" si="4"/>
        <v>50659376</v>
      </c>
      <c r="S118" s="11">
        <f t="shared" si="3"/>
        <v>0</v>
      </c>
    </row>
    <row r="119" spans="1:19" x14ac:dyDescent="0.2">
      <c r="A119">
        <v>1811</v>
      </c>
      <c r="B119" s="10">
        <v>56430733</v>
      </c>
      <c r="C119" s="10">
        <v>11686800</v>
      </c>
      <c r="D119" s="10">
        <v>12542890</v>
      </c>
      <c r="E119" s="10">
        <v>19881067</v>
      </c>
      <c r="F119" s="27">
        <v>3350945</v>
      </c>
      <c r="G119" s="33">
        <v>8969031</v>
      </c>
      <c r="H119" s="27">
        <v>22230049</v>
      </c>
      <c r="I119" s="10">
        <v>8969031</v>
      </c>
      <c r="J119" s="10">
        <v>11642400</v>
      </c>
      <c r="K119" s="10">
        <v>5667420</v>
      </c>
      <c r="L119" s="10">
        <v>6791658</v>
      </c>
      <c r="M119" s="10"/>
      <c r="N119" s="10"/>
      <c r="O119" s="10"/>
      <c r="P119" s="10"/>
      <c r="Q119" s="10">
        <v>1130175</v>
      </c>
      <c r="R119" s="10">
        <f t="shared" si="4"/>
        <v>56430733</v>
      </c>
      <c r="S119" s="11">
        <f t="shared" si="3"/>
        <v>0</v>
      </c>
    </row>
    <row r="120" spans="1:19" x14ac:dyDescent="0.2">
      <c r="A120">
        <v>1812</v>
      </c>
      <c r="B120" s="10">
        <v>58510028</v>
      </c>
      <c r="C120" s="10">
        <v>11686800</v>
      </c>
      <c r="D120" s="10">
        <v>17709503</v>
      </c>
      <c r="E120" s="10">
        <v>15861391</v>
      </c>
      <c r="F120" s="27">
        <v>2983191</v>
      </c>
      <c r="G120" s="33">
        <v>10269143</v>
      </c>
      <c r="H120" s="27">
        <v>22358160</v>
      </c>
      <c r="I120" s="10">
        <v>10269143</v>
      </c>
      <c r="J120" s="10">
        <v>11642400</v>
      </c>
      <c r="K120" s="10">
        <v>6005965</v>
      </c>
      <c r="L120" s="10">
        <v>7184199</v>
      </c>
      <c r="M120" s="10"/>
      <c r="N120" s="10"/>
      <c r="O120" s="10"/>
      <c r="P120" s="10"/>
      <c r="Q120" s="10">
        <v>1050161</v>
      </c>
      <c r="R120" s="10">
        <f t="shared" si="4"/>
        <v>58510028</v>
      </c>
      <c r="S120" s="11">
        <f t="shared" si="3"/>
        <v>0</v>
      </c>
    </row>
    <row r="121" spans="1:19" x14ac:dyDescent="0.2">
      <c r="A121">
        <v>1813</v>
      </c>
      <c r="B121" s="10">
        <v>57212781</v>
      </c>
      <c r="C121" s="10">
        <v>11686800</v>
      </c>
      <c r="D121" s="10">
        <v>20744342</v>
      </c>
      <c r="E121" s="10">
        <v>12829210</v>
      </c>
      <c r="F121" s="27">
        <v>2919501</v>
      </c>
      <c r="G121" s="33">
        <v>9032928</v>
      </c>
      <c r="H121" s="27">
        <v>22186162</v>
      </c>
      <c r="I121" s="10">
        <v>9032928</v>
      </c>
      <c r="J121" s="10">
        <v>11642400</v>
      </c>
      <c r="K121" s="10">
        <v>6336343</v>
      </c>
      <c r="L121" s="10">
        <v>6990179</v>
      </c>
      <c r="M121" s="10"/>
      <c r="N121" s="10"/>
      <c r="O121" s="10"/>
      <c r="P121" s="10"/>
      <c r="Q121" s="10">
        <v>1024769</v>
      </c>
      <c r="R121" s="10">
        <f t="shared" si="4"/>
        <v>57212781</v>
      </c>
      <c r="S121" s="11">
        <f t="shared" si="3"/>
        <v>0</v>
      </c>
    </row>
    <row r="122" spans="1:19" x14ac:dyDescent="0.2">
      <c r="A122">
        <v>1814</v>
      </c>
      <c r="B122" s="10">
        <v>60427802</v>
      </c>
      <c r="C122" s="10">
        <v>11686800</v>
      </c>
      <c r="D122" s="10">
        <v>18957351</v>
      </c>
      <c r="E122" s="10">
        <v>18239965</v>
      </c>
      <c r="F122" s="27">
        <v>2293637</v>
      </c>
      <c r="G122" s="33">
        <v>9250049</v>
      </c>
      <c r="H122" s="27">
        <v>23707693</v>
      </c>
      <c r="I122" s="10">
        <v>9250049</v>
      </c>
      <c r="J122" s="10">
        <v>11642400</v>
      </c>
      <c r="K122" s="10">
        <v>6937801</v>
      </c>
      <c r="L122" s="10">
        <v>7796467</v>
      </c>
      <c r="M122" s="10"/>
      <c r="N122" s="10"/>
      <c r="O122" s="10"/>
      <c r="P122" s="10"/>
      <c r="Q122" s="10">
        <v>1093392</v>
      </c>
      <c r="R122" s="10">
        <f t="shared" si="4"/>
        <v>60427802</v>
      </c>
      <c r="S122" s="11">
        <f t="shared" si="3"/>
        <v>0</v>
      </c>
    </row>
    <row r="123" spans="1:19" x14ac:dyDescent="0.2">
      <c r="A123">
        <v>1815</v>
      </c>
      <c r="B123" s="10">
        <v>64779075</v>
      </c>
      <c r="C123" s="10">
        <v>11686800</v>
      </c>
      <c r="D123" s="10">
        <v>23071314</v>
      </c>
      <c r="E123" s="10">
        <v>16991890</v>
      </c>
      <c r="F123" s="27">
        <v>2052815</v>
      </c>
      <c r="G123" s="33">
        <v>10976256</v>
      </c>
      <c r="H123" s="27">
        <v>26091322</v>
      </c>
      <c r="I123" s="10">
        <v>10976256</v>
      </c>
      <c r="J123" s="10">
        <v>11642400</v>
      </c>
      <c r="K123" s="10">
        <v>7631516</v>
      </c>
      <c r="L123" s="10">
        <v>7267252</v>
      </c>
      <c r="M123" s="10"/>
      <c r="N123" s="10"/>
      <c r="O123" s="10"/>
      <c r="P123" s="10"/>
      <c r="Q123" s="10">
        <v>1170329</v>
      </c>
      <c r="R123" s="10">
        <f t="shared" si="4"/>
        <v>64779075</v>
      </c>
      <c r="S123" s="11">
        <f t="shared" si="3"/>
        <v>0</v>
      </c>
    </row>
    <row r="124" spans="1:19" x14ac:dyDescent="0.2">
      <c r="A124">
        <v>1816</v>
      </c>
      <c r="B124" s="10">
        <v>65492720</v>
      </c>
      <c r="C124" s="10">
        <v>11686800</v>
      </c>
      <c r="D124" s="10">
        <v>14847087</v>
      </c>
      <c r="E124" s="10">
        <v>24188823</v>
      </c>
      <c r="F124" s="27">
        <v>4668884</v>
      </c>
      <c r="G124" s="33">
        <v>10101126</v>
      </c>
      <c r="H124" s="27">
        <v>25696230</v>
      </c>
      <c r="I124" s="10">
        <v>10101126</v>
      </c>
      <c r="J124" s="10">
        <v>11642400</v>
      </c>
      <c r="K124" s="10">
        <v>8639679</v>
      </c>
      <c r="L124" s="10">
        <v>8095889</v>
      </c>
      <c r="M124" s="10"/>
      <c r="N124" s="10"/>
      <c r="O124" s="10"/>
      <c r="P124" s="10"/>
      <c r="Q124" s="10">
        <v>1317396</v>
      </c>
      <c r="R124" s="10">
        <f t="shared" si="4"/>
        <v>65492720</v>
      </c>
      <c r="S124" s="11">
        <f t="shared" si="3"/>
        <v>0</v>
      </c>
    </row>
    <row r="125" spans="1:19" x14ac:dyDescent="0.2">
      <c r="A125">
        <v>1817</v>
      </c>
      <c r="B125" s="10">
        <v>82515705</v>
      </c>
      <c r="C125" s="10">
        <v>14686800</v>
      </c>
      <c r="D125" s="10">
        <v>21302791</v>
      </c>
      <c r="E125" s="10">
        <v>8604341</v>
      </c>
      <c r="F125" s="27">
        <v>9686671</v>
      </c>
      <c r="G125" s="33">
        <v>28235102</v>
      </c>
      <c r="H125" s="27">
        <v>26017722</v>
      </c>
      <c r="I125" s="10">
        <v>28235102</v>
      </c>
      <c r="J125" s="10">
        <v>14553000</v>
      </c>
      <c r="K125" s="10">
        <v>5736093</v>
      </c>
      <c r="L125" s="10">
        <v>6593604</v>
      </c>
      <c r="M125" s="10"/>
      <c r="N125" s="10"/>
      <c r="O125" s="10"/>
      <c r="P125" s="10"/>
      <c r="Q125" s="10">
        <v>1380184</v>
      </c>
      <c r="R125" s="10">
        <f t="shared" si="4"/>
        <v>82515705</v>
      </c>
      <c r="S125" s="11">
        <f t="shared" si="3"/>
        <v>0</v>
      </c>
    </row>
    <row r="126" spans="1:19" x14ac:dyDescent="0.2">
      <c r="A126">
        <v>1818</v>
      </c>
      <c r="B126" s="10">
        <v>64384851</v>
      </c>
      <c r="C126" s="10">
        <v>14686800</v>
      </c>
      <c r="D126" s="10">
        <v>24423359</v>
      </c>
      <c r="E126" s="10">
        <v>3858174</v>
      </c>
      <c r="F126" s="27">
        <v>10055469</v>
      </c>
      <c r="G126" s="33">
        <v>11361049</v>
      </c>
      <c r="H126" s="27">
        <v>25933446</v>
      </c>
      <c r="I126" s="10">
        <v>11361049</v>
      </c>
      <c r="J126" s="10">
        <v>14553000</v>
      </c>
      <c r="K126" s="10">
        <v>5192273</v>
      </c>
      <c r="L126" s="10">
        <v>5507550</v>
      </c>
      <c r="M126" s="10"/>
      <c r="N126" s="10"/>
      <c r="O126" s="10"/>
      <c r="P126" s="10"/>
      <c r="Q126" s="10">
        <v>1837533</v>
      </c>
      <c r="R126" s="10">
        <f t="shared" si="4"/>
        <v>64384851</v>
      </c>
      <c r="S126" s="11">
        <f t="shared" si="3"/>
        <v>0</v>
      </c>
    </row>
    <row r="127" spans="1:19" x14ac:dyDescent="0.2">
      <c r="A127">
        <v>1819</v>
      </c>
      <c r="B127" s="10">
        <v>59054470</v>
      </c>
      <c r="C127" s="10">
        <v>14686800</v>
      </c>
      <c r="D127" s="10">
        <v>20087990</v>
      </c>
      <c r="E127" s="10">
        <v>8971217</v>
      </c>
      <c r="F127" s="27">
        <v>4184628</v>
      </c>
      <c r="G127" s="33">
        <v>11123835</v>
      </c>
      <c r="H127" s="27">
        <v>23518943</v>
      </c>
      <c r="I127" s="10">
        <v>11123835</v>
      </c>
      <c r="J127" s="10">
        <v>14553000</v>
      </c>
      <c r="K127" s="10">
        <v>4099558</v>
      </c>
      <c r="L127" s="10">
        <v>4151378</v>
      </c>
      <c r="M127" s="10"/>
      <c r="N127" s="10"/>
      <c r="O127" s="10"/>
      <c r="P127" s="10"/>
      <c r="Q127" s="10">
        <v>1607756</v>
      </c>
      <c r="R127" s="10">
        <f t="shared" si="4"/>
        <v>59054470</v>
      </c>
      <c r="S127" s="11">
        <f t="shared" si="3"/>
        <v>0</v>
      </c>
    </row>
    <row r="128" spans="1:19" x14ac:dyDescent="0.2">
      <c r="A128">
        <v>1820</v>
      </c>
      <c r="B128" s="10">
        <v>54957197</v>
      </c>
      <c r="C128" s="10">
        <v>14686800</v>
      </c>
      <c r="D128" s="10">
        <v>20965990</v>
      </c>
      <c r="E128" s="10">
        <v>4289502</v>
      </c>
      <c r="F128" s="27">
        <v>4963258</v>
      </c>
      <c r="G128" s="33">
        <v>10051647</v>
      </c>
      <c r="H128" s="27">
        <v>22082909</v>
      </c>
      <c r="I128" s="10">
        <v>10051647</v>
      </c>
      <c r="J128" s="10">
        <v>14553000</v>
      </c>
      <c r="K128" s="10">
        <v>3520879</v>
      </c>
      <c r="L128" s="10">
        <v>3347555</v>
      </c>
      <c r="M128" s="10"/>
      <c r="N128" s="10"/>
      <c r="O128" s="10"/>
      <c r="P128" s="10"/>
      <c r="Q128" s="10">
        <v>1401207</v>
      </c>
      <c r="R128" s="10">
        <f t="shared" si="4"/>
        <v>54957197</v>
      </c>
      <c r="S128" s="11">
        <f t="shared" si="3"/>
        <v>0</v>
      </c>
    </row>
    <row r="129" spans="1:19" x14ac:dyDescent="0.2">
      <c r="A129">
        <v>1821</v>
      </c>
      <c r="B129" s="10">
        <v>57086079</v>
      </c>
      <c r="C129" s="10">
        <v>14686800</v>
      </c>
      <c r="D129" s="10">
        <v>16010990</v>
      </c>
      <c r="E129" s="10">
        <v>4509738</v>
      </c>
      <c r="F129" s="27">
        <v>12011650</v>
      </c>
      <c r="G129" s="33">
        <v>9866901</v>
      </c>
      <c r="H129" s="27">
        <v>22281707</v>
      </c>
      <c r="I129" s="10">
        <v>9866901</v>
      </c>
      <c r="J129" s="10">
        <v>14553000</v>
      </c>
      <c r="K129" s="10">
        <v>3158366</v>
      </c>
      <c r="L129" s="10">
        <v>5622896</v>
      </c>
      <c r="M129" s="10"/>
      <c r="N129" s="10"/>
      <c r="O129" s="10"/>
      <c r="P129" s="10"/>
      <c r="Q129" s="10">
        <v>1603209</v>
      </c>
      <c r="R129" s="10">
        <f t="shared" si="4"/>
        <v>57086079</v>
      </c>
      <c r="S129" s="11">
        <f t="shared" si="3"/>
        <v>0</v>
      </c>
    </row>
    <row r="130" spans="1:19" x14ac:dyDescent="0.2">
      <c r="A130">
        <v>1822</v>
      </c>
      <c r="B130" s="10">
        <v>51316420</v>
      </c>
      <c r="C130" s="10">
        <v>14686800</v>
      </c>
      <c r="D130" s="10">
        <v>12476900</v>
      </c>
      <c r="E130" s="10">
        <v>3292394</v>
      </c>
      <c r="F130" s="27">
        <v>11127141</v>
      </c>
      <c r="G130" s="33">
        <v>9733185</v>
      </c>
      <c r="H130" s="27">
        <v>17068145</v>
      </c>
      <c r="I130" s="10">
        <v>9733185</v>
      </c>
      <c r="J130" s="10">
        <v>14553000</v>
      </c>
      <c r="K130" s="10">
        <v>3674944</v>
      </c>
      <c r="L130" s="10">
        <v>4689941</v>
      </c>
      <c r="M130" s="10"/>
      <c r="N130" s="10"/>
      <c r="O130" s="10"/>
      <c r="P130" s="10"/>
      <c r="Q130" s="10">
        <v>1597205</v>
      </c>
      <c r="R130" s="10">
        <f t="shared" si="4"/>
        <v>51316420</v>
      </c>
      <c r="S130" s="11">
        <f t="shared" si="3"/>
        <v>0</v>
      </c>
    </row>
    <row r="131" spans="1:19" x14ac:dyDescent="0.2">
      <c r="A131">
        <v>1823</v>
      </c>
      <c r="B131" s="10">
        <v>52898145</v>
      </c>
      <c r="C131" s="10">
        <v>14686800</v>
      </c>
      <c r="D131" s="10">
        <v>13658830</v>
      </c>
      <c r="E131" s="10">
        <v>4430115</v>
      </c>
      <c r="F131" s="27">
        <v>10481220</v>
      </c>
      <c r="G131" s="33">
        <v>9641180</v>
      </c>
      <c r="H131" s="27">
        <v>16655795</v>
      </c>
      <c r="I131" s="10">
        <v>9641180</v>
      </c>
      <c r="J131" s="10">
        <v>14553000</v>
      </c>
      <c r="K131" s="10">
        <v>3130621</v>
      </c>
      <c r="L131" s="10">
        <v>7181098</v>
      </c>
      <c r="M131" s="10"/>
      <c r="N131" s="10"/>
      <c r="O131" s="10"/>
      <c r="P131" s="10"/>
      <c r="Q131" s="10">
        <v>1736451</v>
      </c>
      <c r="R131" s="10">
        <f t="shared" si="4"/>
        <v>52898145</v>
      </c>
      <c r="S131" s="11">
        <f t="shared" si="3"/>
        <v>0</v>
      </c>
    </row>
    <row r="132" spans="1:19" x14ac:dyDescent="0.2">
      <c r="A132">
        <v>1824</v>
      </c>
      <c r="B132" s="10">
        <v>54600395</v>
      </c>
      <c r="C132" s="10">
        <v>14686800</v>
      </c>
      <c r="D132" s="10">
        <v>14341128</v>
      </c>
      <c r="E132" s="10">
        <v>4347585</v>
      </c>
      <c r="F132" s="27">
        <v>13859552</v>
      </c>
      <c r="G132" s="33">
        <v>7365330</v>
      </c>
      <c r="H132" s="27">
        <v>17567496</v>
      </c>
      <c r="I132" s="10">
        <v>7365330</v>
      </c>
      <c r="J132" s="10">
        <v>14553000</v>
      </c>
      <c r="K132" s="10">
        <v>2847227</v>
      </c>
      <c r="L132" s="10">
        <v>10097851</v>
      </c>
      <c r="M132" s="10"/>
      <c r="N132" s="10"/>
      <c r="O132" s="10"/>
      <c r="P132" s="10"/>
      <c r="Q132" s="10">
        <v>2169491</v>
      </c>
      <c r="R132" s="10">
        <f t="shared" si="4"/>
        <v>54600395</v>
      </c>
      <c r="S132" s="11">
        <f t="shared" ref="S132:S195" si="5">R132-SUM(C132:G132)</f>
        <v>0</v>
      </c>
    </row>
    <row r="133" spans="1:19" x14ac:dyDescent="0.2">
      <c r="A133">
        <v>1825</v>
      </c>
      <c r="B133" s="10">
        <v>55645776</v>
      </c>
      <c r="C133" s="10">
        <v>14686800</v>
      </c>
      <c r="D133" s="10">
        <v>19447588</v>
      </c>
      <c r="E133" s="10">
        <v>5369943</v>
      </c>
      <c r="F133" s="27">
        <v>8779100</v>
      </c>
      <c r="G133" s="33">
        <v>7362345</v>
      </c>
      <c r="H133" s="27">
        <v>18435881</v>
      </c>
      <c r="I133" s="10">
        <v>7362345</v>
      </c>
      <c r="J133" s="10">
        <v>14553000</v>
      </c>
      <c r="K133" s="10">
        <v>2807888</v>
      </c>
      <c r="L133" s="10">
        <v>10168784</v>
      </c>
      <c r="M133" s="10"/>
      <c r="N133" s="10"/>
      <c r="O133" s="10"/>
      <c r="P133" s="10"/>
      <c r="Q133" s="10">
        <v>2317878</v>
      </c>
      <c r="R133" s="10">
        <f t="shared" si="4"/>
        <v>55645776</v>
      </c>
      <c r="S133" s="11">
        <f t="shared" si="5"/>
        <v>0</v>
      </c>
    </row>
    <row r="134" spans="1:19" x14ac:dyDescent="0.2">
      <c r="A134">
        <v>1826</v>
      </c>
      <c r="B134" s="10">
        <v>60362490</v>
      </c>
      <c r="C134" s="10">
        <v>14686800</v>
      </c>
      <c r="D134" s="10">
        <v>20573258</v>
      </c>
      <c r="E134" s="10">
        <v>12088464</v>
      </c>
      <c r="F134" s="27">
        <v>2582573</v>
      </c>
      <c r="G134" s="33">
        <v>10431395</v>
      </c>
      <c r="H134" s="27">
        <v>22996897</v>
      </c>
      <c r="I134" s="10">
        <v>10431395</v>
      </c>
      <c r="J134" s="10">
        <v>14553000</v>
      </c>
      <c r="K134" s="10">
        <v>2974241</v>
      </c>
      <c r="L134" s="10">
        <v>6935943</v>
      </c>
      <c r="M134" s="10"/>
      <c r="N134" s="10"/>
      <c r="O134" s="10"/>
      <c r="P134" s="10"/>
      <c r="Q134" s="10">
        <v>2471014</v>
      </c>
      <c r="R134" s="10">
        <f t="shared" si="4"/>
        <v>60362490</v>
      </c>
      <c r="S134" s="11">
        <f t="shared" si="5"/>
        <v>0</v>
      </c>
    </row>
    <row r="135" spans="1:19" x14ac:dyDescent="0.2">
      <c r="A135">
        <v>1827</v>
      </c>
      <c r="B135" s="10">
        <v>65132721</v>
      </c>
      <c r="C135" s="10">
        <v>14686800</v>
      </c>
      <c r="D135" s="10">
        <v>18685015</v>
      </c>
      <c r="E135" s="10">
        <v>4705399</v>
      </c>
      <c r="F135" s="27">
        <v>10164470</v>
      </c>
      <c r="G135" s="33">
        <v>16891037</v>
      </c>
      <c r="H135" s="27">
        <v>19838570</v>
      </c>
      <c r="I135" s="10">
        <v>16891037</v>
      </c>
      <c r="J135" s="10">
        <v>14553000</v>
      </c>
      <c r="K135" s="10">
        <v>2996414</v>
      </c>
      <c r="L135" s="10">
        <v>8801660</v>
      </c>
      <c r="M135" s="10"/>
      <c r="N135" s="10"/>
      <c r="O135" s="10"/>
      <c r="P135" s="10"/>
      <c r="Q135" s="10">
        <v>2052040</v>
      </c>
      <c r="R135" s="10">
        <f t="shared" si="4"/>
        <v>65132721</v>
      </c>
      <c r="S135" s="11">
        <f t="shared" si="5"/>
        <v>0</v>
      </c>
    </row>
    <row r="136" spans="1:19" x14ac:dyDescent="0.2">
      <c r="A136">
        <v>1828</v>
      </c>
      <c r="B136" s="10">
        <v>67043792</v>
      </c>
      <c r="C136" s="10">
        <v>14686800</v>
      </c>
      <c r="D136" s="10">
        <v>19818028</v>
      </c>
      <c r="E136" s="10">
        <v>3663435</v>
      </c>
      <c r="F136" s="27">
        <v>10356990</v>
      </c>
      <c r="G136" s="33">
        <v>18518539</v>
      </c>
      <c r="H136" s="27">
        <v>19646250</v>
      </c>
      <c r="I136" s="10">
        <v>18518539</v>
      </c>
      <c r="J136" s="10">
        <v>14553000</v>
      </c>
      <c r="K136" s="10">
        <v>2793403</v>
      </c>
      <c r="L136" s="10">
        <v>9198140</v>
      </c>
      <c r="M136" s="10"/>
      <c r="N136" s="10"/>
      <c r="O136" s="10"/>
      <c r="P136" s="10"/>
      <c r="Q136" s="10">
        <v>2334460</v>
      </c>
      <c r="R136" s="10">
        <f t="shared" si="4"/>
        <v>67043792</v>
      </c>
      <c r="S136" s="11">
        <f t="shared" si="5"/>
        <v>0</v>
      </c>
    </row>
    <row r="137" spans="1:19" x14ac:dyDescent="0.2">
      <c r="A137">
        <v>1829</v>
      </c>
      <c r="B137" s="10">
        <v>64675414</v>
      </c>
      <c r="C137" s="10">
        <v>14686800</v>
      </c>
      <c r="D137" s="10">
        <v>19736665</v>
      </c>
      <c r="E137" s="10">
        <v>5548732</v>
      </c>
      <c r="F137" s="27">
        <v>6855439</v>
      </c>
      <c r="G137" s="33">
        <v>17847778</v>
      </c>
      <c r="H137" s="27">
        <v>17397150</v>
      </c>
      <c r="I137" s="10">
        <v>17847778</v>
      </c>
      <c r="J137" s="10">
        <v>14553000</v>
      </c>
      <c r="K137" s="10">
        <v>2849832</v>
      </c>
      <c r="L137" s="10">
        <v>9553954</v>
      </c>
      <c r="M137" s="10"/>
      <c r="N137" s="10"/>
      <c r="O137" s="10"/>
      <c r="P137" s="10"/>
      <c r="Q137" s="10">
        <v>2473700</v>
      </c>
      <c r="R137" s="10">
        <f t="shared" si="4"/>
        <v>64675414</v>
      </c>
      <c r="S137" s="11">
        <f t="shared" si="5"/>
        <v>0</v>
      </c>
    </row>
    <row r="138" spans="1:19" x14ac:dyDescent="0.2">
      <c r="A138">
        <v>1830</v>
      </c>
      <c r="B138" s="10">
        <v>69897336</v>
      </c>
      <c r="C138" s="10">
        <v>14686800</v>
      </c>
      <c r="D138" s="10">
        <v>20038890</v>
      </c>
      <c r="E138" s="10">
        <v>3998461</v>
      </c>
      <c r="F138" s="27">
        <v>9221980</v>
      </c>
      <c r="G138" s="33">
        <v>21951205</v>
      </c>
      <c r="H138" s="27">
        <v>17757290</v>
      </c>
      <c r="I138" s="10">
        <v>21951205</v>
      </c>
      <c r="J138" s="10">
        <v>14553000</v>
      </c>
      <c r="K138" s="10">
        <v>2579391</v>
      </c>
      <c r="L138" s="10">
        <v>10763010</v>
      </c>
      <c r="M138" s="10"/>
      <c r="N138" s="10"/>
      <c r="O138" s="10"/>
      <c r="P138" s="10"/>
      <c r="Q138" s="10">
        <v>2293440</v>
      </c>
      <c r="R138" s="10">
        <f t="shared" si="4"/>
        <v>69897336</v>
      </c>
      <c r="S138" s="11">
        <f t="shared" si="5"/>
        <v>0</v>
      </c>
    </row>
    <row r="139" spans="1:19" x14ac:dyDescent="0.2">
      <c r="A139">
        <v>1831</v>
      </c>
      <c r="B139" s="10">
        <v>70220041</v>
      </c>
      <c r="C139" s="10">
        <v>14686800</v>
      </c>
      <c r="D139" s="10">
        <v>19927574</v>
      </c>
      <c r="E139" s="10">
        <v>5147606</v>
      </c>
      <c r="F139" s="27">
        <v>8217056</v>
      </c>
      <c r="G139" s="33">
        <v>22241005</v>
      </c>
      <c r="H139" s="27">
        <v>17862198</v>
      </c>
      <c r="I139" s="10">
        <v>22241005</v>
      </c>
      <c r="J139" s="10">
        <v>14553000</v>
      </c>
      <c r="K139" s="10">
        <v>2612369</v>
      </c>
      <c r="L139" s="10">
        <v>11213529</v>
      </c>
      <c r="M139" s="10"/>
      <c r="N139" s="10"/>
      <c r="O139" s="10"/>
      <c r="P139" s="10"/>
      <c r="Q139" s="10">
        <v>1737940</v>
      </c>
      <c r="R139" s="10">
        <f t="shared" si="4"/>
        <v>70220041</v>
      </c>
      <c r="S139" s="11">
        <f t="shared" si="5"/>
        <v>0</v>
      </c>
    </row>
    <row r="140" spans="1:19" x14ac:dyDescent="0.2">
      <c r="A140">
        <v>1832</v>
      </c>
      <c r="B140" s="10">
        <v>70356983</v>
      </c>
      <c r="C140" s="10">
        <v>14686800</v>
      </c>
      <c r="D140" s="10">
        <v>18497450</v>
      </c>
      <c r="E140" s="10">
        <v>5688543</v>
      </c>
      <c r="F140" s="27">
        <v>5306848</v>
      </c>
      <c r="G140" s="33">
        <v>26177342</v>
      </c>
      <c r="H140" s="27">
        <v>16400618</v>
      </c>
      <c r="I140" s="10">
        <v>26177342</v>
      </c>
      <c r="J140" s="10">
        <v>14553000</v>
      </c>
      <c r="K140" s="10">
        <v>2637762</v>
      </c>
      <c r="L140" s="10">
        <v>8937171</v>
      </c>
      <c r="M140" s="10"/>
      <c r="N140" s="10"/>
      <c r="O140" s="10"/>
      <c r="P140" s="10"/>
      <c r="Q140" s="10">
        <v>1651090</v>
      </c>
      <c r="R140" s="10">
        <f t="shared" si="4"/>
        <v>70356983</v>
      </c>
      <c r="S140" s="11">
        <f t="shared" si="5"/>
        <v>0</v>
      </c>
    </row>
    <row r="141" spans="1:19" x14ac:dyDescent="0.2">
      <c r="A141">
        <v>1833</v>
      </c>
      <c r="B141" s="10">
        <v>75513346</v>
      </c>
      <c r="C141" s="10">
        <v>14686800</v>
      </c>
      <c r="D141" s="10">
        <v>19373574</v>
      </c>
      <c r="E141" s="10">
        <v>5317163</v>
      </c>
      <c r="F141" s="27">
        <v>9500270</v>
      </c>
      <c r="G141" s="33">
        <v>26635539</v>
      </c>
      <c r="H141" s="27">
        <v>17726088</v>
      </c>
      <c r="I141" s="10">
        <v>26635539</v>
      </c>
      <c r="J141" s="10">
        <v>14553000</v>
      </c>
      <c r="K141" s="10">
        <v>2558881</v>
      </c>
      <c r="L141" s="10">
        <v>12395443</v>
      </c>
      <c r="M141" s="10"/>
      <c r="N141" s="10"/>
      <c r="O141" s="10"/>
      <c r="P141" s="10"/>
      <c r="Q141" s="10">
        <v>1644395</v>
      </c>
      <c r="R141" s="10">
        <f t="shared" si="4"/>
        <v>75513346</v>
      </c>
      <c r="S141" s="11">
        <f t="shared" si="5"/>
        <v>0</v>
      </c>
    </row>
    <row r="142" spans="1:19" x14ac:dyDescent="0.2">
      <c r="A142">
        <v>1834</v>
      </c>
      <c r="B142" s="10">
        <v>74079419</v>
      </c>
      <c r="C142" s="10">
        <v>14686800</v>
      </c>
      <c r="D142" s="10">
        <v>18123800</v>
      </c>
      <c r="E142" s="10">
        <v>8391071</v>
      </c>
      <c r="F142" s="27">
        <v>8537393</v>
      </c>
      <c r="G142" s="33">
        <v>24340355</v>
      </c>
      <c r="H142" s="27">
        <v>17688316</v>
      </c>
      <c r="I142" s="10">
        <v>24340355</v>
      </c>
      <c r="J142" s="10">
        <v>14553000</v>
      </c>
      <c r="K142" s="10">
        <v>2576759</v>
      </c>
      <c r="L142" s="10">
        <v>13356394</v>
      </c>
      <c r="M142" s="10"/>
      <c r="N142" s="10"/>
      <c r="O142" s="10"/>
      <c r="P142" s="10"/>
      <c r="Q142" s="10">
        <v>1564595</v>
      </c>
      <c r="R142" s="10">
        <f t="shared" si="4"/>
        <v>74079419</v>
      </c>
      <c r="S142" s="11">
        <f t="shared" si="5"/>
        <v>0</v>
      </c>
    </row>
    <row r="143" spans="1:19" x14ac:dyDescent="0.2">
      <c r="A143">
        <v>1835</v>
      </c>
      <c r="B143" s="10">
        <v>73712767</v>
      </c>
      <c r="C143" s="10">
        <v>11015100</v>
      </c>
      <c r="D143" s="10">
        <v>21308405</v>
      </c>
      <c r="E143" s="10">
        <v>7870670</v>
      </c>
      <c r="F143" s="27">
        <v>6259444</v>
      </c>
      <c r="G143" s="33">
        <v>27259148</v>
      </c>
      <c r="H143" s="27">
        <v>16826704</v>
      </c>
      <c r="I143" s="10">
        <v>27259148</v>
      </c>
      <c r="J143" s="10">
        <v>14553000</v>
      </c>
      <c r="K143" s="10">
        <v>2748917</v>
      </c>
      <c r="L143" s="10">
        <v>10823023</v>
      </c>
      <c r="M143" s="10"/>
      <c r="N143" s="10"/>
      <c r="O143" s="10"/>
      <c r="P143" s="10"/>
      <c r="Q143" s="10">
        <v>1501975</v>
      </c>
      <c r="R143" s="10">
        <f t="shared" si="4"/>
        <v>73712767</v>
      </c>
      <c r="S143" s="11">
        <f t="shared" si="5"/>
        <v>0</v>
      </c>
    </row>
    <row r="144" spans="1:19" x14ac:dyDescent="0.2">
      <c r="A144">
        <v>1836</v>
      </c>
      <c r="B144" s="10">
        <v>76006493</v>
      </c>
      <c r="C144" s="10">
        <v>11015100</v>
      </c>
      <c r="D144" s="10">
        <v>19647299</v>
      </c>
      <c r="E144" s="10">
        <v>11225156</v>
      </c>
      <c r="F144" s="27">
        <v>7888707</v>
      </c>
      <c r="G144" s="33">
        <v>26230231</v>
      </c>
      <c r="H144" s="27">
        <v>16848027</v>
      </c>
      <c r="I144" s="10">
        <v>26230231</v>
      </c>
      <c r="J144" s="10">
        <v>14553000</v>
      </c>
      <c r="K144" s="10">
        <v>2798492</v>
      </c>
      <c r="L144" s="10">
        <v>14322538</v>
      </c>
      <c r="M144" s="10"/>
      <c r="N144" s="10"/>
      <c r="O144" s="10"/>
      <c r="P144" s="10"/>
      <c r="Q144" s="10">
        <v>1254205</v>
      </c>
      <c r="R144" s="10">
        <f t="shared" si="4"/>
        <v>76006493</v>
      </c>
      <c r="S144" s="11">
        <f t="shared" si="5"/>
        <v>0</v>
      </c>
    </row>
    <row r="145" spans="1:19" x14ac:dyDescent="0.2">
      <c r="A145">
        <v>1837</v>
      </c>
      <c r="B145" s="10">
        <v>73670386</v>
      </c>
      <c r="C145" s="10">
        <v>11015100</v>
      </c>
      <c r="D145" s="10">
        <v>16180761</v>
      </c>
      <c r="E145" s="10">
        <v>15056353</v>
      </c>
      <c r="F145" s="27">
        <v>4089606</v>
      </c>
      <c r="G145" s="33">
        <v>27328566</v>
      </c>
      <c r="H145" s="27">
        <v>17128582</v>
      </c>
      <c r="I145" s="10">
        <v>27328566</v>
      </c>
      <c r="J145" s="10">
        <v>14553000</v>
      </c>
      <c r="K145" s="10">
        <v>2962330</v>
      </c>
      <c r="L145" s="10">
        <v>10593808</v>
      </c>
      <c r="M145" s="10"/>
      <c r="N145" s="10"/>
      <c r="O145" s="10"/>
      <c r="P145" s="10"/>
      <c r="Q145" s="10">
        <v>1104100</v>
      </c>
      <c r="R145" s="10">
        <f t="shared" si="4"/>
        <v>73670386</v>
      </c>
      <c r="S145" s="11">
        <f t="shared" si="5"/>
        <v>0</v>
      </c>
    </row>
    <row r="146" spans="1:19" x14ac:dyDescent="0.2">
      <c r="A146">
        <v>1838</v>
      </c>
      <c r="B146" s="10">
        <v>78384910</v>
      </c>
      <c r="C146" s="10">
        <v>11015100</v>
      </c>
      <c r="D146" s="10">
        <v>17137396</v>
      </c>
      <c r="E146" s="10">
        <v>8501220</v>
      </c>
      <c r="F146" s="27">
        <v>10524522</v>
      </c>
      <c r="G146" s="33">
        <v>31206672</v>
      </c>
      <c r="H146" s="27">
        <v>17692070</v>
      </c>
      <c r="I146" s="10">
        <v>31206672</v>
      </c>
      <c r="J146" s="10">
        <v>14553000</v>
      </c>
      <c r="K146" s="10">
        <v>2817124</v>
      </c>
      <c r="L146" s="10">
        <v>11022124</v>
      </c>
      <c r="M146" s="10"/>
      <c r="N146" s="10"/>
      <c r="O146" s="10"/>
      <c r="P146" s="10"/>
      <c r="Q146" s="10">
        <v>1093920</v>
      </c>
      <c r="R146" s="10">
        <f t="shared" si="4"/>
        <v>78384910</v>
      </c>
      <c r="S146" s="11">
        <f t="shared" si="5"/>
        <v>0</v>
      </c>
    </row>
    <row r="147" spans="1:19" x14ac:dyDescent="0.2">
      <c r="A147">
        <v>1839</v>
      </c>
      <c r="B147" s="10">
        <v>76075277</v>
      </c>
      <c r="C147" s="10">
        <v>11015100</v>
      </c>
      <c r="D147" s="10">
        <v>17088441</v>
      </c>
      <c r="E147" s="10">
        <v>8567623</v>
      </c>
      <c r="F147" s="27">
        <v>6832372</v>
      </c>
      <c r="G147" s="33">
        <v>32571741</v>
      </c>
      <c r="H147" s="27">
        <v>17052918</v>
      </c>
      <c r="I147" s="10">
        <v>32571741</v>
      </c>
      <c r="J147" s="10">
        <v>14553000</v>
      </c>
      <c r="K147" s="10">
        <v>2709399</v>
      </c>
      <c r="L147" s="10">
        <v>8153389</v>
      </c>
      <c r="M147" s="10"/>
      <c r="N147" s="10"/>
      <c r="O147" s="10"/>
      <c r="P147" s="10"/>
      <c r="Q147" s="10">
        <v>1034830</v>
      </c>
      <c r="R147" s="10">
        <f t="shared" ref="R147:R210" si="6">SUM(H147:L147,Q147)</f>
        <v>76075277</v>
      </c>
      <c r="S147" s="11">
        <f t="shared" si="5"/>
        <v>0</v>
      </c>
    </row>
    <row r="148" spans="1:19" x14ac:dyDescent="0.2">
      <c r="A148">
        <v>1840</v>
      </c>
      <c r="B148" s="10">
        <v>71930354</v>
      </c>
      <c r="C148" s="10">
        <v>11015100</v>
      </c>
      <c r="D148" s="10">
        <v>17325586</v>
      </c>
      <c r="E148" s="10">
        <v>9045136</v>
      </c>
      <c r="F148" s="27">
        <v>4395509</v>
      </c>
      <c r="G148" s="33">
        <v>30149023</v>
      </c>
      <c r="H148" s="27">
        <v>15720413</v>
      </c>
      <c r="I148" s="10">
        <v>30149023</v>
      </c>
      <c r="J148" s="10">
        <v>14553000</v>
      </c>
      <c r="K148" s="10">
        <v>2878073</v>
      </c>
      <c r="L148" s="10">
        <v>7801320</v>
      </c>
      <c r="M148" s="10"/>
      <c r="N148" s="10"/>
      <c r="O148" s="10"/>
      <c r="P148" s="10"/>
      <c r="Q148" s="10">
        <v>828525</v>
      </c>
      <c r="R148" s="10">
        <f t="shared" si="6"/>
        <v>71930354</v>
      </c>
      <c r="S148" s="11">
        <f t="shared" si="5"/>
        <v>0</v>
      </c>
    </row>
    <row r="149" spans="1:19" x14ac:dyDescent="0.2">
      <c r="A149">
        <v>1841</v>
      </c>
      <c r="B149" s="10">
        <v>74582384</v>
      </c>
      <c r="C149" s="10">
        <v>11015100</v>
      </c>
      <c r="D149" s="10">
        <v>17032742</v>
      </c>
      <c r="E149" s="10">
        <v>8184540</v>
      </c>
      <c r="F149" s="27">
        <v>4464649</v>
      </c>
      <c r="G149" s="33">
        <v>33885353</v>
      </c>
      <c r="H149" s="27">
        <v>15533268</v>
      </c>
      <c r="I149" s="10">
        <v>33885353</v>
      </c>
      <c r="J149" s="10">
        <v>14553000</v>
      </c>
      <c r="K149" s="10">
        <v>2802735</v>
      </c>
      <c r="L149" s="10">
        <v>6930298</v>
      </c>
      <c r="M149" s="10"/>
      <c r="N149" s="10"/>
      <c r="O149" s="10"/>
      <c r="P149" s="10"/>
      <c r="Q149" s="10">
        <v>877730</v>
      </c>
      <c r="R149" s="10">
        <f t="shared" si="6"/>
        <v>74582384</v>
      </c>
      <c r="S149" s="11">
        <f t="shared" si="5"/>
        <v>0</v>
      </c>
    </row>
    <row r="150" spans="1:19" x14ac:dyDescent="0.2">
      <c r="A150">
        <v>1842</v>
      </c>
      <c r="B150" s="10">
        <v>76547247</v>
      </c>
      <c r="C150" s="10">
        <v>11015100</v>
      </c>
      <c r="D150" s="10">
        <v>17301353</v>
      </c>
      <c r="E150" s="10">
        <v>8264236</v>
      </c>
      <c r="F150" s="27">
        <v>6360727</v>
      </c>
      <c r="G150" s="33">
        <v>33605831</v>
      </c>
      <c r="H150" s="27">
        <v>16161607</v>
      </c>
      <c r="I150" s="10">
        <v>33605831</v>
      </c>
      <c r="J150" s="10">
        <v>14553000</v>
      </c>
      <c r="K150" s="10">
        <v>2818010</v>
      </c>
      <c r="L150" s="10">
        <v>8556744</v>
      </c>
      <c r="M150" s="10"/>
      <c r="N150" s="10"/>
      <c r="O150" s="10"/>
      <c r="P150" s="10"/>
      <c r="Q150" s="10">
        <v>852055</v>
      </c>
      <c r="R150" s="10">
        <f t="shared" si="6"/>
        <v>76547247</v>
      </c>
      <c r="S150" s="11">
        <f t="shared" si="5"/>
        <v>0</v>
      </c>
    </row>
    <row r="151" spans="1:19" x14ac:dyDescent="0.2">
      <c r="A151">
        <v>1843</v>
      </c>
      <c r="B151" s="10">
        <v>82766332</v>
      </c>
      <c r="C151" s="10">
        <v>11015100</v>
      </c>
      <c r="D151" s="10">
        <v>20516292</v>
      </c>
      <c r="E151" s="10">
        <v>6155980</v>
      </c>
      <c r="F151" s="27">
        <v>11149789</v>
      </c>
      <c r="G151" s="33">
        <v>33929171</v>
      </c>
      <c r="H151" s="27">
        <v>19297029</v>
      </c>
      <c r="I151" s="10">
        <v>33929171</v>
      </c>
      <c r="J151" s="10">
        <v>14553000</v>
      </c>
      <c r="K151" s="10">
        <v>2737228</v>
      </c>
      <c r="L151" s="10">
        <v>11262564</v>
      </c>
      <c r="M151" s="10"/>
      <c r="N151" s="10"/>
      <c r="O151" s="10"/>
      <c r="P151" s="10"/>
      <c r="Q151" s="10">
        <v>987340</v>
      </c>
      <c r="R151" s="10">
        <f t="shared" si="6"/>
        <v>82766332</v>
      </c>
      <c r="S151" s="11">
        <f t="shared" si="5"/>
        <v>0</v>
      </c>
    </row>
    <row r="152" spans="1:19" x14ac:dyDescent="0.2">
      <c r="A152">
        <v>1844</v>
      </c>
      <c r="B152" s="10">
        <v>82918536</v>
      </c>
      <c r="C152" s="10">
        <v>11015100</v>
      </c>
      <c r="D152" s="10">
        <v>18348420</v>
      </c>
      <c r="E152" s="10">
        <v>5837936</v>
      </c>
      <c r="F152" s="27">
        <v>16213951</v>
      </c>
      <c r="G152" s="33">
        <v>31503129</v>
      </c>
      <c r="H152" s="27">
        <v>20108508</v>
      </c>
      <c r="I152" s="10">
        <v>31503129</v>
      </c>
      <c r="J152" s="10">
        <v>14553000</v>
      </c>
      <c r="K152" s="10">
        <v>3184874</v>
      </c>
      <c r="L152" s="10">
        <v>12529165</v>
      </c>
      <c r="M152" s="10"/>
      <c r="N152" s="10"/>
      <c r="O152" s="10"/>
      <c r="P152" s="10"/>
      <c r="Q152" s="10">
        <v>1039860</v>
      </c>
      <c r="R152" s="10">
        <f t="shared" si="6"/>
        <v>82918536</v>
      </c>
      <c r="S152" s="11">
        <f t="shared" si="5"/>
        <v>0</v>
      </c>
    </row>
    <row r="153" spans="1:19" x14ac:dyDescent="0.2">
      <c r="A153">
        <v>1845</v>
      </c>
      <c r="B153" s="10">
        <v>62649391</v>
      </c>
      <c r="C153" s="10">
        <v>11015100</v>
      </c>
      <c r="D153" s="10">
        <v>16507279</v>
      </c>
      <c r="E153" s="10">
        <v>10784494</v>
      </c>
      <c r="F153" s="27">
        <v>15453303</v>
      </c>
      <c r="G153" s="33">
        <v>8889215</v>
      </c>
      <c r="H153" s="27">
        <v>19790305</v>
      </c>
      <c r="I153" s="10">
        <v>8889215</v>
      </c>
      <c r="J153" s="10">
        <v>14553000</v>
      </c>
      <c r="K153" s="10">
        <v>3252281</v>
      </c>
      <c r="L153" s="10">
        <v>15179555</v>
      </c>
      <c r="M153" s="10"/>
      <c r="N153" s="10"/>
      <c r="O153" s="10"/>
      <c r="P153" s="10"/>
      <c r="Q153" s="10">
        <v>985035</v>
      </c>
      <c r="R153" s="10">
        <f t="shared" si="6"/>
        <v>62649391</v>
      </c>
      <c r="S153" s="11">
        <f t="shared" si="5"/>
        <v>0</v>
      </c>
    </row>
    <row r="154" spans="1:19" x14ac:dyDescent="0.2">
      <c r="A154">
        <v>1846</v>
      </c>
      <c r="B154" s="10">
        <v>71148760</v>
      </c>
      <c r="C154" s="10">
        <v>11015100</v>
      </c>
      <c r="D154" s="10">
        <v>16121340</v>
      </c>
      <c r="E154" s="10">
        <v>23242035</v>
      </c>
      <c r="F154" s="27">
        <v>13775800</v>
      </c>
      <c r="G154" s="33">
        <v>6994485</v>
      </c>
      <c r="H154" s="27">
        <v>20020810</v>
      </c>
      <c r="I154" s="10">
        <v>6994485</v>
      </c>
      <c r="J154" s="10">
        <v>14553000</v>
      </c>
      <c r="K154" s="10">
        <v>3689430</v>
      </c>
      <c r="L154" s="10">
        <v>24943603</v>
      </c>
      <c r="M154" s="10"/>
      <c r="N154" s="10"/>
      <c r="O154" s="10"/>
      <c r="P154" s="10"/>
      <c r="Q154" s="10">
        <v>947432</v>
      </c>
      <c r="R154" s="10">
        <f t="shared" si="6"/>
        <v>71148760</v>
      </c>
      <c r="S154" s="11">
        <f t="shared" si="5"/>
        <v>0</v>
      </c>
    </row>
    <row r="155" spans="1:19" x14ac:dyDescent="0.2">
      <c r="A155">
        <v>1847</v>
      </c>
      <c r="B155" s="10">
        <v>59870856</v>
      </c>
      <c r="C155" s="10">
        <v>11015100</v>
      </c>
      <c r="D155" s="10">
        <v>14974979</v>
      </c>
      <c r="E155" s="10">
        <v>15819148</v>
      </c>
      <c r="F155" s="27">
        <v>12044934</v>
      </c>
      <c r="G155" s="33">
        <v>6016695</v>
      </c>
      <c r="H155" s="27">
        <v>19333125</v>
      </c>
      <c r="I155" s="10">
        <v>6016695</v>
      </c>
      <c r="J155" s="10">
        <v>14553000</v>
      </c>
      <c r="K155" s="10">
        <v>3899220</v>
      </c>
      <c r="L155" s="10">
        <v>15250182</v>
      </c>
      <c r="M155" s="10"/>
      <c r="N155" s="10"/>
      <c r="O155" s="10"/>
      <c r="P155" s="10"/>
      <c r="Q155" s="10">
        <v>818634</v>
      </c>
      <c r="R155" s="10">
        <f t="shared" si="6"/>
        <v>59870856</v>
      </c>
      <c r="S155" s="11">
        <f t="shared" si="5"/>
        <v>0</v>
      </c>
    </row>
    <row r="156" spans="1:19" x14ac:dyDescent="0.2">
      <c r="A156">
        <v>1848</v>
      </c>
      <c r="B156" s="10">
        <v>63191162</v>
      </c>
      <c r="C156" s="10">
        <v>11015100</v>
      </c>
      <c r="D156" s="10">
        <v>14559821</v>
      </c>
      <c r="E156" s="10">
        <v>12933241</v>
      </c>
      <c r="F156" s="27">
        <v>14760815</v>
      </c>
      <c r="G156" s="33">
        <v>9922185</v>
      </c>
      <c r="H156" s="27">
        <v>18179755</v>
      </c>
      <c r="I156" s="10">
        <v>9922185</v>
      </c>
      <c r="J156" s="10">
        <v>14553000</v>
      </c>
      <c r="K156" s="10">
        <v>3739389</v>
      </c>
      <c r="L156" s="10">
        <v>15967900</v>
      </c>
      <c r="M156" s="10"/>
      <c r="N156" s="10"/>
      <c r="O156" s="10"/>
      <c r="P156" s="10"/>
      <c r="Q156" s="10">
        <v>828933</v>
      </c>
      <c r="R156" s="10">
        <f t="shared" si="6"/>
        <v>63191162</v>
      </c>
      <c r="S156" s="11">
        <f t="shared" si="5"/>
        <v>0</v>
      </c>
    </row>
    <row r="157" spans="1:19" x14ac:dyDescent="0.2">
      <c r="A157">
        <v>1849</v>
      </c>
      <c r="B157" s="10">
        <v>63548951</v>
      </c>
      <c r="C157" s="10">
        <v>11015100</v>
      </c>
      <c r="D157" s="10">
        <v>17059083</v>
      </c>
      <c r="E157" s="10">
        <v>9872296</v>
      </c>
      <c r="F157" s="27">
        <v>15329532</v>
      </c>
      <c r="G157" s="33">
        <v>10272940</v>
      </c>
      <c r="H157" s="27">
        <v>18132445</v>
      </c>
      <c r="I157" s="10">
        <v>10272940</v>
      </c>
      <c r="J157" s="10">
        <v>14553000</v>
      </c>
      <c r="K157" s="10">
        <v>3514565</v>
      </c>
      <c r="L157" s="10">
        <v>15958671</v>
      </c>
      <c r="M157" s="10"/>
      <c r="N157" s="10"/>
      <c r="O157" s="10"/>
      <c r="P157" s="10"/>
      <c r="Q157" s="10">
        <v>1117330</v>
      </c>
      <c r="R157" s="10">
        <f t="shared" si="6"/>
        <v>63548951</v>
      </c>
      <c r="S157" s="11">
        <f t="shared" si="5"/>
        <v>0</v>
      </c>
    </row>
    <row r="158" spans="1:19" x14ac:dyDescent="0.2">
      <c r="A158">
        <v>1850</v>
      </c>
      <c r="B158" s="10">
        <v>66647024</v>
      </c>
      <c r="C158" s="10">
        <v>11015100</v>
      </c>
      <c r="D158" s="10">
        <v>17384268</v>
      </c>
      <c r="E158" s="10">
        <v>9687835</v>
      </c>
      <c r="F158" s="27">
        <v>17122221</v>
      </c>
      <c r="G158" s="33">
        <v>11437600</v>
      </c>
      <c r="H158" s="27">
        <v>18888555</v>
      </c>
      <c r="I158" s="10">
        <v>11437600</v>
      </c>
      <c r="J158" s="10">
        <v>14553000</v>
      </c>
      <c r="K158" s="10">
        <v>3268145</v>
      </c>
      <c r="L158" s="10">
        <v>17388066</v>
      </c>
      <c r="M158" s="10"/>
      <c r="N158" s="10"/>
      <c r="O158" s="10"/>
      <c r="P158" s="10"/>
      <c r="Q158" s="10">
        <v>1111658</v>
      </c>
      <c r="R158" s="10">
        <f t="shared" si="6"/>
        <v>66647024</v>
      </c>
      <c r="S158" s="11">
        <f t="shared" si="5"/>
        <v>0</v>
      </c>
    </row>
    <row r="159" spans="1:19" x14ac:dyDescent="0.2">
      <c r="A159">
        <v>1851</v>
      </c>
      <c r="B159" s="10">
        <v>63765926</v>
      </c>
      <c r="C159" s="10">
        <v>11015100</v>
      </c>
      <c r="D159" s="10">
        <v>17130596</v>
      </c>
      <c r="E159" s="10">
        <v>12135618</v>
      </c>
      <c r="F159" s="27">
        <v>14435537</v>
      </c>
      <c r="G159" s="33">
        <v>9049075</v>
      </c>
      <c r="H159" s="27">
        <v>18713010</v>
      </c>
      <c r="I159" s="10">
        <v>9049075</v>
      </c>
      <c r="J159" s="10">
        <v>14553000</v>
      </c>
      <c r="K159" s="10">
        <v>3273872</v>
      </c>
      <c r="L159" s="10">
        <v>17114533</v>
      </c>
      <c r="M159" s="10"/>
      <c r="N159" s="10"/>
      <c r="O159" s="10"/>
      <c r="P159" s="10"/>
      <c r="Q159" s="10">
        <v>1062436</v>
      </c>
      <c r="R159" s="10">
        <f t="shared" si="6"/>
        <v>63765926</v>
      </c>
      <c r="S159" s="11">
        <f t="shared" si="5"/>
        <v>0</v>
      </c>
    </row>
    <row r="160" spans="1:19" x14ac:dyDescent="0.2">
      <c r="A160">
        <v>1852</v>
      </c>
      <c r="B160" s="10">
        <v>70392661</v>
      </c>
      <c r="C160" s="10">
        <v>11015100</v>
      </c>
      <c r="D160" s="10">
        <v>16542999</v>
      </c>
      <c r="E160" s="10">
        <v>11386983</v>
      </c>
      <c r="F160" s="27">
        <v>19238924</v>
      </c>
      <c r="G160" s="33">
        <v>12208655</v>
      </c>
      <c r="H160" s="27">
        <v>20523470</v>
      </c>
      <c r="I160" s="10">
        <v>12208655</v>
      </c>
      <c r="J160" s="10">
        <v>14553000</v>
      </c>
      <c r="K160" s="10">
        <v>3604186</v>
      </c>
      <c r="L160" s="10">
        <v>18381558</v>
      </c>
      <c r="M160" s="10"/>
      <c r="N160" s="10"/>
      <c r="O160" s="10"/>
      <c r="P160" s="10"/>
      <c r="Q160" s="10">
        <v>1121792</v>
      </c>
      <c r="R160" s="10">
        <f t="shared" si="6"/>
        <v>70392661</v>
      </c>
      <c r="S160" s="11">
        <f t="shared" si="5"/>
        <v>0</v>
      </c>
    </row>
    <row r="161" spans="1:19" x14ac:dyDescent="0.2">
      <c r="A161">
        <v>1853</v>
      </c>
      <c r="B161" s="10">
        <v>70268142</v>
      </c>
      <c r="C161" s="10">
        <v>11015100</v>
      </c>
      <c r="D161" s="10">
        <v>16473753</v>
      </c>
      <c r="E161" s="10">
        <v>14926214</v>
      </c>
      <c r="F161" s="27">
        <v>18190805</v>
      </c>
      <c r="G161" s="33">
        <v>9662270</v>
      </c>
      <c r="H161" s="27">
        <v>21990050</v>
      </c>
      <c r="I161" s="10">
        <v>9662270</v>
      </c>
      <c r="J161" s="10">
        <v>14553000</v>
      </c>
      <c r="K161" s="10">
        <v>3247336</v>
      </c>
      <c r="L161" s="10">
        <v>19459672</v>
      </c>
      <c r="M161" s="10"/>
      <c r="N161" s="10"/>
      <c r="O161" s="10"/>
      <c r="P161" s="10"/>
      <c r="Q161" s="10">
        <v>1355814</v>
      </c>
      <c r="R161" s="10">
        <f t="shared" si="6"/>
        <v>70268142</v>
      </c>
      <c r="S161" s="11">
        <f t="shared" si="5"/>
        <v>0</v>
      </c>
    </row>
    <row r="162" spans="1:19" x14ac:dyDescent="0.2">
      <c r="A162">
        <v>1854</v>
      </c>
      <c r="B162" s="10">
        <v>63107266</v>
      </c>
      <c r="C162" s="10">
        <v>11015100</v>
      </c>
      <c r="D162" s="10">
        <v>14742604</v>
      </c>
      <c r="E162" s="10">
        <v>13247442</v>
      </c>
      <c r="F162" s="27">
        <v>16286165</v>
      </c>
      <c r="G162" s="33">
        <v>7815955</v>
      </c>
      <c r="H162" s="27">
        <v>21699505</v>
      </c>
      <c r="I162" s="10">
        <v>7815955</v>
      </c>
      <c r="J162" s="10">
        <v>14553000</v>
      </c>
      <c r="K162" s="10">
        <v>3383249</v>
      </c>
      <c r="L162" s="10">
        <v>14552919</v>
      </c>
      <c r="M162" s="10"/>
      <c r="N162" s="10"/>
      <c r="O162" s="10"/>
      <c r="P162" s="10"/>
      <c r="Q162" s="10">
        <v>1102638</v>
      </c>
      <c r="R162" s="10">
        <f t="shared" si="6"/>
        <v>63107266</v>
      </c>
      <c r="S162" s="11">
        <f t="shared" si="5"/>
        <v>0</v>
      </c>
    </row>
    <row r="163" spans="1:19" x14ac:dyDescent="0.2">
      <c r="A163">
        <v>1855</v>
      </c>
      <c r="B163" s="10">
        <v>60406783</v>
      </c>
      <c r="C163" s="10">
        <v>11015100</v>
      </c>
      <c r="D163" s="10">
        <v>14524440</v>
      </c>
      <c r="E163" s="10">
        <v>14522432</v>
      </c>
      <c r="F163" s="27">
        <v>13044626</v>
      </c>
      <c r="G163" s="33">
        <v>7300185</v>
      </c>
      <c r="H163" s="27">
        <v>19061870</v>
      </c>
      <c r="I163" s="10">
        <v>7300185</v>
      </c>
      <c r="J163" s="10">
        <v>14553000</v>
      </c>
      <c r="K163" s="10">
        <v>3303241</v>
      </c>
      <c r="L163" s="10">
        <v>15304637</v>
      </c>
      <c r="M163" s="10"/>
      <c r="N163" s="10"/>
      <c r="O163" s="10"/>
      <c r="P163" s="10"/>
      <c r="Q163" s="10">
        <v>883850</v>
      </c>
      <c r="R163" s="10">
        <f t="shared" si="6"/>
        <v>60406783</v>
      </c>
      <c r="S163" s="11">
        <f t="shared" si="5"/>
        <v>0</v>
      </c>
    </row>
    <row r="164" spans="1:19" x14ac:dyDescent="0.2">
      <c r="A164">
        <v>1856</v>
      </c>
      <c r="B164" s="10">
        <v>62030385</v>
      </c>
      <c r="C164" s="10">
        <v>11015100</v>
      </c>
      <c r="D164" s="10">
        <v>15405906</v>
      </c>
      <c r="E164" s="10">
        <v>19185177</v>
      </c>
      <c r="F164" s="27">
        <v>10575392</v>
      </c>
      <c r="G164" s="33">
        <v>5848810</v>
      </c>
      <c r="H164" s="27">
        <v>18541520</v>
      </c>
      <c r="I164" s="10">
        <v>5848810</v>
      </c>
      <c r="J164" s="10">
        <v>14553000</v>
      </c>
      <c r="K164" s="10">
        <v>3470046</v>
      </c>
      <c r="L164" s="10">
        <v>18903915</v>
      </c>
      <c r="M164" s="10"/>
      <c r="N164" s="10"/>
      <c r="O164" s="10"/>
      <c r="P164" s="10"/>
      <c r="Q164" s="10">
        <v>713094</v>
      </c>
      <c r="R164" s="10">
        <f t="shared" si="6"/>
        <v>62030385</v>
      </c>
      <c r="S164" s="11">
        <f t="shared" si="5"/>
        <v>0</v>
      </c>
    </row>
    <row r="165" spans="1:19" x14ac:dyDescent="0.2">
      <c r="A165">
        <v>1857</v>
      </c>
      <c r="B165" s="10">
        <v>61529857</v>
      </c>
      <c r="C165" s="10">
        <v>11015100</v>
      </c>
      <c r="D165" s="10">
        <v>15033789</v>
      </c>
      <c r="E165" s="10">
        <v>19620343</v>
      </c>
      <c r="F165" s="27">
        <v>10343715</v>
      </c>
      <c r="G165" s="33">
        <v>5516910</v>
      </c>
      <c r="H165" s="27">
        <v>18596730</v>
      </c>
      <c r="I165" s="10">
        <v>5516910</v>
      </c>
      <c r="J165" s="10">
        <v>14553000</v>
      </c>
      <c r="K165" s="10">
        <v>3719854</v>
      </c>
      <c r="L165" s="10">
        <v>18399800</v>
      </c>
      <c r="M165" s="10"/>
      <c r="N165" s="10"/>
      <c r="O165" s="10"/>
      <c r="P165" s="10"/>
      <c r="Q165" s="10">
        <v>743563</v>
      </c>
      <c r="R165" s="10">
        <f t="shared" si="6"/>
        <v>61529857</v>
      </c>
      <c r="S165" s="11">
        <f t="shared" si="5"/>
        <v>0</v>
      </c>
    </row>
    <row r="166" spans="1:19" x14ac:dyDescent="0.2">
      <c r="A166">
        <v>1858</v>
      </c>
      <c r="B166" s="10">
        <v>71010194</v>
      </c>
      <c r="C166" s="10">
        <v>11015100</v>
      </c>
      <c r="D166" s="10">
        <v>13366305</v>
      </c>
      <c r="E166" s="10">
        <v>17164143</v>
      </c>
      <c r="F166" s="27">
        <v>17623251</v>
      </c>
      <c r="G166" s="33">
        <v>11841395</v>
      </c>
      <c r="H166" s="27">
        <v>19453515</v>
      </c>
      <c r="I166" s="10">
        <v>11841395</v>
      </c>
      <c r="J166" s="10">
        <v>14553000</v>
      </c>
      <c r="K166" s="10">
        <v>3685703</v>
      </c>
      <c r="L166" s="10">
        <v>20599473</v>
      </c>
      <c r="M166" s="10"/>
      <c r="N166" s="10"/>
      <c r="O166" s="10"/>
      <c r="P166" s="10"/>
      <c r="Q166" s="10">
        <v>877108</v>
      </c>
      <c r="R166" s="10">
        <f t="shared" si="6"/>
        <v>71010194</v>
      </c>
      <c r="S166" s="11">
        <f t="shared" si="5"/>
        <v>0</v>
      </c>
    </row>
    <row r="167" spans="1:19" x14ac:dyDescent="0.2">
      <c r="A167">
        <v>1859</v>
      </c>
      <c r="B167" s="10">
        <v>74607283</v>
      </c>
      <c r="C167" s="10">
        <v>11015100</v>
      </c>
      <c r="D167" s="10">
        <v>14156047</v>
      </c>
      <c r="E167" s="10">
        <v>16256758</v>
      </c>
      <c r="F167" s="27">
        <v>19952548</v>
      </c>
      <c r="G167" s="33">
        <v>13226830</v>
      </c>
      <c r="H167" s="27">
        <v>20338485</v>
      </c>
      <c r="I167" s="10">
        <v>13226830</v>
      </c>
      <c r="J167" s="10">
        <v>14553000</v>
      </c>
      <c r="K167" s="10">
        <v>3302224</v>
      </c>
      <c r="L167" s="10">
        <v>22436956</v>
      </c>
      <c r="M167" s="10"/>
      <c r="N167" s="10"/>
      <c r="O167" s="10"/>
      <c r="P167" s="10"/>
      <c r="Q167" s="10">
        <v>749788</v>
      </c>
      <c r="R167" s="10">
        <f t="shared" si="6"/>
        <v>74607283</v>
      </c>
      <c r="S167" s="11">
        <f t="shared" si="5"/>
        <v>0</v>
      </c>
    </row>
    <row r="168" spans="1:19" x14ac:dyDescent="0.2">
      <c r="A168">
        <v>1860</v>
      </c>
      <c r="B168" s="10">
        <v>69289441</v>
      </c>
      <c r="C168" s="10">
        <v>11015100</v>
      </c>
      <c r="D168" s="10">
        <v>13631090</v>
      </c>
      <c r="E168" s="10">
        <v>21164840</v>
      </c>
      <c r="F168" s="27">
        <v>15171021</v>
      </c>
      <c r="G168" s="33">
        <v>8307390</v>
      </c>
      <c r="H168" s="27">
        <v>20645310</v>
      </c>
      <c r="I168" s="10">
        <v>8307390</v>
      </c>
      <c r="J168" s="10">
        <v>14553000</v>
      </c>
      <c r="K168" s="10">
        <v>3680876</v>
      </c>
      <c r="L168" s="10">
        <v>21401325</v>
      </c>
      <c r="M168" s="10"/>
      <c r="N168" s="10"/>
      <c r="O168" s="10"/>
      <c r="P168" s="10"/>
      <c r="Q168" s="10">
        <v>701540</v>
      </c>
      <c r="R168" s="10">
        <f t="shared" si="6"/>
        <v>69289441</v>
      </c>
      <c r="S168" s="11">
        <f t="shared" si="5"/>
        <v>0</v>
      </c>
    </row>
    <row r="169" spans="1:19" x14ac:dyDescent="0.2">
      <c r="A169">
        <v>1861</v>
      </c>
      <c r="B169" s="10">
        <v>62351090</v>
      </c>
      <c r="C169" s="10">
        <v>11015100</v>
      </c>
      <c r="D169" s="10">
        <v>12230676</v>
      </c>
      <c r="E169" s="10">
        <v>20569958</v>
      </c>
      <c r="F169" s="27">
        <v>12208721</v>
      </c>
      <c r="G169" s="33">
        <v>6326635</v>
      </c>
      <c r="H169" s="27">
        <v>19518110</v>
      </c>
      <c r="I169" s="10">
        <v>6326635</v>
      </c>
      <c r="J169" s="10">
        <v>14553000</v>
      </c>
      <c r="K169" s="10">
        <v>3436215</v>
      </c>
      <c r="L169" s="10">
        <v>17930651</v>
      </c>
      <c r="M169" s="10"/>
      <c r="N169" s="10"/>
      <c r="O169" s="10"/>
      <c r="P169" s="10"/>
      <c r="Q169" s="10">
        <v>586479</v>
      </c>
      <c r="R169" s="10">
        <f t="shared" si="6"/>
        <v>62351090</v>
      </c>
      <c r="S169" s="11">
        <f t="shared" si="5"/>
        <v>0</v>
      </c>
    </row>
    <row r="170" spans="1:19" x14ac:dyDescent="0.2">
      <c r="A170">
        <v>1862</v>
      </c>
      <c r="B170" s="10">
        <v>68779467</v>
      </c>
      <c r="C170" s="10">
        <v>11015100</v>
      </c>
      <c r="D170" s="10">
        <v>14845441</v>
      </c>
      <c r="E170" s="10">
        <v>17717421</v>
      </c>
      <c r="F170" s="27">
        <v>15749065</v>
      </c>
      <c r="G170" s="33">
        <v>9452440</v>
      </c>
      <c r="H170" s="27">
        <v>20047640</v>
      </c>
      <c r="I170" s="10">
        <v>9452440</v>
      </c>
      <c r="J170" s="10">
        <v>14553000</v>
      </c>
      <c r="K170" s="10">
        <v>3334721</v>
      </c>
      <c r="L170" s="10">
        <v>20702591</v>
      </c>
      <c r="M170" s="10"/>
      <c r="N170" s="10"/>
      <c r="O170" s="10"/>
      <c r="P170" s="10"/>
      <c r="Q170" s="10">
        <v>689075</v>
      </c>
      <c r="R170" s="10">
        <f t="shared" si="6"/>
        <v>68779467</v>
      </c>
      <c r="S170" s="11">
        <f t="shared" si="5"/>
        <v>0</v>
      </c>
    </row>
    <row r="171" spans="1:19" x14ac:dyDescent="0.2">
      <c r="A171">
        <v>1863</v>
      </c>
      <c r="B171" s="10">
        <v>68129330</v>
      </c>
      <c r="C171" s="10">
        <v>11015100</v>
      </c>
      <c r="D171" s="10">
        <v>14677979</v>
      </c>
      <c r="E171" s="10">
        <v>18569000</v>
      </c>
      <c r="F171" s="27">
        <v>14614096</v>
      </c>
      <c r="G171" s="33">
        <v>9253155</v>
      </c>
      <c r="H171" s="27">
        <v>19117055</v>
      </c>
      <c r="I171" s="10">
        <v>9253155</v>
      </c>
      <c r="J171" s="10">
        <v>14553000</v>
      </c>
      <c r="K171" s="10">
        <v>3338536</v>
      </c>
      <c r="L171" s="10">
        <v>21268811</v>
      </c>
      <c r="M171" s="10"/>
      <c r="N171" s="10"/>
      <c r="O171" s="10"/>
      <c r="P171" s="10"/>
      <c r="Q171" s="10">
        <v>598773</v>
      </c>
      <c r="R171" s="10">
        <f t="shared" si="6"/>
        <v>68129330</v>
      </c>
      <c r="S171" s="11">
        <f t="shared" si="5"/>
        <v>0</v>
      </c>
    </row>
    <row r="172" spans="1:19" x14ac:dyDescent="0.2">
      <c r="A172">
        <v>1864</v>
      </c>
      <c r="B172" s="10">
        <v>66905404</v>
      </c>
      <c r="C172" s="10">
        <v>11015100</v>
      </c>
      <c r="D172" s="10">
        <v>14809484</v>
      </c>
      <c r="E172" s="10">
        <v>19233243</v>
      </c>
      <c r="F172" s="27">
        <v>13819412</v>
      </c>
      <c r="G172" s="33">
        <v>8028165</v>
      </c>
      <c r="H172" s="27">
        <v>19674915</v>
      </c>
      <c r="I172" s="10">
        <v>8028165</v>
      </c>
      <c r="J172" s="10">
        <v>14553000</v>
      </c>
      <c r="K172" s="10">
        <v>3536094</v>
      </c>
      <c r="L172" s="10">
        <v>20580274</v>
      </c>
      <c r="M172" s="10"/>
      <c r="N172" s="10"/>
      <c r="O172" s="10"/>
      <c r="P172" s="10"/>
      <c r="Q172" s="10">
        <v>532956</v>
      </c>
      <c r="R172" s="10">
        <f t="shared" si="6"/>
        <v>66905404</v>
      </c>
      <c r="S172" s="11">
        <f t="shared" si="5"/>
        <v>0</v>
      </c>
    </row>
    <row r="173" spans="1:19" x14ac:dyDescent="0.2">
      <c r="A173">
        <v>1865</v>
      </c>
      <c r="B173" s="10">
        <v>67817389</v>
      </c>
      <c r="C173" s="10">
        <v>11015100</v>
      </c>
      <c r="D173" s="10">
        <v>14658111</v>
      </c>
      <c r="E173" s="10">
        <v>18790280</v>
      </c>
      <c r="F173" s="27">
        <v>14600233</v>
      </c>
      <c r="G173" s="33">
        <v>8753665</v>
      </c>
      <c r="H173" s="27">
        <v>19659520</v>
      </c>
      <c r="I173" s="10">
        <v>8753665</v>
      </c>
      <c r="J173" s="10">
        <v>14553000</v>
      </c>
      <c r="K173" s="10">
        <v>3602497</v>
      </c>
      <c r="L173" s="10">
        <v>20806249</v>
      </c>
      <c r="M173" s="10"/>
      <c r="N173" s="10"/>
      <c r="O173" s="10"/>
      <c r="P173" s="10"/>
      <c r="Q173" s="10">
        <v>442458</v>
      </c>
      <c r="R173" s="10">
        <f t="shared" si="6"/>
        <v>67817389</v>
      </c>
      <c r="S173" s="11">
        <f t="shared" si="5"/>
        <v>0</v>
      </c>
    </row>
    <row r="174" spans="1:19" x14ac:dyDescent="0.2">
      <c r="A174">
        <v>1866</v>
      </c>
      <c r="B174" s="10">
        <v>65039279</v>
      </c>
      <c r="C174" s="10">
        <v>11015100</v>
      </c>
      <c r="D174" s="10">
        <v>13900383</v>
      </c>
      <c r="E174" s="10">
        <v>18812117</v>
      </c>
      <c r="F174" s="27">
        <v>13966574</v>
      </c>
      <c r="G174" s="33">
        <v>7345105</v>
      </c>
      <c r="H174" s="27">
        <v>20768100</v>
      </c>
      <c r="I174" s="10">
        <v>7345105</v>
      </c>
      <c r="J174" s="10">
        <v>14553000</v>
      </c>
      <c r="K174" s="10">
        <v>3775794</v>
      </c>
      <c r="L174" s="10">
        <v>18191094</v>
      </c>
      <c r="M174" s="10"/>
      <c r="N174" s="10"/>
      <c r="O174" s="10"/>
      <c r="P174" s="10"/>
      <c r="Q174" s="10">
        <v>406186</v>
      </c>
      <c r="R174" s="10">
        <f t="shared" si="6"/>
        <v>65039279</v>
      </c>
      <c r="S174" s="11">
        <f t="shared" si="5"/>
        <v>0</v>
      </c>
    </row>
    <row r="175" spans="1:19" x14ac:dyDescent="0.2">
      <c r="A175">
        <v>1867</v>
      </c>
      <c r="B175" s="10">
        <v>76577649</v>
      </c>
      <c r="C175" s="10">
        <v>11015100</v>
      </c>
      <c r="D175" s="10">
        <v>17095968</v>
      </c>
      <c r="E175" s="10">
        <v>18045819</v>
      </c>
      <c r="F175" s="27">
        <v>19390312</v>
      </c>
      <c r="G175" s="33">
        <v>11030450</v>
      </c>
      <c r="H175" s="27">
        <v>22375835</v>
      </c>
      <c r="I175" s="10">
        <v>11030450</v>
      </c>
      <c r="J175" s="10">
        <v>14553000</v>
      </c>
      <c r="K175" s="10">
        <v>3545921</v>
      </c>
      <c r="L175" s="10">
        <v>24581980</v>
      </c>
      <c r="M175" s="10"/>
      <c r="N175" s="10"/>
      <c r="O175" s="10"/>
      <c r="P175" s="10"/>
      <c r="Q175" s="10">
        <v>490463</v>
      </c>
      <c r="R175" s="10">
        <f t="shared" si="6"/>
        <v>76577649</v>
      </c>
      <c r="S175" s="11">
        <f t="shared" si="5"/>
        <v>0</v>
      </c>
    </row>
    <row r="176" spans="1:19" x14ac:dyDescent="0.2">
      <c r="A176">
        <v>1868</v>
      </c>
      <c r="B176" s="10">
        <v>77828023</v>
      </c>
      <c r="C176" s="10">
        <v>11015100</v>
      </c>
      <c r="D176" s="10">
        <v>17252979</v>
      </c>
      <c r="E176" s="10">
        <v>16205515</v>
      </c>
      <c r="F176" s="27">
        <v>21349789</v>
      </c>
      <c r="G176" s="33">
        <v>12004640</v>
      </c>
      <c r="H176" s="27">
        <v>23117850</v>
      </c>
      <c r="I176" s="10">
        <v>12004640</v>
      </c>
      <c r="J176" s="10">
        <v>14553000</v>
      </c>
      <c r="K176" s="10">
        <v>3329030</v>
      </c>
      <c r="L176" s="10">
        <v>24275109</v>
      </c>
      <c r="M176" s="10"/>
      <c r="N176" s="10"/>
      <c r="O176" s="10"/>
      <c r="P176" s="10"/>
      <c r="Q176" s="10">
        <v>548394</v>
      </c>
      <c r="R176" s="10">
        <f t="shared" si="6"/>
        <v>77828023</v>
      </c>
      <c r="S176" s="11">
        <f t="shared" si="5"/>
        <v>0</v>
      </c>
    </row>
    <row r="177" spans="1:19" x14ac:dyDescent="0.2">
      <c r="A177">
        <v>1869</v>
      </c>
      <c r="B177" s="10">
        <v>73044064</v>
      </c>
      <c r="C177" s="10">
        <v>11015100</v>
      </c>
      <c r="D177" s="10">
        <v>18061437</v>
      </c>
      <c r="E177" s="10">
        <v>16308037</v>
      </c>
      <c r="F177" s="27">
        <v>18271215</v>
      </c>
      <c r="G177" s="33">
        <v>9388275</v>
      </c>
      <c r="H177" s="27">
        <v>22795280</v>
      </c>
      <c r="I177" s="10">
        <v>9388275</v>
      </c>
      <c r="J177" s="10">
        <v>14553000</v>
      </c>
      <c r="K177" s="10">
        <v>3350396</v>
      </c>
      <c r="L177" s="10">
        <v>22500047</v>
      </c>
      <c r="M177" s="10"/>
      <c r="N177" s="10"/>
      <c r="O177" s="10"/>
      <c r="P177" s="10"/>
      <c r="Q177" s="10">
        <v>457066</v>
      </c>
      <c r="R177" s="10">
        <f t="shared" si="6"/>
        <v>73044064</v>
      </c>
      <c r="S177" s="11">
        <f t="shared" si="5"/>
        <v>0</v>
      </c>
    </row>
    <row r="178" spans="1:19" x14ac:dyDescent="0.2">
      <c r="A178">
        <v>1870</v>
      </c>
      <c r="B178" s="10">
        <v>78868022</v>
      </c>
      <c r="C178" s="10">
        <v>11015100</v>
      </c>
      <c r="D178" s="10">
        <v>17816214</v>
      </c>
      <c r="E178" s="10">
        <v>18503247</v>
      </c>
      <c r="F178" s="27">
        <v>19889996</v>
      </c>
      <c r="G178" s="33">
        <v>11643465</v>
      </c>
      <c r="H178" s="27">
        <v>22283485</v>
      </c>
      <c r="I178" s="10">
        <v>11643465</v>
      </c>
      <c r="J178" s="10">
        <v>14553000</v>
      </c>
      <c r="K178" s="10">
        <v>3367776</v>
      </c>
      <c r="L178" s="10">
        <v>26569807</v>
      </c>
      <c r="M178" s="10"/>
      <c r="N178" s="10"/>
      <c r="O178" s="10"/>
      <c r="P178" s="10"/>
      <c r="Q178" s="10">
        <v>450489</v>
      </c>
      <c r="R178" s="10">
        <f t="shared" si="6"/>
        <v>78868022</v>
      </c>
      <c r="S178" s="11">
        <f t="shared" si="5"/>
        <v>0</v>
      </c>
    </row>
    <row r="179" spans="1:19" x14ac:dyDescent="0.2">
      <c r="A179">
        <v>1871</v>
      </c>
      <c r="B179" s="10">
        <v>83055900</v>
      </c>
      <c r="C179" s="10">
        <v>11015100</v>
      </c>
      <c r="D179" s="10">
        <v>16899911</v>
      </c>
      <c r="E179" s="10">
        <v>20261146</v>
      </c>
      <c r="F179" s="27">
        <v>21861793</v>
      </c>
      <c r="G179" s="33">
        <v>13017950</v>
      </c>
      <c r="H179" s="27">
        <v>23083050</v>
      </c>
      <c r="I179" s="10">
        <v>13017950</v>
      </c>
      <c r="J179" s="10">
        <v>14553000</v>
      </c>
      <c r="K179" s="10">
        <v>3383727</v>
      </c>
      <c r="L179" s="10">
        <v>28318972</v>
      </c>
      <c r="M179" s="10"/>
      <c r="N179" s="10"/>
      <c r="O179" s="10"/>
      <c r="P179" s="10"/>
      <c r="Q179" s="10">
        <v>699201</v>
      </c>
      <c r="R179" s="10">
        <f t="shared" si="6"/>
        <v>83055900</v>
      </c>
      <c r="S179" s="11">
        <f t="shared" si="5"/>
        <v>0</v>
      </c>
    </row>
    <row r="180" spans="1:19" x14ac:dyDescent="0.2">
      <c r="A180">
        <v>1872</v>
      </c>
      <c r="B180" s="10">
        <v>87310537</v>
      </c>
      <c r="C180" s="10">
        <v>11015100</v>
      </c>
      <c r="D180" s="10">
        <v>17980344</v>
      </c>
      <c r="E180" s="10">
        <v>21191417</v>
      </c>
      <c r="F180" s="27">
        <v>23651316</v>
      </c>
      <c r="G180" s="33">
        <v>13472360</v>
      </c>
      <c r="H180" s="27">
        <v>24381250</v>
      </c>
      <c r="I180" s="10">
        <v>13472360</v>
      </c>
      <c r="J180" s="10">
        <v>14553000</v>
      </c>
      <c r="K180" s="10">
        <v>3402445</v>
      </c>
      <c r="L180" s="10">
        <v>31138352</v>
      </c>
      <c r="M180" s="10"/>
      <c r="N180" s="10"/>
      <c r="O180" s="10"/>
      <c r="P180" s="10"/>
      <c r="Q180" s="10">
        <v>363130</v>
      </c>
      <c r="R180" s="10">
        <f t="shared" si="6"/>
        <v>87310537</v>
      </c>
      <c r="S180" s="11">
        <f t="shared" si="5"/>
        <v>0</v>
      </c>
    </row>
    <row r="181" spans="1:19" x14ac:dyDescent="0.2">
      <c r="A181">
        <v>1873</v>
      </c>
      <c r="B181" s="10">
        <v>90346661</v>
      </c>
      <c r="C181" s="10">
        <v>11015100</v>
      </c>
      <c r="D181" s="10">
        <v>17367203</v>
      </c>
      <c r="E181" s="10">
        <v>21962601</v>
      </c>
      <c r="F181" s="27">
        <v>25224687</v>
      </c>
      <c r="G181" s="33">
        <v>14777070</v>
      </c>
      <c r="H181" s="27">
        <v>24532690</v>
      </c>
      <c r="I181" s="10">
        <v>14777070</v>
      </c>
      <c r="J181" s="10">
        <v>14553000</v>
      </c>
      <c r="K181" s="10">
        <v>3523885</v>
      </c>
      <c r="L181" s="10">
        <v>32621254</v>
      </c>
      <c r="M181" s="10"/>
      <c r="N181" s="10"/>
      <c r="O181" s="10"/>
      <c r="P181" s="10"/>
      <c r="Q181" s="10">
        <v>338762</v>
      </c>
      <c r="R181" s="10">
        <f t="shared" si="6"/>
        <v>90346661</v>
      </c>
      <c r="S181" s="11">
        <f t="shared" si="5"/>
        <v>0</v>
      </c>
    </row>
    <row r="182" spans="1:19" x14ac:dyDescent="0.2">
      <c r="A182">
        <v>1874</v>
      </c>
      <c r="B182" s="10">
        <v>81970124</v>
      </c>
      <c r="C182" s="10">
        <v>11015100</v>
      </c>
      <c r="D182" s="10">
        <v>17881507</v>
      </c>
      <c r="E182" s="10">
        <v>17682576</v>
      </c>
      <c r="F182" s="27">
        <v>22967936</v>
      </c>
      <c r="G182" s="33">
        <v>12423005</v>
      </c>
      <c r="H182" s="27">
        <v>24817790</v>
      </c>
      <c r="I182" s="10">
        <v>12423005</v>
      </c>
      <c r="J182" s="10">
        <v>14553000</v>
      </c>
      <c r="K182" s="10">
        <v>3427910</v>
      </c>
      <c r="L182" s="10">
        <v>26362488</v>
      </c>
      <c r="M182" s="10"/>
      <c r="N182" s="10"/>
      <c r="O182" s="10"/>
      <c r="P182" s="10"/>
      <c r="Q182" s="10">
        <v>385931</v>
      </c>
      <c r="R182" s="10">
        <f t="shared" si="6"/>
        <v>81970124</v>
      </c>
      <c r="S182" s="11">
        <f t="shared" si="5"/>
        <v>0</v>
      </c>
    </row>
    <row r="183" spans="1:19" x14ac:dyDescent="0.2">
      <c r="A183">
        <v>1875</v>
      </c>
      <c r="B183" s="10">
        <v>77673919</v>
      </c>
      <c r="C183" s="10">
        <v>11015100</v>
      </c>
      <c r="D183" s="10">
        <v>17588684</v>
      </c>
      <c r="E183" s="10">
        <v>18185042</v>
      </c>
      <c r="F183" s="27">
        <v>21064688</v>
      </c>
      <c r="G183" s="33">
        <v>9820405</v>
      </c>
      <c r="H183" s="27">
        <v>25377365</v>
      </c>
      <c r="I183" s="10">
        <v>9820405</v>
      </c>
      <c r="J183" s="10">
        <v>14553000</v>
      </c>
      <c r="K183" s="10">
        <v>3384534</v>
      </c>
      <c r="L183" s="10">
        <v>24235412</v>
      </c>
      <c r="M183" s="10"/>
      <c r="N183" s="10"/>
      <c r="O183" s="10"/>
      <c r="P183" s="10"/>
      <c r="Q183" s="10">
        <v>303203</v>
      </c>
      <c r="R183" s="10">
        <f t="shared" si="6"/>
        <v>77673919</v>
      </c>
      <c r="S183" s="11">
        <f t="shared" si="5"/>
        <v>0</v>
      </c>
    </row>
    <row r="184" spans="1:19" x14ac:dyDescent="0.2">
      <c r="A184">
        <v>1876</v>
      </c>
      <c r="B184" s="10">
        <v>82407581</v>
      </c>
      <c r="C184" s="10">
        <v>11015100</v>
      </c>
      <c r="D184" s="10">
        <v>17870814</v>
      </c>
      <c r="E184" s="10">
        <v>19461497</v>
      </c>
      <c r="F184" s="27">
        <v>23062580</v>
      </c>
      <c r="G184" s="33">
        <v>10997590</v>
      </c>
      <c r="H184" s="27">
        <v>26196835</v>
      </c>
      <c r="I184" s="10">
        <v>10997590</v>
      </c>
      <c r="J184" s="10">
        <v>14553000</v>
      </c>
      <c r="K184" s="10">
        <v>3390681</v>
      </c>
      <c r="L184" s="10">
        <v>26988830</v>
      </c>
      <c r="M184" s="10"/>
      <c r="N184" s="10"/>
      <c r="O184" s="10"/>
      <c r="P184" s="10"/>
      <c r="Q184" s="10">
        <v>280645</v>
      </c>
      <c r="R184" s="10">
        <f t="shared" si="6"/>
        <v>82407581</v>
      </c>
      <c r="S184" s="11">
        <f t="shared" si="5"/>
        <v>0</v>
      </c>
    </row>
    <row r="185" spans="1:19" x14ac:dyDescent="0.2">
      <c r="A185">
        <v>1877</v>
      </c>
      <c r="B185" s="10">
        <v>90812590</v>
      </c>
      <c r="C185" s="10">
        <v>11015100</v>
      </c>
      <c r="D185" s="10">
        <v>20011076</v>
      </c>
      <c r="E185" s="10">
        <v>19071302</v>
      </c>
      <c r="F185" s="27">
        <v>26921427</v>
      </c>
      <c r="G185" s="33">
        <v>13793685</v>
      </c>
      <c r="H185" s="27">
        <v>27216605</v>
      </c>
      <c r="I185" s="10">
        <v>13793685</v>
      </c>
      <c r="J185" s="10">
        <v>14553000</v>
      </c>
      <c r="K185" s="10">
        <v>3735804</v>
      </c>
      <c r="L185" s="10">
        <v>31254702</v>
      </c>
      <c r="M185" s="10"/>
      <c r="N185" s="10"/>
      <c r="O185" s="10"/>
      <c r="P185" s="10"/>
      <c r="Q185" s="10">
        <v>258794</v>
      </c>
      <c r="R185" s="10">
        <f t="shared" si="6"/>
        <v>90812590</v>
      </c>
      <c r="S185" s="11">
        <f t="shared" si="5"/>
        <v>0</v>
      </c>
    </row>
    <row r="186" spans="1:19" x14ac:dyDescent="0.2">
      <c r="A186">
        <v>1878</v>
      </c>
      <c r="B186" s="10">
        <v>86736416</v>
      </c>
      <c r="C186" s="10">
        <v>11015100</v>
      </c>
      <c r="D186" s="10">
        <v>19166513</v>
      </c>
      <c r="E186" s="10">
        <v>20316467</v>
      </c>
      <c r="F186" s="27">
        <v>24447346</v>
      </c>
      <c r="G186" s="33">
        <v>11790990</v>
      </c>
      <c r="H186" s="27">
        <v>26529445</v>
      </c>
      <c r="I186" s="10">
        <v>11790990</v>
      </c>
      <c r="J186" s="10">
        <v>14553000</v>
      </c>
      <c r="K186" s="10">
        <v>3399383</v>
      </c>
      <c r="L186" s="10">
        <v>30216010</v>
      </c>
      <c r="M186" s="10"/>
      <c r="N186" s="10"/>
      <c r="O186" s="10"/>
      <c r="P186" s="10"/>
      <c r="Q186" s="10">
        <v>247588</v>
      </c>
      <c r="R186" s="10">
        <f t="shared" si="6"/>
        <v>86736416</v>
      </c>
      <c r="S186" s="11">
        <f t="shared" si="5"/>
        <v>0</v>
      </c>
    </row>
    <row r="187" spans="1:19" x14ac:dyDescent="0.2">
      <c r="A187">
        <v>1879</v>
      </c>
      <c r="B187" s="10">
        <v>101085364</v>
      </c>
      <c r="C187" s="10">
        <v>11015100</v>
      </c>
      <c r="D187" s="10">
        <v>18673428</v>
      </c>
      <c r="E187" s="10">
        <v>22766474</v>
      </c>
      <c r="F187" s="27">
        <v>32140932</v>
      </c>
      <c r="G187" s="33">
        <v>16489430</v>
      </c>
      <c r="H187" s="27">
        <v>29384465</v>
      </c>
      <c r="I187" s="10">
        <v>16489430</v>
      </c>
      <c r="J187" s="10">
        <v>14553000</v>
      </c>
      <c r="K187" s="10">
        <v>3597752</v>
      </c>
      <c r="L187" s="10">
        <v>36796386</v>
      </c>
      <c r="M187" s="10"/>
      <c r="N187" s="10"/>
      <c r="O187" s="10"/>
      <c r="P187" s="10"/>
      <c r="Q187" s="10">
        <v>264331</v>
      </c>
      <c r="R187" s="10">
        <f t="shared" si="6"/>
        <v>101085364</v>
      </c>
      <c r="S187" s="11">
        <f t="shared" si="5"/>
        <v>0</v>
      </c>
    </row>
    <row r="188" spans="1:19" x14ac:dyDescent="0.2">
      <c r="A188">
        <v>1880</v>
      </c>
      <c r="B188" s="10">
        <v>94069743</v>
      </c>
      <c r="C188" s="10">
        <v>11015100</v>
      </c>
      <c r="D188" s="10">
        <v>20467893</v>
      </c>
      <c r="E188" s="10">
        <v>18423968</v>
      </c>
      <c r="F188" s="27">
        <v>28383282</v>
      </c>
      <c r="G188" s="33">
        <v>15779500</v>
      </c>
      <c r="H188" s="27">
        <v>26305410</v>
      </c>
      <c r="I188" s="10">
        <v>15779500</v>
      </c>
      <c r="J188" s="10">
        <v>14553000</v>
      </c>
      <c r="K188" s="10">
        <v>3365771</v>
      </c>
      <c r="L188" s="10">
        <v>33808763</v>
      </c>
      <c r="M188" s="10"/>
      <c r="N188" s="10"/>
      <c r="O188" s="10"/>
      <c r="P188" s="10"/>
      <c r="Q188" s="10">
        <v>257299</v>
      </c>
      <c r="R188" s="10">
        <f t="shared" si="6"/>
        <v>94069743</v>
      </c>
      <c r="S188" s="11">
        <f t="shared" si="5"/>
        <v>0</v>
      </c>
    </row>
    <row r="189" spans="1:19" x14ac:dyDescent="0.2">
      <c r="A189">
        <v>1881</v>
      </c>
      <c r="B189" s="10">
        <v>94315496</v>
      </c>
      <c r="C189" s="10">
        <v>11015100</v>
      </c>
      <c r="D189" s="10">
        <v>18816708</v>
      </c>
      <c r="E189" s="10">
        <v>20681280</v>
      </c>
      <c r="F189" s="27">
        <v>27678783</v>
      </c>
      <c r="G189" s="33">
        <v>16123625</v>
      </c>
      <c r="H189" s="27">
        <v>25259150</v>
      </c>
      <c r="I189" s="10">
        <v>16123625</v>
      </c>
      <c r="J189" s="10">
        <v>14553000</v>
      </c>
      <c r="K189" s="10">
        <v>3391355</v>
      </c>
      <c r="L189" s="10">
        <v>34770621</v>
      </c>
      <c r="M189" s="10"/>
      <c r="N189" s="10"/>
      <c r="O189" s="10"/>
      <c r="P189" s="10"/>
      <c r="Q189" s="10">
        <v>217745</v>
      </c>
      <c r="R189" s="10">
        <f t="shared" si="6"/>
        <v>94315496</v>
      </c>
      <c r="S189" s="11">
        <f t="shared" si="5"/>
        <v>0</v>
      </c>
    </row>
    <row r="190" spans="1:19" x14ac:dyDescent="0.2">
      <c r="A190">
        <v>1882</v>
      </c>
      <c r="B190" s="10">
        <v>86075781</v>
      </c>
      <c r="C190" s="10">
        <v>11015100</v>
      </c>
      <c r="D190" s="10">
        <v>17865243</v>
      </c>
      <c r="E190" s="10">
        <v>24651558</v>
      </c>
      <c r="F190" s="27">
        <v>21200220</v>
      </c>
      <c r="G190" s="33">
        <v>11343660</v>
      </c>
      <c r="H190" s="27">
        <v>24532660</v>
      </c>
      <c r="I190" s="10">
        <v>11343660</v>
      </c>
      <c r="J190" s="10">
        <v>14553000</v>
      </c>
      <c r="K190" s="10">
        <v>3450517</v>
      </c>
      <c r="L190" s="10">
        <v>31980273</v>
      </c>
      <c r="M190" s="10"/>
      <c r="N190" s="10"/>
      <c r="O190" s="10"/>
      <c r="P190" s="10"/>
      <c r="Q190" s="10">
        <v>215671</v>
      </c>
      <c r="R190" s="10">
        <f t="shared" si="6"/>
        <v>86075781</v>
      </c>
      <c r="S190" s="11">
        <f t="shared" si="5"/>
        <v>0</v>
      </c>
    </row>
    <row r="191" spans="1:19" x14ac:dyDescent="0.2">
      <c r="A191">
        <v>1883</v>
      </c>
      <c r="B191" s="10">
        <v>89011208</v>
      </c>
      <c r="C191" s="10">
        <v>11015100</v>
      </c>
      <c r="D191" s="10">
        <v>17118272</v>
      </c>
      <c r="E191" s="10">
        <v>24563519</v>
      </c>
      <c r="F191" s="27">
        <v>23142567</v>
      </c>
      <c r="G191" s="33">
        <v>13171750</v>
      </c>
      <c r="H191" s="27">
        <v>24835615</v>
      </c>
      <c r="I191" s="10">
        <v>13171750</v>
      </c>
      <c r="J191" s="10">
        <v>14553000</v>
      </c>
      <c r="K191" s="10">
        <v>3770042</v>
      </c>
      <c r="L191" s="10">
        <v>32509795</v>
      </c>
      <c r="M191" s="10"/>
      <c r="N191" s="10"/>
      <c r="O191" s="10"/>
      <c r="P191" s="10"/>
      <c r="Q191" s="10">
        <v>171006</v>
      </c>
      <c r="R191" s="10">
        <f t="shared" si="6"/>
        <v>89011208</v>
      </c>
      <c r="S191" s="11">
        <f t="shared" si="5"/>
        <v>0</v>
      </c>
    </row>
    <row r="192" spans="1:19" x14ac:dyDescent="0.2">
      <c r="A192">
        <v>1884</v>
      </c>
      <c r="B192" s="10">
        <v>89542070</v>
      </c>
      <c r="C192" s="10">
        <v>11015100</v>
      </c>
      <c r="D192" s="10">
        <v>18187963</v>
      </c>
      <c r="E192" s="10">
        <v>24812634</v>
      </c>
      <c r="F192" s="27">
        <v>22495913</v>
      </c>
      <c r="G192" s="33">
        <v>13030460</v>
      </c>
      <c r="H192" s="27">
        <v>24180600</v>
      </c>
      <c r="I192" s="10">
        <v>13030460</v>
      </c>
      <c r="J192" s="10">
        <v>14553000</v>
      </c>
      <c r="K192" s="10">
        <v>3356333</v>
      </c>
      <c r="L192" s="10">
        <v>34270120</v>
      </c>
      <c r="M192" s="10"/>
      <c r="N192" s="10"/>
      <c r="O192" s="10"/>
      <c r="P192" s="10"/>
      <c r="Q192" s="10">
        <v>151557</v>
      </c>
      <c r="R192" s="10">
        <f t="shared" si="6"/>
        <v>89542070</v>
      </c>
      <c r="S192" s="11">
        <f t="shared" si="5"/>
        <v>0</v>
      </c>
    </row>
    <row r="193" spans="1:19" x14ac:dyDescent="0.2">
      <c r="A193">
        <v>1885</v>
      </c>
      <c r="B193" s="10">
        <v>92162662</v>
      </c>
      <c r="C193" s="10">
        <v>11015100</v>
      </c>
      <c r="D193" s="10">
        <v>18786701</v>
      </c>
      <c r="E193" s="10">
        <v>22749458</v>
      </c>
      <c r="F193" s="27">
        <v>24218333</v>
      </c>
      <c r="G193" s="33">
        <v>15393070</v>
      </c>
      <c r="H193" s="27">
        <v>23418840</v>
      </c>
      <c r="I193" s="10">
        <v>15393070</v>
      </c>
      <c r="J193" s="10">
        <v>14553000</v>
      </c>
      <c r="K193" s="10">
        <v>3458725</v>
      </c>
      <c r="L193" s="10">
        <v>35188460</v>
      </c>
      <c r="M193" s="10"/>
      <c r="N193" s="10"/>
      <c r="O193" s="10"/>
      <c r="P193" s="10"/>
      <c r="Q193" s="10">
        <v>150567</v>
      </c>
      <c r="R193" s="10">
        <f t="shared" si="6"/>
        <v>92162662</v>
      </c>
      <c r="S193" s="11">
        <f t="shared" si="5"/>
        <v>0</v>
      </c>
    </row>
    <row r="194" spans="1:19" x14ac:dyDescent="0.2">
      <c r="A194">
        <v>1886</v>
      </c>
      <c r="B194" s="10">
        <v>86623619</v>
      </c>
      <c r="C194" s="10">
        <v>11015100</v>
      </c>
      <c r="D194" s="10">
        <v>18504585</v>
      </c>
      <c r="E194" s="10">
        <v>19952744</v>
      </c>
      <c r="F194" s="27">
        <v>22991670</v>
      </c>
      <c r="G194" s="33">
        <v>14159520</v>
      </c>
      <c r="H194" s="27">
        <v>23441560</v>
      </c>
      <c r="I194" s="10">
        <v>14159520</v>
      </c>
      <c r="J194" s="10">
        <v>14553000</v>
      </c>
      <c r="K194" s="10">
        <v>3400029</v>
      </c>
      <c r="L194" s="10">
        <v>30860428</v>
      </c>
      <c r="M194" s="10"/>
      <c r="N194" s="10"/>
      <c r="O194" s="10"/>
      <c r="P194" s="10"/>
      <c r="Q194" s="10">
        <v>209082</v>
      </c>
      <c r="R194" s="10">
        <f t="shared" si="6"/>
        <v>86623619</v>
      </c>
      <c r="S194" s="11">
        <f t="shared" si="5"/>
        <v>0</v>
      </c>
    </row>
    <row r="195" spans="1:19" x14ac:dyDescent="0.2">
      <c r="A195">
        <v>1887</v>
      </c>
      <c r="B195" s="10">
        <v>86496617</v>
      </c>
      <c r="C195" s="10">
        <v>11015100</v>
      </c>
      <c r="D195" s="10">
        <v>17864682</v>
      </c>
      <c r="E195" s="10">
        <v>20347222</v>
      </c>
      <c r="F195" s="27">
        <v>23076843</v>
      </c>
      <c r="G195" s="33">
        <v>14192770</v>
      </c>
      <c r="H195" s="27">
        <v>23245785</v>
      </c>
      <c r="I195" s="10">
        <v>14192770</v>
      </c>
      <c r="J195" s="10">
        <v>14553000</v>
      </c>
      <c r="K195" s="10">
        <v>3438119</v>
      </c>
      <c r="L195" s="10">
        <v>30902830</v>
      </c>
      <c r="M195" s="10"/>
      <c r="N195" s="10"/>
      <c r="O195" s="10"/>
      <c r="P195" s="10"/>
      <c r="Q195" s="10">
        <v>164113</v>
      </c>
      <c r="R195" s="10">
        <f t="shared" si="6"/>
        <v>86496617</v>
      </c>
      <c r="S195" s="11">
        <f t="shared" si="5"/>
        <v>0</v>
      </c>
    </row>
    <row r="196" spans="1:19" x14ac:dyDescent="0.2">
      <c r="A196">
        <v>1888</v>
      </c>
      <c r="B196" s="10">
        <v>90877197</v>
      </c>
      <c r="C196" s="10">
        <v>11015100</v>
      </c>
      <c r="D196" s="10">
        <v>21430132</v>
      </c>
      <c r="E196" s="10">
        <v>21415943</v>
      </c>
      <c r="F196" s="27">
        <v>22770757</v>
      </c>
      <c r="G196" s="33">
        <v>14245265</v>
      </c>
      <c r="H196" s="27">
        <v>23183670</v>
      </c>
      <c r="I196" s="10">
        <v>14245265</v>
      </c>
      <c r="J196" s="10">
        <v>14553000</v>
      </c>
      <c r="K196" s="10">
        <v>3741525</v>
      </c>
      <c r="L196" s="10">
        <v>34975887</v>
      </c>
      <c r="M196" s="10"/>
      <c r="N196" s="10"/>
      <c r="O196" s="10"/>
      <c r="P196" s="10"/>
      <c r="Q196" s="10">
        <v>177850</v>
      </c>
      <c r="R196" s="10">
        <f t="shared" si="6"/>
        <v>90877197</v>
      </c>
      <c r="S196" s="11">
        <f t="shared" ref="S196:S259" si="7">R196-SUM(C196:G196)</f>
        <v>0</v>
      </c>
    </row>
    <row r="197" spans="1:19" x14ac:dyDescent="0.2">
      <c r="A197">
        <v>1889</v>
      </c>
      <c r="B197" s="10">
        <v>89052942</v>
      </c>
      <c r="C197" s="10">
        <v>11015100</v>
      </c>
      <c r="D197" s="10">
        <v>19684761</v>
      </c>
      <c r="E197" s="10">
        <v>22782259</v>
      </c>
      <c r="F197" s="27">
        <v>21727822</v>
      </c>
      <c r="G197" s="33">
        <v>13843000</v>
      </c>
      <c r="H197" s="27">
        <v>23042465</v>
      </c>
      <c r="I197" s="10">
        <v>13843000</v>
      </c>
      <c r="J197" s="10">
        <v>14553000</v>
      </c>
      <c r="K197" s="10">
        <v>3459553</v>
      </c>
      <c r="L197" s="10">
        <v>33964484</v>
      </c>
      <c r="M197" s="10"/>
      <c r="N197" s="10"/>
      <c r="O197" s="10"/>
      <c r="P197" s="10"/>
      <c r="Q197" s="10">
        <v>190440</v>
      </c>
      <c r="R197" s="10">
        <f t="shared" si="6"/>
        <v>89052942</v>
      </c>
      <c r="S197" s="11">
        <f t="shared" si="7"/>
        <v>0</v>
      </c>
    </row>
    <row r="198" spans="1:19" x14ac:dyDescent="0.2">
      <c r="A198">
        <v>1890</v>
      </c>
      <c r="B198" s="10">
        <v>92441807</v>
      </c>
      <c r="C198" s="10">
        <v>11015100</v>
      </c>
      <c r="D198" s="10">
        <v>19198494</v>
      </c>
      <c r="E198" s="10">
        <v>22970519</v>
      </c>
      <c r="F198" s="27">
        <v>23436464</v>
      </c>
      <c r="G198" s="33">
        <v>15821230</v>
      </c>
      <c r="H198" s="27">
        <v>23069860</v>
      </c>
      <c r="I198" s="10">
        <v>15821230</v>
      </c>
      <c r="J198" s="10">
        <v>14553000</v>
      </c>
      <c r="K198" s="10">
        <v>3468514</v>
      </c>
      <c r="L198" s="10">
        <v>35346915</v>
      </c>
      <c r="M198" s="10"/>
      <c r="N198" s="10"/>
      <c r="O198" s="10"/>
      <c r="P198" s="10"/>
      <c r="Q198" s="10">
        <v>182288</v>
      </c>
      <c r="R198" s="10">
        <f t="shared" si="6"/>
        <v>92441807</v>
      </c>
      <c r="S198" s="11">
        <f t="shared" si="7"/>
        <v>0</v>
      </c>
    </row>
    <row r="199" spans="1:19" x14ac:dyDescent="0.2">
      <c r="A199">
        <v>1891</v>
      </c>
      <c r="B199" s="10">
        <v>98501643</v>
      </c>
      <c r="C199" s="10">
        <v>11015100</v>
      </c>
      <c r="D199" s="10">
        <v>17870131</v>
      </c>
      <c r="E199" s="10">
        <v>31191298</v>
      </c>
      <c r="F199" s="27">
        <v>23313544</v>
      </c>
      <c r="G199" s="33">
        <v>15111570</v>
      </c>
      <c r="H199" s="27">
        <v>23615300</v>
      </c>
      <c r="I199" s="10">
        <v>15111570</v>
      </c>
      <c r="J199" s="10">
        <v>14553000</v>
      </c>
      <c r="K199" s="10">
        <v>3517580</v>
      </c>
      <c r="L199" s="10">
        <v>41497851</v>
      </c>
      <c r="M199" s="10"/>
      <c r="N199" s="10"/>
      <c r="O199" s="10"/>
      <c r="P199" s="10"/>
      <c r="Q199" s="10">
        <v>206342</v>
      </c>
      <c r="R199" s="10">
        <f t="shared" si="6"/>
        <v>98501643</v>
      </c>
      <c r="S199" s="11">
        <f t="shared" si="7"/>
        <v>0</v>
      </c>
    </row>
    <row r="200" spans="1:19" x14ac:dyDescent="0.2">
      <c r="A200">
        <v>1892</v>
      </c>
      <c r="B200" s="10">
        <v>96040841</v>
      </c>
      <c r="C200" s="10">
        <v>11015100</v>
      </c>
      <c r="D200" s="10">
        <v>15941097</v>
      </c>
      <c r="E200" s="10">
        <v>28759815</v>
      </c>
      <c r="F200" s="27">
        <v>24860314</v>
      </c>
      <c r="G200" s="33">
        <v>15464515</v>
      </c>
      <c r="H200" s="27">
        <v>24590555</v>
      </c>
      <c r="I200" s="10">
        <v>15464515</v>
      </c>
      <c r="J200" s="10">
        <v>14553000</v>
      </c>
      <c r="K200" s="10">
        <v>3480332</v>
      </c>
      <c r="L200" s="10">
        <v>37780781</v>
      </c>
      <c r="M200" s="10"/>
      <c r="N200" s="10"/>
      <c r="O200" s="10"/>
      <c r="P200" s="10"/>
      <c r="Q200" s="10">
        <v>171658</v>
      </c>
      <c r="R200" s="10">
        <f t="shared" si="6"/>
        <v>96040841</v>
      </c>
      <c r="S200" s="11">
        <f t="shared" si="7"/>
        <v>0</v>
      </c>
    </row>
    <row r="201" spans="1:19" x14ac:dyDescent="0.2">
      <c r="A201">
        <v>1893</v>
      </c>
      <c r="B201" s="10">
        <v>97377102</v>
      </c>
      <c r="C201" s="10">
        <v>11015100</v>
      </c>
      <c r="D201" s="10">
        <v>16662152</v>
      </c>
      <c r="E201" s="10">
        <v>25023336</v>
      </c>
      <c r="F201" s="27">
        <v>27237504</v>
      </c>
      <c r="G201" s="33">
        <v>17439010</v>
      </c>
      <c r="H201" s="27">
        <v>24511490</v>
      </c>
      <c r="I201" s="10">
        <v>17439010</v>
      </c>
      <c r="J201" s="10">
        <v>14553000</v>
      </c>
      <c r="K201" s="10">
        <v>3497567</v>
      </c>
      <c r="L201" s="10">
        <v>37181461</v>
      </c>
      <c r="M201" s="10"/>
      <c r="N201" s="10"/>
      <c r="O201" s="10"/>
      <c r="P201" s="10"/>
      <c r="Q201" s="10">
        <v>194574</v>
      </c>
      <c r="R201" s="10">
        <f t="shared" si="6"/>
        <v>97377102</v>
      </c>
      <c r="S201" s="11">
        <f t="shared" si="7"/>
        <v>0</v>
      </c>
    </row>
    <row r="202" spans="1:19" x14ac:dyDescent="0.2">
      <c r="A202">
        <v>1894</v>
      </c>
      <c r="B202" s="10">
        <v>102396251</v>
      </c>
      <c r="C202" s="10">
        <v>11015100</v>
      </c>
      <c r="D202" s="10">
        <v>14723483</v>
      </c>
      <c r="E202" s="10">
        <v>26525879</v>
      </c>
      <c r="F202" s="27">
        <v>30030524</v>
      </c>
      <c r="G202" s="33">
        <v>20101265</v>
      </c>
      <c r="H202" s="27">
        <v>24308400</v>
      </c>
      <c r="I202" s="10">
        <v>20101265</v>
      </c>
      <c r="J202" s="10">
        <v>14553000</v>
      </c>
      <c r="K202" s="10">
        <v>3666621</v>
      </c>
      <c r="L202" s="10">
        <v>39604585</v>
      </c>
      <c r="M202" s="10"/>
      <c r="N202" s="10"/>
      <c r="O202" s="10"/>
      <c r="P202" s="10"/>
      <c r="Q202" s="10">
        <v>162380</v>
      </c>
      <c r="R202" s="10">
        <f t="shared" si="6"/>
        <v>102396251</v>
      </c>
      <c r="S202" s="11">
        <f t="shared" si="7"/>
        <v>0</v>
      </c>
    </row>
    <row r="203" spans="1:19" x14ac:dyDescent="0.2">
      <c r="A203">
        <v>1895</v>
      </c>
      <c r="B203" s="10">
        <v>111535229</v>
      </c>
      <c r="C203" s="10">
        <v>11015100</v>
      </c>
      <c r="D203" s="10">
        <v>18263388</v>
      </c>
      <c r="E203" s="10">
        <v>18774603</v>
      </c>
      <c r="F203" s="27">
        <v>37084603</v>
      </c>
      <c r="G203" s="33">
        <v>26397535</v>
      </c>
      <c r="H203" s="27">
        <v>24794165</v>
      </c>
      <c r="I203" s="10">
        <v>26397535</v>
      </c>
      <c r="J203" s="10">
        <v>14553000</v>
      </c>
      <c r="K203" s="10">
        <v>3417264</v>
      </c>
      <c r="L203" s="10">
        <v>42251492</v>
      </c>
      <c r="M203" s="10"/>
      <c r="N203" s="10"/>
      <c r="O203" s="10"/>
      <c r="P203" s="10"/>
      <c r="Q203" s="10">
        <v>121773</v>
      </c>
      <c r="R203" s="10">
        <f t="shared" si="6"/>
        <v>111535229</v>
      </c>
      <c r="S203" s="11">
        <f t="shared" si="7"/>
        <v>0</v>
      </c>
    </row>
    <row r="204" spans="1:19" x14ac:dyDescent="0.2">
      <c r="A204">
        <v>1896</v>
      </c>
      <c r="B204" s="10">
        <v>146035039</v>
      </c>
      <c r="C204" s="10">
        <v>11015100</v>
      </c>
      <c r="D204" s="10">
        <v>20354228</v>
      </c>
      <c r="E204" s="10">
        <v>27061603</v>
      </c>
      <c r="F204" s="27">
        <v>49116013</v>
      </c>
      <c r="G204" s="33">
        <v>38488095</v>
      </c>
      <c r="H204" s="27">
        <v>24919335</v>
      </c>
      <c r="I204" s="10">
        <v>38488095</v>
      </c>
      <c r="J204" s="10">
        <v>14553000</v>
      </c>
      <c r="K204" s="10">
        <v>3397001</v>
      </c>
      <c r="L204" s="10">
        <v>64522966</v>
      </c>
      <c r="M204" s="10"/>
      <c r="N204" s="10"/>
      <c r="O204" s="10"/>
      <c r="P204" s="10"/>
      <c r="Q204" s="10">
        <v>154642</v>
      </c>
      <c r="R204" s="10">
        <f t="shared" si="6"/>
        <v>146035039</v>
      </c>
      <c r="S204" s="11">
        <f t="shared" si="7"/>
        <v>0</v>
      </c>
    </row>
    <row r="205" spans="1:19" x14ac:dyDescent="0.2">
      <c r="A205">
        <v>1897</v>
      </c>
      <c r="B205" s="10">
        <v>128069694</v>
      </c>
      <c r="C205" s="10">
        <v>11015100</v>
      </c>
      <c r="D205" s="10">
        <v>20873758</v>
      </c>
      <c r="E205" s="10">
        <v>29401361</v>
      </c>
      <c r="F205" s="27">
        <v>39029270</v>
      </c>
      <c r="G205" s="33">
        <v>27750205</v>
      </c>
      <c r="H205" s="27">
        <v>25563940</v>
      </c>
      <c r="I205" s="10">
        <v>27750205</v>
      </c>
      <c r="J205" s="10">
        <v>14553000</v>
      </c>
      <c r="K205" s="10">
        <v>3532991</v>
      </c>
      <c r="L205" s="10">
        <v>56517099</v>
      </c>
      <c r="M205" s="10"/>
      <c r="N205" s="10"/>
      <c r="O205" s="10"/>
      <c r="P205" s="10"/>
      <c r="Q205" s="10">
        <v>152459</v>
      </c>
      <c r="R205" s="10">
        <f t="shared" si="6"/>
        <v>128069694</v>
      </c>
      <c r="S205" s="11">
        <f t="shared" si="7"/>
        <v>0</v>
      </c>
    </row>
    <row r="206" spans="1:19" x14ac:dyDescent="0.2">
      <c r="A206">
        <v>1898</v>
      </c>
      <c r="B206" s="10">
        <v>121895471</v>
      </c>
      <c r="C206" s="10">
        <v>11015100</v>
      </c>
      <c r="D206" s="10">
        <v>19779465</v>
      </c>
      <c r="E206" s="10">
        <v>35046076</v>
      </c>
      <c r="F206" s="27">
        <v>34037215</v>
      </c>
      <c r="G206" s="33">
        <v>22017615</v>
      </c>
      <c r="H206" s="27">
        <v>26353465</v>
      </c>
      <c r="I206" s="10">
        <v>22017615</v>
      </c>
      <c r="J206" s="10">
        <v>14553000</v>
      </c>
      <c r="K206" s="10">
        <v>3482523</v>
      </c>
      <c r="L206" s="10">
        <v>55357283</v>
      </c>
      <c r="M206" s="10"/>
      <c r="N206" s="10"/>
      <c r="O206" s="10"/>
      <c r="P206" s="10"/>
      <c r="Q206" s="10">
        <v>131585</v>
      </c>
      <c r="R206" s="10">
        <f t="shared" si="6"/>
        <v>121895471</v>
      </c>
      <c r="S206" s="11">
        <f t="shared" si="7"/>
        <v>0</v>
      </c>
    </row>
    <row r="207" spans="1:19" x14ac:dyDescent="0.2">
      <c r="A207">
        <v>1899</v>
      </c>
      <c r="B207" s="10">
        <v>120392937</v>
      </c>
      <c r="C207" s="10">
        <v>11015100</v>
      </c>
      <c r="D207" s="10">
        <v>19218074</v>
      </c>
      <c r="E207" s="10">
        <v>33583887</v>
      </c>
      <c r="F207" s="27">
        <v>34062851</v>
      </c>
      <c r="G207" s="33">
        <v>22513025</v>
      </c>
      <c r="H207" s="27">
        <v>26225355</v>
      </c>
      <c r="I207" s="10">
        <v>22513025</v>
      </c>
      <c r="J207" s="10">
        <v>14553000</v>
      </c>
      <c r="K207" s="10">
        <v>3512128</v>
      </c>
      <c r="L207" s="10">
        <v>53454880</v>
      </c>
      <c r="M207" s="10"/>
      <c r="N207" s="10"/>
      <c r="O207" s="10"/>
      <c r="P207" s="10"/>
      <c r="Q207" s="10">
        <v>134549</v>
      </c>
      <c r="R207" s="10">
        <f t="shared" si="6"/>
        <v>120392937</v>
      </c>
      <c r="S207" s="11">
        <f t="shared" si="7"/>
        <v>0</v>
      </c>
    </row>
    <row r="208" spans="1:19" x14ac:dyDescent="0.2">
      <c r="A208">
        <v>1900</v>
      </c>
      <c r="B208" s="10">
        <v>125031544</v>
      </c>
      <c r="C208" s="10">
        <v>11015100</v>
      </c>
      <c r="D208" s="10">
        <v>23838325</v>
      </c>
      <c r="E208" s="10">
        <v>31617338</v>
      </c>
      <c r="F208" s="27">
        <v>35972051</v>
      </c>
      <c r="G208" s="33">
        <v>22588730</v>
      </c>
      <c r="H208" s="27">
        <v>28437985</v>
      </c>
      <c r="I208" s="10">
        <v>22588730</v>
      </c>
      <c r="J208" s="10">
        <v>14553000</v>
      </c>
      <c r="K208" s="10">
        <v>3752158</v>
      </c>
      <c r="L208" s="10">
        <v>55550312</v>
      </c>
      <c r="M208" s="10"/>
      <c r="N208" s="10"/>
      <c r="O208" s="10"/>
      <c r="P208" s="10"/>
      <c r="Q208" s="10">
        <v>149359</v>
      </c>
      <c r="R208" s="10">
        <f t="shared" si="6"/>
        <v>125031544</v>
      </c>
      <c r="S208" s="11">
        <f t="shared" si="7"/>
        <v>0</v>
      </c>
    </row>
    <row r="209" spans="1:19" x14ac:dyDescent="0.2">
      <c r="A209">
        <v>1901</v>
      </c>
      <c r="B209" s="10">
        <v>124465280</v>
      </c>
      <c r="C209" s="10">
        <v>11015100</v>
      </c>
      <c r="D209" s="10">
        <v>18874280</v>
      </c>
      <c r="E209" s="10">
        <v>35438975</v>
      </c>
      <c r="F209" s="27">
        <v>35858945</v>
      </c>
      <c r="G209" s="33">
        <v>23277980</v>
      </c>
      <c r="H209" s="27">
        <v>28603125</v>
      </c>
      <c r="I209" s="10">
        <v>23277980</v>
      </c>
      <c r="J209" s="10">
        <v>14553000</v>
      </c>
      <c r="K209" s="10">
        <v>3546284</v>
      </c>
      <c r="L209" s="10">
        <v>54291558</v>
      </c>
      <c r="M209" s="10"/>
      <c r="N209" s="10"/>
      <c r="O209" s="10"/>
      <c r="P209" s="10"/>
      <c r="Q209" s="10">
        <v>193333</v>
      </c>
      <c r="R209" s="10">
        <f t="shared" si="6"/>
        <v>124465280</v>
      </c>
      <c r="S209" s="11">
        <f t="shared" si="7"/>
        <v>0</v>
      </c>
    </row>
    <row r="210" spans="1:19" x14ac:dyDescent="0.2">
      <c r="A210">
        <v>1902</v>
      </c>
      <c r="B210" s="10">
        <v>131699522</v>
      </c>
      <c r="C210" s="10">
        <v>11015100</v>
      </c>
      <c r="D210" s="10">
        <v>24034386</v>
      </c>
      <c r="E210" s="10">
        <v>33988508</v>
      </c>
      <c r="F210" s="27">
        <v>37852283</v>
      </c>
      <c r="G210" s="33">
        <v>24809245</v>
      </c>
      <c r="H210" s="27">
        <v>28487485</v>
      </c>
      <c r="I210" s="10">
        <v>24809245</v>
      </c>
      <c r="J210" s="10">
        <v>14553000</v>
      </c>
      <c r="K210" s="10">
        <v>3600073</v>
      </c>
      <c r="L210" s="10">
        <v>60032506</v>
      </c>
      <c r="M210" s="10"/>
      <c r="N210" s="10"/>
      <c r="O210" s="10"/>
      <c r="P210" s="10"/>
      <c r="Q210" s="10">
        <v>217213</v>
      </c>
      <c r="R210" s="10">
        <f t="shared" si="6"/>
        <v>131699522</v>
      </c>
      <c r="S210" s="11">
        <f t="shared" si="7"/>
        <v>0</v>
      </c>
    </row>
    <row r="211" spans="1:19" x14ac:dyDescent="0.2">
      <c r="A211">
        <v>1903</v>
      </c>
      <c r="B211" s="10">
        <v>125498667</v>
      </c>
      <c r="C211" s="10">
        <v>11015100</v>
      </c>
      <c r="D211" s="10">
        <v>21994153</v>
      </c>
      <c r="E211" s="10">
        <v>32364523</v>
      </c>
      <c r="F211" s="27">
        <v>36045496</v>
      </c>
      <c r="G211" s="33">
        <v>24079395</v>
      </c>
      <c r="H211" s="27">
        <v>28106400</v>
      </c>
      <c r="I211" s="10">
        <v>24079395</v>
      </c>
      <c r="J211" s="10">
        <v>14553000</v>
      </c>
      <c r="K211" s="10">
        <v>3623686</v>
      </c>
      <c r="L211" s="10">
        <v>55002280</v>
      </c>
      <c r="M211" s="10"/>
      <c r="N211" s="10"/>
      <c r="O211" s="10"/>
      <c r="P211" s="10"/>
      <c r="Q211" s="10">
        <v>133906</v>
      </c>
      <c r="R211" s="10">
        <f t="shared" ref="R211:R268" si="8">SUM(H211:L211,Q211)</f>
        <v>125498667</v>
      </c>
      <c r="S211" s="11">
        <f t="shared" si="7"/>
        <v>0</v>
      </c>
    </row>
    <row r="212" spans="1:19" x14ac:dyDescent="0.2">
      <c r="A212">
        <v>1904</v>
      </c>
      <c r="B212" s="10">
        <v>124031292</v>
      </c>
      <c r="C212" s="10">
        <v>11015100</v>
      </c>
      <c r="D212" s="10">
        <v>26664734</v>
      </c>
      <c r="E212" s="10">
        <v>26527686</v>
      </c>
      <c r="F212" s="27">
        <v>35484022</v>
      </c>
      <c r="G212" s="33">
        <v>24339750</v>
      </c>
      <c r="H212" s="27">
        <v>27629180</v>
      </c>
      <c r="I212" s="10">
        <v>24339750</v>
      </c>
      <c r="J212" s="10">
        <v>14553000</v>
      </c>
      <c r="K212" s="10">
        <v>3635565</v>
      </c>
      <c r="L212" s="10">
        <v>53670349</v>
      </c>
      <c r="M212" s="10"/>
      <c r="N212" s="10"/>
      <c r="O212" s="10"/>
      <c r="P212" s="10"/>
      <c r="Q212" s="10">
        <v>203448</v>
      </c>
      <c r="R212" s="10">
        <f t="shared" si="8"/>
        <v>124031292</v>
      </c>
      <c r="S212" s="11">
        <f t="shared" si="7"/>
        <v>0</v>
      </c>
    </row>
    <row r="213" spans="1:19" x14ac:dyDescent="0.2">
      <c r="A213">
        <v>1905</v>
      </c>
      <c r="B213" s="10">
        <v>128525310</v>
      </c>
      <c r="C213" s="10">
        <v>11015100</v>
      </c>
      <c r="D213" s="10">
        <v>23038485</v>
      </c>
      <c r="E213" s="10">
        <v>27308787</v>
      </c>
      <c r="F213" s="27">
        <v>38853223</v>
      </c>
      <c r="G213" s="33">
        <v>28309715</v>
      </c>
      <c r="H213" s="27">
        <v>26986870</v>
      </c>
      <c r="I213" s="10">
        <v>28309715</v>
      </c>
      <c r="J213" s="10">
        <v>14553000</v>
      </c>
      <c r="K213" s="10">
        <v>3530717</v>
      </c>
      <c r="L213" s="10">
        <v>55042692</v>
      </c>
      <c r="M213" s="10"/>
      <c r="N213" s="10"/>
      <c r="O213" s="10"/>
      <c r="P213" s="10"/>
      <c r="Q213" s="10">
        <v>102316</v>
      </c>
      <c r="R213" s="10">
        <f t="shared" si="8"/>
        <v>128525310</v>
      </c>
      <c r="S213" s="11">
        <f t="shared" si="7"/>
        <v>0</v>
      </c>
    </row>
    <row r="214" spans="1:19" x14ac:dyDescent="0.2">
      <c r="A214">
        <v>1906</v>
      </c>
      <c r="B214" s="10">
        <v>135807221</v>
      </c>
      <c r="C214" s="10">
        <v>11015100</v>
      </c>
      <c r="D214" s="10">
        <v>23823767</v>
      </c>
      <c r="E214" s="10">
        <v>38032070</v>
      </c>
      <c r="F214" s="27">
        <v>37263884</v>
      </c>
      <c r="G214" s="33">
        <v>25672400</v>
      </c>
      <c r="H214" s="27">
        <v>28265930</v>
      </c>
      <c r="I214" s="10">
        <v>25672400</v>
      </c>
      <c r="J214" s="10">
        <v>14553000</v>
      </c>
      <c r="K214" s="10">
        <v>3680896</v>
      </c>
      <c r="L214" s="10">
        <v>63545637</v>
      </c>
      <c r="M214" s="10"/>
      <c r="N214" s="10"/>
      <c r="O214" s="10"/>
      <c r="P214" s="10"/>
      <c r="Q214" s="10">
        <v>89358</v>
      </c>
      <c r="R214" s="10">
        <f t="shared" si="8"/>
        <v>135807221</v>
      </c>
      <c r="S214" s="11">
        <f t="shared" si="7"/>
        <v>0</v>
      </c>
    </row>
    <row r="215" spans="1:19" x14ac:dyDescent="0.2">
      <c r="A215">
        <v>1907</v>
      </c>
      <c r="B215" s="10">
        <v>129753493</v>
      </c>
      <c r="C215" s="10">
        <v>11015100</v>
      </c>
      <c r="D215" s="10">
        <v>22888656</v>
      </c>
      <c r="E215" s="10">
        <v>33231809</v>
      </c>
      <c r="F215" s="27">
        <v>36729623</v>
      </c>
      <c r="G215" s="33">
        <v>25888305</v>
      </c>
      <c r="H215" s="27">
        <v>27885190</v>
      </c>
      <c r="I215" s="10">
        <v>25888305</v>
      </c>
      <c r="J215" s="10">
        <v>14553000</v>
      </c>
      <c r="K215" s="10">
        <v>3630501</v>
      </c>
      <c r="L215" s="10">
        <v>57720286</v>
      </c>
      <c r="M215" s="10"/>
      <c r="N215" s="10"/>
      <c r="O215" s="10"/>
      <c r="P215" s="10"/>
      <c r="Q215" s="10">
        <v>76211</v>
      </c>
      <c r="R215" s="10">
        <f t="shared" si="8"/>
        <v>129753493</v>
      </c>
      <c r="S215" s="11">
        <f t="shared" si="7"/>
        <v>0</v>
      </c>
    </row>
    <row r="216" spans="1:19" x14ac:dyDescent="0.2">
      <c r="A216">
        <v>1908</v>
      </c>
      <c r="B216" s="10">
        <v>135533128</v>
      </c>
      <c r="C216" s="10">
        <v>11015100</v>
      </c>
      <c r="D216" s="10">
        <v>21762116</v>
      </c>
      <c r="E216" s="10">
        <v>34840075</v>
      </c>
      <c r="F216" s="27">
        <v>39320717</v>
      </c>
      <c r="G216" s="33">
        <v>28595120</v>
      </c>
      <c r="H216" s="27">
        <v>27810505</v>
      </c>
      <c r="I216" s="10">
        <v>28595120</v>
      </c>
      <c r="J216" s="10">
        <v>14553000</v>
      </c>
      <c r="K216" s="10">
        <v>3601915</v>
      </c>
      <c r="L216" s="10">
        <v>60906351</v>
      </c>
      <c r="M216" s="10"/>
      <c r="N216" s="10"/>
      <c r="O216" s="10"/>
      <c r="P216" s="10"/>
      <c r="Q216" s="10">
        <v>66237</v>
      </c>
      <c r="R216" s="10">
        <f t="shared" si="8"/>
        <v>135533128</v>
      </c>
      <c r="S216" s="11">
        <f t="shared" si="7"/>
        <v>0</v>
      </c>
    </row>
    <row r="217" spans="1:19" x14ac:dyDescent="0.2">
      <c r="A217">
        <v>1909</v>
      </c>
      <c r="B217" s="10">
        <v>130276330</v>
      </c>
      <c r="C217" s="10">
        <v>11015100</v>
      </c>
      <c r="D217" s="10">
        <v>22135790</v>
      </c>
      <c r="E217" s="10">
        <v>33198243</v>
      </c>
      <c r="F217" s="27">
        <v>37877662</v>
      </c>
      <c r="G217" s="33">
        <v>26049535</v>
      </c>
      <c r="H217" s="27">
        <v>28649325</v>
      </c>
      <c r="I217" s="10">
        <v>26049535</v>
      </c>
      <c r="J217" s="10">
        <v>14553000</v>
      </c>
      <c r="K217" s="10">
        <v>3459666</v>
      </c>
      <c r="L217" s="10">
        <v>57518236</v>
      </c>
      <c r="M217" s="10"/>
      <c r="N217" s="10"/>
      <c r="O217" s="10"/>
      <c r="P217" s="10"/>
      <c r="Q217" s="10">
        <v>46568</v>
      </c>
      <c r="R217" s="10">
        <f t="shared" si="8"/>
        <v>130276330</v>
      </c>
      <c r="S217" s="11">
        <f t="shared" si="7"/>
        <v>0</v>
      </c>
    </row>
    <row r="218" spans="1:19" x14ac:dyDescent="0.2">
      <c r="A218">
        <v>1910</v>
      </c>
      <c r="B218" s="10">
        <v>124670138</v>
      </c>
      <c r="C218" s="10">
        <v>11015100</v>
      </c>
      <c r="D218" s="10">
        <v>21448324</v>
      </c>
      <c r="E218" s="10">
        <v>29407651</v>
      </c>
      <c r="F218" s="27">
        <v>36632803</v>
      </c>
      <c r="G218" s="33">
        <v>26166260</v>
      </c>
      <c r="H218" s="27">
        <v>27748220</v>
      </c>
      <c r="I218" s="10">
        <v>26166260</v>
      </c>
      <c r="J218" s="10">
        <v>14553000</v>
      </c>
      <c r="K218" s="10">
        <v>3506017</v>
      </c>
      <c r="L218" s="10">
        <v>52659348</v>
      </c>
      <c r="M218" s="10"/>
      <c r="N218" s="10"/>
      <c r="O218" s="10"/>
      <c r="P218" s="10"/>
      <c r="Q218" s="10">
        <v>37293</v>
      </c>
      <c r="R218" s="10">
        <f t="shared" si="8"/>
        <v>124670138</v>
      </c>
      <c r="S218" s="11">
        <f t="shared" si="7"/>
        <v>0</v>
      </c>
    </row>
    <row r="219" spans="1:19" x14ac:dyDescent="0.2">
      <c r="A219">
        <v>1911</v>
      </c>
      <c r="B219" s="10">
        <v>130621083</v>
      </c>
      <c r="C219" s="10">
        <v>11015100</v>
      </c>
      <c r="D219" s="10">
        <v>22265393</v>
      </c>
      <c r="E219" s="10">
        <v>30712918</v>
      </c>
      <c r="F219" s="27">
        <v>38197152</v>
      </c>
      <c r="G219" s="33">
        <v>28430520</v>
      </c>
      <c r="H219" s="27">
        <v>27110320</v>
      </c>
      <c r="I219" s="10">
        <v>28430520</v>
      </c>
      <c r="J219" s="10">
        <v>14553000</v>
      </c>
      <c r="K219" s="10">
        <v>3569392</v>
      </c>
      <c r="L219" s="10">
        <v>56925279</v>
      </c>
      <c r="M219" s="10"/>
      <c r="N219" s="10"/>
      <c r="O219" s="10"/>
      <c r="P219" s="10"/>
      <c r="Q219" s="10">
        <v>32572</v>
      </c>
      <c r="R219" s="10">
        <f t="shared" si="8"/>
        <v>130621083</v>
      </c>
      <c r="S219" s="11">
        <f t="shared" si="7"/>
        <v>0</v>
      </c>
    </row>
    <row r="220" spans="1:19" x14ac:dyDescent="0.2">
      <c r="A220">
        <v>1912</v>
      </c>
      <c r="B220" s="10">
        <v>141688608</v>
      </c>
      <c r="C220" s="10">
        <v>11015100</v>
      </c>
      <c r="D220" s="10">
        <v>22550936</v>
      </c>
      <c r="E220" s="10">
        <v>38860739</v>
      </c>
      <c r="F220" s="27">
        <v>40071123</v>
      </c>
      <c r="G220" s="33">
        <v>29190710</v>
      </c>
      <c r="H220" s="27">
        <v>27988795</v>
      </c>
      <c r="I220" s="10">
        <v>29190710</v>
      </c>
      <c r="J220" s="10">
        <v>14553000</v>
      </c>
      <c r="K220" s="10">
        <v>3542330</v>
      </c>
      <c r="L220" s="10">
        <v>66400185</v>
      </c>
      <c r="M220" s="10"/>
      <c r="N220" s="10"/>
      <c r="O220" s="10"/>
      <c r="P220" s="10"/>
      <c r="Q220" s="10">
        <v>13588</v>
      </c>
      <c r="R220" s="10">
        <f t="shared" si="8"/>
        <v>141688608</v>
      </c>
      <c r="S220" s="11">
        <f t="shared" si="7"/>
        <v>0</v>
      </c>
    </row>
    <row r="221" spans="1:19" x14ac:dyDescent="0.2">
      <c r="A221">
        <v>1913</v>
      </c>
      <c r="B221" s="10">
        <v>138453839</v>
      </c>
      <c r="C221" s="10">
        <v>11015100</v>
      </c>
      <c r="D221" s="10">
        <v>20469046</v>
      </c>
      <c r="E221" s="10">
        <v>41869871</v>
      </c>
      <c r="F221" s="27">
        <v>37713007</v>
      </c>
      <c r="G221" s="33">
        <v>27386815</v>
      </c>
      <c r="H221" s="27">
        <v>27707990</v>
      </c>
      <c r="I221" s="10">
        <v>27386815</v>
      </c>
      <c r="J221" s="10">
        <v>14553000</v>
      </c>
      <c r="K221" s="10">
        <v>3564338</v>
      </c>
      <c r="L221" s="10">
        <v>65215519</v>
      </c>
      <c r="M221" s="10"/>
      <c r="N221" s="10"/>
      <c r="O221" s="10"/>
      <c r="P221" s="10"/>
      <c r="Q221" s="10">
        <v>26177</v>
      </c>
      <c r="R221" s="10">
        <f t="shared" si="8"/>
        <v>138453839</v>
      </c>
      <c r="S221" s="11">
        <f t="shared" si="7"/>
        <v>0</v>
      </c>
    </row>
    <row r="222" spans="1:19" x14ac:dyDescent="0.2">
      <c r="A222">
        <v>1914</v>
      </c>
      <c r="B222" s="10">
        <v>141970235</v>
      </c>
      <c r="C222" s="10">
        <v>11015100</v>
      </c>
      <c r="D222" s="10">
        <v>18687758</v>
      </c>
      <c r="E222" s="10">
        <v>37986182</v>
      </c>
      <c r="F222" s="27">
        <v>42705040</v>
      </c>
      <c r="G222" s="33">
        <v>31576155</v>
      </c>
      <c r="H222" s="27">
        <v>28210060</v>
      </c>
      <c r="I222" s="10">
        <v>31576155</v>
      </c>
      <c r="J222" s="10">
        <v>14553000</v>
      </c>
      <c r="K222" s="10">
        <v>3543013</v>
      </c>
      <c r="L222" s="10">
        <v>64074942</v>
      </c>
      <c r="M222" s="10"/>
      <c r="N222" s="10"/>
      <c r="O222" s="10"/>
      <c r="P222" s="10"/>
      <c r="Q222" s="10">
        <v>13065</v>
      </c>
      <c r="R222" s="10">
        <f t="shared" si="8"/>
        <v>141970235</v>
      </c>
      <c r="S222" s="11">
        <f t="shared" si="7"/>
        <v>0</v>
      </c>
    </row>
    <row r="223" spans="1:19" x14ac:dyDescent="0.2">
      <c r="A223">
        <v>1915</v>
      </c>
      <c r="B223" s="10">
        <v>258734178</v>
      </c>
      <c r="C223" s="10">
        <v>11015100</v>
      </c>
      <c r="D223" s="10">
        <v>34359184</v>
      </c>
      <c r="E223" s="10">
        <v>102931679</v>
      </c>
      <c r="F223" s="27">
        <v>63871540</v>
      </c>
      <c r="G223" s="33">
        <v>46556675</v>
      </c>
      <c r="H223" s="27">
        <v>34222880</v>
      </c>
      <c r="I223" s="10">
        <v>46556675</v>
      </c>
      <c r="J223" s="10">
        <v>14553000</v>
      </c>
      <c r="K223" s="10">
        <v>3569837</v>
      </c>
      <c r="L223" s="10">
        <v>159793482</v>
      </c>
      <c r="M223" s="10"/>
      <c r="N223" s="10"/>
      <c r="O223" s="10"/>
      <c r="P223" s="10"/>
      <c r="Q223" s="10">
        <v>38304</v>
      </c>
      <c r="R223" s="10">
        <f t="shared" si="8"/>
        <v>258734178</v>
      </c>
      <c r="S223" s="11">
        <f t="shared" si="7"/>
        <v>0</v>
      </c>
    </row>
    <row r="224" spans="1:19" x14ac:dyDescent="0.2">
      <c r="A224">
        <v>1916</v>
      </c>
      <c r="B224" s="10">
        <v>239771510</v>
      </c>
      <c r="C224" s="10">
        <v>11015100</v>
      </c>
      <c r="D224" s="10">
        <v>40274200</v>
      </c>
      <c r="E224" s="10">
        <v>93336312</v>
      </c>
      <c r="F224" s="27">
        <v>54987493</v>
      </c>
      <c r="G224" s="33">
        <v>40158405</v>
      </c>
      <c r="H224" s="27">
        <v>32507860</v>
      </c>
      <c r="I224" s="10">
        <v>40158405</v>
      </c>
      <c r="J224" s="10">
        <v>14553000</v>
      </c>
      <c r="K224" s="10">
        <v>3514962</v>
      </c>
      <c r="L224" s="10">
        <v>149013672</v>
      </c>
      <c r="M224" s="10"/>
      <c r="N224" s="10"/>
      <c r="O224" s="10"/>
      <c r="P224" s="10"/>
      <c r="Q224" s="10">
        <v>23611</v>
      </c>
      <c r="R224" s="10">
        <f t="shared" si="8"/>
        <v>239771510</v>
      </c>
      <c r="S224" s="11">
        <f t="shared" si="7"/>
        <v>0</v>
      </c>
    </row>
    <row r="225" spans="1:19" x14ac:dyDescent="0.2">
      <c r="A225">
        <v>1917</v>
      </c>
      <c r="B225" s="10">
        <v>305158246</v>
      </c>
      <c r="C225" s="10">
        <v>11015100</v>
      </c>
      <c r="D225" s="10">
        <v>89880759</v>
      </c>
      <c r="E225" s="10">
        <v>117383137</v>
      </c>
      <c r="F225" s="27">
        <v>54296090</v>
      </c>
      <c r="G225" s="33">
        <v>32583160</v>
      </c>
      <c r="H225" s="27">
        <v>38584710</v>
      </c>
      <c r="I225" s="10">
        <v>32583160</v>
      </c>
      <c r="J225" s="10">
        <v>14553000</v>
      </c>
      <c r="K225" s="10">
        <v>3571262</v>
      </c>
      <c r="L225" s="10">
        <v>215838388</v>
      </c>
      <c r="M225" s="10"/>
      <c r="N225" s="10"/>
      <c r="O225" s="10"/>
      <c r="P225" s="10"/>
      <c r="Q225" s="10">
        <v>27726</v>
      </c>
      <c r="R225" s="10">
        <f t="shared" si="8"/>
        <v>305158246</v>
      </c>
      <c r="S225" s="11">
        <f t="shared" si="7"/>
        <v>0</v>
      </c>
    </row>
    <row r="226" spans="1:19" x14ac:dyDescent="0.2">
      <c r="A226">
        <v>1918</v>
      </c>
      <c r="B226" s="10">
        <v>262280396</v>
      </c>
      <c r="C226" s="10">
        <v>11015100</v>
      </c>
      <c r="D226" s="10">
        <v>63784982</v>
      </c>
      <c r="E226" s="10">
        <v>98641366</v>
      </c>
      <c r="F226" s="27">
        <v>59352898</v>
      </c>
      <c r="G226" s="33">
        <v>29486050</v>
      </c>
      <c r="H226" s="27">
        <v>47251225</v>
      </c>
      <c r="I226" s="10">
        <v>29486050</v>
      </c>
      <c r="J226" s="10">
        <v>14553000</v>
      </c>
      <c r="K226" s="10">
        <v>3563021</v>
      </c>
      <c r="L226" s="10">
        <v>167416881</v>
      </c>
      <c r="M226" s="10"/>
      <c r="N226" s="10"/>
      <c r="O226" s="10"/>
      <c r="P226" s="10"/>
      <c r="Q226" s="10">
        <v>10219</v>
      </c>
      <c r="R226" s="10">
        <f t="shared" si="8"/>
        <v>262280396</v>
      </c>
      <c r="S226" s="11">
        <f t="shared" si="7"/>
        <v>0</v>
      </c>
    </row>
    <row r="227" spans="1:19" x14ac:dyDescent="0.2">
      <c r="A227">
        <v>1919</v>
      </c>
      <c r="B227" s="10">
        <v>261969922</v>
      </c>
      <c r="C227" s="10">
        <v>11015100</v>
      </c>
      <c r="D227" s="10">
        <v>57631644</v>
      </c>
      <c r="E227" s="10">
        <v>83130365</v>
      </c>
      <c r="F227" s="27">
        <v>81628393</v>
      </c>
      <c r="G227" s="33">
        <v>28564420</v>
      </c>
      <c r="H227" s="27">
        <v>70335745</v>
      </c>
      <c r="I227" s="10">
        <v>28564420</v>
      </c>
      <c r="J227" s="10">
        <v>14553000</v>
      </c>
      <c r="K227" s="10">
        <v>3499563</v>
      </c>
      <c r="L227" s="10">
        <v>144993443</v>
      </c>
      <c r="M227" s="10"/>
      <c r="N227" s="10"/>
      <c r="O227" s="10"/>
      <c r="P227" s="10"/>
      <c r="Q227" s="10">
        <v>23751</v>
      </c>
      <c r="R227" s="10">
        <f t="shared" si="8"/>
        <v>261969922</v>
      </c>
      <c r="S227" s="11">
        <f t="shared" si="7"/>
        <v>0</v>
      </c>
    </row>
    <row r="228" spans="1:19" x14ac:dyDescent="0.2">
      <c r="A228">
        <v>1920</v>
      </c>
      <c r="B228" s="10">
        <v>336390198</v>
      </c>
      <c r="C228" s="10">
        <v>11015100</v>
      </c>
      <c r="D228" s="10">
        <v>92587423</v>
      </c>
      <c r="E228" s="10">
        <v>90704526</v>
      </c>
      <c r="F228" s="27">
        <v>110445699</v>
      </c>
      <c r="G228" s="33">
        <v>31637450</v>
      </c>
      <c r="H228" s="27">
        <v>96526440</v>
      </c>
      <c r="I228" s="10">
        <v>31637450</v>
      </c>
      <c r="J228" s="10">
        <v>14553000</v>
      </c>
      <c r="K228" s="10">
        <v>3509269</v>
      </c>
      <c r="L228" s="10">
        <v>190146815</v>
      </c>
      <c r="M228" s="10"/>
      <c r="N228" s="10"/>
      <c r="O228" s="10"/>
      <c r="P228" s="10"/>
      <c r="Q228" s="10">
        <v>17224</v>
      </c>
      <c r="R228" s="10">
        <f t="shared" si="8"/>
        <v>336390198</v>
      </c>
      <c r="S228" s="11">
        <f t="shared" si="7"/>
        <v>0</v>
      </c>
    </row>
    <row r="229" spans="1:19" x14ac:dyDescent="0.2">
      <c r="A229">
        <v>1921</v>
      </c>
      <c r="B229" s="10">
        <v>290290819</v>
      </c>
      <c r="C229" s="10">
        <v>11015100</v>
      </c>
      <c r="D229" s="10">
        <v>38465056</v>
      </c>
      <c r="E229" s="10">
        <v>95220101</v>
      </c>
      <c r="F229" s="27">
        <v>128327987</v>
      </c>
      <c r="G229" s="33">
        <v>17262575</v>
      </c>
      <c r="H229" s="27">
        <v>127697910</v>
      </c>
      <c r="I229" s="10">
        <v>17262575</v>
      </c>
      <c r="J229" s="10">
        <v>14553000</v>
      </c>
      <c r="K229" s="10">
        <v>3520989</v>
      </c>
      <c r="L229" s="10">
        <v>127247108</v>
      </c>
      <c r="M229" s="10"/>
      <c r="N229" s="10"/>
      <c r="O229" s="10"/>
      <c r="P229" s="10"/>
      <c r="Q229" s="10">
        <v>9237</v>
      </c>
      <c r="R229" s="10">
        <f t="shared" si="8"/>
        <v>290290819</v>
      </c>
      <c r="S229" s="11">
        <f t="shared" si="7"/>
        <v>0</v>
      </c>
    </row>
    <row r="230" spans="1:19" x14ac:dyDescent="0.2">
      <c r="A230">
        <v>1922</v>
      </c>
      <c r="B230" s="10">
        <v>301229798</v>
      </c>
      <c r="C230" s="10">
        <v>11015100</v>
      </c>
      <c r="D230" s="10">
        <v>55980466</v>
      </c>
      <c r="E230" s="10">
        <v>81638700</v>
      </c>
      <c r="F230" s="27">
        <v>128761537</v>
      </c>
      <c r="G230" s="33">
        <v>23833995</v>
      </c>
      <c r="H230" s="27">
        <v>121545695</v>
      </c>
      <c r="I230" s="10">
        <v>23833995</v>
      </c>
      <c r="J230" s="10">
        <v>14553000</v>
      </c>
      <c r="K230" s="10">
        <v>3527110</v>
      </c>
      <c r="L230" s="10">
        <v>137755462</v>
      </c>
      <c r="M230" s="10"/>
      <c r="N230" s="10"/>
      <c r="O230" s="10"/>
      <c r="P230" s="10"/>
      <c r="Q230" s="10">
        <v>14536</v>
      </c>
      <c r="R230" s="10">
        <f t="shared" si="8"/>
        <v>301229798</v>
      </c>
      <c r="S230" s="11">
        <f t="shared" si="7"/>
        <v>0</v>
      </c>
    </row>
    <row r="231" spans="1:19" x14ac:dyDescent="0.2">
      <c r="A231">
        <v>1923</v>
      </c>
      <c r="B231" s="10">
        <v>295130098</v>
      </c>
      <c r="C231" s="10">
        <v>11015100</v>
      </c>
      <c r="D231" s="10">
        <v>56017780</v>
      </c>
      <c r="E231" s="10">
        <v>79107430</v>
      </c>
      <c r="F231" s="27">
        <v>127504283</v>
      </c>
      <c r="G231" s="33">
        <v>21485505</v>
      </c>
      <c r="H231" s="27">
        <v>123940440</v>
      </c>
      <c r="I231" s="10">
        <v>21485505</v>
      </c>
      <c r="J231" s="10">
        <v>14553000</v>
      </c>
      <c r="K231" s="10">
        <v>3676670</v>
      </c>
      <c r="L231" s="10">
        <v>131455821</v>
      </c>
      <c r="M231" s="10"/>
      <c r="N231" s="10"/>
      <c r="O231" s="10"/>
      <c r="P231" s="10"/>
      <c r="Q231" s="10">
        <v>18662</v>
      </c>
      <c r="R231" s="10">
        <f t="shared" si="8"/>
        <v>295130098</v>
      </c>
      <c r="S231" s="11">
        <f t="shared" si="7"/>
        <v>0</v>
      </c>
    </row>
    <row r="232" spans="1:19" x14ac:dyDescent="0.2">
      <c r="A232">
        <v>1924</v>
      </c>
      <c r="B232" s="10">
        <v>287718511</v>
      </c>
      <c r="C232" s="10">
        <v>11015100</v>
      </c>
      <c r="D232" s="10">
        <v>59932355</v>
      </c>
      <c r="E232" s="10">
        <v>68221595</v>
      </c>
      <c r="F232" s="27">
        <v>128106296</v>
      </c>
      <c r="G232" s="33">
        <v>20443165</v>
      </c>
      <c r="H232" s="27">
        <v>125579195</v>
      </c>
      <c r="I232" s="10">
        <v>20443165</v>
      </c>
      <c r="J232" s="10">
        <v>14553000</v>
      </c>
      <c r="K232" s="10">
        <v>3593008</v>
      </c>
      <c r="L232" s="10">
        <v>123542990</v>
      </c>
      <c r="M232" s="10"/>
      <c r="N232" s="10"/>
      <c r="O232" s="10"/>
      <c r="P232" s="10"/>
      <c r="Q232" s="10">
        <v>7153</v>
      </c>
      <c r="R232" s="10">
        <f t="shared" si="8"/>
        <v>287718511</v>
      </c>
      <c r="S232" s="11">
        <f t="shared" si="7"/>
        <v>0</v>
      </c>
    </row>
    <row r="233" spans="1:19" x14ac:dyDescent="0.2">
      <c r="A233">
        <v>1925</v>
      </c>
      <c r="B233" s="10">
        <v>286371573</v>
      </c>
      <c r="C233" s="10">
        <v>11015100</v>
      </c>
      <c r="D233" s="10">
        <v>50661730</v>
      </c>
      <c r="E233" s="10">
        <v>74399631</v>
      </c>
      <c r="F233" s="27">
        <v>128587157</v>
      </c>
      <c r="G233" s="33">
        <v>21707955</v>
      </c>
      <c r="H233" s="27">
        <v>124803065</v>
      </c>
      <c r="I233" s="10">
        <v>21707955</v>
      </c>
      <c r="J233" s="10">
        <v>14553000</v>
      </c>
      <c r="K233" s="10">
        <v>3609677</v>
      </c>
      <c r="L233" s="10">
        <v>121686651</v>
      </c>
      <c r="M233" s="10"/>
      <c r="N233" s="10"/>
      <c r="O233" s="10"/>
      <c r="P233" s="10"/>
      <c r="Q233" s="10">
        <v>11225</v>
      </c>
      <c r="R233" s="10">
        <f t="shared" si="8"/>
        <v>286371573</v>
      </c>
      <c r="S233" s="11">
        <f t="shared" si="7"/>
        <v>0</v>
      </c>
    </row>
    <row r="234" spans="1:19" x14ac:dyDescent="0.2">
      <c r="A234">
        <v>1926</v>
      </c>
      <c r="B234" s="10">
        <v>303340691</v>
      </c>
      <c r="C234" s="10">
        <v>11015100</v>
      </c>
      <c r="D234" s="10">
        <v>46977728</v>
      </c>
      <c r="E234" s="10">
        <v>79056415</v>
      </c>
      <c r="F234" s="27">
        <v>144493468</v>
      </c>
      <c r="G234" s="33">
        <v>21797980</v>
      </c>
      <c r="H234" s="27">
        <v>141138190</v>
      </c>
      <c r="I234" s="10">
        <v>21797980</v>
      </c>
      <c r="J234" s="10">
        <v>14553000</v>
      </c>
      <c r="K234" s="10">
        <v>3606504</v>
      </c>
      <c r="L234" s="10">
        <v>122241601</v>
      </c>
      <c r="M234" s="10"/>
      <c r="N234" s="10"/>
      <c r="O234" s="10"/>
      <c r="P234" s="10"/>
      <c r="Q234" s="10">
        <v>3416</v>
      </c>
      <c r="R234" s="10">
        <f t="shared" si="8"/>
        <v>303340691</v>
      </c>
      <c r="S234" s="11">
        <f t="shared" si="7"/>
        <v>0</v>
      </c>
    </row>
    <row r="235" spans="1:19" x14ac:dyDescent="0.2">
      <c r="A235">
        <v>1927</v>
      </c>
      <c r="B235" s="10">
        <v>303090959</v>
      </c>
      <c r="C235" s="10">
        <v>11015100</v>
      </c>
      <c r="D235" s="10">
        <v>38699748</v>
      </c>
      <c r="E235" s="10">
        <v>71250879</v>
      </c>
      <c r="F235" s="27">
        <v>150147937</v>
      </c>
      <c r="G235" s="33">
        <v>31977295</v>
      </c>
      <c r="H235" s="27">
        <v>136603685</v>
      </c>
      <c r="I235" s="10">
        <v>31977295</v>
      </c>
      <c r="J235" s="10">
        <v>14553000</v>
      </c>
      <c r="K235" s="10">
        <v>3641470</v>
      </c>
      <c r="L235" s="10">
        <v>116311586</v>
      </c>
      <c r="M235" s="10"/>
      <c r="N235" s="10"/>
      <c r="O235" s="10"/>
      <c r="P235" s="10"/>
      <c r="Q235" s="10">
        <v>3923</v>
      </c>
      <c r="R235" s="10">
        <f t="shared" si="8"/>
        <v>303090959</v>
      </c>
      <c r="S235" s="11">
        <f t="shared" si="7"/>
        <v>0</v>
      </c>
    </row>
    <row r="236" spans="1:19" x14ac:dyDescent="0.2">
      <c r="A236">
        <v>1928</v>
      </c>
      <c r="B236" s="10">
        <v>303070938</v>
      </c>
      <c r="C236" s="10">
        <v>11015100</v>
      </c>
      <c r="D236" s="10">
        <v>39418027</v>
      </c>
      <c r="E236" s="10">
        <v>54587098</v>
      </c>
      <c r="F236" s="27">
        <v>157249908</v>
      </c>
      <c r="G236" s="33">
        <v>40800805</v>
      </c>
      <c r="H236" s="27">
        <v>135349460</v>
      </c>
      <c r="I236" s="10">
        <v>40800805</v>
      </c>
      <c r="J236" s="10">
        <v>14553000</v>
      </c>
      <c r="K236" s="10">
        <v>3718812</v>
      </c>
      <c r="L236" s="10">
        <v>108646906</v>
      </c>
      <c r="M236" s="10"/>
      <c r="N236" s="10"/>
      <c r="O236" s="10"/>
      <c r="P236" s="10"/>
      <c r="Q236" s="10">
        <v>1955</v>
      </c>
      <c r="R236" s="10">
        <f t="shared" si="8"/>
        <v>303070938</v>
      </c>
      <c r="S236" s="11">
        <f t="shared" si="7"/>
        <v>0</v>
      </c>
    </row>
    <row r="237" spans="1:19" x14ac:dyDescent="0.2">
      <c r="A237">
        <v>1929</v>
      </c>
      <c r="B237" s="10">
        <v>536823656</v>
      </c>
      <c r="C237" s="10">
        <v>11015100</v>
      </c>
      <c r="D237" s="10">
        <v>277502087</v>
      </c>
      <c r="E237" s="10">
        <v>33412261</v>
      </c>
      <c r="F237" s="27">
        <v>156250421</v>
      </c>
      <c r="G237" s="33">
        <v>58643787</v>
      </c>
      <c r="H237" s="27">
        <v>352253215</v>
      </c>
      <c r="I237" s="10">
        <v>58643787</v>
      </c>
      <c r="J237" s="10">
        <v>14553000</v>
      </c>
      <c r="K237" s="10">
        <v>3703363</v>
      </c>
      <c r="L237" s="10">
        <v>107668884</v>
      </c>
      <c r="M237" s="10"/>
      <c r="N237" s="10"/>
      <c r="O237" s="10"/>
      <c r="P237" s="10"/>
      <c r="Q237" s="10">
        <v>1407</v>
      </c>
      <c r="R237" s="10">
        <f t="shared" si="8"/>
        <v>536823656</v>
      </c>
      <c r="S237" s="11">
        <f t="shared" si="7"/>
        <v>0</v>
      </c>
    </row>
    <row r="238" spans="1:19" x14ac:dyDescent="0.2">
      <c r="A238">
        <v>1930</v>
      </c>
      <c r="B238" s="10">
        <v>528520676</v>
      </c>
      <c r="C238" s="10">
        <v>11015100</v>
      </c>
      <c r="D238" s="10">
        <v>268039753</v>
      </c>
      <c r="E238" s="10">
        <v>28509860</v>
      </c>
      <c r="F238" s="27">
        <v>156441302</v>
      </c>
      <c r="G238" s="33">
        <v>64514661</v>
      </c>
      <c r="H238" s="27">
        <v>346812165</v>
      </c>
      <c r="I238" s="10">
        <v>64514661</v>
      </c>
      <c r="J238" s="10">
        <v>14553000</v>
      </c>
      <c r="K238" s="10">
        <v>3705755</v>
      </c>
      <c r="L238" s="10">
        <v>98932338</v>
      </c>
      <c r="M238" s="10"/>
      <c r="N238" s="10"/>
      <c r="O238" s="10"/>
      <c r="P238" s="10"/>
      <c r="Q238" s="10">
        <v>2757</v>
      </c>
      <c r="R238" s="10">
        <f t="shared" si="8"/>
        <v>528520676</v>
      </c>
      <c r="S238" s="11">
        <f t="shared" si="7"/>
        <v>0</v>
      </c>
    </row>
    <row r="239" spans="1:19" x14ac:dyDescent="0.2">
      <c r="A239">
        <v>1931</v>
      </c>
      <c r="B239" s="10">
        <v>527645839</v>
      </c>
      <c r="C239" s="10">
        <v>11015100</v>
      </c>
      <c r="D239" s="10">
        <v>270682252</v>
      </c>
      <c r="E239" s="10">
        <v>46848116</v>
      </c>
      <c r="F239" s="27">
        <v>145949473</v>
      </c>
      <c r="G239" s="33">
        <v>53150898</v>
      </c>
      <c r="H239" s="27">
        <v>347665402</v>
      </c>
      <c r="I239" s="10">
        <v>53150898</v>
      </c>
      <c r="J239" s="10">
        <v>14553000</v>
      </c>
      <c r="K239" s="10">
        <v>3669930</v>
      </c>
      <c r="L239" s="10">
        <v>108605195</v>
      </c>
      <c r="M239" s="10"/>
      <c r="N239" s="10"/>
      <c r="O239" s="10"/>
      <c r="P239" s="10"/>
      <c r="Q239" s="10">
        <v>1414</v>
      </c>
      <c r="R239" s="10">
        <f t="shared" si="8"/>
        <v>527645839</v>
      </c>
      <c r="S239" s="11">
        <f t="shared" si="7"/>
        <v>0</v>
      </c>
    </row>
    <row r="240" spans="1:19" x14ac:dyDescent="0.2">
      <c r="A240">
        <v>1932</v>
      </c>
      <c r="B240" s="10">
        <v>528205843</v>
      </c>
      <c r="C240" s="10">
        <v>11015100</v>
      </c>
      <c r="D240" s="10">
        <v>287249311</v>
      </c>
      <c r="E240" s="10">
        <v>55376499</v>
      </c>
      <c r="F240" s="27">
        <v>125196631</v>
      </c>
      <c r="G240" s="33">
        <v>49368302</v>
      </c>
      <c r="H240" s="27">
        <v>346404346</v>
      </c>
      <c r="I240" s="10">
        <v>49368302</v>
      </c>
      <c r="J240" s="10">
        <v>14553000</v>
      </c>
      <c r="K240" s="10">
        <v>3631366</v>
      </c>
      <c r="L240" s="10">
        <v>114247546</v>
      </c>
      <c r="M240" s="10"/>
      <c r="N240" s="10"/>
      <c r="O240" s="10"/>
      <c r="P240" s="10"/>
      <c r="Q240" s="10">
        <v>1283</v>
      </c>
      <c r="R240" s="10">
        <f t="shared" si="8"/>
        <v>528205843</v>
      </c>
      <c r="S240" s="11">
        <f t="shared" si="7"/>
        <v>0</v>
      </c>
    </row>
    <row r="241" spans="1:19" x14ac:dyDescent="0.2">
      <c r="A241">
        <v>1933</v>
      </c>
      <c r="B241" s="10">
        <v>594934705</v>
      </c>
      <c r="C241" s="10">
        <v>11015100</v>
      </c>
      <c r="D241" s="10">
        <v>331725550</v>
      </c>
      <c r="E241" s="10">
        <v>44503007</v>
      </c>
      <c r="F241" s="27">
        <v>146694212</v>
      </c>
      <c r="G241" s="33">
        <v>60996836</v>
      </c>
      <c r="H241" s="27">
        <v>356249195</v>
      </c>
      <c r="I241" s="10">
        <v>60996836</v>
      </c>
      <c r="J241" s="10">
        <v>14553000</v>
      </c>
      <c r="K241" s="10">
        <v>3640872</v>
      </c>
      <c r="L241" s="10">
        <v>159492796</v>
      </c>
      <c r="M241" s="10"/>
      <c r="N241" s="10"/>
      <c r="O241" s="10"/>
      <c r="P241" s="10"/>
      <c r="Q241" s="10">
        <v>2006</v>
      </c>
      <c r="R241" s="10">
        <f t="shared" si="8"/>
        <v>594934705</v>
      </c>
      <c r="S241" s="11">
        <f t="shared" si="7"/>
        <v>0</v>
      </c>
    </row>
    <row r="242" spans="1:19" x14ac:dyDescent="0.2">
      <c r="A242">
        <v>1934</v>
      </c>
      <c r="B242" s="10">
        <v>629256329</v>
      </c>
      <c r="C242" s="10">
        <v>11015100</v>
      </c>
      <c r="D242" s="10">
        <v>320743349</v>
      </c>
      <c r="E242" s="10">
        <v>18378084</v>
      </c>
      <c r="F242" s="27">
        <v>195542752</v>
      </c>
      <c r="G242" s="33">
        <v>83577038</v>
      </c>
      <c r="H242" s="27">
        <v>367402301</v>
      </c>
      <c r="I242" s="10">
        <v>83577038</v>
      </c>
      <c r="J242" s="10">
        <v>14553000</v>
      </c>
      <c r="K242" s="10">
        <v>3678907</v>
      </c>
      <c r="L242" s="10">
        <v>160043798</v>
      </c>
      <c r="M242" s="10"/>
      <c r="N242" s="10"/>
      <c r="O242" s="10"/>
      <c r="P242" s="10"/>
      <c r="Q242" s="10">
        <v>1279</v>
      </c>
      <c r="R242" s="10">
        <f t="shared" si="8"/>
        <v>629256323</v>
      </c>
      <c r="S242" s="11">
        <f t="shared" si="7"/>
        <v>0</v>
      </c>
    </row>
    <row r="243" spans="1:19" x14ac:dyDescent="0.2">
      <c r="A243">
        <v>1935</v>
      </c>
      <c r="B243" s="10">
        <v>626326670</v>
      </c>
      <c r="C243" s="10">
        <v>11015100</v>
      </c>
      <c r="D243" s="10">
        <v>328037781</v>
      </c>
      <c r="E243" s="10">
        <v>16705496</v>
      </c>
      <c r="F243" s="27">
        <v>195507505</v>
      </c>
      <c r="G243" s="33">
        <v>75060788</v>
      </c>
      <c r="H243" s="27">
        <v>377437751</v>
      </c>
      <c r="I243" s="10">
        <v>75060788</v>
      </c>
      <c r="J243" s="10">
        <v>14553000</v>
      </c>
      <c r="K243" s="10">
        <v>3688530</v>
      </c>
      <c r="L243" s="10">
        <v>155586601</v>
      </c>
      <c r="M243" s="10"/>
      <c r="N243" s="10"/>
      <c r="O243" s="10"/>
      <c r="P243" s="10"/>
      <c r="R243" s="10">
        <f t="shared" si="8"/>
        <v>626326670</v>
      </c>
      <c r="S243" s="11">
        <f t="shared" si="7"/>
        <v>0</v>
      </c>
    </row>
    <row r="244" spans="1:19" x14ac:dyDescent="0.2">
      <c r="A244">
        <v>1936</v>
      </c>
      <c r="B244" s="10">
        <v>629318878</v>
      </c>
      <c r="C244" s="10">
        <v>11015100</v>
      </c>
      <c r="D244" s="10">
        <v>327859108</v>
      </c>
      <c r="E244" s="10">
        <v>27273698</v>
      </c>
      <c r="F244" s="27">
        <v>202440619</v>
      </c>
      <c r="G244" s="33">
        <v>60730353</v>
      </c>
      <c r="H244" s="27">
        <v>399881499</v>
      </c>
      <c r="I244" s="10">
        <v>60730353</v>
      </c>
      <c r="J244" s="10">
        <v>14553000</v>
      </c>
      <c r="K244" s="10">
        <v>3684076</v>
      </c>
      <c r="L244" s="10">
        <v>150469950</v>
      </c>
      <c r="M244" s="10"/>
      <c r="N244" s="10"/>
      <c r="O244" s="10"/>
      <c r="P244" s="10"/>
      <c r="R244" s="10">
        <f t="shared" si="8"/>
        <v>629318878</v>
      </c>
      <c r="S244" s="11">
        <f t="shared" si="7"/>
        <v>0</v>
      </c>
    </row>
    <row r="245" spans="1:19" x14ac:dyDescent="0.2">
      <c r="A245">
        <v>1937</v>
      </c>
      <c r="B245" s="10">
        <v>683158232</v>
      </c>
      <c r="C245" s="10">
        <v>11015100</v>
      </c>
      <c r="D245" s="10">
        <v>271622083</v>
      </c>
      <c r="E245" s="10">
        <v>27580952</v>
      </c>
      <c r="F245" s="27">
        <v>314346552</v>
      </c>
      <c r="G245" s="33">
        <v>58593545</v>
      </c>
      <c r="H245" s="27">
        <v>455067116</v>
      </c>
      <c r="I245" s="10">
        <v>58593545</v>
      </c>
      <c r="J245" s="10">
        <v>14553000</v>
      </c>
      <c r="K245" s="10">
        <v>3678616</v>
      </c>
      <c r="L245" s="10">
        <v>151265955</v>
      </c>
      <c r="M245" s="10"/>
      <c r="N245" s="10"/>
      <c r="O245" s="10"/>
      <c r="P245" s="10"/>
      <c r="R245" s="10">
        <f t="shared" si="8"/>
        <v>683158232</v>
      </c>
      <c r="S245" s="11">
        <f t="shared" si="7"/>
        <v>0</v>
      </c>
    </row>
    <row r="246" spans="1:19" x14ac:dyDescent="0.2">
      <c r="A246">
        <v>1938</v>
      </c>
      <c r="B246" s="10">
        <v>702492126</v>
      </c>
      <c r="C246" s="10">
        <v>11015100</v>
      </c>
      <c r="D246" s="10">
        <v>285748388</v>
      </c>
      <c r="E246" s="10">
        <v>26654091</v>
      </c>
      <c r="F246" s="27">
        <v>327191137</v>
      </c>
      <c r="G246" s="33">
        <v>51883410</v>
      </c>
      <c r="H246" s="27">
        <v>474523750</v>
      </c>
      <c r="I246" s="10">
        <v>51883410</v>
      </c>
      <c r="J246" s="10">
        <v>14553000</v>
      </c>
      <c r="K246" s="10">
        <v>3663789</v>
      </c>
      <c r="L246" s="10">
        <v>157868177</v>
      </c>
      <c r="M246" s="10"/>
      <c r="N246" s="10"/>
      <c r="O246" s="10"/>
      <c r="P246" s="10"/>
      <c r="R246" s="10">
        <f t="shared" si="8"/>
        <v>702492126</v>
      </c>
      <c r="S246" s="11">
        <f t="shared" si="7"/>
        <v>0</v>
      </c>
    </row>
    <row r="247" spans="1:19" x14ac:dyDescent="0.2">
      <c r="A247">
        <v>1939</v>
      </c>
      <c r="B247" s="10">
        <v>699220077</v>
      </c>
      <c r="C247" s="10">
        <v>11015100</v>
      </c>
      <c r="D247" s="10">
        <v>467390264</v>
      </c>
      <c r="E247" s="10">
        <v>39225313</v>
      </c>
      <c r="F247" s="27">
        <v>127910019</v>
      </c>
      <c r="G247" s="33">
        <v>53679381</v>
      </c>
      <c r="H247" s="27">
        <v>472734976</v>
      </c>
      <c r="I247" s="10">
        <v>53679381</v>
      </c>
      <c r="J247" s="10">
        <v>14553000</v>
      </c>
      <c r="K247" s="10">
        <v>3637206</v>
      </c>
      <c r="L247" s="10">
        <v>154615514</v>
      </c>
      <c r="M247" s="10"/>
      <c r="N247" s="10"/>
      <c r="O247" s="10"/>
      <c r="P247" s="10"/>
      <c r="R247" s="10">
        <f t="shared" si="8"/>
        <v>699220077</v>
      </c>
      <c r="S247" s="11">
        <f t="shared" si="7"/>
        <v>0</v>
      </c>
    </row>
    <row r="248" spans="1:19" x14ac:dyDescent="0.2">
      <c r="A248">
        <v>1940</v>
      </c>
      <c r="B248" s="10">
        <v>782382546</v>
      </c>
      <c r="C248" s="10">
        <v>11015100</v>
      </c>
      <c r="D248" s="10">
        <v>690508235</v>
      </c>
      <c r="E248" s="10">
        <v>30103837</v>
      </c>
      <c r="F248" s="27">
        <v>1734540</v>
      </c>
      <c r="G248" s="33">
        <v>49020834</v>
      </c>
      <c r="H248" s="27">
        <v>531215913</v>
      </c>
      <c r="I248" s="10">
        <v>49020834</v>
      </c>
      <c r="J248" s="10">
        <v>14553000</v>
      </c>
      <c r="K248" s="10">
        <v>3582920</v>
      </c>
      <c r="L248" s="10">
        <v>184009879</v>
      </c>
      <c r="M248" s="10"/>
      <c r="N248" s="10"/>
      <c r="O248" s="10"/>
      <c r="P248" s="10"/>
      <c r="R248" s="10">
        <f t="shared" si="8"/>
        <v>782382546</v>
      </c>
      <c r="S248" s="11">
        <f t="shared" si="7"/>
        <v>0</v>
      </c>
    </row>
    <row r="249" spans="1:19" x14ac:dyDescent="0.2">
      <c r="A249">
        <v>1941</v>
      </c>
      <c r="B249" s="10">
        <v>837687344</v>
      </c>
      <c r="C249" s="10">
        <v>11015100</v>
      </c>
      <c r="D249" s="10">
        <v>772393307</v>
      </c>
      <c r="E249" s="10">
        <v>25657382</v>
      </c>
      <c r="F249" s="27">
        <v>1628901</v>
      </c>
      <c r="G249" s="33">
        <v>26992654</v>
      </c>
      <c r="H249" s="27">
        <v>603248922</v>
      </c>
      <c r="I249" s="10">
        <v>26992654</v>
      </c>
      <c r="J249" s="10">
        <v>14553000</v>
      </c>
      <c r="K249" s="10">
        <v>3518001</v>
      </c>
      <c r="L249" s="10">
        <v>189374767</v>
      </c>
      <c r="M249" s="10"/>
      <c r="N249" s="10"/>
      <c r="O249" s="10"/>
      <c r="P249" s="10"/>
      <c r="R249" s="10">
        <f t="shared" si="8"/>
        <v>837687344</v>
      </c>
      <c r="S249" s="11">
        <f t="shared" si="7"/>
        <v>0</v>
      </c>
    </row>
    <row r="250" spans="1:19" x14ac:dyDescent="0.2">
      <c r="A250">
        <v>1942</v>
      </c>
      <c r="B250" s="10">
        <v>998251767</v>
      </c>
      <c r="C250" s="10">
        <v>11015100</v>
      </c>
      <c r="D250" s="10">
        <v>928443854</v>
      </c>
      <c r="E250" s="10">
        <v>27531754</v>
      </c>
      <c r="F250" s="27">
        <v>591278</v>
      </c>
      <c r="G250" s="33">
        <v>30669781</v>
      </c>
      <c r="H250" s="27">
        <v>749571795</v>
      </c>
      <c r="I250" s="10">
        <v>30669781</v>
      </c>
      <c r="J250" s="10">
        <v>14553000</v>
      </c>
      <c r="K250" s="10">
        <v>3449551</v>
      </c>
      <c r="L250" s="10">
        <v>200007640</v>
      </c>
      <c r="M250" s="10"/>
      <c r="N250" s="10"/>
      <c r="O250" s="10"/>
      <c r="P250" s="10"/>
      <c r="R250" s="10">
        <f t="shared" si="8"/>
        <v>998251767</v>
      </c>
      <c r="S250" s="11">
        <f t="shared" si="7"/>
        <v>0</v>
      </c>
    </row>
    <row r="251" spans="1:19" x14ac:dyDescent="0.2">
      <c r="A251">
        <v>1943</v>
      </c>
      <c r="B251" s="10">
        <v>1207458582</v>
      </c>
      <c r="C251" s="10">
        <v>11015100</v>
      </c>
      <c r="D251" s="10">
        <v>1137426213</v>
      </c>
      <c r="E251" s="10">
        <v>25120648</v>
      </c>
      <c r="F251" s="27">
        <v>1101774</v>
      </c>
      <c r="G251" s="33">
        <v>32794847</v>
      </c>
      <c r="H251" s="27">
        <v>917446872</v>
      </c>
      <c r="I251" s="10">
        <v>32794847</v>
      </c>
      <c r="J251" s="10">
        <v>14553000</v>
      </c>
      <c r="K251" s="10">
        <v>3450630</v>
      </c>
      <c r="L251" s="10">
        <v>239213233</v>
      </c>
      <c r="M251" s="10"/>
      <c r="N251" s="10"/>
      <c r="O251" s="10"/>
      <c r="P251" s="10"/>
      <c r="R251" s="10">
        <f t="shared" si="8"/>
        <v>1207458582</v>
      </c>
      <c r="S251" s="11">
        <f t="shared" si="7"/>
        <v>0</v>
      </c>
    </row>
    <row r="252" spans="1:19" x14ac:dyDescent="0.2">
      <c r="A252">
        <v>1944</v>
      </c>
      <c r="B252" s="10">
        <v>1381236193</v>
      </c>
      <c r="C252" s="10">
        <v>11015100</v>
      </c>
      <c r="D252" s="10">
        <v>1328786430</v>
      </c>
      <c r="E252" s="10">
        <v>17524099</v>
      </c>
      <c r="F252" s="27">
        <v>1133043</v>
      </c>
      <c r="G252" s="33">
        <v>22777521</v>
      </c>
      <c r="H252" s="27">
        <v>1077464198</v>
      </c>
      <c r="I252" s="10">
        <v>22777521</v>
      </c>
      <c r="J252" s="10">
        <v>14553000</v>
      </c>
      <c r="K252" s="10">
        <v>3444176</v>
      </c>
      <c r="L252" s="10">
        <v>262997298</v>
      </c>
      <c r="M252" s="10"/>
      <c r="N252" s="10"/>
      <c r="O252" s="10"/>
      <c r="P252" s="10"/>
      <c r="R252" s="10">
        <f t="shared" si="8"/>
        <v>1381236193</v>
      </c>
      <c r="S252" s="11">
        <f t="shared" si="7"/>
        <v>0</v>
      </c>
    </row>
    <row r="253" spans="1:19" x14ac:dyDescent="0.2">
      <c r="A253">
        <v>1945</v>
      </c>
      <c r="B253" s="10">
        <v>1554646635</v>
      </c>
      <c r="C253" s="10">
        <v>11015100</v>
      </c>
      <c r="D253" s="10">
        <v>1476319019</v>
      </c>
      <c r="E253" s="10">
        <v>32300398</v>
      </c>
      <c r="F253" s="27">
        <v>1911563</v>
      </c>
      <c r="G253" s="33">
        <v>33100555</v>
      </c>
      <c r="H253" s="27">
        <v>1217141164</v>
      </c>
      <c r="I253" s="10">
        <v>33100555</v>
      </c>
      <c r="J253" s="10">
        <v>14553000</v>
      </c>
      <c r="K253" s="10">
        <v>3461600</v>
      </c>
      <c r="L253" s="10">
        <v>286390316</v>
      </c>
      <c r="M253" s="10"/>
      <c r="N253" s="10"/>
      <c r="O253" s="10"/>
      <c r="P253" s="10"/>
      <c r="R253" s="10">
        <f t="shared" si="8"/>
        <v>1554646635</v>
      </c>
      <c r="S253" s="11">
        <f t="shared" si="7"/>
        <v>0</v>
      </c>
    </row>
    <row r="254" spans="1:19" x14ac:dyDescent="0.2">
      <c r="A254">
        <v>1946</v>
      </c>
      <c r="B254" s="10">
        <v>1722457302</v>
      </c>
      <c r="C254" s="10">
        <v>11015100</v>
      </c>
      <c r="D254" s="10">
        <v>1603726088</v>
      </c>
      <c r="E254" s="10">
        <v>29402297</v>
      </c>
      <c r="F254" s="27">
        <v>1179706</v>
      </c>
      <c r="G254" s="33">
        <v>77134111</v>
      </c>
      <c r="H254" s="27">
        <v>1323113723</v>
      </c>
      <c r="I254" s="10">
        <v>77134111</v>
      </c>
      <c r="J254" s="10">
        <v>14553000</v>
      </c>
      <c r="K254" s="10">
        <v>3461433</v>
      </c>
      <c r="L254" s="10">
        <v>304195035</v>
      </c>
      <c r="M254" s="10"/>
      <c r="N254" s="10"/>
      <c r="O254" s="10"/>
      <c r="P254" s="10"/>
      <c r="R254" s="10">
        <f t="shared" si="8"/>
        <v>1722457302</v>
      </c>
      <c r="S254" s="11">
        <f t="shared" si="7"/>
        <v>0</v>
      </c>
    </row>
    <row r="255" spans="1:19" x14ac:dyDescent="0.2">
      <c r="A255">
        <v>1947</v>
      </c>
      <c r="B255" s="10">
        <v>1836457071</v>
      </c>
      <c r="C255" s="10">
        <v>11015100</v>
      </c>
      <c r="D255" s="10">
        <v>1717623782</v>
      </c>
      <c r="E255" s="10">
        <v>31967225</v>
      </c>
      <c r="F255" s="27">
        <v>1177709</v>
      </c>
      <c r="G255" s="33">
        <v>74673255</v>
      </c>
      <c r="H255" s="27">
        <v>1375574579</v>
      </c>
      <c r="I255" s="10">
        <v>74673255</v>
      </c>
      <c r="J255" s="10">
        <v>14553000</v>
      </c>
      <c r="K255" s="10">
        <v>3888409</v>
      </c>
      <c r="L255" s="10">
        <v>367767828</v>
      </c>
      <c r="M255" s="10"/>
      <c r="N255" s="10"/>
      <c r="O255" s="10"/>
      <c r="P255" s="10"/>
      <c r="R255" s="10">
        <f t="shared" si="8"/>
        <v>1836457071</v>
      </c>
      <c r="S255" s="11">
        <f t="shared" si="7"/>
        <v>0</v>
      </c>
    </row>
    <row r="256" spans="1:19" x14ac:dyDescent="0.2">
      <c r="A256">
        <v>1948</v>
      </c>
      <c r="B256" s="10">
        <v>1764687018</v>
      </c>
      <c r="C256" s="10">
        <v>11015100</v>
      </c>
      <c r="D256" s="10">
        <v>1601525403</v>
      </c>
      <c r="E256" s="10">
        <v>33028093</v>
      </c>
      <c r="F256" s="27">
        <v>481520</v>
      </c>
      <c r="G256" s="33">
        <v>118636902</v>
      </c>
      <c r="H256" s="27">
        <v>1231610932</v>
      </c>
      <c r="I256" s="10">
        <v>118636902</v>
      </c>
      <c r="J256" s="10">
        <v>14553000</v>
      </c>
      <c r="K256" s="10">
        <v>3887944</v>
      </c>
      <c r="L256" s="10">
        <v>395998240</v>
      </c>
      <c r="M256" s="10"/>
      <c r="N256" s="10"/>
      <c r="O256" s="10"/>
      <c r="P256" s="10"/>
      <c r="R256" s="10">
        <f t="shared" si="8"/>
        <v>1764687018</v>
      </c>
      <c r="S256" s="11">
        <f t="shared" si="7"/>
        <v>0</v>
      </c>
    </row>
    <row r="257" spans="1:19" x14ac:dyDescent="0.2">
      <c r="A257">
        <v>1949</v>
      </c>
      <c r="B257" s="10">
        <v>1733446551</v>
      </c>
      <c r="C257" s="10">
        <v>11015100</v>
      </c>
      <c r="D257" s="10">
        <v>1589958568</v>
      </c>
      <c r="E257" s="10">
        <v>56236855</v>
      </c>
      <c r="F257" s="27">
        <v>4018000</v>
      </c>
      <c r="G257" s="33">
        <v>72218028</v>
      </c>
      <c r="H257" s="27">
        <v>1228029806</v>
      </c>
      <c r="I257" s="10">
        <v>72218028</v>
      </c>
      <c r="J257" s="10">
        <v>14553000</v>
      </c>
      <c r="K257" s="10">
        <v>3876270</v>
      </c>
      <c r="L257" s="10">
        <v>414769447</v>
      </c>
      <c r="M257" s="10"/>
      <c r="N257" s="10"/>
      <c r="O257" s="10"/>
      <c r="P257" s="10"/>
      <c r="R257" s="10">
        <f t="shared" si="8"/>
        <v>1733446551</v>
      </c>
      <c r="S257" s="11">
        <f t="shared" si="7"/>
        <v>0</v>
      </c>
    </row>
    <row r="258" spans="1:19" x14ac:dyDescent="0.2">
      <c r="A258">
        <v>1950</v>
      </c>
      <c r="B258" s="10">
        <v>1867422293</v>
      </c>
      <c r="C258" s="10">
        <v>11015100</v>
      </c>
      <c r="D258" s="10">
        <v>1752188018</v>
      </c>
      <c r="E258" s="10">
        <v>45489984</v>
      </c>
      <c r="F258" s="27">
        <v>5529258</v>
      </c>
      <c r="G258" s="33">
        <v>53199933</v>
      </c>
      <c r="H258" s="27">
        <v>1247156890</v>
      </c>
      <c r="I258" s="10">
        <v>53199933</v>
      </c>
      <c r="J258" s="10">
        <v>14553000</v>
      </c>
      <c r="K258" s="10">
        <v>3871656</v>
      </c>
      <c r="L258" s="10">
        <v>548640814</v>
      </c>
      <c r="M258" s="10"/>
      <c r="N258" s="10"/>
      <c r="O258" s="10"/>
      <c r="P258" s="10"/>
      <c r="R258" s="10">
        <f t="shared" si="8"/>
        <v>1867422293</v>
      </c>
      <c r="S258" s="11">
        <f t="shared" si="7"/>
        <v>0</v>
      </c>
    </row>
    <row r="259" spans="1:19" x14ac:dyDescent="0.2">
      <c r="A259">
        <v>1951</v>
      </c>
      <c r="B259" s="10">
        <v>1774218971</v>
      </c>
      <c r="C259" s="10">
        <v>11015100</v>
      </c>
      <c r="D259" s="10">
        <v>1647437932</v>
      </c>
      <c r="E259" s="10">
        <v>49414449</v>
      </c>
      <c r="F259" s="27">
        <v>4975658</v>
      </c>
      <c r="G259" s="33">
        <v>61375832</v>
      </c>
      <c r="H259" s="27">
        <v>1288980991</v>
      </c>
      <c r="I259" s="10">
        <v>61375832</v>
      </c>
      <c r="J259" s="10">
        <v>14553000</v>
      </c>
      <c r="K259" s="10">
        <v>3905483</v>
      </c>
      <c r="L259" s="10">
        <v>405403665</v>
      </c>
      <c r="M259" s="10"/>
      <c r="N259" s="10"/>
      <c r="O259" s="10"/>
      <c r="P259" s="10"/>
      <c r="R259" s="10">
        <f t="shared" si="8"/>
        <v>1774218971</v>
      </c>
      <c r="S259" s="11">
        <f t="shared" si="7"/>
        <v>0</v>
      </c>
    </row>
    <row r="260" spans="1:19" x14ac:dyDescent="0.2">
      <c r="A260">
        <v>1952</v>
      </c>
      <c r="B260" s="10">
        <v>1797082905</v>
      </c>
      <c r="C260" s="10">
        <v>11015100</v>
      </c>
      <c r="D260" s="10">
        <v>1697582821</v>
      </c>
      <c r="E260" s="10">
        <v>50709368</v>
      </c>
      <c r="F260" s="27">
        <v>4446259</v>
      </c>
      <c r="G260" s="33">
        <v>33329357</v>
      </c>
      <c r="H260" s="27">
        <v>1367027466</v>
      </c>
      <c r="I260" s="10">
        <v>33329357</v>
      </c>
      <c r="J260" s="10">
        <v>14553000</v>
      </c>
      <c r="K260" s="10">
        <v>3901616</v>
      </c>
      <c r="L260" s="10">
        <v>378271466</v>
      </c>
      <c r="M260" s="10"/>
      <c r="N260" s="10"/>
      <c r="O260" s="10"/>
      <c r="P260" s="10"/>
      <c r="R260" s="10">
        <f t="shared" si="8"/>
        <v>1797082905</v>
      </c>
      <c r="S260" s="11">
        <f t="shared" ref="S260:S274" si="9">R260-SUM(C260:G260)</f>
        <v>0</v>
      </c>
    </row>
    <row r="261" spans="1:19" x14ac:dyDescent="0.2">
      <c r="A261">
        <v>1953</v>
      </c>
      <c r="B261" s="10">
        <v>1934660523</v>
      </c>
      <c r="C261" s="10">
        <v>11015100</v>
      </c>
      <c r="D261" s="10">
        <v>1862959902</v>
      </c>
      <c r="E261" s="10">
        <v>20491760</v>
      </c>
      <c r="F261" s="27">
        <v>4584424</v>
      </c>
      <c r="G261" s="33">
        <v>35609337</v>
      </c>
      <c r="H261" s="27">
        <v>1464747486</v>
      </c>
      <c r="I261" s="10">
        <v>35609337</v>
      </c>
      <c r="J261" s="10">
        <v>14553000</v>
      </c>
      <c r="K261" s="10">
        <v>3894890</v>
      </c>
      <c r="L261" s="10">
        <v>415855810</v>
      </c>
      <c r="M261" s="10"/>
      <c r="N261" s="10"/>
      <c r="O261" s="10"/>
      <c r="P261" s="10"/>
      <c r="R261" s="10">
        <f t="shared" si="8"/>
        <v>1934660523</v>
      </c>
      <c r="S261" s="11">
        <f t="shared" si="9"/>
        <v>0</v>
      </c>
    </row>
    <row r="262" spans="1:19" x14ac:dyDescent="0.2">
      <c r="A262">
        <v>1954</v>
      </c>
      <c r="B262" s="10">
        <v>1959384772</v>
      </c>
      <c r="C262" s="10">
        <v>11015100</v>
      </c>
      <c r="D262" s="10">
        <v>1884114274</v>
      </c>
      <c r="E262" s="10">
        <v>31497415</v>
      </c>
      <c r="F262" s="27">
        <v>5289137</v>
      </c>
      <c r="G262" s="33">
        <v>27468846</v>
      </c>
      <c r="H262" s="27">
        <v>1547887977</v>
      </c>
      <c r="I262" s="10">
        <v>27468846</v>
      </c>
      <c r="J262" s="10">
        <v>14553000</v>
      </c>
      <c r="K262" s="10">
        <v>3887868</v>
      </c>
      <c r="L262" s="10">
        <v>365587081</v>
      </c>
      <c r="M262" s="10"/>
      <c r="N262" s="10"/>
      <c r="O262" s="10"/>
      <c r="P262" s="10"/>
      <c r="R262" s="10">
        <f t="shared" si="8"/>
        <v>1959384772</v>
      </c>
      <c r="S262" s="11">
        <f t="shared" si="9"/>
        <v>0</v>
      </c>
    </row>
    <row r="263" spans="1:19" x14ac:dyDescent="0.2">
      <c r="A263">
        <v>1955</v>
      </c>
      <c r="B263" s="10">
        <v>2094630350</v>
      </c>
      <c r="C263" s="10">
        <v>11015100</v>
      </c>
      <c r="D263" s="10">
        <v>1943429064</v>
      </c>
      <c r="E263" s="10">
        <v>68020621</v>
      </c>
      <c r="F263" s="27">
        <v>5749722</v>
      </c>
      <c r="G263" s="33">
        <v>66415843</v>
      </c>
      <c r="H263" s="27">
        <v>1658946375</v>
      </c>
      <c r="I263" s="10">
        <v>66415843</v>
      </c>
      <c r="J263" s="10">
        <v>14553000</v>
      </c>
      <c r="K263" s="10">
        <v>3875420</v>
      </c>
      <c r="L263" s="10">
        <v>350839712</v>
      </c>
      <c r="M263" s="10"/>
      <c r="N263" s="10"/>
      <c r="O263" s="10"/>
      <c r="P263" s="10"/>
      <c r="R263" s="10">
        <f t="shared" si="8"/>
        <v>2094630350</v>
      </c>
      <c r="S263" s="11">
        <f t="shared" si="9"/>
        <v>0</v>
      </c>
    </row>
    <row r="264" spans="1:19" x14ac:dyDescent="0.2">
      <c r="A264">
        <v>1956</v>
      </c>
      <c r="B264" s="10">
        <v>2186529884</v>
      </c>
      <c r="C264" s="10">
        <v>11015100</v>
      </c>
      <c r="D264" s="10">
        <v>2094106166</v>
      </c>
      <c r="E264" s="10">
        <v>38279165</v>
      </c>
      <c r="F264" s="27">
        <v>5653404</v>
      </c>
      <c r="G264" s="33">
        <v>37476049</v>
      </c>
      <c r="H264" s="27">
        <v>1787882333</v>
      </c>
      <c r="I264" s="10">
        <v>37476049</v>
      </c>
      <c r="J264" s="10">
        <v>14553000</v>
      </c>
      <c r="K264" s="10">
        <v>3910659</v>
      </c>
      <c r="L264" s="10">
        <v>342707843</v>
      </c>
      <c r="M264" s="10"/>
      <c r="N264" s="10"/>
      <c r="O264" s="10"/>
      <c r="P264" s="10"/>
      <c r="R264" s="10">
        <f t="shared" si="8"/>
        <v>2186529884</v>
      </c>
      <c r="S264" s="11">
        <f t="shared" si="9"/>
        <v>0</v>
      </c>
    </row>
    <row r="265" spans="1:19" x14ac:dyDescent="0.2">
      <c r="A265">
        <v>1957</v>
      </c>
      <c r="B265" s="10">
        <v>2256225622</v>
      </c>
      <c r="C265" s="10">
        <v>11015100</v>
      </c>
      <c r="D265" s="10">
        <v>2153068103</v>
      </c>
      <c r="E265" s="10">
        <v>34753238</v>
      </c>
      <c r="F265" s="27">
        <v>5399005</v>
      </c>
      <c r="G265" s="33">
        <v>51990176</v>
      </c>
      <c r="H265" s="27">
        <v>1873368446</v>
      </c>
      <c r="I265" s="10">
        <v>51990176</v>
      </c>
      <c r="J265" s="10">
        <v>14553000</v>
      </c>
      <c r="K265" s="10">
        <v>3901632</v>
      </c>
      <c r="L265" s="10">
        <v>312412368</v>
      </c>
      <c r="M265" s="10"/>
      <c r="N265" s="10"/>
      <c r="O265" s="10"/>
      <c r="P265" s="10"/>
      <c r="R265" s="10">
        <f t="shared" si="8"/>
        <v>2256225622</v>
      </c>
      <c r="S265" s="11">
        <f t="shared" si="9"/>
        <v>0</v>
      </c>
    </row>
    <row r="266" spans="1:19" x14ac:dyDescent="0.2">
      <c r="A266">
        <v>1958</v>
      </c>
      <c r="B266" s="10">
        <v>2327196165</v>
      </c>
      <c r="C266" s="10">
        <v>11015100</v>
      </c>
      <c r="D266" s="10">
        <v>2222675614</v>
      </c>
      <c r="E266" s="10">
        <v>49533147</v>
      </c>
      <c r="F266" s="27">
        <v>5727986</v>
      </c>
      <c r="G266" s="33">
        <v>38244318</v>
      </c>
      <c r="H266" s="27">
        <v>1962114543</v>
      </c>
      <c r="I266" s="10">
        <v>38244318</v>
      </c>
      <c r="J266" s="10">
        <v>14553000</v>
      </c>
      <c r="K266" s="10">
        <v>3900136</v>
      </c>
      <c r="L266" s="10">
        <v>308384168</v>
      </c>
      <c r="M266" s="10"/>
      <c r="N266" s="10"/>
      <c r="O266" s="10"/>
      <c r="P266" s="10"/>
      <c r="R266" s="10">
        <f t="shared" si="8"/>
        <v>2327196165</v>
      </c>
      <c r="S266" s="11">
        <f t="shared" si="9"/>
        <v>0</v>
      </c>
    </row>
    <row r="267" spans="1:19" x14ac:dyDescent="0.2">
      <c r="A267">
        <v>1959</v>
      </c>
      <c r="B267" s="10">
        <v>2396154287</v>
      </c>
      <c r="C267" s="10">
        <v>11015100</v>
      </c>
      <c r="D267" s="10">
        <v>2309195369</v>
      </c>
      <c r="E267" s="10">
        <v>27721013</v>
      </c>
      <c r="F267" s="27">
        <v>3926655</v>
      </c>
      <c r="G267" s="33">
        <v>44296150</v>
      </c>
      <c r="H267" s="27">
        <v>2006062831</v>
      </c>
      <c r="I267" s="10">
        <v>44296150</v>
      </c>
      <c r="J267" s="10">
        <v>14553000</v>
      </c>
      <c r="K267" s="10">
        <v>3900441</v>
      </c>
      <c r="L267" s="10">
        <v>327341865</v>
      </c>
      <c r="M267" s="10"/>
      <c r="N267" s="10"/>
      <c r="O267" s="10"/>
      <c r="P267" s="10"/>
      <c r="R267" s="10">
        <f t="shared" si="8"/>
        <v>2396154287</v>
      </c>
      <c r="S267" s="11">
        <f t="shared" si="9"/>
        <v>0</v>
      </c>
    </row>
    <row r="268" spans="1:19" x14ac:dyDescent="0.2">
      <c r="A268">
        <v>1960</v>
      </c>
      <c r="B268" s="10">
        <v>2509611487</v>
      </c>
      <c r="C268" s="10">
        <v>11015100</v>
      </c>
      <c r="D268" s="10">
        <v>2412801707</v>
      </c>
      <c r="E268" s="10">
        <v>44040161</v>
      </c>
      <c r="F268" s="27">
        <v>3309613</v>
      </c>
      <c r="G268" s="33">
        <v>38444906</v>
      </c>
      <c r="H268" s="27">
        <v>2111915274</v>
      </c>
      <c r="I268" s="10">
        <v>38444906</v>
      </c>
      <c r="J268" s="10">
        <v>14553000</v>
      </c>
      <c r="K268" s="10">
        <v>3898192</v>
      </c>
      <c r="L268" s="10">
        <v>340800115</v>
      </c>
      <c r="M268" s="10"/>
      <c r="N268" s="10"/>
      <c r="O268" s="10"/>
      <c r="P268" s="10"/>
      <c r="R268" s="10">
        <f t="shared" si="8"/>
        <v>2509611487</v>
      </c>
      <c r="S268" s="11">
        <f t="shared" si="9"/>
        <v>0</v>
      </c>
    </row>
    <row r="269" spans="1:19" x14ac:dyDescent="0.2">
      <c r="A269">
        <v>1961</v>
      </c>
      <c r="B269" s="10">
        <v>2766327702</v>
      </c>
      <c r="C269" s="10">
        <v>11015100</v>
      </c>
      <c r="D269" s="10">
        <v>2655953220</v>
      </c>
      <c r="E269" s="10">
        <v>52627117</v>
      </c>
      <c r="F269" s="27">
        <v>2331877</v>
      </c>
      <c r="G269" s="33">
        <v>44400388</v>
      </c>
      <c r="H269" s="27">
        <v>2205960632</v>
      </c>
      <c r="I269" s="10">
        <v>44400388</v>
      </c>
      <c r="J269" s="10">
        <v>14553000</v>
      </c>
      <c r="K269" s="10">
        <v>3880391</v>
      </c>
      <c r="L269" s="10">
        <v>497533291</v>
      </c>
      <c r="M269" s="10"/>
      <c r="N269" s="10">
        <f>155.1*1000000</f>
        <v>155100000</v>
      </c>
      <c r="O269" s="10"/>
      <c r="P269" s="10"/>
      <c r="R269" s="10">
        <f>SUM(H269:L269,Q269)</f>
        <v>2766327702</v>
      </c>
      <c r="S269" s="11">
        <f t="shared" si="9"/>
        <v>0</v>
      </c>
    </row>
    <row r="270" spans="1:19" x14ac:dyDescent="0.2">
      <c r="A270">
        <v>1962</v>
      </c>
      <c r="B270" s="10">
        <v>2920525859</v>
      </c>
      <c r="C270" s="10">
        <v>11015100</v>
      </c>
      <c r="D270" s="10">
        <v>2819589302</v>
      </c>
      <c r="E270" s="10">
        <v>65236067</v>
      </c>
      <c r="F270" s="27">
        <v>1468171</v>
      </c>
      <c r="G270" s="33">
        <v>23217219</v>
      </c>
      <c r="H270" s="27">
        <v>2302141403</v>
      </c>
      <c r="I270" s="10">
        <v>23217219</v>
      </c>
      <c r="J270" s="10">
        <v>14553000</v>
      </c>
      <c r="K270" s="10">
        <v>3917764</v>
      </c>
      <c r="L270" s="10">
        <v>576696473</v>
      </c>
      <c r="M270" s="10"/>
      <c r="N270" s="10">
        <v>241400000</v>
      </c>
      <c r="O270" s="10"/>
      <c r="P270" s="10"/>
      <c r="R270" s="10">
        <f t="shared" ref="R270:R274" si="10">SUM(H270:L270,Q270)</f>
        <v>2920525859</v>
      </c>
      <c r="S270" s="11">
        <f t="shared" si="9"/>
        <v>0</v>
      </c>
    </row>
    <row r="271" spans="1:19" x14ac:dyDescent="0.2">
      <c r="A271">
        <v>1963</v>
      </c>
      <c r="B271" s="10">
        <v>2714385221</v>
      </c>
      <c r="C271" s="10">
        <v>11015100</v>
      </c>
      <c r="D271" s="10">
        <v>2585258886</v>
      </c>
      <c r="E271" s="10">
        <v>75731629</v>
      </c>
      <c r="F271" s="27">
        <v>1467915</v>
      </c>
      <c r="G271" s="33">
        <v>40911691</v>
      </c>
      <c r="H271" s="27">
        <v>2309448249</v>
      </c>
      <c r="I271" s="10">
        <v>40911691</v>
      </c>
      <c r="J271" s="10">
        <v>14553000</v>
      </c>
      <c r="K271" s="10">
        <v>3894802</v>
      </c>
      <c r="L271" s="10">
        <v>345577479</v>
      </c>
      <c r="M271" s="10"/>
      <c r="N271" s="10"/>
      <c r="O271" s="10"/>
      <c r="P271" s="10"/>
      <c r="R271" s="10">
        <f t="shared" si="10"/>
        <v>2714385221</v>
      </c>
      <c r="S271" s="11">
        <f t="shared" si="9"/>
        <v>0</v>
      </c>
    </row>
    <row r="272" spans="1:19" x14ac:dyDescent="0.2">
      <c r="A272">
        <v>1964</v>
      </c>
      <c r="B272" s="10">
        <v>2831080950</v>
      </c>
      <c r="C272" s="10">
        <v>11015100</v>
      </c>
      <c r="D272" s="10">
        <v>2738352963</v>
      </c>
      <c r="E272" s="10">
        <v>58944838</v>
      </c>
      <c r="F272" s="27">
        <v>1451304</v>
      </c>
      <c r="G272" s="33">
        <v>21316745</v>
      </c>
      <c r="H272" s="27">
        <v>2429044275</v>
      </c>
      <c r="I272" s="10">
        <v>21316745</v>
      </c>
      <c r="J272" s="10">
        <v>14553000</v>
      </c>
      <c r="K272" s="10">
        <v>3896193</v>
      </c>
      <c r="L272" s="10">
        <v>362270737</v>
      </c>
      <c r="M272" s="10"/>
      <c r="N272" s="10"/>
      <c r="O272" s="10"/>
      <c r="P272" s="10"/>
      <c r="R272" s="10">
        <f t="shared" si="10"/>
        <v>2831080950</v>
      </c>
      <c r="S272" s="11">
        <f t="shared" si="9"/>
        <v>0</v>
      </c>
    </row>
    <row r="273" spans="1:20" x14ac:dyDescent="0.2">
      <c r="A273">
        <v>1965</v>
      </c>
      <c r="B273" s="10">
        <v>3042943845</v>
      </c>
      <c r="C273" s="10">
        <v>11015100</v>
      </c>
      <c r="D273" s="10">
        <v>2879556182</v>
      </c>
      <c r="E273" s="10">
        <v>101959343</v>
      </c>
      <c r="F273" s="27">
        <v>1469009</v>
      </c>
      <c r="G273" s="33">
        <v>48944211</v>
      </c>
      <c r="H273" s="27">
        <v>2601417528</v>
      </c>
      <c r="I273" s="10">
        <v>48944211</v>
      </c>
      <c r="J273" s="10">
        <v>14553000</v>
      </c>
      <c r="K273" s="10">
        <v>3881812</v>
      </c>
      <c r="L273" s="10">
        <v>374147294</v>
      </c>
      <c r="M273" s="10"/>
      <c r="N273" s="10"/>
      <c r="O273" s="10"/>
      <c r="P273" s="10"/>
      <c r="R273" s="10">
        <f t="shared" si="10"/>
        <v>3042943845</v>
      </c>
      <c r="S273" s="11">
        <f t="shared" si="9"/>
        <v>0</v>
      </c>
    </row>
    <row r="274" spans="1:20" x14ac:dyDescent="0.2">
      <c r="A274">
        <v>1966</v>
      </c>
      <c r="B274" s="10">
        <v>3302225248</v>
      </c>
      <c r="C274" s="10">
        <v>11015100</v>
      </c>
      <c r="D274" s="10">
        <v>3165623387</v>
      </c>
      <c r="E274" s="10">
        <v>102383926</v>
      </c>
      <c r="F274" s="27">
        <v>1460584</v>
      </c>
      <c r="G274" s="33">
        <v>21742251</v>
      </c>
      <c r="H274" s="27">
        <v>2778619008</v>
      </c>
      <c r="I274" s="10">
        <v>21742251</v>
      </c>
      <c r="J274" s="10">
        <v>14553000</v>
      </c>
      <c r="K274" s="10">
        <v>3882025</v>
      </c>
      <c r="L274" s="10">
        <v>483428964</v>
      </c>
      <c r="M274" s="10"/>
      <c r="N274" s="10"/>
      <c r="O274" s="10"/>
      <c r="P274" s="10"/>
      <c r="R274" s="10">
        <f t="shared" si="10"/>
        <v>3302225248</v>
      </c>
      <c r="S274" s="11">
        <f t="shared" si="9"/>
        <v>0</v>
      </c>
    </row>
    <row r="275" spans="1:20" ht="27.75" customHeight="1" x14ac:dyDescent="0.2">
      <c r="A275" s="6" t="s">
        <v>29</v>
      </c>
      <c r="B275" s="10"/>
      <c r="C275" s="10"/>
      <c r="D275" s="10"/>
      <c r="E275" s="10"/>
      <c r="F275" s="27"/>
      <c r="G275" s="33"/>
      <c r="H275" s="27"/>
      <c r="I275" s="10"/>
      <c r="J275" s="10"/>
      <c r="K275" s="10"/>
      <c r="L275" s="10"/>
      <c r="M275" s="10"/>
      <c r="N275" s="10"/>
      <c r="O275" s="10"/>
      <c r="P275" s="10"/>
      <c r="R275" s="10"/>
      <c r="S275" s="38" t="s">
        <v>20</v>
      </c>
    </row>
    <row r="276" spans="1:20" x14ac:dyDescent="0.2">
      <c r="A276">
        <v>1966</v>
      </c>
      <c r="B276" s="10">
        <v>3294800000</v>
      </c>
      <c r="C276" s="10">
        <v>11015100</v>
      </c>
      <c r="D276" s="10">
        <v>3165884900</v>
      </c>
      <c r="E276" s="10">
        <v>100500000</v>
      </c>
      <c r="F276" s="62">
        <v>17400000</v>
      </c>
      <c r="G276" s="63"/>
      <c r="H276" s="27">
        <v>2783800000</v>
      </c>
      <c r="I276" s="10">
        <v>16600000.000000002</v>
      </c>
      <c r="J276" s="10">
        <v>14553000</v>
      </c>
      <c r="K276" s="10">
        <v>3747000</v>
      </c>
      <c r="L276" s="10">
        <v>476100000</v>
      </c>
      <c r="M276" s="10">
        <v>12600000</v>
      </c>
      <c r="N276" s="10">
        <v>97500000</v>
      </c>
      <c r="O276" s="10">
        <v>274800000</v>
      </c>
      <c r="P276" s="10">
        <v>91200000</v>
      </c>
      <c r="Q276" s="10"/>
      <c r="R276" s="10">
        <f>SUM(H276:L276)</f>
        <v>3294800000</v>
      </c>
      <c r="S276" s="11">
        <f t="shared" ref="S276:S317" si="11">(R276-SUM(C276:G276))/1000000</f>
        <v>0</v>
      </c>
    </row>
    <row r="277" spans="1:20" x14ac:dyDescent="0.2">
      <c r="A277">
        <f>A274+1</f>
        <v>1967</v>
      </c>
      <c r="B277" s="10">
        <v>3532700000.0000005</v>
      </c>
      <c r="C277" s="10">
        <v>11015100</v>
      </c>
      <c r="D277" s="10">
        <v>3326484900</v>
      </c>
      <c r="E277" s="10">
        <v>153800000</v>
      </c>
      <c r="F277" s="62">
        <v>41400000</v>
      </c>
      <c r="G277" s="63"/>
      <c r="H277" s="27">
        <v>2859800000</v>
      </c>
      <c r="I277" s="10">
        <v>40600000</v>
      </c>
      <c r="J277" s="10">
        <v>14553000</v>
      </c>
      <c r="K277" s="10">
        <f>K276</f>
        <v>3747000</v>
      </c>
      <c r="L277" s="10">
        <v>614000000</v>
      </c>
      <c r="M277" s="10">
        <v>16100000.000000002</v>
      </c>
      <c r="N277" s="10">
        <v>201400000</v>
      </c>
      <c r="O277" s="10">
        <v>282400000</v>
      </c>
      <c r="P277" s="10">
        <v>114100000</v>
      </c>
      <c r="Q277" s="10"/>
      <c r="R277" s="10">
        <f t="shared" ref="R277:R316" si="12">SUM(H277:L277)</f>
        <v>3532700000</v>
      </c>
      <c r="S277" s="11">
        <f t="shared" si="11"/>
        <v>0</v>
      </c>
    </row>
    <row r="278" spans="1:20" x14ac:dyDescent="0.2">
      <c r="A278">
        <f t="shared" ref="A278:A316" si="13">A277+1</f>
        <v>1968</v>
      </c>
      <c r="B278" s="10">
        <v>3742400000</v>
      </c>
      <c r="C278" s="10">
        <v>11015100</v>
      </c>
      <c r="D278" s="10">
        <v>3513084900</v>
      </c>
      <c r="E278" s="10">
        <v>179700000</v>
      </c>
      <c r="F278" s="62">
        <v>38600000</v>
      </c>
      <c r="G278" s="63"/>
      <c r="H278" s="27">
        <v>3012500000</v>
      </c>
      <c r="I278" s="10">
        <v>38000000</v>
      </c>
      <c r="J278" s="10">
        <v>14553000</v>
      </c>
      <c r="K278" s="10">
        <f>K277</f>
        <v>3747000</v>
      </c>
      <c r="L278" s="10">
        <v>673600000</v>
      </c>
      <c r="M278" s="10">
        <v>14400000</v>
      </c>
      <c r="N278" s="10">
        <v>218200000</v>
      </c>
      <c r="O278" s="10">
        <v>308400000</v>
      </c>
      <c r="P278" s="10">
        <v>132600000</v>
      </c>
      <c r="Q278" s="10"/>
      <c r="R278" s="10">
        <f t="shared" si="12"/>
        <v>3742400000</v>
      </c>
      <c r="S278" s="11">
        <f t="shared" si="11"/>
        <v>0</v>
      </c>
      <c r="T278" s="10"/>
    </row>
    <row r="279" spans="1:20" x14ac:dyDescent="0.2">
      <c r="A279">
        <f t="shared" si="13"/>
        <v>1969</v>
      </c>
      <c r="B279" s="10">
        <v>3870700000.0000005</v>
      </c>
      <c r="C279" s="10">
        <v>11015100</v>
      </c>
      <c r="D279" s="10">
        <v>3724084900.0000005</v>
      </c>
      <c r="E279" s="10">
        <v>116900000</v>
      </c>
      <c r="F279" s="62">
        <v>18700000</v>
      </c>
      <c r="G279" s="63"/>
      <c r="H279" s="27">
        <v>3132500000</v>
      </c>
      <c r="I279" s="10">
        <v>18000000</v>
      </c>
      <c r="J279" s="10">
        <v>14553000</v>
      </c>
      <c r="K279" s="10">
        <f>K278</f>
        <v>3747000</v>
      </c>
      <c r="L279" s="10">
        <v>702000000</v>
      </c>
      <c r="M279" s="10">
        <v>18500000</v>
      </c>
      <c r="N279" s="10">
        <v>231000000</v>
      </c>
      <c r="O279" s="10">
        <v>308200000</v>
      </c>
      <c r="P279" s="10">
        <v>144300000</v>
      </c>
      <c r="Q279" s="10"/>
      <c r="R279" s="10">
        <f t="shared" si="12"/>
        <v>3870800000</v>
      </c>
      <c r="S279" s="11">
        <f t="shared" si="11"/>
        <v>9.9999999999523165E-2</v>
      </c>
      <c r="T279" s="10"/>
    </row>
    <row r="280" spans="1:20" x14ac:dyDescent="0.2">
      <c r="A280">
        <f t="shared" si="13"/>
        <v>1970</v>
      </c>
      <c r="B280" s="10">
        <v>3887000000</v>
      </c>
      <c r="C280" s="10">
        <v>11015100</v>
      </c>
      <c r="D280" s="10">
        <v>3655984900</v>
      </c>
      <c r="E280" s="10">
        <v>198000000</v>
      </c>
      <c r="F280" s="62">
        <v>22000000</v>
      </c>
      <c r="G280" s="63"/>
      <c r="H280" s="27">
        <v>3231000000</v>
      </c>
      <c r="I280" s="10">
        <v>20000000</v>
      </c>
      <c r="J280" s="10">
        <v>14553000</v>
      </c>
      <c r="K280" s="10">
        <v>0</v>
      </c>
      <c r="L280" s="10">
        <v>621447000</v>
      </c>
      <c r="M280" s="10">
        <v>15000000</v>
      </c>
      <c r="N280" s="10">
        <v>220000000</v>
      </c>
      <c r="O280" s="10">
        <v>248000000</v>
      </c>
      <c r="P280" s="10">
        <v>138000000</v>
      </c>
      <c r="Q280" s="10"/>
      <c r="R280" s="10">
        <f t="shared" si="12"/>
        <v>3887000000</v>
      </c>
      <c r="S280" s="11">
        <f t="shared" si="11"/>
        <v>0</v>
      </c>
      <c r="T280" s="10"/>
    </row>
    <row r="281" spans="1:20" x14ac:dyDescent="0.2">
      <c r="A281">
        <f t="shared" si="13"/>
        <v>1971</v>
      </c>
      <c r="B281" s="10">
        <v>4668000000</v>
      </c>
      <c r="C281" s="10">
        <v>11015100</v>
      </c>
      <c r="D281" s="10">
        <v>4166984900</v>
      </c>
      <c r="E281" s="10">
        <v>446000000</v>
      </c>
      <c r="F281" s="62">
        <v>44000000</v>
      </c>
      <c r="G281" s="63"/>
      <c r="H281" s="27">
        <v>3658000000</v>
      </c>
      <c r="I281" s="10">
        <v>42000000</v>
      </c>
      <c r="J281" s="10">
        <v>14553000</v>
      </c>
      <c r="K281" s="10">
        <v>0</v>
      </c>
      <c r="L281" s="10">
        <v>953447000</v>
      </c>
      <c r="M281" s="10">
        <v>15000000</v>
      </c>
      <c r="N281" s="10">
        <v>398000000</v>
      </c>
      <c r="O281" s="10">
        <v>314000000</v>
      </c>
      <c r="P281" s="10">
        <v>226000000</v>
      </c>
      <c r="Q281" s="10"/>
      <c r="R281" s="10">
        <f t="shared" si="12"/>
        <v>4668000000</v>
      </c>
      <c r="S281" s="11">
        <f t="shared" si="11"/>
        <v>0</v>
      </c>
      <c r="T281" s="10"/>
    </row>
    <row r="282" spans="1:20" x14ac:dyDescent="0.2">
      <c r="A282">
        <f t="shared" si="13"/>
        <v>1972</v>
      </c>
      <c r="B282" s="10">
        <v>4242000000</v>
      </c>
      <c r="C282" s="10">
        <v>11015100</v>
      </c>
      <c r="D282" s="10">
        <v>3598984900</v>
      </c>
      <c r="E282" s="10">
        <v>594000000</v>
      </c>
      <c r="F282" s="62">
        <v>38000000</v>
      </c>
      <c r="G282" s="63"/>
      <c r="H282" s="27">
        <v>3663000000</v>
      </c>
      <c r="I282" s="10">
        <v>37000000</v>
      </c>
      <c r="J282" s="10">
        <v>14553000</v>
      </c>
      <c r="K282" s="10">
        <v>0</v>
      </c>
      <c r="L282" s="10">
        <v>527447000</v>
      </c>
      <c r="M282" s="10">
        <v>15000000</v>
      </c>
      <c r="N282" s="10">
        <v>0</v>
      </c>
      <c r="O282" s="10">
        <v>178000000</v>
      </c>
      <c r="P282" s="10">
        <v>334000000</v>
      </c>
      <c r="Q282" s="10"/>
      <c r="R282" s="10">
        <f t="shared" si="12"/>
        <v>4242000000</v>
      </c>
      <c r="S282" s="11">
        <f t="shared" si="11"/>
        <v>0</v>
      </c>
      <c r="T282" s="10"/>
    </row>
    <row r="283" spans="1:20" x14ac:dyDescent="0.2">
      <c r="A283">
        <f t="shared" si="13"/>
        <v>1973</v>
      </c>
      <c r="B283" s="10">
        <v>5484000000</v>
      </c>
      <c r="C283" s="10">
        <v>11015100</v>
      </c>
      <c r="D283" s="10">
        <v>4572984900</v>
      </c>
      <c r="E283" s="10">
        <v>866000000</v>
      </c>
      <c r="F283" s="62">
        <v>34000000</v>
      </c>
      <c r="G283" s="63"/>
      <c r="H283" s="27">
        <v>4166000000</v>
      </c>
      <c r="I283" s="10">
        <v>34000000</v>
      </c>
      <c r="J283" s="10">
        <v>14553000</v>
      </c>
      <c r="K283" s="10">
        <v>0</v>
      </c>
      <c r="L283" s="10">
        <v>1269447000</v>
      </c>
      <c r="M283" s="10">
        <v>22000000</v>
      </c>
      <c r="N283" s="10">
        <v>714000000</v>
      </c>
      <c r="O283" s="10">
        <v>230000000</v>
      </c>
      <c r="P283" s="10">
        <v>303000000</v>
      </c>
      <c r="Q283" s="10"/>
      <c r="R283" s="10">
        <f t="shared" si="12"/>
        <v>5484000000</v>
      </c>
      <c r="S283" s="11">
        <f t="shared" si="11"/>
        <v>0</v>
      </c>
      <c r="T283" s="10"/>
    </row>
    <row r="284" spans="1:20" x14ac:dyDescent="0.2">
      <c r="A284">
        <f t="shared" si="13"/>
        <v>1974</v>
      </c>
      <c r="B284" s="10">
        <v>6564000000</v>
      </c>
      <c r="C284" s="10">
        <v>11015100</v>
      </c>
      <c r="D284" s="10">
        <v>5208984900</v>
      </c>
      <c r="E284" s="10">
        <v>1320000000</v>
      </c>
      <c r="F284" s="62">
        <v>24000000</v>
      </c>
      <c r="G284" s="63"/>
      <c r="H284" s="27">
        <v>4552000000</v>
      </c>
      <c r="I284" s="10">
        <v>23000000</v>
      </c>
      <c r="J284" s="10">
        <v>14553000</v>
      </c>
      <c r="K284" s="10">
        <v>0</v>
      </c>
      <c r="L284" s="10">
        <v>1974447000</v>
      </c>
      <c r="M284" s="10">
        <v>28000000</v>
      </c>
      <c r="N284" s="10">
        <v>1368000000</v>
      </c>
      <c r="O284" s="10">
        <v>266000000</v>
      </c>
      <c r="P284" s="10">
        <v>312000000</v>
      </c>
      <c r="Q284" s="10"/>
      <c r="R284" s="10">
        <f t="shared" si="12"/>
        <v>6564000000</v>
      </c>
      <c r="S284" s="11">
        <f t="shared" si="11"/>
        <v>0</v>
      </c>
      <c r="T284" s="10"/>
    </row>
    <row r="285" spans="1:20" x14ac:dyDescent="0.2">
      <c r="A285">
        <f t="shared" si="13"/>
        <v>1975</v>
      </c>
      <c r="B285" s="10">
        <v>6945000000</v>
      </c>
      <c r="C285" s="10">
        <v>11015100</v>
      </c>
      <c r="D285" s="10">
        <v>6037984900</v>
      </c>
      <c r="E285" s="10">
        <v>877000000</v>
      </c>
      <c r="F285" s="62">
        <v>19000000</v>
      </c>
      <c r="G285" s="63"/>
      <c r="H285" s="27">
        <v>5306000000</v>
      </c>
      <c r="I285" s="10">
        <v>19000000</v>
      </c>
      <c r="J285" s="10">
        <v>14553000</v>
      </c>
      <c r="K285" s="10">
        <v>0</v>
      </c>
      <c r="L285" s="10">
        <v>1604447000</v>
      </c>
      <c r="M285" s="10">
        <v>21000000</v>
      </c>
      <c r="N285" s="10">
        <v>935000000</v>
      </c>
      <c r="O285" s="10">
        <v>275000000</v>
      </c>
      <c r="P285" s="10">
        <v>373000000</v>
      </c>
      <c r="R285" s="10">
        <f t="shared" si="12"/>
        <v>6944000000</v>
      </c>
      <c r="S285" s="11">
        <f t="shared" si="11"/>
        <v>-1</v>
      </c>
      <c r="T285" s="10"/>
    </row>
    <row r="286" spans="1:20" x14ac:dyDescent="0.2">
      <c r="A286">
        <f t="shared" si="13"/>
        <v>1976</v>
      </c>
      <c r="B286" s="10">
        <v>7677000000</v>
      </c>
      <c r="C286" s="10">
        <v>11015100</v>
      </c>
      <c r="D286" s="10">
        <v>6508984900</v>
      </c>
      <c r="E286" s="10">
        <v>1138000000</v>
      </c>
      <c r="F286" s="62">
        <v>19000000</v>
      </c>
      <c r="G286" s="63"/>
      <c r="H286" s="27">
        <v>5981000000</v>
      </c>
      <c r="I286" s="10">
        <v>19000000</v>
      </c>
      <c r="J286" s="10">
        <v>14553000</v>
      </c>
      <c r="K286" s="10">
        <v>0</v>
      </c>
      <c r="L286" s="10">
        <v>1662447000</v>
      </c>
      <c r="M286" s="10">
        <v>20000000</v>
      </c>
      <c r="N286" s="10">
        <v>980000000</v>
      </c>
      <c r="O286" s="10">
        <v>269000000</v>
      </c>
      <c r="P286" s="10">
        <v>394000000</v>
      </c>
      <c r="R286" s="10">
        <f t="shared" si="12"/>
        <v>7677000000</v>
      </c>
      <c r="S286" s="11">
        <f t="shared" si="11"/>
        <v>0</v>
      </c>
      <c r="T286" s="10"/>
    </row>
    <row r="287" spans="1:20" x14ac:dyDescent="0.2">
      <c r="A287">
        <f t="shared" si="13"/>
        <v>1977</v>
      </c>
      <c r="B287" s="10">
        <v>8156000000</v>
      </c>
      <c r="C287" s="10">
        <v>11015100</v>
      </c>
      <c r="D287" s="10">
        <v>6600984900</v>
      </c>
      <c r="E287" s="10">
        <v>1537000000</v>
      </c>
      <c r="F287" s="62">
        <v>7000000</v>
      </c>
      <c r="G287" s="63"/>
      <c r="H287" s="27">
        <v>6694000000</v>
      </c>
      <c r="I287" s="10">
        <v>6000000</v>
      </c>
      <c r="J287" s="10">
        <v>14553000</v>
      </c>
      <c r="K287" s="10">
        <v>0</v>
      </c>
      <c r="L287" s="10">
        <v>1441447000</v>
      </c>
      <c r="M287" s="10">
        <v>18000000</v>
      </c>
      <c r="N287" s="10">
        <v>711000000</v>
      </c>
      <c r="O287" s="10">
        <v>273000000</v>
      </c>
      <c r="P287" s="10">
        <v>439000000</v>
      </c>
      <c r="R287" s="10">
        <f t="shared" si="12"/>
        <v>8156000000</v>
      </c>
      <c r="S287" s="11">
        <f t="shared" si="11"/>
        <v>0</v>
      </c>
      <c r="T287" s="10"/>
    </row>
    <row r="288" spans="1:20" x14ac:dyDescent="0.2">
      <c r="A288">
        <f t="shared" si="13"/>
        <v>1978</v>
      </c>
      <c r="B288" s="10">
        <v>10004000000</v>
      </c>
      <c r="C288" s="10">
        <v>11015100</v>
      </c>
      <c r="D288" s="10">
        <v>8541984900</v>
      </c>
      <c r="E288" s="10">
        <v>1428000000</v>
      </c>
      <c r="F288" s="62">
        <v>23000000</v>
      </c>
      <c r="G288" s="63"/>
      <c r="H288" s="27">
        <v>7652000000</v>
      </c>
      <c r="I288" s="10">
        <v>23000000</v>
      </c>
      <c r="J288" s="10">
        <v>14553000</v>
      </c>
      <c r="K288" s="10">
        <v>0</v>
      </c>
      <c r="L288" s="10">
        <v>2315447000</v>
      </c>
      <c r="M288" s="10">
        <v>25000000</v>
      </c>
      <c r="N288" s="10">
        <v>1229000000</v>
      </c>
      <c r="O288" s="10">
        <v>386000000</v>
      </c>
      <c r="P288" s="10">
        <v>675000000</v>
      </c>
      <c r="R288" s="10">
        <f t="shared" si="12"/>
        <v>10005000000</v>
      </c>
      <c r="S288" s="11">
        <f t="shared" si="11"/>
        <v>1</v>
      </c>
      <c r="T288" s="10"/>
    </row>
    <row r="289" spans="1:20" x14ac:dyDescent="0.2">
      <c r="A289">
        <f t="shared" si="13"/>
        <v>1979</v>
      </c>
      <c r="B289" s="10">
        <v>10193000000</v>
      </c>
      <c r="C289" s="10">
        <v>11015100</v>
      </c>
      <c r="D289" s="10">
        <v>8491984900</v>
      </c>
      <c r="E289" s="10">
        <v>1683000000</v>
      </c>
      <c r="F289" s="62">
        <v>7000000</v>
      </c>
      <c r="G289" s="63"/>
      <c r="H289" s="27">
        <v>8843000000</v>
      </c>
      <c r="I289" s="10">
        <v>7000000</v>
      </c>
      <c r="J289" s="10">
        <v>14553000</v>
      </c>
      <c r="K289" s="10">
        <v>0</v>
      </c>
      <c r="L289" s="10">
        <v>1328447000</v>
      </c>
      <c r="M289" s="10">
        <v>25000000</v>
      </c>
      <c r="N289" s="10">
        <v>255000000</v>
      </c>
      <c r="O289" s="10">
        <v>404000000</v>
      </c>
      <c r="P289" s="10">
        <v>644000000</v>
      </c>
      <c r="R289" s="10">
        <f t="shared" si="12"/>
        <v>10193000000</v>
      </c>
      <c r="S289" s="11">
        <f t="shared" si="11"/>
        <v>0</v>
      </c>
      <c r="T289" s="10"/>
    </row>
    <row r="290" spans="1:20" x14ac:dyDescent="0.2">
      <c r="A290">
        <f t="shared" si="13"/>
        <v>1980</v>
      </c>
      <c r="B290" s="10">
        <v>11065000000</v>
      </c>
      <c r="C290" s="10">
        <v>11015100</v>
      </c>
      <c r="D290" s="10">
        <v>8760984900</v>
      </c>
      <c r="E290" s="10">
        <v>2269000000</v>
      </c>
      <c r="F290" s="62">
        <v>24000000</v>
      </c>
      <c r="G290" s="63"/>
      <c r="H290" s="27">
        <v>9651000000</v>
      </c>
      <c r="I290" s="10">
        <v>24000000</v>
      </c>
      <c r="J290" s="10">
        <v>14553000</v>
      </c>
      <c r="K290" s="10">
        <v>0</v>
      </c>
      <c r="L290" s="10">
        <v>1376447000</v>
      </c>
      <c r="M290" s="10">
        <v>26000000</v>
      </c>
      <c r="N290" s="10">
        <v>104000000</v>
      </c>
      <c r="O290" s="10">
        <v>579000000</v>
      </c>
      <c r="P290" s="10">
        <v>667000000</v>
      </c>
      <c r="R290" s="10">
        <f t="shared" si="12"/>
        <v>11066000000</v>
      </c>
      <c r="S290" s="11">
        <f t="shared" si="11"/>
        <v>1</v>
      </c>
      <c r="T290" s="10"/>
    </row>
    <row r="291" spans="1:20" x14ac:dyDescent="0.2">
      <c r="A291">
        <f t="shared" si="13"/>
        <v>1981</v>
      </c>
      <c r="B291" s="10">
        <v>12112000000</v>
      </c>
      <c r="C291" s="10">
        <v>11015100</v>
      </c>
      <c r="D291" s="10">
        <v>7336984900</v>
      </c>
      <c r="E291" s="10">
        <v>4749000000</v>
      </c>
      <c r="F291" s="62">
        <v>15000000</v>
      </c>
      <c r="G291" s="63"/>
      <c r="H291" s="27">
        <v>10160000000</v>
      </c>
      <c r="I291" s="10">
        <v>15000000</v>
      </c>
      <c r="J291" s="10">
        <v>14553000</v>
      </c>
      <c r="K291" s="10">
        <v>0</v>
      </c>
      <c r="L291" s="10">
        <v>1921447000</v>
      </c>
      <c r="M291" s="10">
        <v>32000000</v>
      </c>
      <c r="N291" s="10">
        <v>0</v>
      </c>
      <c r="O291" s="10">
        <v>602000000</v>
      </c>
      <c r="P291" s="10">
        <v>1288000000</v>
      </c>
      <c r="R291" s="10">
        <f t="shared" si="12"/>
        <v>12111000000</v>
      </c>
      <c r="S291" s="11">
        <f t="shared" si="11"/>
        <v>-1</v>
      </c>
      <c r="T291" s="10"/>
    </row>
    <row r="292" spans="1:20" x14ac:dyDescent="0.2">
      <c r="A292">
        <f t="shared" si="13"/>
        <v>1982</v>
      </c>
      <c r="B292" s="10">
        <v>12701000000</v>
      </c>
      <c r="C292" s="10">
        <v>11015100</v>
      </c>
      <c r="D292" s="10">
        <v>4765984900</v>
      </c>
      <c r="E292" s="10">
        <v>7919000000</v>
      </c>
      <c r="F292" s="62">
        <v>5000000</v>
      </c>
      <c r="G292" s="63"/>
      <c r="H292" s="27">
        <v>10570000000</v>
      </c>
      <c r="I292" s="10">
        <v>5000000</v>
      </c>
      <c r="J292" s="10">
        <v>14553000</v>
      </c>
      <c r="K292" s="10">
        <v>0</v>
      </c>
      <c r="L292" s="10">
        <v>2111447000</v>
      </c>
      <c r="M292" s="10">
        <v>39000000</v>
      </c>
      <c r="N292" s="10">
        <v>0</v>
      </c>
      <c r="O292" s="10">
        <v>518000000</v>
      </c>
      <c r="P292" s="10">
        <v>1554000000</v>
      </c>
      <c r="R292" s="10">
        <f t="shared" si="12"/>
        <v>12701000000</v>
      </c>
      <c r="S292" s="11">
        <f t="shared" si="11"/>
        <v>0</v>
      </c>
      <c r="T292" s="10"/>
    </row>
    <row r="293" spans="1:20" x14ac:dyDescent="0.2">
      <c r="A293">
        <f t="shared" si="13"/>
        <v>1983</v>
      </c>
      <c r="B293" s="10">
        <v>15961000000</v>
      </c>
      <c r="C293" s="10">
        <v>11015100</v>
      </c>
      <c r="D293" s="10">
        <v>4369984900</v>
      </c>
      <c r="E293" s="10">
        <v>11565000000</v>
      </c>
      <c r="F293" s="62">
        <v>15000000</v>
      </c>
      <c r="G293" s="63"/>
      <c r="H293" s="27">
        <v>10910000000</v>
      </c>
      <c r="I293" s="10">
        <v>15000000</v>
      </c>
      <c r="J293" s="10">
        <v>14553000</v>
      </c>
      <c r="K293" s="10">
        <v>0</v>
      </c>
      <c r="L293" s="10">
        <v>5021447000</v>
      </c>
      <c r="M293" s="10">
        <v>2286000000</v>
      </c>
      <c r="N293" s="10">
        <v>0</v>
      </c>
      <c r="O293" s="10">
        <v>537000000</v>
      </c>
      <c r="P293" s="10">
        <v>2199000000</v>
      </c>
      <c r="R293" s="10">
        <f t="shared" si="12"/>
        <v>15961000000</v>
      </c>
      <c r="S293" s="11">
        <f t="shared" si="11"/>
        <v>0</v>
      </c>
      <c r="T293" s="10"/>
    </row>
    <row r="294" spans="1:20" x14ac:dyDescent="0.2">
      <c r="A294">
        <f t="shared" si="13"/>
        <v>1984</v>
      </c>
      <c r="B294" s="10">
        <v>14315000000</v>
      </c>
      <c r="C294" s="10">
        <v>11015100</v>
      </c>
      <c r="D294" s="10">
        <v>2109984900</v>
      </c>
      <c r="E294" s="10">
        <v>12184000000</v>
      </c>
      <c r="F294" s="62">
        <v>10000000</v>
      </c>
      <c r="G294" s="63"/>
      <c r="H294" s="27">
        <v>11400000000</v>
      </c>
      <c r="I294" s="10">
        <v>10000000</v>
      </c>
      <c r="J294" s="10">
        <v>14553000</v>
      </c>
      <c r="K294" s="10">
        <v>0</v>
      </c>
      <c r="L294" s="10">
        <v>2890447000</v>
      </c>
      <c r="M294" s="10">
        <v>742000000</v>
      </c>
      <c r="N294" s="10">
        <v>0</v>
      </c>
      <c r="O294" s="10">
        <v>778000000</v>
      </c>
      <c r="P294" s="10">
        <v>1371000000</v>
      </c>
      <c r="R294" s="10">
        <f t="shared" si="12"/>
        <v>14315000000</v>
      </c>
      <c r="S294" s="11">
        <f t="shared" si="11"/>
        <v>0</v>
      </c>
      <c r="T294" s="10"/>
    </row>
    <row r="295" spans="1:20" x14ac:dyDescent="0.2">
      <c r="A295">
        <f t="shared" si="13"/>
        <v>1985</v>
      </c>
      <c r="B295" s="10">
        <v>19603000000</v>
      </c>
      <c r="C295" s="10">
        <v>11015100</v>
      </c>
      <c r="D295" s="10">
        <v>2893984900</v>
      </c>
      <c r="E295" s="10">
        <v>16693000000</v>
      </c>
      <c r="F295" s="62">
        <v>5000000</v>
      </c>
      <c r="G295" s="63"/>
      <c r="H295" s="27">
        <v>11976000000</v>
      </c>
      <c r="I295" s="10">
        <v>4000000</v>
      </c>
      <c r="J295" s="10">
        <v>14553000</v>
      </c>
      <c r="K295" s="10">
        <v>0</v>
      </c>
      <c r="L295" s="10">
        <v>7608447000</v>
      </c>
      <c r="M295" s="10">
        <v>5267000000</v>
      </c>
      <c r="N295" s="10">
        <v>0</v>
      </c>
      <c r="O295" s="10">
        <v>672000000</v>
      </c>
      <c r="P295" s="10">
        <v>1670000000</v>
      </c>
      <c r="R295" s="10">
        <f t="shared" si="12"/>
        <v>19603000000</v>
      </c>
      <c r="S295" s="11">
        <f t="shared" si="11"/>
        <v>0</v>
      </c>
      <c r="T295" s="10"/>
    </row>
    <row r="296" spans="1:20" x14ac:dyDescent="0.2">
      <c r="A296">
        <f t="shared" si="13"/>
        <v>1986</v>
      </c>
      <c r="B296" s="10">
        <v>19219000000</v>
      </c>
      <c r="C296" s="10">
        <v>11015100</v>
      </c>
      <c r="D296" s="10">
        <v>3227984900</v>
      </c>
      <c r="E296" s="10">
        <v>15972000000</v>
      </c>
      <c r="F296" s="62">
        <v>8000000</v>
      </c>
      <c r="G296" s="63"/>
      <c r="H296" s="27">
        <v>11962000000</v>
      </c>
      <c r="I296" s="10">
        <v>8000000</v>
      </c>
      <c r="J296" s="10">
        <v>14553000</v>
      </c>
      <c r="K296" s="10">
        <v>0</v>
      </c>
      <c r="L296" s="10">
        <v>7234447000</v>
      </c>
      <c r="M296" s="10">
        <v>4885000000</v>
      </c>
      <c r="N296" s="10">
        <v>0</v>
      </c>
      <c r="O296" s="10">
        <v>823000000</v>
      </c>
      <c r="P296" s="10">
        <v>1527000000</v>
      </c>
      <c r="R296" s="10">
        <f t="shared" si="12"/>
        <v>19219000000</v>
      </c>
      <c r="S296" s="11">
        <f t="shared" si="11"/>
        <v>0</v>
      </c>
      <c r="T296" s="10"/>
    </row>
    <row r="297" spans="1:20" x14ac:dyDescent="0.2">
      <c r="A297">
        <f t="shared" si="13"/>
        <v>1987</v>
      </c>
      <c r="B297" s="10">
        <v>17256000000</v>
      </c>
      <c r="C297" s="10">
        <v>11015100</v>
      </c>
      <c r="D297" s="10">
        <v>2150984900</v>
      </c>
      <c r="E297" s="10">
        <v>15087000000</v>
      </c>
      <c r="F297" s="62">
        <v>7000000</v>
      </c>
      <c r="G297" s="63"/>
      <c r="H297" s="27">
        <v>12503000000</v>
      </c>
      <c r="I297" s="10">
        <v>7000000</v>
      </c>
      <c r="J297" s="10">
        <v>14553000</v>
      </c>
      <c r="K297" s="10">
        <v>0</v>
      </c>
      <c r="L297" s="10">
        <v>4731447000</v>
      </c>
      <c r="M297" s="10">
        <v>2158000000</v>
      </c>
      <c r="N297" s="10">
        <v>0</v>
      </c>
      <c r="O297" s="10">
        <v>953000000</v>
      </c>
      <c r="P297" s="10">
        <v>1621000000</v>
      </c>
      <c r="R297" s="10">
        <f t="shared" si="12"/>
        <v>17256000000</v>
      </c>
      <c r="S297" s="11">
        <f t="shared" si="11"/>
        <v>0</v>
      </c>
      <c r="T297" s="10"/>
    </row>
    <row r="298" spans="1:20" x14ac:dyDescent="0.2">
      <c r="A298">
        <f t="shared" si="13"/>
        <v>1988</v>
      </c>
      <c r="B298" s="10">
        <v>16889000000</v>
      </c>
      <c r="C298" s="10">
        <v>11015100</v>
      </c>
      <c r="D298" s="10">
        <v>2713984900</v>
      </c>
      <c r="E298" s="10">
        <v>14157000000</v>
      </c>
      <c r="F298" s="62">
        <v>7000000</v>
      </c>
      <c r="G298" s="63"/>
      <c r="H298" s="27">
        <v>13253000000</v>
      </c>
      <c r="I298" s="10">
        <v>7000000</v>
      </c>
      <c r="J298" s="10">
        <v>14553000</v>
      </c>
      <c r="K298" s="10">
        <v>0</v>
      </c>
      <c r="L298" s="10">
        <v>3614447000</v>
      </c>
      <c r="M298" s="10">
        <v>104000000</v>
      </c>
      <c r="N298" s="10">
        <v>0</v>
      </c>
      <c r="O298" s="10">
        <v>1057000000</v>
      </c>
      <c r="P298" s="10">
        <v>2452000000</v>
      </c>
      <c r="R298" s="10">
        <f t="shared" si="12"/>
        <v>16889000000</v>
      </c>
      <c r="S298" s="11">
        <f t="shared" si="11"/>
        <v>0</v>
      </c>
      <c r="T298" s="10"/>
    </row>
    <row r="299" spans="1:20" x14ac:dyDescent="0.2">
      <c r="A299">
        <f t="shared" si="13"/>
        <v>1989</v>
      </c>
      <c r="B299" s="10">
        <v>17350000000</v>
      </c>
      <c r="C299" s="10">
        <v>11015100</v>
      </c>
      <c r="D299" s="10">
        <v>6114984900</v>
      </c>
      <c r="E299" s="10">
        <v>11214000000</v>
      </c>
      <c r="F299" s="62">
        <v>10000000</v>
      </c>
      <c r="G299" s="63"/>
      <c r="H299" s="27">
        <v>14140000000</v>
      </c>
      <c r="I299" s="10">
        <v>10000000</v>
      </c>
      <c r="J299" s="10">
        <v>14553000</v>
      </c>
      <c r="K299" s="10">
        <v>0</v>
      </c>
      <c r="L299" s="10">
        <v>3185447000</v>
      </c>
      <c r="M299" s="10">
        <v>112000000</v>
      </c>
      <c r="N299" s="10">
        <v>0</v>
      </c>
      <c r="O299" s="10">
        <v>1319000000</v>
      </c>
      <c r="P299" s="10">
        <v>1755000000</v>
      </c>
      <c r="R299" s="10">
        <f t="shared" si="12"/>
        <v>17350000000</v>
      </c>
      <c r="S299" s="11">
        <f t="shared" si="11"/>
        <v>0</v>
      </c>
      <c r="T299" s="10"/>
    </row>
    <row r="300" spans="1:20" x14ac:dyDescent="0.2">
      <c r="A300">
        <f t="shared" si="13"/>
        <v>1990</v>
      </c>
      <c r="B300" s="10">
        <v>18679000000</v>
      </c>
      <c r="C300" s="10">
        <v>11015100</v>
      </c>
      <c r="D300" s="10">
        <v>11681984900</v>
      </c>
      <c r="E300" s="10">
        <v>6976000000</v>
      </c>
      <c r="F300" s="62">
        <v>10000000</v>
      </c>
      <c r="G300" s="63"/>
      <c r="H300" s="27">
        <v>14951000000</v>
      </c>
      <c r="I300" s="10">
        <v>9000000</v>
      </c>
      <c r="J300" s="10">
        <v>14553000</v>
      </c>
      <c r="K300" s="10">
        <v>0</v>
      </c>
      <c r="L300" s="10">
        <v>3704447000</v>
      </c>
      <c r="M300" s="10">
        <v>54000000</v>
      </c>
      <c r="N300" s="10">
        <v>0</v>
      </c>
      <c r="O300" s="10">
        <v>1736000000</v>
      </c>
      <c r="P300" s="10">
        <v>1915000000</v>
      </c>
      <c r="R300" s="10">
        <f t="shared" si="12"/>
        <v>18679000000</v>
      </c>
      <c r="S300" s="11">
        <f t="shared" si="11"/>
        <v>0</v>
      </c>
      <c r="T300" s="10"/>
    </row>
    <row r="301" spans="1:20" x14ac:dyDescent="0.2">
      <c r="A301">
        <f t="shared" si="13"/>
        <v>1991</v>
      </c>
      <c r="B301" s="10">
        <v>19694000000</v>
      </c>
      <c r="C301" s="10">
        <v>11015100</v>
      </c>
      <c r="D301" s="10">
        <v>9952984900</v>
      </c>
      <c r="E301" s="10">
        <v>9726000000</v>
      </c>
      <c r="F301" s="62">
        <v>4000000</v>
      </c>
      <c r="G301" s="63"/>
      <c r="H301" s="27">
        <v>15266000000</v>
      </c>
      <c r="I301" s="10">
        <v>4000000</v>
      </c>
      <c r="J301" s="10">
        <v>14553000</v>
      </c>
      <c r="K301" s="10">
        <v>0</v>
      </c>
      <c r="L301" s="10">
        <v>4410447000</v>
      </c>
      <c r="M301" s="10">
        <v>44000000</v>
      </c>
      <c r="N301" s="10">
        <v>0</v>
      </c>
      <c r="O301" s="10">
        <v>1729000000</v>
      </c>
      <c r="P301" s="10">
        <v>2637000000</v>
      </c>
      <c r="R301" s="10">
        <f t="shared" si="12"/>
        <v>19695000000</v>
      </c>
      <c r="S301" s="11">
        <f t="shared" si="11"/>
        <v>1</v>
      </c>
      <c r="T301" s="10"/>
    </row>
    <row r="302" spans="1:20" x14ac:dyDescent="0.2">
      <c r="A302">
        <f t="shared" si="13"/>
        <v>1992</v>
      </c>
      <c r="B302" s="10">
        <v>20280000000</v>
      </c>
      <c r="C302" s="10">
        <v>11015100</v>
      </c>
      <c r="D302" s="10">
        <v>8448984900</v>
      </c>
      <c r="E302" s="10">
        <v>11808000000</v>
      </c>
      <c r="F302" s="62">
        <v>12000000</v>
      </c>
      <c r="G302" s="63"/>
      <c r="H302" s="27">
        <v>15436000000</v>
      </c>
      <c r="I302" s="10">
        <v>12000000</v>
      </c>
      <c r="J302" s="10">
        <v>14553000</v>
      </c>
      <c r="K302" s="10">
        <v>0</v>
      </c>
      <c r="L302" s="10">
        <v>4815447000</v>
      </c>
      <c r="M302" s="10">
        <v>119000000</v>
      </c>
      <c r="N302" s="10">
        <v>0</v>
      </c>
      <c r="O302" s="10">
        <v>1417000000</v>
      </c>
      <c r="P302" s="10">
        <v>3278000000</v>
      </c>
      <c r="R302" s="10">
        <f t="shared" si="12"/>
        <v>20278000000</v>
      </c>
      <c r="S302" s="11">
        <f t="shared" si="11"/>
        <v>-2</v>
      </c>
      <c r="T302" s="10"/>
    </row>
    <row r="303" spans="1:20" x14ac:dyDescent="0.2">
      <c r="A303">
        <f t="shared" si="13"/>
        <v>1993</v>
      </c>
      <c r="B303" s="10">
        <v>24569000000</v>
      </c>
      <c r="C303" s="10">
        <v>11015100</v>
      </c>
      <c r="D303" s="10">
        <v>7976984900</v>
      </c>
      <c r="E303" s="10">
        <v>16574000000</v>
      </c>
      <c r="F303" s="62">
        <v>7000000</v>
      </c>
      <c r="G303" s="63"/>
      <c r="H303" s="27">
        <v>16163000000</v>
      </c>
      <c r="I303" s="10">
        <v>7000000</v>
      </c>
      <c r="J303" s="10">
        <v>14553000</v>
      </c>
      <c r="K303" s="10">
        <v>0</v>
      </c>
      <c r="L303" s="10">
        <v>8384447000</v>
      </c>
      <c r="M303" s="10">
        <v>2948000000</v>
      </c>
      <c r="N303" s="10">
        <v>0</v>
      </c>
      <c r="O303" s="10">
        <v>1535000000</v>
      </c>
      <c r="P303" s="10">
        <v>3902000000</v>
      </c>
      <c r="R303" s="10">
        <f t="shared" si="12"/>
        <v>24569000000</v>
      </c>
      <c r="S303" s="11">
        <f t="shared" si="11"/>
        <v>0</v>
      </c>
      <c r="T303" s="10"/>
    </row>
    <row r="304" spans="1:20" x14ac:dyDescent="0.2">
      <c r="A304">
        <f t="shared" si="13"/>
        <v>1994</v>
      </c>
      <c r="B304" s="10">
        <v>26351000000</v>
      </c>
      <c r="C304" s="10">
        <v>11015100</v>
      </c>
      <c r="D304" s="10">
        <v>6954984900</v>
      </c>
      <c r="E304" s="10">
        <v>19381000000</v>
      </c>
      <c r="F304" s="62">
        <v>4000000</v>
      </c>
      <c r="G304" s="63"/>
      <c r="H304" s="27">
        <v>17096000000</v>
      </c>
      <c r="I304" s="10">
        <v>4000000</v>
      </c>
      <c r="J304" s="10">
        <v>14553000</v>
      </c>
      <c r="K304" s="10">
        <v>0</v>
      </c>
      <c r="L304" s="10">
        <v>9236447000</v>
      </c>
      <c r="M304" s="10">
        <v>1129000000</v>
      </c>
      <c r="N304" s="10">
        <v>0</v>
      </c>
      <c r="O304" s="10">
        <v>1628000000</v>
      </c>
      <c r="P304" s="10">
        <v>6479000000</v>
      </c>
      <c r="R304" s="10">
        <f t="shared" si="12"/>
        <v>26351000000</v>
      </c>
      <c r="S304" s="11">
        <f t="shared" si="11"/>
        <v>0</v>
      </c>
      <c r="T304" s="10"/>
    </row>
    <row r="305" spans="1:20" x14ac:dyDescent="0.2">
      <c r="A305">
        <f t="shared" si="13"/>
        <v>1995</v>
      </c>
      <c r="B305" s="10">
        <v>24195000000</v>
      </c>
      <c r="C305" s="10">
        <v>0</v>
      </c>
      <c r="D305" s="10">
        <v>14311000000</v>
      </c>
      <c r="E305" s="10">
        <v>9876000000</v>
      </c>
      <c r="F305" s="62">
        <v>8000000</v>
      </c>
      <c r="G305" s="63"/>
      <c r="H305" s="27">
        <v>18062000000</v>
      </c>
      <c r="I305" s="10">
        <v>8000000</v>
      </c>
      <c r="J305" s="10">
        <v>14553000</v>
      </c>
      <c r="K305" s="10">
        <v>0</v>
      </c>
      <c r="L305" s="10">
        <v>6110447000</v>
      </c>
      <c r="M305" s="10">
        <v>1202000000</v>
      </c>
      <c r="N305" s="10">
        <v>0</v>
      </c>
      <c r="O305" s="10">
        <v>1812000000</v>
      </c>
      <c r="P305" s="10">
        <v>3096000000</v>
      </c>
      <c r="R305" s="10">
        <f t="shared" si="12"/>
        <v>24195000000</v>
      </c>
      <c r="S305" s="11">
        <f t="shared" si="11"/>
        <v>0</v>
      </c>
      <c r="T305" s="10"/>
    </row>
    <row r="306" spans="1:20" x14ac:dyDescent="0.2">
      <c r="A306">
        <f t="shared" si="13"/>
        <v>1996</v>
      </c>
      <c r="B306" s="10">
        <v>25181000000</v>
      </c>
      <c r="C306" s="10">
        <v>0</v>
      </c>
      <c r="D306" s="10">
        <v>13552000000</v>
      </c>
      <c r="E306" s="10">
        <v>11624000000</v>
      </c>
      <c r="F306" s="62">
        <v>5000000</v>
      </c>
      <c r="G306" s="63"/>
      <c r="H306" s="27">
        <v>19405000000</v>
      </c>
      <c r="I306" s="10">
        <v>5000000</v>
      </c>
      <c r="J306" s="10">
        <v>14553000</v>
      </c>
      <c r="K306" s="10">
        <v>0</v>
      </c>
      <c r="L306" s="10">
        <v>5756447000</v>
      </c>
      <c r="M306" s="10">
        <v>873000000</v>
      </c>
      <c r="N306" s="10">
        <v>0</v>
      </c>
      <c r="O306" s="10">
        <v>1842000000</v>
      </c>
      <c r="P306" s="10">
        <v>3042000000</v>
      </c>
      <c r="R306" s="10">
        <f t="shared" si="12"/>
        <v>25181000000</v>
      </c>
      <c r="S306" s="11">
        <f t="shared" si="11"/>
        <v>0</v>
      </c>
      <c r="T306" s="10"/>
    </row>
    <row r="307" spans="1:20" x14ac:dyDescent="0.2">
      <c r="A307">
        <f t="shared" si="13"/>
        <v>1997</v>
      </c>
      <c r="B307" s="10">
        <v>26917000000</v>
      </c>
      <c r="C307" s="10">
        <v>0</v>
      </c>
      <c r="D307" s="10">
        <v>10309000000</v>
      </c>
      <c r="E307" s="10">
        <v>16596000000</v>
      </c>
      <c r="F307" s="62">
        <v>12000000</v>
      </c>
      <c r="G307" s="63"/>
      <c r="H307" s="27">
        <v>20578000000</v>
      </c>
      <c r="I307" s="10">
        <v>12000000</v>
      </c>
      <c r="J307" s="10">
        <v>14553000</v>
      </c>
      <c r="K307" s="10">
        <v>0</v>
      </c>
      <c r="L307" s="10">
        <v>6312447000</v>
      </c>
      <c r="M307" s="10">
        <v>969000000</v>
      </c>
      <c r="N307" s="10">
        <v>0</v>
      </c>
      <c r="O307" s="10">
        <v>1934000000</v>
      </c>
      <c r="P307" s="10">
        <v>3409000000</v>
      </c>
      <c r="R307" s="10">
        <f t="shared" si="12"/>
        <v>26917000000</v>
      </c>
      <c r="S307" s="11">
        <f t="shared" si="11"/>
        <v>0</v>
      </c>
      <c r="T307" s="10"/>
    </row>
    <row r="308" spans="1:20" x14ac:dyDescent="0.2">
      <c r="A308">
        <f t="shared" si="13"/>
        <v>1998</v>
      </c>
      <c r="B308" s="10">
        <v>32681000000</v>
      </c>
      <c r="C308" s="10">
        <v>0</v>
      </c>
      <c r="D308" s="10">
        <v>6174000000</v>
      </c>
      <c r="E308" s="10">
        <v>26503000000</v>
      </c>
      <c r="F308" s="62">
        <v>4000000</v>
      </c>
      <c r="G308" s="63"/>
      <c r="H308" s="27">
        <v>22026000000</v>
      </c>
      <c r="I308" s="10">
        <v>4000000</v>
      </c>
      <c r="J308" s="10">
        <v>14553000</v>
      </c>
      <c r="K308" s="10">
        <v>0</v>
      </c>
      <c r="L308" s="10">
        <v>10636447000</v>
      </c>
      <c r="M308" s="10">
        <v>1103000000</v>
      </c>
      <c r="N308" s="10">
        <v>0</v>
      </c>
      <c r="O308" s="10">
        <v>2716000000</v>
      </c>
      <c r="P308" s="10">
        <v>6817000000</v>
      </c>
      <c r="R308" s="10">
        <f t="shared" si="12"/>
        <v>32681000000</v>
      </c>
      <c r="S308" s="11">
        <f t="shared" si="11"/>
        <v>0</v>
      </c>
      <c r="T308" s="10"/>
    </row>
    <row r="309" spans="1:20" x14ac:dyDescent="0.2">
      <c r="A309">
        <f t="shared" si="13"/>
        <v>1999</v>
      </c>
      <c r="B309" s="10">
        <v>101956000000</v>
      </c>
      <c r="C309" s="10">
        <v>0</v>
      </c>
      <c r="D309" s="10">
        <v>6936000000</v>
      </c>
      <c r="E309" s="10">
        <v>95008000000</v>
      </c>
      <c r="F309" s="62">
        <v>12000000</v>
      </c>
      <c r="G309" s="63"/>
      <c r="H309" s="27">
        <v>23098000000</v>
      </c>
      <c r="I309" s="10">
        <v>11000000</v>
      </c>
      <c r="J309" s="10">
        <v>14553000</v>
      </c>
      <c r="K309" s="10">
        <v>0</v>
      </c>
      <c r="L309" s="10">
        <v>78831447000</v>
      </c>
      <c r="M309" s="10">
        <v>153000000</v>
      </c>
      <c r="N309" s="10">
        <v>0</v>
      </c>
      <c r="O309" s="10">
        <v>1339000000</v>
      </c>
      <c r="P309" s="10">
        <v>77339000000</v>
      </c>
      <c r="R309" s="10">
        <f t="shared" si="12"/>
        <v>101955000000</v>
      </c>
      <c r="S309" s="11">
        <f t="shared" si="11"/>
        <v>-1</v>
      </c>
      <c r="T309" s="10"/>
    </row>
    <row r="310" spans="1:20" x14ac:dyDescent="0.2">
      <c r="A310">
        <f t="shared" si="13"/>
        <v>2000</v>
      </c>
      <c r="B310" s="10">
        <v>80756000000</v>
      </c>
      <c r="C310" s="10">
        <v>0</v>
      </c>
      <c r="D310" s="10">
        <v>7255000000</v>
      </c>
      <c r="E310" s="10">
        <v>73489000000</v>
      </c>
      <c r="F310" s="62">
        <v>12000000</v>
      </c>
      <c r="G310" s="63"/>
      <c r="H310" s="27">
        <v>24918000000</v>
      </c>
      <c r="I310" s="10">
        <v>12000000</v>
      </c>
      <c r="J310" s="10">
        <v>14553000</v>
      </c>
      <c r="K310" s="10">
        <v>0</v>
      </c>
      <c r="L310" s="10">
        <v>55811447000</v>
      </c>
      <c r="M310" s="10">
        <v>217000000</v>
      </c>
      <c r="N310" s="10">
        <v>0</v>
      </c>
      <c r="O310" s="10">
        <v>1360000000</v>
      </c>
      <c r="P310" s="10">
        <v>54235000000</v>
      </c>
      <c r="R310" s="10">
        <f t="shared" si="12"/>
        <v>80756000000</v>
      </c>
      <c r="S310" s="11">
        <f t="shared" si="11"/>
        <v>0</v>
      </c>
      <c r="T310" s="10"/>
    </row>
    <row r="311" spans="1:20" x14ac:dyDescent="0.2">
      <c r="A311">
        <f t="shared" si="13"/>
        <v>2001</v>
      </c>
      <c r="B311" s="10">
        <v>37850000000</v>
      </c>
      <c r="C311" s="10">
        <v>0</v>
      </c>
      <c r="D311" s="10">
        <v>15061000000</v>
      </c>
      <c r="E311" s="10">
        <v>22782000000</v>
      </c>
      <c r="F311" s="62">
        <v>7000000</v>
      </c>
      <c r="G311" s="63"/>
      <c r="H311" s="27">
        <v>26983000000</v>
      </c>
      <c r="I311" s="10">
        <v>7000000</v>
      </c>
      <c r="J311" s="10">
        <v>14553000</v>
      </c>
      <c r="K311" s="10">
        <v>0</v>
      </c>
      <c r="L311" s="10">
        <v>10846447000</v>
      </c>
      <c r="M311" s="10">
        <v>409000000</v>
      </c>
      <c r="N311" s="10">
        <v>0</v>
      </c>
      <c r="O311" s="10">
        <v>1402000000</v>
      </c>
      <c r="P311" s="10">
        <v>9036000000</v>
      </c>
      <c r="R311" s="10">
        <f t="shared" si="12"/>
        <v>37851000000</v>
      </c>
      <c r="S311" s="11">
        <f t="shared" si="11"/>
        <v>1</v>
      </c>
      <c r="T311" s="10"/>
    </row>
    <row r="312" spans="1:20" x14ac:dyDescent="0.2">
      <c r="A312">
        <f t="shared" si="13"/>
        <v>2002</v>
      </c>
      <c r="B312" s="10">
        <v>41352000000</v>
      </c>
      <c r="C312" s="10">
        <v>0</v>
      </c>
      <c r="D312" s="10">
        <v>15298000000</v>
      </c>
      <c r="E312" s="10">
        <v>26050000000</v>
      </c>
      <c r="F312" s="62">
        <v>4000000</v>
      </c>
      <c r="G312" s="63"/>
      <c r="H312" s="27">
        <v>29046000000</v>
      </c>
      <c r="I312" s="10">
        <v>4000000</v>
      </c>
      <c r="J312" s="10">
        <v>14553000</v>
      </c>
      <c r="K312" s="10">
        <v>0</v>
      </c>
      <c r="L312" s="10">
        <v>12288447000</v>
      </c>
      <c r="M312" s="10">
        <v>372000000</v>
      </c>
      <c r="N312" s="10">
        <v>0</v>
      </c>
      <c r="O312" s="10">
        <v>1656000000</v>
      </c>
      <c r="P312" s="10">
        <v>10261000000</v>
      </c>
      <c r="R312" s="10">
        <f t="shared" si="12"/>
        <v>41353000000</v>
      </c>
      <c r="S312" s="11">
        <f t="shared" si="11"/>
        <v>1</v>
      </c>
      <c r="T312" s="10"/>
    </row>
    <row r="313" spans="1:20" x14ac:dyDescent="0.2">
      <c r="A313">
        <f t="shared" si="13"/>
        <v>2003</v>
      </c>
      <c r="B313" s="10">
        <v>46712000000</v>
      </c>
      <c r="C313" s="10">
        <v>0</v>
      </c>
      <c r="D313" s="10">
        <v>15735000000</v>
      </c>
      <c r="E313" s="10">
        <v>30970000000</v>
      </c>
      <c r="F313" s="62">
        <v>7000000</v>
      </c>
      <c r="G313" s="63"/>
      <c r="H313" s="27">
        <v>31033000000</v>
      </c>
      <c r="I313" s="10">
        <v>7000000</v>
      </c>
      <c r="J313" s="10">
        <v>14553000</v>
      </c>
      <c r="K313" s="10">
        <v>0</v>
      </c>
      <c r="L313" s="10">
        <v>15656447000</v>
      </c>
      <c r="M313" s="10">
        <v>469000000</v>
      </c>
      <c r="N313" s="10">
        <v>0</v>
      </c>
      <c r="O313" s="10">
        <v>1756000000</v>
      </c>
      <c r="P313" s="10">
        <v>13431000000</v>
      </c>
      <c r="R313" s="10">
        <f t="shared" si="12"/>
        <v>46711000000</v>
      </c>
      <c r="S313" s="11">
        <f t="shared" si="11"/>
        <v>-1</v>
      </c>
      <c r="T313" s="10"/>
    </row>
    <row r="314" spans="1:20" x14ac:dyDescent="0.2">
      <c r="A314">
        <f t="shared" si="13"/>
        <v>2004</v>
      </c>
      <c r="B314" s="10">
        <v>48565000000</v>
      </c>
      <c r="C314" s="10">
        <v>0</v>
      </c>
      <c r="D314" s="10">
        <v>16426000000</v>
      </c>
      <c r="E314" s="10">
        <v>32132000000</v>
      </c>
      <c r="F314" s="62">
        <v>7000000</v>
      </c>
      <c r="G314" s="63"/>
      <c r="H314" s="27">
        <v>33013000000</v>
      </c>
      <c r="I314" s="10">
        <v>7000000</v>
      </c>
      <c r="J314" s="10">
        <v>14553000</v>
      </c>
      <c r="K314" s="10">
        <v>0</v>
      </c>
      <c r="L314" s="10">
        <v>15530447000</v>
      </c>
      <c r="M314" s="10">
        <v>650000000</v>
      </c>
      <c r="N314" s="10">
        <v>0</v>
      </c>
      <c r="O314" s="10">
        <v>1929000000</v>
      </c>
      <c r="P314" s="10">
        <v>12951000000</v>
      </c>
      <c r="R314" s="10">
        <f t="shared" si="12"/>
        <v>48565000000</v>
      </c>
      <c r="S314" s="11">
        <f t="shared" si="11"/>
        <v>0</v>
      </c>
      <c r="T314" s="10"/>
    </row>
    <row r="315" spans="1:20" x14ac:dyDescent="0.2">
      <c r="A315">
        <f t="shared" si="13"/>
        <v>2005</v>
      </c>
      <c r="B315" s="10">
        <v>55714000000</v>
      </c>
      <c r="C315" s="10">
        <v>0</v>
      </c>
      <c r="D315" s="10">
        <v>15193000000</v>
      </c>
      <c r="E315" s="10">
        <v>40512000000</v>
      </c>
      <c r="F315" s="62">
        <v>9000000</v>
      </c>
      <c r="G315" s="63"/>
      <c r="H315" s="27">
        <v>35021000000</v>
      </c>
      <c r="I315" s="10">
        <v>9000000</v>
      </c>
      <c r="J315" s="10">
        <v>14553000</v>
      </c>
      <c r="K315" s="10">
        <v>0</v>
      </c>
      <c r="L315" s="10">
        <v>20670447000</v>
      </c>
      <c r="M315" s="10">
        <v>561000000</v>
      </c>
      <c r="N315" s="10">
        <v>0</v>
      </c>
      <c r="O315" s="10">
        <v>2008000000</v>
      </c>
      <c r="P315" s="10">
        <v>18102000000</v>
      </c>
      <c r="R315" s="10">
        <f t="shared" si="12"/>
        <v>55715000000</v>
      </c>
      <c r="S315" s="11">
        <f t="shared" si="11"/>
        <v>1</v>
      </c>
      <c r="T315" s="10"/>
    </row>
    <row r="316" spans="1:20" x14ac:dyDescent="0.2">
      <c r="A316">
        <f t="shared" si="13"/>
        <v>2006</v>
      </c>
      <c r="B316" s="10">
        <v>61799000000</v>
      </c>
      <c r="C316" s="10">
        <v>0</v>
      </c>
      <c r="D316" s="10">
        <v>15538000000</v>
      </c>
      <c r="E316" s="10">
        <v>46254000000</v>
      </c>
      <c r="F316" s="62">
        <v>7000000</v>
      </c>
      <c r="G316" s="63"/>
      <c r="H316" s="27">
        <v>36793000000</v>
      </c>
      <c r="I316" s="10">
        <v>7000000</v>
      </c>
      <c r="J316" s="10">
        <v>14553000</v>
      </c>
      <c r="K316" s="10">
        <v>0</v>
      </c>
      <c r="L316" s="10">
        <v>24983447000</v>
      </c>
      <c r="M316" s="10">
        <v>803000000</v>
      </c>
      <c r="N316" s="10">
        <v>0</v>
      </c>
      <c r="O316" s="10">
        <v>2857000000</v>
      </c>
      <c r="P316" s="10">
        <v>21324000000</v>
      </c>
      <c r="R316" s="10">
        <f t="shared" si="12"/>
        <v>61798000000</v>
      </c>
      <c r="S316" s="11">
        <f t="shared" si="11"/>
        <v>-1</v>
      </c>
      <c r="T316" s="10"/>
    </row>
    <row r="317" spans="1:20" x14ac:dyDescent="0.2">
      <c r="B317" s="10"/>
      <c r="C317" s="10"/>
      <c r="D317" s="10"/>
      <c r="E317" s="10"/>
      <c r="F317" s="13"/>
      <c r="G317" s="36"/>
      <c r="H317" s="27"/>
      <c r="I317" s="10"/>
      <c r="J317" s="10"/>
      <c r="K317" s="10"/>
      <c r="L317" s="10"/>
      <c r="M317" s="10"/>
      <c r="N317" s="10"/>
      <c r="O317" s="10"/>
      <c r="P317" s="10"/>
      <c r="R317" s="10"/>
      <c r="S317" s="11">
        <f t="shared" si="11"/>
        <v>0</v>
      </c>
      <c r="T317" s="10"/>
    </row>
    <row r="318" spans="1:20" s="14" customFormat="1" ht="45" x14ac:dyDescent="0.2">
      <c r="A318" s="15" t="s">
        <v>29</v>
      </c>
      <c r="C318" s="15" t="s">
        <v>21</v>
      </c>
      <c r="D318" s="16" t="s">
        <v>22</v>
      </c>
      <c r="E318" s="15" t="s">
        <v>23</v>
      </c>
      <c r="F318" s="28" t="s">
        <v>43</v>
      </c>
      <c r="G318" s="37" t="s">
        <v>24</v>
      </c>
      <c r="H318" s="28" t="s">
        <v>9</v>
      </c>
      <c r="I318" s="17"/>
      <c r="L318" s="18" t="s">
        <v>21</v>
      </c>
      <c r="M318" s="19" t="s">
        <v>25</v>
      </c>
      <c r="N318" s="19" t="s">
        <v>26</v>
      </c>
      <c r="O318" s="15" t="s">
        <v>27</v>
      </c>
      <c r="P318" s="15" t="s">
        <v>28</v>
      </c>
      <c r="R318" s="20" t="s">
        <v>18</v>
      </c>
      <c r="S318" s="21"/>
      <c r="T318" s="17"/>
    </row>
    <row r="319" spans="1:20" ht="17.25" customHeight="1" x14ac:dyDescent="0.2">
      <c r="A319" s="24">
        <v>39134</v>
      </c>
      <c r="B319" s="10">
        <v>76991000000</v>
      </c>
      <c r="C319" s="10">
        <v>30110000000</v>
      </c>
      <c r="D319" s="10">
        <v>15000000000</v>
      </c>
      <c r="E319" s="10">
        <v>6727000000</v>
      </c>
      <c r="F319" s="27">
        <v>13370000000</v>
      </c>
      <c r="G319" s="33">
        <v>11784000000</v>
      </c>
      <c r="H319" s="10">
        <v>38214000000</v>
      </c>
      <c r="I319" s="10"/>
      <c r="L319" s="10">
        <v>0</v>
      </c>
      <c r="M319" s="10">
        <v>3314000000</v>
      </c>
      <c r="N319" s="10">
        <v>2568000000</v>
      </c>
      <c r="O319" s="10">
        <v>17716000000</v>
      </c>
      <c r="P319" s="10">
        <v>15180000000</v>
      </c>
      <c r="R319" s="10">
        <f>SUM(H319:P319)</f>
        <v>76992000000</v>
      </c>
      <c r="S319" s="11">
        <f t="shared" ref="S319:S326" si="14">(R319-SUM(C319:G319))/1000000</f>
        <v>1</v>
      </c>
      <c r="T319" s="10"/>
    </row>
    <row r="320" spans="1:20" ht="18" customHeight="1" x14ac:dyDescent="0.2">
      <c r="A320" s="24">
        <v>39498</v>
      </c>
      <c r="B320" s="10">
        <v>97616000000</v>
      </c>
      <c r="C320" s="10">
        <v>6609000000</v>
      </c>
      <c r="D320" s="10">
        <v>31999000000</v>
      </c>
      <c r="E320" s="10">
        <v>7618000000</v>
      </c>
      <c r="F320" s="27">
        <v>7370000000</v>
      </c>
      <c r="G320" s="33">
        <v>44020000000</v>
      </c>
      <c r="H320" s="10">
        <v>40933000000</v>
      </c>
      <c r="I320" s="10"/>
      <c r="L320" s="10">
        <v>0</v>
      </c>
      <c r="M320" s="10">
        <v>3327000000</v>
      </c>
      <c r="N320" s="10">
        <v>2936000000</v>
      </c>
      <c r="O320" s="10">
        <v>23824000000</v>
      </c>
      <c r="P320" s="10">
        <v>26595000000</v>
      </c>
      <c r="R320" s="10">
        <f t="shared" ref="R320:R326" si="15">SUM(H320:P320)</f>
        <v>97615000000</v>
      </c>
      <c r="S320" s="11">
        <f t="shared" si="14"/>
        <v>-1</v>
      </c>
      <c r="T320" s="10"/>
    </row>
    <row r="321" spans="1:20" x14ac:dyDescent="0.2">
      <c r="A321" s="24">
        <v>39862</v>
      </c>
      <c r="B321" s="10">
        <v>168404000000</v>
      </c>
      <c r="C321" s="10">
        <v>0</v>
      </c>
      <c r="D321" s="10">
        <v>126261000000</v>
      </c>
      <c r="E321" s="10">
        <v>11873000000</v>
      </c>
      <c r="F321" s="27">
        <v>9392000000</v>
      </c>
      <c r="G321" s="33">
        <v>20878000000</v>
      </c>
      <c r="H321" s="10">
        <v>44494000000</v>
      </c>
      <c r="I321" s="10"/>
      <c r="L321" s="10">
        <v>43940000000</v>
      </c>
      <c r="M321" s="10">
        <v>2893000000</v>
      </c>
      <c r="N321" s="10">
        <v>2427000000</v>
      </c>
      <c r="O321" s="10">
        <v>33700000000</v>
      </c>
      <c r="P321" s="10">
        <v>40951000000</v>
      </c>
      <c r="R321" s="10">
        <f t="shared" si="15"/>
        <v>168405000000</v>
      </c>
      <c r="S321" s="11">
        <f t="shared" si="14"/>
        <v>1</v>
      </c>
      <c r="T321" s="10"/>
    </row>
    <row r="322" spans="1:20" x14ac:dyDescent="0.2">
      <c r="A322" s="24">
        <v>40226</v>
      </c>
      <c r="B322" s="10">
        <v>247280000000</v>
      </c>
      <c r="C322" s="10">
        <v>0</v>
      </c>
      <c r="D322" s="10">
        <v>20607000000</v>
      </c>
      <c r="E322" s="10">
        <v>12691000000</v>
      </c>
      <c r="F322" s="27">
        <v>370000000</v>
      </c>
      <c r="G322" s="33">
        <v>213612000000</v>
      </c>
      <c r="H322" s="10">
        <v>49486000000</v>
      </c>
      <c r="I322" s="10"/>
      <c r="L322" s="10">
        <v>0</v>
      </c>
      <c r="M322" s="10">
        <v>3881000000</v>
      </c>
      <c r="N322" s="10">
        <v>2574000000</v>
      </c>
      <c r="O322" s="10">
        <v>155165000000</v>
      </c>
      <c r="P322" s="10">
        <v>36174000000</v>
      </c>
      <c r="R322" s="10">
        <f t="shared" si="15"/>
        <v>247280000000</v>
      </c>
      <c r="S322" s="11">
        <f t="shared" si="14"/>
        <v>0</v>
      </c>
      <c r="T322" s="10"/>
    </row>
    <row r="323" spans="1:20" x14ac:dyDescent="0.2">
      <c r="A323" s="24">
        <v>40590</v>
      </c>
      <c r="B323" s="10">
        <v>241642000000</v>
      </c>
      <c r="C323" s="10">
        <v>0</v>
      </c>
      <c r="D323" s="10">
        <v>14102000000</v>
      </c>
      <c r="E323" s="10">
        <v>13273000000</v>
      </c>
      <c r="F323" s="27">
        <v>370000000</v>
      </c>
      <c r="G323" s="33">
        <v>213896000000</v>
      </c>
      <c r="H323" s="10">
        <v>51542000000</v>
      </c>
      <c r="I323" s="10"/>
      <c r="L323" s="10">
        <v>0</v>
      </c>
      <c r="M323" s="10">
        <v>3783000000</v>
      </c>
      <c r="N323" s="10">
        <v>2444000000</v>
      </c>
      <c r="O323" s="10">
        <v>138015000000</v>
      </c>
      <c r="P323" s="10">
        <v>45857000000</v>
      </c>
      <c r="R323" s="10">
        <f t="shared" si="15"/>
        <v>241641000000</v>
      </c>
      <c r="S323" s="11">
        <f t="shared" si="14"/>
        <v>0</v>
      </c>
      <c r="T323" s="10"/>
    </row>
    <row r="324" spans="1:20" x14ac:dyDescent="0.2">
      <c r="A324" s="24">
        <v>40954</v>
      </c>
      <c r="B324" s="10">
        <v>311459000000</v>
      </c>
      <c r="C324" s="10">
        <v>0</v>
      </c>
      <c r="D324" s="10">
        <v>5545000000</v>
      </c>
      <c r="E324" s="10">
        <v>13892000000</v>
      </c>
      <c r="F324" s="27">
        <v>370000000</v>
      </c>
      <c r="G324" s="33">
        <v>291653000000</v>
      </c>
      <c r="H324" s="10">
        <v>54568000000</v>
      </c>
      <c r="I324" s="10"/>
      <c r="L324" s="10">
        <v>0</v>
      </c>
      <c r="M324" s="10">
        <v>3870000000</v>
      </c>
      <c r="N324" s="10">
        <v>2386000000</v>
      </c>
      <c r="O324" s="10">
        <v>188975000000</v>
      </c>
      <c r="P324" s="10">
        <v>61660000000</v>
      </c>
      <c r="R324" s="10">
        <f t="shared" si="15"/>
        <v>311459000000</v>
      </c>
      <c r="S324" s="11">
        <f t="shared" si="14"/>
        <v>-1</v>
      </c>
      <c r="T324" s="10"/>
    </row>
    <row r="325" spans="1:20" x14ac:dyDescent="0.2">
      <c r="A325" s="24">
        <v>41325</v>
      </c>
      <c r="B325" s="10">
        <v>404228000000</v>
      </c>
      <c r="C325" s="10">
        <v>0</v>
      </c>
      <c r="D325" s="10">
        <v>2085000000</v>
      </c>
      <c r="E325" s="10">
        <v>13248000000</v>
      </c>
      <c r="F325" s="27">
        <v>370000000</v>
      </c>
      <c r="G325" s="33">
        <v>388525000000</v>
      </c>
      <c r="H325" s="10">
        <v>57242000000</v>
      </c>
      <c r="L325" s="10">
        <v>0</v>
      </c>
      <c r="M325" s="10">
        <v>3943000000</v>
      </c>
      <c r="N325" s="10">
        <v>2479000000</v>
      </c>
      <c r="O325" s="10">
        <v>279727000000</v>
      </c>
      <c r="P325" s="10">
        <v>60836000000</v>
      </c>
      <c r="R325" s="10">
        <f t="shared" si="15"/>
        <v>404227000000</v>
      </c>
      <c r="S325" s="11">
        <f t="shared" si="14"/>
        <v>-1</v>
      </c>
      <c r="T325" s="10"/>
    </row>
    <row r="326" spans="1:20" x14ac:dyDescent="0.2">
      <c r="A326" s="24">
        <v>41689</v>
      </c>
      <c r="B326" s="10">
        <v>403089000000</v>
      </c>
      <c r="C326" s="10">
        <v>0</v>
      </c>
      <c r="D326" s="10">
        <v>1165000000</v>
      </c>
      <c r="E326" s="10">
        <v>16312000000</v>
      </c>
      <c r="F326" s="27">
        <v>370000000</v>
      </c>
      <c r="G326" s="33">
        <v>385242000000</v>
      </c>
      <c r="H326" s="10">
        <v>59391000000</v>
      </c>
      <c r="L326" s="10">
        <v>0</v>
      </c>
      <c r="M326" s="10">
        <v>3597000000</v>
      </c>
      <c r="N326" s="10">
        <v>4078000000</v>
      </c>
      <c r="O326" s="10">
        <v>305951000000</v>
      </c>
      <c r="P326" s="10">
        <v>30072000000</v>
      </c>
      <c r="R326" s="10">
        <f t="shared" si="15"/>
        <v>403089000000</v>
      </c>
      <c r="S326" s="11">
        <f t="shared" si="14"/>
        <v>0</v>
      </c>
      <c r="T326" s="10"/>
    </row>
    <row r="327" spans="1:20" s="39" customFormat="1" x14ac:dyDescent="0.2">
      <c r="A327" s="54" t="s">
        <v>46</v>
      </c>
      <c r="B327" s="11">
        <v>406582000000</v>
      </c>
      <c r="C327" s="10"/>
      <c r="D327" s="10"/>
      <c r="E327" s="10"/>
      <c r="F327" s="27"/>
      <c r="G327" s="27"/>
      <c r="H327" s="10"/>
      <c r="L327" s="10"/>
      <c r="M327" s="10"/>
      <c r="N327" s="10"/>
      <c r="O327" s="10"/>
      <c r="P327" s="10"/>
      <c r="R327" s="11">
        <v>406582000000</v>
      </c>
      <c r="S327" s="11"/>
      <c r="T327" s="10"/>
    </row>
    <row r="328" spans="1:20" s="39" customFormat="1" x14ac:dyDescent="0.2">
      <c r="A328" s="24"/>
      <c r="B328" s="10"/>
      <c r="C328" s="10"/>
      <c r="D328" s="10"/>
      <c r="E328" s="10"/>
      <c r="F328" s="27"/>
      <c r="G328" s="27"/>
      <c r="H328" s="10"/>
      <c r="L328" s="10"/>
      <c r="M328" s="10"/>
      <c r="N328" s="10"/>
      <c r="O328" s="10"/>
      <c r="P328" s="10"/>
      <c r="R328" s="10"/>
      <c r="S328" s="11"/>
      <c r="T328" s="10"/>
    </row>
    <row r="329" spans="1:20" s="39" customFormat="1" x14ac:dyDescent="0.2">
      <c r="A329" s="24"/>
      <c r="B329" s="10"/>
      <c r="C329" s="10"/>
      <c r="D329" s="10"/>
      <c r="E329" s="10"/>
      <c r="F329" s="27"/>
      <c r="G329" s="27"/>
      <c r="H329" s="10"/>
      <c r="L329" s="10"/>
      <c r="M329" s="10"/>
      <c r="N329" s="10"/>
      <c r="O329" s="10"/>
      <c r="P329" s="10"/>
      <c r="R329" s="10"/>
      <c r="S329" s="11"/>
      <c r="T329" s="10"/>
    </row>
    <row r="330" spans="1:20" s="39" customFormat="1" x14ac:dyDescent="0.2">
      <c r="A330" s="24"/>
      <c r="B330" s="52" t="s">
        <v>40</v>
      </c>
      <c r="C330" s="10"/>
      <c r="D330" s="10"/>
      <c r="E330" s="10"/>
      <c r="F330" s="27"/>
      <c r="G330" s="27"/>
      <c r="H330" s="10"/>
      <c r="L330" s="10"/>
      <c r="M330" s="10"/>
      <c r="N330" s="10"/>
      <c r="O330" s="10"/>
      <c r="P330" s="10"/>
      <c r="R330" s="10"/>
      <c r="S330" s="11"/>
      <c r="T330" s="10"/>
    </row>
    <row r="331" spans="1:20" x14ac:dyDescent="0.2">
      <c r="R331" s="22"/>
      <c r="S331" s="11"/>
      <c r="T331" s="10"/>
    </row>
    <row r="332" spans="1:20" s="39" customFormat="1" x14ac:dyDescent="0.2">
      <c r="B332" s="59" t="s">
        <v>39</v>
      </c>
      <c r="C332" s="59"/>
      <c r="G332" s="25"/>
      <c r="H332" s="25"/>
      <c r="R332" s="49"/>
      <c r="S332" s="11"/>
      <c r="T332" s="10"/>
    </row>
    <row r="333" spans="1:20" x14ac:dyDescent="0.2">
      <c r="B333" s="60" t="s">
        <v>42</v>
      </c>
      <c r="C333" s="60"/>
      <c r="D333" s="60"/>
      <c r="R333" s="22"/>
      <c r="T333" s="10"/>
    </row>
    <row r="334" spans="1:20" x14ac:dyDescent="0.2">
      <c r="B334" s="61" t="s">
        <v>44</v>
      </c>
      <c r="C334" s="61"/>
      <c r="D334" s="61"/>
      <c r="E334" s="61"/>
      <c r="F334" s="61"/>
      <c r="G334" s="61"/>
      <c r="H334" s="61"/>
      <c r="I334" s="61"/>
      <c r="R334" s="22"/>
      <c r="T334" s="10"/>
    </row>
    <row r="335" spans="1:20" x14ac:dyDescent="0.2">
      <c r="B335" s="60" t="s">
        <v>41</v>
      </c>
      <c r="C335" s="60"/>
      <c r="D335" s="60"/>
      <c r="E335" s="60"/>
      <c r="R335" s="22"/>
    </row>
    <row r="336" spans="1:20" x14ac:dyDescent="0.2">
      <c r="B336" s="23"/>
      <c r="R336" s="22"/>
    </row>
    <row r="337" spans="2:18" customFormat="1" x14ac:dyDescent="0.2">
      <c r="B337" s="56" t="s">
        <v>48</v>
      </c>
      <c r="G337" s="25"/>
      <c r="H337" s="25"/>
      <c r="R337" s="22"/>
    </row>
    <row r="338" spans="2:18" customFormat="1" x14ac:dyDescent="0.2">
      <c r="B338" s="57" t="s">
        <v>50</v>
      </c>
      <c r="C338" s="57"/>
      <c r="D338" s="57"/>
      <c r="G338" s="25"/>
      <c r="H338" s="25"/>
      <c r="R338" s="22"/>
    </row>
    <row r="339" spans="2:18" customFormat="1" x14ac:dyDescent="0.2">
      <c r="B339" s="58" t="s">
        <v>49</v>
      </c>
      <c r="C339" s="58"/>
      <c r="D339" s="47"/>
      <c r="G339" s="25"/>
      <c r="H339" s="25"/>
      <c r="R339" s="22"/>
    </row>
    <row r="340" spans="2:18" customFormat="1" x14ac:dyDescent="0.2">
      <c r="B340" s="23"/>
      <c r="G340" s="25"/>
      <c r="H340" s="25"/>
    </row>
  </sheetData>
  <mergeCells count="47">
    <mergeCell ref="F316:G316"/>
    <mergeCell ref="F310:G310"/>
    <mergeCell ref="F312:G312"/>
    <mergeCell ref="F313:G313"/>
    <mergeCell ref="F314:G314"/>
    <mergeCell ref="F315:G315"/>
    <mergeCell ref="F286:G286"/>
    <mergeCell ref="F299:G299"/>
    <mergeCell ref="F288:G288"/>
    <mergeCell ref="F289:G289"/>
    <mergeCell ref="F290:G290"/>
    <mergeCell ref="F291:G291"/>
    <mergeCell ref="F292:G292"/>
    <mergeCell ref="F293:G293"/>
    <mergeCell ref="F294:G294"/>
    <mergeCell ref="F295:G295"/>
    <mergeCell ref="F296:G296"/>
    <mergeCell ref="F297:G297"/>
    <mergeCell ref="F298:G298"/>
    <mergeCell ref="F281:G281"/>
    <mergeCell ref="F282:G282"/>
    <mergeCell ref="F283:G283"/>
    <mergeCell ref="F284:G284"/>
    <mergeCell ref="F285:G285"/>
    <mergeCell ref="F276:G276"/>
    <mergeCell ref="F277:G277"/>
    <mergeCell ref="F278:G278"/>
    <mergeCell ref="F279:G279"/>
    <mergeCell ref="F280:G280"/>
    <mergeCell ref="F287:G287"/>
    <mergeCell ref="F311:G311"/>
    <mergeCell ref="F300:G300"/>
    <mergeCell ref="F301:G301"/>
    <mergeCell ref="F302:G302"/>
    <mergeCell ref="F303:G303"/>
    <mergeCell ref="F304:G304"/>
    <mergeCell ref="F305:G305"/>
    <mergeCell ref="F306:G306"/>
    <mergeCell ref="F307:G307"/>
    <mergeCell ref="F308:G308"/>
    <mergeCell ref="F309:G309"/>
    <mergeCell ref="B338:D338"/>
    <mergeCell ref="B339:C339"/>
    <mergeCell ref="B332:C332"/>
    <mergeCell ref="B333:D333"/>
    <mergeCell ref="B334:I334"/>
    <mergeCell ref="B335:E335"/>
  </mergeCells>
  <hyperlinks>
    <hyperlink ref="B332" r:id="rId1" xr:uid="{00000000-0004-0000-0100-000000000000}"/>
    <hyperlink ref="B335" r:id="rId2" xr:uid="{00000000-0004-0000-0100-000001000000}"/>
    <hyperlink ref="B334" r:id="rId3" display=" `The implications of money market reform for data published in Monetary and Financial Statistics' in the June 2006 issue of Bank of England: Monetary and Financial Statistics." xr:uid="{00000000-0004-0000-0100-000002000000}"/>
    <hyperlink ref="B333" r:id="rId4" xr:uid="{00000000-0004-0000-0100-000003000000}"/>
    <hyperlink ref="B334:I334" r:id="rId5" display="The implications of money market reform for data published in Monetary and Financial Statistics' in the June 2006 issue of Bank of England: Monetary and Financial Statistics." xr:uid="{00000000-0004-0000-0100-000004000000}"/>
    <hyperlink ref="B339" r:id="rId6" display="http://www.bankofengland.co.uk/research/Pages/onebank/threecenturies.aspx" xr:uid="{00000000-0004-0000-0100-000005000000}"/>
    <hyperlink ref="B338" r:id="rId7" display="http://www.bankofengland.co.uk/research/Documents/onebank/balance.xlsx" xr:uid="{00000000-0004-0000-0100-000006000000}"/>
    <hyperlink ref="B338:D338" r:id="rId8" display="Weekly data on the Bank of England's balance sheet 1844-2006" xr:uid="{00000000-0004-0000-0100-000007000000}"/>
  </hyperlinks>
  <pageMargins left="0.7" right="0.7" top="0.75" bottom="0.75" header="0.3" footer="0.3"/>
  <pageSetup paperSize="9" orientation="portrait" r:id="rId9"/>
  <ignoredErrors>
    <ignoredError sqref="R319:S326 R166:S274 R4:S72 R74:S165 S73" formulaRange="1"/>
  </ignoredErrors>
  <drawing r:id="rId10"/>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2"/>
  <sheetViews>
    <sheetView workbookViewId="0">
      <pane xSplit="1" ySplit="4" topLeftCell="B5" activePane="bottomRight" state="frozen"/>
      <selection pane="topRight" activeCell="B1" sqref="B1"/>
      <selection pane="bottomLeft" activeCell="A5" sqref="A5"/>
      <selection pane="bottomRight" activeCell="B3" sqref="B3"/>
    </sheetView>
  </sheetViews>
  <sheetFormatPr baseColWidth="10" defaultColWidth="8.83203125" defaultRowHeight="15" x14ac:dyDescent="0.2"/>
  <cols>
    <col min="1" max="1" width="12.33203125" customWidth="1"/>
    <col min="2" max="2" width="45.5" customWidth="1"/>
    <col min="3" max="3" width="16" customWidth="1"/>
    <col min="4" max="4" width="22.83203125" customWidth="1"/>
    <col min="5" max="5" width="23.83203125" customWidth="1"/>
    <col min="6" max="6" width="26.83203125" customWidth="1"/>
  </cols>
  <sheetData>
    <row r="1" spans="1:6" ht="45" x14ac:dyDescent="0.2">
      <c r="A1" s="46" t="s">
        <v>30</v>
      </c>
      <c r="B1" s="43" t="s">
        <v>45</v>
      </c>
    </row>
    <row r="2" spans="1:6" ht="16" x14ac:dyDescent="0.2">
      <c r="A2" s="41"/>
      <c r="B2" s="41" t="s">
        <v>31</v>
      </c>
      <c r="C2" s="51" t="s">
        <v>36</v>
      </c>
      <c r="D2" s="51"/>
      <c r="E2" s="51" t="s">
        <v>37</v>
      </c>
    </row>
    <row r="3" spans="1:6" ht="72.75" customHeight="1" x14ac:dyDescent="0.2">
      <c r="A3" s="42" t="s">
        <v>32</v>
      </c>
      <c r="B3" s="45" t="s">
        <v>47</v>
      </c>
      <c r="C3" s="50" t="s">
        <v>35</v>
      </c>
      <c r="D3" s="50" t="s">
        <v>38</v>
      </c>
      <c r="E3" s="50" t="s">
        <v>35</v>
      </c>
      <c r="F3" s="50" t="s">
        <v>38</v>
      </c>
    </row>
    <row r="4" spans="1:6" x14ac:dyDescent="0.2">
      <c r="A4" s="44" t="s">
        <v>33</v>
      </c>
      <c r="B4" s="44" t="s">
        <v>34</v>
      </c>
    </row>
    <row r="5" spans="1:6" x14ac:dyDescent="0.2">
      <c r="A5" s="39">
        <v>1688</v>
      </c>
      <c r="B5" s="39"/>
    </row>
    <row r="6" spans="1:6" x14ac:dyDescent="0.2">
      <c r="A6" s="39">
        <v>1689</v>
      </c>
      <c r="B6" s="39"/>
    </row>
    <row r="7" spans="1:6" x14ac:dyDescent="0.2">
      <c r="A7" s="39">
        <v>1690</v>
      </c>
      <c r="B7" s="39"/>
    </row>
    <row r="8" spans="1:6" x14ac:dyDescent="0.2">
      <c r="A8" s="39">
        <v>1691</v>
      </c>
      <c r="B8" s="39"/>
    </row>
    <row r="9" spans="1:6" x14ac:dyDescent="0.2">
      <c r="A9" s="39">
        <v>1692</v>
      </c>
      <c r="B9" s="39"/>
    </row>
    <row r="10" spans="1:6" x14ac:dyDescent="0.2">
      <c r="A10" s="39">
        <v>1693</v>
      </c>
      <c r="B10" s="39"/>
    </row>
    <row r="11" spans="1:6" x14ac:dyDescent="0.2">
      <c r="A11" s="39">
        <v>1694</v>
      </c>
      <c r="B11" s="39"/>
    </row>
    <row r="12" spans="1:6" x14ac:dyDescent="0.2">
      <c r="A12" s="39">
        <v>1695</v>
      </c>
      <c r="B12" s="39"/>
    </row>
    <row r="13" spans="1:6" x14ac:dyDescent="0.2">
      <c r="A13" s="39">
        <v>1696</v>
      </c>
      <c r="B13" s="40">
        <v>3.181978</v>
      </c>
    </row>
    <row r="14" spans="1:6" x14ac:dyDescent="0.2">
      <c r="A14" s="39">
        <v>1697</v>
      </c>
      <c r="B14" s="40">
        <v>3.46272</v>
      </c>
    </row>
    <row r="15" spans="1:6" x14ac:dyDescent="0.2">
      <c r="A15" s="39">
        <v>1698</v>
      </c>
      <c r="B15" s="40">
        <v>4.2137500000000001</v>
      </c>
    </row>
    <row r="16" spans="1:6" x14ac:dyDescent="0.2">
      <c r="A16" s="39">
        <v>1699</v>
      </c>
      <c r="B16" s="40">
        <v>4.1552759999999997</v>
      </c>
    </row>
    <row r="17" spans="1:8" x14ac:dyDescent="0.2">
      <c r="A17" s="39">
        <v>1700</v>
      </c>
      <c r="B17" s="40">
        <v>4.122808</v>
      </c>
      <c r="C17" s="48">
        <v>87.203439757869077</v>
      </c>
      <c r="D17" s="48">
        <v>91.01929169064563</v>
      </c>
    </row>
    <row r="18" spans="1:8" x14ac:dyDescent="0.2">
      <c r="A18" s="39">
        <v>1701</v>
      </c>
      <c r="B18" s="40">
        <v>4.4784240000000004</v>
      </c>
      <c r="C18" s="48">
        <v>90.779471482189592</v>
      </c>
      <c r="D18" s="48">
        <v>94.751803567639101</v>
      </c>
      <c r="E18" s="49">
        <f>100*B18/C17</f>
        <v>5.1356047564578731</v>
      </c>
      <c r="F18" s="49">
        <f>100*B18/D17</f>
        <v>4.9203019676544724</v>
      </c>
    </row>
    <row r="19" spans="1:8" x14ac:dyDescent="0.2">
      <c r="A19" s="39">
        <v>1702</v>
      </c>
      <c r="B19" s="40">
        <v>4.5144859999999998</v>
      </c>
      <c r="C19" s="48">
        <v>86.991147104074628</v>
      </c>
      <c r="D19" s="48">
        <v>90.797709525616938</v>
      </c>
      <c r="E19" s="49">
        <f t="shared" ref="E19:E81" si="0">100*B19/C18</f>
        <v>4.9730252074509114</v>
      </c>
      <c r="F19" s="49">
        <f t="shared" ref="F19:F81" si="1">100*B19/D18</f>
        <v>4.7645383306897253</v>
      </c>
    </row>
    <row r="20" spans="1:8" x14ac:dyDescent="0.2">
      <c r="A20" s="39">
        <v>1703</v>
      </c>
      <c r="B20" s="40">
        <v>4.6926769999999998</v>
      </c>
      <c r="C20" s="48">
        <v>79.69279647404251</v>
      </c>
      <c r="D20" s="48">
        <v>83.179997349354352</v>
      </c>
      <c r="E20" s="49">
        <f t="shared" si="0"/>
        <v>5.3944305325526587</v>
      </c>
      <c r="F20" s="49">
        <f t="shared" si="1"/>
        <v>5.1682768480806729</v>
      </c>
    </row>
    <row r="21" spans="1:8" x14ac:dyDescent="0.2">
      <c r="A21" s="39">
        <v>1704</v>
      </c>
      <c r="B21" s="40">
        <v>4.0999699999999999</v>
      </c>
      <c r="C21" s="48">
        <v>98.129639718627956</v>
      </c>
      <c r="D21" s="48">
        <v>102.42360078739652</v>
      </c>
      <c r="E21" s="49">
        <f t="shared" si="0"/>
        <v>5.1447184455817663</v>
      </c>
      <c r="F21" s="49">
        <f t="shared" si="1"/>
        <v>4.9290335785660186</v>
      </c>
    </row>
    <row r="22" spans="1:8" x14ac:dyDescent="0.2">
      <c r="A22" s="39">
        <v>1705</v>
      </c>
      <c r="B22" s="40">
        <v>4.5281960000000003</v>
      </c>
      <c r="C22" s="48">
        <v>91.049446758444532</v>
      </c>
      <c r="D22" s="48">
        <v>95.03359243384601</v>
      </c>
      <c r="E22" s="49">
        <f t="shared" si="0"/>
        <v>4.6145038471392787</v>
      </c>
      <c r="F22" s="49">
        <f t="shared" si="1"/>
        <v>4.4210474589731534</v>
      </c>
    </row>
    <row r="23" spans="1:8" x14ac:dyDescent="0.2">
      <c r="A23" s="39">
        <v>1706</v>
      </c>
      <c r="B23" s="40">
        <v>4.151783</v>
      </c>
      <c r="C23" s="48">
        <v>73.761680372592238</v>
      </c>
      <c r="D23" s="48">
        <v>76.989347210002791</v>
      </c>
      <c r="E23" s="49">
        <f t="shared" si="0"/>
        <v>4.5599211722996396</v>
      </c>
      <c r="F23" s="49">
        <f t="shared" si="1"/>
        <v>4.3687530836952249</v>
      </c>
    </row>
    <row r="24" spans="1:8" x14ac:dyDescent="0.2">
      <c r="A24" s="39">
        <v>1707</v>
      </c>
      <c r="B24" s="40">
        <v>3.7418390000000001</v>
      </c>
      <c r="C24" s="48">
        <v>82.230618325834328</v>
      </c>
      <c r="D24" s="48">
        <v>85.828869320786993</v>
      </c>
      <c r="E24" s="49">
        <f t="shared" si="0"/>
        <v>5.0728765682924459</v>
      </c>
      <c r="F24" s="49">
        <f t="shared" si="1"/>
        <v>4.8602035678954865</v>
      </c>
    </row>
    <row r="25" spans="1:8" x14ac:dyDescent="0.2">
      <c r="A25" s="39">
        <v>1708</v>
      </c>
      <c r="B25" s="40">
        <v>4.0823980000000004</v>
      </c>
      <c r="C25" s="48">
        <v>91.294360231889826</v>
      </c>
      <c r="D25" s="48">
        <v>95.28922284177925</v>
      </c>
      <c r="E25" s="49">
        <f t="shared" si="0"/>
        <v>4.9645716925339434</v>
      </c>
      <c r="F25" s="49">
        <f t="shared" si="1"/>
        <v>4.7564392171379568</v>
      </c>
    </row>
    <row r="26" spans="1:8" x14ac:dyDescent="0.2">
      <c r="A26" s="39">
        <v>1709</v>
      </c>
      <c r="B26" s="40">
        <v>6.1374250000000004</v>
      </c>
      <c r="C26" s="48">
        <v>85.969691267298927</v>
      </c>
      <c r="D26" s="48">
        <v>89.731556779638694</v>
      </c>
      <c r="E26" s="49">
        <f t="shared" si="0"/>
        <v>6.7226770464361616</v>
      </c>
      <c r="F26" s="49">
        <f t="shared" si="1"/>
        <v>6.4408385512711588</v>
      </c>
    </row>
    <row r="27" spans="1:8" x14ac:dyDescent="0.2">
      <c r="A27" s="39">
        <v>1710</v>
      </c>
      <c r="B27" s="40">
        <v>6.2056269999999998</v>
      </c>
      <c r="C27" s="48">
        <v>80.212894871218126</v>
      </c>
      <c r="D27" s="48">
        <v>83.722854234952052</v>
      </c>
      <c r="E27" s="49">
        <f t="shared" si="0"/>
        <v>7.2183893050230017</v>
      </c>
      <c r="F27" s="49">
        <f t="shared" si="1"/>
        <v>6.9157687916188477</v>
      </c>
    </row>
    <row r="28" spans="1:8" x14ac:dyDescent="0.2">
      <c r="A28" s="39">
        <v>1711</v>
      </c>
      <c r="B28" s="40">
        <v>7.0063630000000003</v>
      </c>
      <c r="C28" s="48">
        <v>81.146428118910919</v>
      </c>
      <c r="D28" s="48">
        <v>84.697237071346962</v>
      </c>
      <c r="E28" s="49">
        <f t="shared" si="0"/>
        <v>8.734709065479711</v>
      </c>
      <c r="F28" s="49">
        <f t="shared" si="1"/>
        <v>8.3685190430058594</v>
      </c>
      <c r="H28" s="53"/>
    </row>
    <row r="29" spans="1:8" x14ac:dyDescent="0.2">
      <c r="A29" s="39">
        <v>1712</v>
      </c>
      <c r="B29" s="40">
        <v>8.2925450000000005</v>
      </c>
      <c r="C29" s="48">
        <v>78.491028590789696</v>
      </c>
      <c r="D29" s="48">
        <v>81.925642454479132</v>
      </c>
      <c r="E29" s="49">
        <f t="shared" si="0"/>
        <v>10.219236006110107</v>
      </c>
      <c r="F29" s="49">
        <f t="shared" si="1"/>
        <v>9.7908093424754288</v>
      </c>
      <c r="H29" s="53"/>
    </row>
    <row r="30" spans="1:8" x14ac:dyDescent="0.2">
      <c r="A30" s="39">
        <v>1713</v>
      </c>
      <c r="B30" s="40">
        <v>7.2446400000000004</v>
      </c>
      <c r="C30" s="48">
        <v>77.123155277389827</v>
      </c>
      <c r="D30" s="48">
        <v>80.497913680776051</v>
      </c>
      <c r="E30" s="49">
        <f t="shared" si="0"/>
        <v>9.2298956072670215</v>
      </c>
      <c r="F30" s="49">
        <f t="shared" si="1"/>
        <v>8.8429456064691667</v>
      </c>
      <c r="H30" s="53"/>
    </row>
    <row r="31" spans="1:8" x14ac:dyDescent="0.2">
      <c r="A31" s="39">
        <v>1714</v>
      </c>
      <c r="B31" s="40">
        <v>8.9427210000000006</v>
      </c>
      <c r="C31" s="48">
        <v>86.911894313714797</v>
      </c>
      <c r="D31" s="48">
        <v>90.714988788188577</v>
      </c>
      <c r="E31" s="49">
        <f t="shared" si="0"/>
        <v>11.595377507358981</v>
      </c>
      <c r="F31" s="49">
        <f t="shared" si="1"/>
        <v>11.10925810507762</v>
      </c>
      <c r="H31" s="53"/>
    </row>
    <row r="32" spans="1:8" x14ac:dyDescent="0.2">
      <c r="A32" s="39">
        <v>1715</v>
      </c>
      <c r="B32" s="40">
        <v>7.380719</v>
      </c>
      <c r="C32" s="48">
        <v>80.39586973799193</v>
      </c>
      <c r="D32" s="48">
        <v>83.913835723952758</v>
      </c>
      <c r="E32" s="49">
        <f t="shared" si="0"/>
        <v>8.4921851701434079</v>
      </c>
      <c r="F32" s="49">
        <f t="shared" si="1"/>
        <v>8.1361626106059735</v>
      </c>
      <c r="H32" s="53"/>
    </row>
    <row r="33" spans="1:8" x14ac:dyDescent="0.2">
      <c r="A33" s="39">
        <v>1716</v>
      </c>
      <c r="B33" s="40">
        <v>9.1098320000000008</v>
      </c>
      <c r="C33" s="48">
        <v>83.738461422754156</v>
      </c>
      <c r="D33" s="48">
        <v>87.402692681922076</v>
      </c>
      <c r="E33" s="49">
        <f t="shared" si="0"/>
        <v>11.331218916703941</v>
      </c>
      <c r="F33" s="49">
        <f t="shared" si="1"/>
        <v>10.856173980615271</v>
      </c>
      <c r="H33" s="53"/>
    </row>
    <row r="34" spans="1:8" x14ac:dyDescent="0.2">
      <c r="A34" s="39">
        <v>1717</v>
      </c>
      <c r="B34" s="40">
        <v>8.933643</v>
      </c>
      <c r="C34" s="48">
        <v>89.45777687501635</v>
      </c>
      <c r="D34" s="48">
        <v>93.372274190010401</v>
      </c>
      <c r="E34" s="49">
        <f t="shared" si="0"/>
        <v>10.668506261296642</v>
      </c>
      <c r="F34" s="49">
        <f t="shared" si="1"/>
        <v>10.221244593128866</v>
      </c>
      <c r="H34" s="53"/>
    </row>
    <row r="35" spans="1:8" x14ac:dyDescent="0.2">
      <c r="A35" s="39">
        <v>1718</v>
      </c>
      <c r="B35" s="40">
        <v>8.4669310000000007</v>
      </c>
      <c r="C35" s="48">
        <v>94.815342112140769</v>
      </c>
      <c r="D35" s="48">
        <v>98.96427600121747</v>
      </c>
      <c r="E35" s="49">
        <f t="shared" si="0"/>
        <v>9.4647232423731662</v>
      </c>
      <c r="F35" s="49">
        <f t="shared" si="1"/>
        <v>9.0679284331984817</v>
      </c>
      <c r="H35" s="53"/>
    </row>
    <row r="36" spans="1:8" x14ac:dyDescent="0.2">
      <c r="A36" s="39">
        <v>1719</v>
      </c>
      <c r="B36" s="40">
        <v>8.5823330000000002</v>
      </c>
      <c r="C36" s="48">
        <v>91.095829821509994</v>
      </c>
      <c r="D36" s="48">
        <v>95.082005129014703</v>
      </c>
      <c r="E36" s="49">
        <f t="shared" si="0"/>
        <v>9.0516289967602859</v>
      </c>
      <c r="F36" s="49">
        <f t="shared" si="1"/>
        <v>8.6721525653301583</v>
      </c>
      <c r="H36" s="53"/>
    </row>
    <row r="37" spans="1:8" x14ac:dyDescent="0.2">
      <c r="A37" s="39">
        <v>1720</v>
      </c>
      <c r="B37" s="40">
        <v>10.380846999999999</v>
      </c>
      <c r="C37" s="48">
        <v>100.83398866852002</v>
      </c>
      <c r="D37" s="48">
        <v>105.24628675697494</v>
      </c>
      <c r="E37" s="49">
        <f t="shared" si="0"/>
        <v>11.395523834998672</v>
      </c>
      <c r="F37" s="49">
        <f t="shared" si="1"/>
        <v>10.917783008377299</v>
      </c>
      <c r="H37" s="53"/>
    </row>
    <row r="38" spans="1:8" x14ac:dyDescent="0.2">
      <c r="A38" s="39">
        <v>1721</v>
      </c>
      <c r="B38" s="40">
        <v>9.3712459999999993</v>
      </c>
      <c r="C38" s="48">
        <v>92.495328126253142</v>
      </c>
      <c r="D38" s="48">
        <v>96.542742741816099</v>
      </c>
      <c r="E38" s="49">
        <f t="shared" si="0"/>
        <v>9.2937372841680173</v>
      </c>
      <c r="F38" s="49">
        <f t="shared" si="1"/>
        <v>8.9041108135617364</v>
      </c>
      <c r="H38" s="53"/>
    </row>
    <row r="39" spans="1:8" x14ac:dyDescent="0.2">
      <c r="A39" s="39">
        <v>1722</v>
      </c>
      <c r="B39" s="40">
        <v>10.914033</v>
      </c>
      <c r="C39" s="48">
        <v>91.345341229716468</v>
      </c>
      <c r="D39" s="48">
        <v>95.342434668339607</v>
      </c>
      <c r="E39" s="49">
        <f t="shared" si="0"/>
        <v>11.799550551464282</v>
      </c>
      <c r="F39" s="49">
        <f t="shared" si="1"/>
        <v>11.304871490120554</v>
      </c>
      <c r="H39" s="53"/>
    </row>
    <row r="40" spans="1:8" x14ac:dyDescent="0.2">
      <c r="A40" s="39">
        <v>1723</v>
      </c>
      <c r="B40" s="40">
        <v>13.394876</v>
      </c>
      <c r="C40" s="48">
        <v>91.371670048811509</v>
      </c>
      <c r="D40" s="48">
        <v>95.369915585052709</v>
      </c>
      <c r="E40" s="49">
        <f t="shared" si="0"/>
        <v>14.663994703697465</v>
      </c>
      <c r="F40" s="49">
        <f t="shared" si="1"/>
        <v>14.049227971359997</v>
      </c>
      <c r="H40" s="53"/>
    </row>
    <row r="41" spans="1:8" x14ac:dyDescent="0.2">
      <c r="A41" s="39">
        <v>1724</v>
      </c>
      <c r="B41" s="40">
        <v>15.865781999999999</v>
      </c>
      <c r="C41" s="48">
        <v>90.513549480875966</v>
      </c>
      <c r="D41" s="48">
        <v>94.474245339755768</v>
      </c>
      <c r="E41" s="49">
        <f t="shared" si="0"/>
        <v>17.364005704967816</v>
      </c>
      <c r="F41" s="49">
        <f t="shared" si="1"/>
        <v>16.636044923255273</v>
      </c>
      <c r="H41" s="53"/>
    </row>
    <row r="42" spans="1:8" x14ac:dyDescent="0.2">
      <c r="A42" s="39">
        <v>1725</v>
      </c>
      <c r="B42" s="40">
        <v>14.772328</v>
      </c>
      <c r="C42" s="48">
        <v>94.95004899884988</v>
      </c>
      <c r="D42" s="48">
        <v>99.104877397769712</v>
      </c>
      <c r="E42" s="49">
        <f t="shared" si="0"/>
        <v>16.320570881071404</v>
      </c>
      <c r="F42" s="49">
        <f t="shared" si="1"/>
        <v>15.636354592592493</v>
      </c>
      <c r="H42" s="53"/>
    </row>
    <row r="43" spans="1:8" x14ac:dyDescent="0.2">
      <c r="A43" s="39">
        <v>1726</v>
      </c>
      <c r="B43" s="40">
        <v>15.021559999999999</v>
      </c>
      <c r="C43" s="48">
        <v>94.258574286608479</v>
      </c>
      <c r="D43" s="48">
        <v>98.383145104812471</v>
      </c>
      <c r="E43" s="49">
        <f t="shared" si="0"/>
        <v>15.82048683322107</v>
      </c>
      <c r="F43" s="49">
        <f t="shared" si="1"/>
        <v>15.157235843912208</v>
      </c>
      <c r="H43" s="53"/>
    </row>
    <row r="44" spans="1:8" x14ac:dyDescent="0.2">
      <c r="A44" s="39">
        <v>1727</v>
      </c>
      <c r="B44" s="40">
        <v>17.121338000000002</v>
      </c>
      <c r="C44" s="48">
        <v>91.550238416750858</v>
      </c>
      <c r="D44" s="48">
        <v>95.556297755450146</v>
      </c>
      <c r="E44" s="49">
        <f t="shared" si="0"/>
        <v>18.164223392494563</v>
      </c>
      <c r="F44" s="49">
        <f t="shared" si="1"/>
        <v>17.402714643610739</v>
      </c>
      <c r="H44" s="53"/>
    </row>
    <row r="45" spans="1:8" x14ac:dyDescent="0.2">
      <c r="A45" s="39">
        <v>1728</v>
      </c>
      <c r="B45" s="40">
        <v>16.970763999999999</v>
      </c>
      <c r="C45" s="48">
        <v>99.965902306926523</v>
      </c>
      <c r="D45" s="48">
        <v>104.34021463438509</v>
      </c>
      <c r="E45" s="49">
        <f t="shared" si="0"/>
        <v>18.53710519326717</v>
      </c>
      <c r="F45" s="49">
        <f t="shared" si="1"/>
        <v>17.759963915127777</v>
      </c>
      <c r="H45" s="53"/>
    </row>
    <row r="46" spans="1:8" x14ac:dyDescent="0.2">
      <c r="A46" s="39">
        <v>1729</v>
      </c>
      <c r="B46" s="40">
        <v>16.404102000000002</v>
      </c>
      <c r="C46" s="48">
        <v>92.201212129840016</v>
      </c>
      <c r="D46" s="48">
        <v>96.235756804761991</v>
      </c>
      <c r="E46" s="49">
        <f t="shared" si="0"/>
        <v>16.409697328229267</v>
      </c>
      <c r="F46" s="49">
        <f t="shared" si="1"/>
        <v>15.72174454258221</v>
      </c>
      <c r="H46" s="53"/>
    </row>
    <row r="47" spans="1:8" x14ac:dyDescent="0.2">
      <c r="A47" s="39">
        <v>1730</v>
      </c>
      <c r="B47" s="40">
        <v>16.654070000000001</v>
      </c>
      <c r="C47" s="48">
        <v>88.036076186355629</v>
      </c>
      <c r="D47" s="48">
        <v>91.888362660404425</v>
      </c>
      <c r="E47" s="49">
        <f t="shared" si="0"/>
        <v>18.062745180125539</v>
      </c>
      <c r="F47" s="49">
        <f t="shared" si="1"/>
        <v>17.30549075827075</v>
      </c>
      <c r="H47" s="53"/>
    </row>
    <row r="48" spans="1:8" x14ac:dyDescent="0.2">
      <c r="A48" s="39">
        <v>1731</v>
      </c>
      <c r="B48" s="40">
        <v>16.748062999999998</v>
      </c>
      <c r="C48" s="48">
        <v>85.884191445123534</v>
      </c>
      <c r="D48" s="48">
        <v>89.642315652503228</v>
      </c>
      <c r="E48" s="49">
        <f t="shared" si="0"/>
        <v>19.024090719976584</v>
      </c>
      <c r="F48" s="49">
        <f t="shared" si="1"/>
        <v>18.226533279188462</v>
      </c>
      <c r="H48" s="53"/>
    </row>
    <row r="49" spans="1:8" x14ac:dyDescent="0.2">
      <c r="A49" s="39">
        <v>1732</v>
      </c>
      <c r="B49" s="40">
        <v>17.170933999999999</v>
      </c>
      <c r="C49" s="48">
        <v>88.9548058241148</v>
      </c>
      <c r="D49" s="48">
        <v>92.847294109854474</v>
      </c>
      <c r="E49" s="49">
        <f t="shared" si="0"/>
        <v>19.993125290084986</v>
      </c>
      <c r="F49" s="49">
        <f t="shared" si="1"/>
        <v>19.15494247891008</v>
      </c>
      <c r="H49" s="53"/>
    </row>
    <row r="50" spans="1:8" x14ac:dyDescent="0.2">
      <c r="A50" s="39">
        <v>1733</v>
      </c>
      <c r="B50" s="40">
        <v>16.918786999999998</v>
      </c>
      <c r="C50" s="48">
        <v>92.15685527421202</v>
      </c>
      <c r="D50" s="48">
        <v>96.189458979904458</v>
      </c>
      <c r="E50" s="49">
        <f t="shared" si="0"/>
        <v>19.019531146470644</v>
      </c>
      <c r="F50" s="49">
        <f t="shared" si="1"/>
        <v>18.222164859195718</v>
      </c>
      <c r="H50" s="53"/>
    </row>
    <row r="51" spans="1:8" x14ac:dyDescent="0.2">
      <c r="A51" s="39">
        <v>1734</v>
      </c>
      <c r="B51" s="40">
        <v>17.707312000000002</v>
      </c>
      <c r="C51" s="48">
        <v>92.141982983047328</v>
      </c>
      <c r="D51" s="48">
        <v>96.173935906372208</v>
      </c>
      <c r="E51" s="49">
        <f t="shared" si="0"/>
        <v>19.214318834244104</v>
      </c>
      <c r="F51" s="49">
        <f t="shared" si="1"/>
        <v>18.408786355373252</v>
      </c>
      <c r="H51" s="53"/>
    </row>
    <row r="52" spans="1:8" x14ac:dyDescent="0.2">
      <c r="A52" s="39">
        <v>1735</v>
      </c>
      <c r="B52" s="40">
        <v>17.766976</v>
      </c>
      <c r="C52" s="48">
        <v>91.453263838210631</v>
      </c>
      <c r="D52" s="48">
        <v>95.455079759058734</v>
      </c>
      <c r="E52" s="49">
        <f t="shared" si="0"/>
        <v>19.282172387443456</v>
      </c>
      <c r="F52" s="49">
        <f t="shared" si="1"/>
        <v>18.473795246662885</v>
      </c>
      <c r="H52" s="53"/>
    </row>
    <row r="53" spans="1:8" x14ac:dyDescent="0.2">
      <c r="A53" s="39">
        <v>1736</v>
      </c>
      <c r="B53" s="40">
        <v>17.882280999999999</v>
      </c>
      <c r="C53" s="48">
        <v>97.831265849721319</v>
      </c>
      <c r="D53" s="48">
        <v>102.11217066167798</v>
      </c>
      <c r="E53" s="49">
        <f t="shared" si="0"/>
        <v>19.553463976567773</v>
      </c>
      <c r="F53" s="49">
        <f t="shared" si="1"/>
        <v>18.733713328968186</v>
      </c>
      <c r="H53" s="53"/>
    </row>
    <row r="54" spans="1:8" x14ac:dyDescent="0.2">
      <c r="A54" s="39">
        <v>1737</v>
      </c>
      <c r="B54" s="40">
        <v>17.239857000000001</v>
      </c>
      <c r="C54" s="48">
        <v>90.638183478545116</v>
      </c>
      <c r="D54" s="48">
        <v>94.604333077348656</v>
      </c>
      <c r="E54" s="49">
        <f t="shared" si="0"/>
        <v>17.622032026532459</v>
      </c>
      <c r="F54" s="49">
        <f t="shared" si="1"/>
        <v>16.883253865124235</v>
      </c>
      <c r="H54" s="53"/>
    </row>
    <row r="55" spans="1:8" x14ac:dyDescent="0.2">
      <c r="A55" s="39">
        <v>1738</v>
      </c>
      <c r="B55" s="40">
        <v>17.433637000000001</v>
      </c>
      <c r="C55" s="48">
        <v>91.2894512151572</v>
      </c>
      <c r="D55" s="48">
        <v>95.284099016077619</v>
      </c>
      <c r="E55" s="49">
        <f t="shared" si="0"/>
        <v>19.234318618186673</v>
      </c>
      <c r="F55" s="49">
        <f t="shared" si="1"/>
        <v>18.427947677350286</v>
      </c>
      <c r="H55" s="53"/>
    </row>
    <row r="56" spans="1:8" x14ac:dyDescent="0.2">
      <c r="A56" s="39">
        <v>1739</v>
      </c>
      <c r="B56" s="40">
        <v>17.131875999999998</v>
      </c>
      <c r="C56" s="48">
        <v>91.192052376821522</v>
      </c>
      <c r="D56" s="48">
        <v>95.18243819511207</v>
      </c>
      <c r="E56" s="49">
        <f t="shared" si="0"/>
        <v>18.766545062936597</v>
      </c>
      <c r="F56" s="49">
        <f t="shared" si="1"/>
        <v>17.97978485068036</v>
      </c>
      <c r="H56" s="53"/>
    </row>
    <row r="57" spans="1:8" x14ac:dyDescent="0.2">
      <c r="A57" s="39">
        <v>1740</v>
      </c>
      <c r="B57" s="40">
        <v>17.775372999999998</v>
      </c>
      <c r="C57" s="48">
        <v>97.191442884326264</v>
      </c>
      <c r="D57" s="48">
        <v>101.44435029496577</v>
      </c>
      <c r="E57" s="49">
        <f t="shared" si="0"/>
        <v>19.492239221186782</v>
      </c>
      <c r="F57" s="49">
        <f t="shared" si="1"/>
        <v>18.675055332752361</v>
      </c>
      <c r="H57" s="53"/>
    </row>
    <row r="58" spans="1:8" x14ac:dyDescent="0.2">
      <c r="A58" s="39">
        <v>1741</v>
      </c>
      <c r="B58" s="40">
        <v>17.706937</v>
      </c>
      <c r="C58" s="48">
        <v>101.08933526484833</v>
      </c>
      <c r="D58" s="48">
        <v>105.51280682083886</v>
      </c>
      <c r="E58" s="49">
        <f t="shared" si="0"/>
        <v>18.218617271763478</v>
      </c>
      <c r="F58" s="49">
        <f t="shared" si="1"/>
        <v>17.454828138298716</v>
      </c>
      <c r="H58" s="53"/>
    </row>
    <row r="59" spans="1:8" x14ac:dyDescent="0.2">
      <c r="A59" s="39">
        <v>1742</v>
      </c>
      <c r="B59" s="40">
        <v>18.407959999999999</v>
      </c>
      <c r="C59" s="48">
        <v>100.80523695975631</v>
      </c>
      <c r="D59" s="48">
        <v>105.21627692968106</v>
      </c>
      <c r="E59" s="49">
        <f t="shared" si="0"/>
        <v>18.209596444345177</v>
      </c>
      <c r="F59" s="49">
        <f t="shared" si="1"/>
        <v>17.446185496000293</v>
      </c>
      <c r="H59" s="53"/>
    </row>
    <row r="60" spans="1:8" x14ac:dyDescent="0.2">
      <c r="A60" s="39">
        <v>1743</v>
      </c>
      <c r="B60" s="40">
        <v>18.405577999999998</v>
      </c>
      <c r="C60" s="48">
        <v>96.864605866024874</v>
      </c>
      <c r="D60" s="48">
        <v>101.10321152811582</v>
      </c>
      <c r="E60" s="49">
        <f t="shared" si="0"/>
        <v>18.258553379868463</v>
      </c>
      <c r="F60" s="49">
        <f t="shared" si="1"/>
        <v>17.49308998293197</v>
      </c>
      <c r="H60" s="53"/>
    </row>
    <row r="61" spans="1:8" x14ac:dyDescent="0.2">
      <c r="A61" s="39">
        <v>1744</v>
      </c>
      <c r="B61" s="40">
        <v>18.338336000000002</v>
      </c>
      <c r="C61" s="48">
        <v>94.671766345328919</v>
      </c>
      <c r="D61" s="48">
        <v>98.814417639718883</v>
      </c>
      <c r="E61" s="49">
        <f t="shared" si="0"/>
        <v>18.931926513347996</v>
      </c>
      <c r="F61" s="49">
        <f t="shared" si="1"/>
        <v>18.138232923392636</v>
      </c>
      <c r="H61" s="53"/>
    </row>
    <row r="62" spans="1:8" x14ac:dyDescent="0.2">
      <c r="A62" s="39">
        <v>1745</v>
      </c>
      <c r="B62" s="40">
        <v>16.793084</v>
      </c>
      <c r="C62" s="48">
        <v>93.708718343979044</v>
      </c>
      <c r="D62" s="48">
        <v>97.809228541784847</v>
      </c>
      <c r="E62" s="49">
        <f t="shared" si="0"/>
        <v>17.738217684398965</v>
      </c>
      <c r="F62" s="49">
        <f t="shared" si="1"/>
        <v>16.99456860761779</v>
      </c>
      <c r="H62" s="53"/>
    </row>
    <row r="63" spans="1:8" x14ac:dyDescent="0.2">
      <c r="A63" s="39">
        <v>1746</v>
      </c>
      <c r="B63" s="40">
        <v>18.383534999999998</v>
      </c>
      <c r="C63" s="48">
        <v>99.719473007315329</v>
      </c>
      <c r="D63" s="48">
        <v>104.08300207069826</v>
      </c>
      <c r="E63" s="49">
        <f t="shared" si="0"/>
        <v>19.617742430879353</v>
      </c>
      <c r="F63" s="49">
        <f t="shared" si="1"/>
        <v>18.79529700221121</v>
      </c>
      <c r="H63" s="53"/>
    </row>
    <row r="64" spans="1:8" x14ac:dyDescent="0.2">
      <c r="A64" s="39">
        <v>1747</v>
      </c>
      <c r="B64" s="40">
        <v>18.156161999999998</v>
      </c>
      <c r="C64" s="48">
        <v>102.24606972788263</v>
      </c>
      <c r="D64" s="48">
        <v>106.72015772112306</v>
      </c>
      <c r="E64" s="49">
        <f t="shared" si="0"/>
        <v>18.207238217823392</v>
      </c>
      <c r="F64" s="49">
        <f t="shared" si="1"/>
        <v>17.443926134708764</v>
      </c>
      <c r="H64" s="53"/>
    </row>
    <row r="65" spans="1:8" x14ac:dyDescent="0.2">
      <c r="A65" s="39">
        <v>1748</v>
      </c>
      <c r="B65" s="40">
        <v>17.585985999999998</v>
      </c>
      <c r="C65" s="48">
        <v>102.8825996094655</v>
      </c>
      <c r="D65" s="48">
        <v>107.38454090511753</v>
      </c>
      <c r="E65" s="49">
        <f t="shared" si="0"/>
        <v>17.199669431600928</v>
      </c>
      <c r="F65" s="49">
        <f t="shared" si="1"/>
        <v>16.478598210054194</v>
      </c>
      <c r="H65" s="53"/>
    </row>
    <row r="66" spans="1:8" x14ac:dyDescent="0.2">
      <c r="A66" s="39">
        <v>1749</v>
      </c>
      <c r="B66" s="40">
        <v>18.216328000000001</v>
      </c>
      <c r="C66" s="48">
        <v>103.13916848495238</v>
      </c>
      <c r="D66" s="48">
        <v>107.65233673268493</v>
      </c>
      <c r="E66" s="49">
        <f t="shared" si="0"/>
        <v>17.705936736773559</v>
      </c>
      <c r="F66" s="49">
        <f t="shared" si="1"/>
        <v>16.963640991952019</v>
      </c>
      <c r="H66" s="53"/>
    </row>
    <row r="67" spans="1:8" x14ac:dyDescent="0.2">
      <c r="A67" s="39">
        <v>1750</v>
      </c>
      <c r="B67" s="40">
        <v>18.402414</v>
      </c>
      <c r="C67" s="48">
        <v>104.4634066052741</v>
      </c>
      <c r="D67" s="48">
        <v>109.03452092262175</v>
      </c>
      <c r="E67" s="49">
        <f t="shared" si="0"/>
        <v>17.842313710998013</v>
      </c>
      <c r="F67" s="49">
        <f t="shared" si="1"/>
        <v>17.094300559118974</v>
      </c>
      <c r="H67" s="53"/>
    </row>
    <row r="68" spans="1:8" x14ac:dyDescent="0.2">
      <c r="A68" s="39">
        <v>1751</v>
      </c>
      <c r="B68" s="40">
        <v>19.394967000000001</v>
      </c>
      <c r="C68" s="48">
        <v>102.92582248023679</v>
      </c>
      <c r="D68" s="48">
        <v>107.42965512415938</v>
      </c>
      <c r="E68" s="49">
        <f t="shared" si="0"/>
        <v>18.566278499116834</v>
      </c>
      <c r="F68" s="49">
        <f t="shared" si="1"/>
        <v>17.78791417239681</v>
      </c>
      <c r="H68" s="53"/>
    </row>
    <row r="69" spans="1:8" x14ac:dyDescent="0.2">
      <c r="A69" s="39">
        <v>1752</v>
      </c>
      <c r="B69" s="40">
        <v>19.165593000000001</v>
      </c>
      <c r="C69" s="48">
        <v>111.48342959572182</v>
      </c>
      <c r="D69" s="48">
        <v>116.36172638626793</v>
      </c>
      <c r="E69" s="49">
        <f t="shared" si="0"/>
        <v>18.620781974980151</v>
      </c>
      <c r="F69" s="49">
        <f t="shared" si="1"/>
        <v>17.840132669000756</v>
      </c>
      <c r="H69" s="53"/>
    </row>
    <row r="70" spans="1:8" x14ac:dyDescent="0.2">
      <c r="A70" s="39">
        <v>1753</v>
      </c>
      <c r="B70" s="40">
        <v>18.287033000000001</v>
      </c>
      <c r="C70" s="48">
        <v>110.30364616451945</v>
      </c>
      <c r="D70" s="48">
        <v>115.13031794005801</v>
      </c>
      <c r="E70" s="49">
        <f t="shared" si="0"/>
        <v>16.403364218624439</v>
      </c>
      <c r="F70" s="49">
        <f t="shared" si="1"/>
        <v>15.715676939421972</v>
      </c>
      <c r="H70" s="53"/>
    </row>
    <row r="71" spans="1:8" x14ac:dyDescent="0.2">
      <c r="A71" s="39">
        <v>1754</v>
      </c>
      <c r="B71" s="40">
        <v>17.919032999999999</v>
      </c>
      <c r="C71" s="48">
        <v>106.45957406003562</v>
      </c>
      <c r="D71" s="48">
        <v>111.11803676021711</v>
      </c>
      <c r="E71" s="49">
        <f t="shared" si="0"/>
        <v>16.245186467610971</v>
      </c>
      <c r="F71" s="49">
        <f t="shared" si="1"/>
        <v>15.564130561447289</v>
      </c>
      <c r="H71" s="53"/>
    </row>
    <row r="72" spans="1:8" x14ac:dyDescent="0.2">
      <c r="A72" s="39">
        <v>1755</v>
      </c>
      <c r="B72" s="40">
        <v>18.552119000000001</v>
      </c>
      <c r="C72" s="48">
        <v>107.70483764637919</v>
      </c>
      <c r="D72" s="48">
        <v>112.4177906450622</v>
      </c>
      <c r="E72" s="49">
        <f t="shared" si="0"/>
        <v>17.426444886523711</v>
      </c>
      <c r="F72" s="49">
        <f t="shared" si="1"/>
        <v>16.695866432588105</v>
      </c>
      <c r="H72" s="53"/>
    </row>
    <row r="73" spans="1:8" x14ac:dyDescent="0.2">
      <c r="A73" s="39">
        <v>1756</v>
      </c>
      <c r="B73" s="40">
        <v>19.487255000000001</v>
      </c>
      <c r="C73" s="48">
        <v>110.85961431391753</v>
      </c>
      <c r="D73" s="48">
        <v>115.71061416806553</v>
      </c>
      <c r="E73" s="49">
        <f t="shared" si="0"/>
        <v>18.093203077823979</v>
      </c>
      <c r="F73" s="49">
        <f t="shared" si="1"/>
        <v>17.334671752736455</v>
      </c>
      <c r="H73" s="53"/>
    </row>
    <row r="74" spans="1:8" x14ac:dyDescent="0.2">
      <c r="A74" s="39">
        <v>1757</v>
      </c>
      <c r="B74" s="40">
        <v>20.413029999999999</v>
      </c>
      <c r="C74" s="48">
        <v>125.45214575377403</v>
      </c>
      <c r="D74" s="48">
        <v>130.94168623720788</v>
      </c>
      <c r="E74" s="49">
        <f t="shared" si="0"/>
        <v>18.41340521192604</v>
      </c>
      <c r="F74" s="49">
        <f t="shared" si="1"/>
        <v>17.641449876284298</v>
      </c>
      <c r="H74" s="53"/>
    </row>
    <row r="75" spans="1:8" x14ac:dyDescent="0.2">
      <c r="A75" s="39">
        <v>1758</v>
      </c>
      <c r="B75" s="40">
        <v>19.465191999999998</v>
      </c>
      <c r="C75" s="48">
        <v>126.1953133750621</v>
      </c>
      <c r="D75" s="48">
        <v>131.71737341978783</v>
      </c>
      <c r="E75" s="49">
        <f t="shared" si="0"/>
        <v>15.516029545006342</v>
      </c>
      <c r="F75" s="49">
        <f t="shared" si="1"/>
        <v>14.86554248639945</v>
      </c>
      <c r="H75" s="53"/>
    </row>
    <row r="76" spans="1:8" x14ac:dyDescent="0.2">
      <c r="A76" s="39">
        <v>1759</v>
      </c>
      <c r="B76" s="40">
        <v>18.873954999999999</v>
      </c>
      <c r="C76" s="48">
        <v>118.69258803383964</v>
      </c>
      <c r="D76" s="48">
        <v>123.8863434947796</v>
      </c>
      <c r="E76" s="49">
        <f t="shared" si="0"/>
        <v>14.956145751550348</v>
      </c>
      <c r="F76" s="49">
        <f t="shared" si="1"/>
        <v>14.329131009808441</v>
      </c>
      <c r="H76" s="53"/>
    </row>
    <row r="77" spans="1:8" x14ac:dyDescent="0.2">
      <c r="A77" s="39">
        <v>1760</v>
      </c>
      <c r="B77" s="40">
        <v>19.245045999999999</v>
      </c>
      <c r="C77" s="48">
        <v>122.12954273453414</v>
      </c>
      <c r="D77" s="48">
        <v>127.4736926096615</v>
      </c>
      <c r="E77" s="49">
        <f t="shared" si="0"/>
        <v>16.214193589336155</v>
      </c>
      <c r="F77" s="49">
        <f t="shared" si="1"/>
        <v>15.534437014690774</v>
      </c>
      <c r="H77" s="53"/>
    </row>
    <row r="78" spans="1:8" x14ac:dyDescent="0.2">
      <c r="A78" s="39">
        <v>1761</v>
      </c>
      <c r="B78" s="40">
        <v>19.931213</v>
      </c>
      <c r="C78" s="48">
        <v>124.21393932620354</v>
      </c>
      <c r="D78" s="48">
        <v>129.64929831859828</v>
      </c>
      <c r="E78" s="49">
        <f t="shared" si="0"/>
        <v>16.319731126254453</v>
      </c>
      <c r="F78" s="49">
        <f t="shared" si="1"/>
        <v>15.635550043279574</v>
      </c>
      <c r="H78" s="53"/>
    </row>
    <row r="79" spans="1:8" x14ac:dyDescent="0.2">
      <c r="A79" s="39">
        <v>1762</v>
      </c>
      <c r="B79" s="40">
        <v>21.012763</v>
      </c>
      <c r="C79" s="48">
        <v>123.09385638525565</v>
      </c>
      <c r="D79" s="48">
        <v>128.48020273930774</v>
      </c>
      <c r="E79" s="49">
        <f t="shared" si="0"/>
        <v>16.916590129886696</v>
      </c>
      <c r="F79" s="49">
        <f t="shared" si="1"/>
        <v>16.207386597930938</v>
      </c>
      <c r="H79" s="53"/>
    </row>
    <row r="80" spans="1:8" x14ac:dyDescent="0.2">
      <c r="A80" s="39">
        <v>1763</v>
      </c>
      <c r="B80" s="40">
        <v>19.677627000000001</v>
      </c>
      <c r="C80" s="48">
        <v>129.47703724372215</v>
      </c>
      <c r="D80" s="48">
        <v>135.14269910509449</v>
      </c>
      <c r="E80" s="49">
        <f t="shared" si="0"/>
        <v>15.985872551115406</v>
      </c>
      <c r="F80" s="49">
        <f t="shared" si="1"/>
        <v>15.31568800519938</v>
      </c>
      <c r="H80" s="53"/>
    </row>
    <row r="81" spans="1:8" x14ac:dyDescent="0.2">
      <c r="A81" s="39">
        <v>1764</v>
      </c>
      <c r="B81" s="40">
        <v>20.357108</v>
      </c>
      <c r="C81" s="48">
        <v>130.23601142299319</v>
      </c>
      <c r="D81" s="48">
        <v>135.9348845097133</v>
      </c>
      <c r="E81" s="49">
        <f t="shared" si="0"/>
        <v>15.722562419837143</v>
      </c>
      <c r="F81" s="49">
        <f t="shared" si="1"/>
        <v>15.063416769683709</v>
      </c>
      <c r="H81" s="53"/>
    </row>
    <row r="82" spans="1:8" x14ac:dyDescent="0.2">
      <c r="A82" s="39">
        <v>1765</v>
      </c>
      <c r="B82" s="40">
        <v>0</v>
      </c>
      <c r="C82" s="48">
        <v>130.15351003900835</v>
      </c>
      <c r="D82" s="48">
        <v>135.84877302655798</v>
      </c>
      <c r="E82" s="49"/>
      <c r="F82" s="49"/>
      <c r="H82" s="53"/>
    </row>
    <row r="83" spans="1:8" x14ac:dyDescent="0.2">
      <c r="A83" s="39">
        <v>1766</v>
      </c>
      <c r="B83" s="40">
        <v>19.287765</v>
      </c>
      <c r="C83" s="48">
        <v>134.24512715497568</v>
      </c>
      <c r="D83" s="48">
        <v>140.11943130332696</v>
      </c>
      <c r="E83" s="49">
        <f t="shared" ref="E83:E146" si="2">100*B83/C82</f>
        <v>14.819243057078719</v>
      </c>
      <c r="F83" s="49">
        <f t="shared" ref="F83:F146" si="3">100*B83/D82</f>
        <v>14.197967762453995</v>
      </c>
      <c r="H83" s="53"/>
    </row>
    <row r="84" spans="1:8" x14ac:dyDescent="0.2">
      <c r="A84" s="39">
        <v>1767</v>
      </c>
      <c r="B84" s="40">
        <v>19.209396999999999</v>
      </c>
      <c r="C84" s="48">
        <v>140.11878845458244</v>
      </c>
      <c r="D84" s="48">
        <v>146.25011253110182</v>
      </c>
      <c r="E84" s="49">
        <f t="shared" si="2"/>
        <v>14.309194983162575</v>
      </c>
      <c r="F84" s="49">
        <f t="shared" si="3"/>
        <v>13.709302715064542</v>
      </c>
      <c r="H84" s="53"/>
    </row>
    <row r="85" spans="1:8" x14ac:dyDescent="0.2">
      <c r="A85" s="39">
        <v>1768</v>
      </c>
      <c r="B85" s="40">
        <v>19.998476</v>
      </c>
      <c r="C85" s="48">
        <v>135.92677583266672</v>
      </c>
      <c r="D85" s="48">
        <v>141.87466563744204</v>
      </c>
      <c r="E85" s="49">
        <f t="shared" si="2"/>
        <v>14.272515642313186</v>
      </c>
      <c r="F85" s="49">
        <f t="shared" si="3"/>
        <v>13.674161102438186</v>
      </c>
      <c r="H85" s="53"/>
    </row>
    <row r="86" spans="1:8" x14ac:dyDescent="0.2">
      <c r="A86" s="39">
        <v>1769</v>
      </c>
      <c r="B86" s="40">
        <v>19.754322999999999</v>
      </c>
      <c r="C86" s="48">
        <v>137.42467209634933</v>
      </c>
      <c r="D86" s="48">
        <v>143.43810691137588</v>
      </c>
      <c r="E86" s="49">
        <f t="shared" si="2"/>
        <v>14.53306228959528</v>
      </c>
      <c r="F86" s="49">
        <f t="shared" si="3"/>
        <v>13.923784709020419</v>
      </c>
      <c r="H86" s="53"/>
    </row>
    <row r="87" spans="1:8" x14ac:dyDescent="0.2">
      <c r="A87" s="39">
        <v>1770</v>
      </c>
      <c r="B87" s="40">
        <v>19.859394000000002</v>
      </c>
      <c r="C87" s="48">
        <v>134.27507284977705</v>
      </c>
      <c r="D87" s="48">
        <v>140.1506873631518</v>
      </c>
      <c r="E87" s="49">
        <f t="shared" si="2"/>
        <v>14.451112523722417</v>
      </c>
      <c r="F87" s="49">
        <f t="shared" si="3"/>
        <v>13.845270568350607</v>
      </c>
      <c r="H87" s="53"/>
    </row>
    <row r="88" spans="1:8" x14ac:dyDescent="0.2">
      <c r="A88" s="39">
        <v>1771</v>
      </c>
      <c r="B88" s="40">
        <v>21.536988000000001</v>
      </c>
      <c r="C88" s="48">
        <v>144.13337429609726</v>
      </c>
      <c r="D88" s="48">
        <v>150.44036879554005</v>
      </c>
      <c r="E88" s="49">
        <f t="shared" si="2"/>
        <v>16.039453595452478</v>
      </c>
      <c r="F88" s="49">
        <f t="shared" si="3"/>
        <v>15.367022741882371</v>
      </c>
      <c r="H88" s="53"/>
    </row>
    <row r="89" spans="1:8" x14ac:dyDescent="0.2">
      <c r="A89" s="39">
        <v>1772</v>
      </c>
      <c r="B89" s="40">
        <v>20.0244</v>
      </c>
      <c r="C89" s="48">
        <v>145.14462977623597</v>
      </c>
      <c r="D89" s="48">
        <v>151.49587483722925</v>
      </c>
      <c r="E89" s="49">
        <f t="shared" si="2"/>
        <v>13.892965524322847</v>
      </c>
      <c r="F89" s="49">
        <f t="shared" si="3"/>
        <v>13.310523073241525</v>
      </c>
      <c r="H89" s="53"/>
    </row>
    <row r="90" spans="1:8" x14ac:dyDescent="0.2">
      <c r="A90" s="39">
        <v>1773</v>
      </c>
      <c r="B90" s="40">
        <v>20.220496000000001</v>
      </c>
      <c r="C90" s="48">
        <v>148.48939105841225</v>
      </c>
      <c r="D90" s="48">
        <v>154.98699632995121</v>
      </c>
      <c r="E90" s="49">
        <f t="shared" si="2"/>
        <v>13.931273951487686</v>
      </c>
      <c r="F90" s="49">
        <f t="shared" si="3"/>
        <v>13.347225475099821</v>
      </c>
      <c r="H90" s="53"/>
    </row>
    <row r="91" spans="1:8" x14ac:dyDescent="0.2">
      <c r="A91" s="39">
        <v>1774</v>
      </c>
      <c r="B91" s="40">
        <v>0</v>
      </c>
      <c r="C91" s="48">
        <v>147.47177403702528</v>
      </c>
      <c r="D91" s="48">
        <v>153.92485037841348</v>
      </c>
      <c r="E91" s="49"/>
      <c r="F91" s="49"/>
      <c r="H91" s="53"/>
    </row>
    <row r="92" spans="1:8" x14ac:dyDescent="0.2">
      <c r="A92" s="39">
        <v>1775</v>
      </c>
      <c r="B92" s="40">
        <v>23.643108000000002</v>
      </c>
      <c r="C92" s="48">
        <v>153.37832651770501</v>
      </c>
      <c r="D92" s="48">
        <v>160.08986204100196</v>
      </c>
      <c r="E92" s="49">
        <f t="shared" si="2"/>
        <v>16.032293741895312</v>
      </c>
      <c r="F92" s="49">
        <f t="shared" si="3"/>
        <v>15.360163054812185</v>
      </c>
      <c r="H92" s="53"/>
    </row>
    <row r="93" spans="1:8" x14ac:dyDescent="0.2">
      <c r="A93" s="39">
        <v>1776</v>
      </c>
      <c r="B93" s="40">
        <v>22.987964999999999</v>
      </c>
      <c r="C93" s="48">
        <v>155.81317522226837</v>
      </c>
      <c r="D93" s="48">
        <v>162.63125496172384</v>
      </c>
      <c r="E93" s="49">
        <f t="shared" si="2"/>
        <v>14.987753173422725</v>
      </c>
      <c r="F93" s="49">
        <f t="shared" si="3"/>
        <v>14.359413336312551</v>
      </c>
      <c r="H93" s="53"/>
    </row>
    <row r="94" spans="1:8" x14ac:dyDescent="0.2">
      <c r="A94" s="39">
        <v>1777</v>
      </c>
      <c r="B94" s="40">
        <v>23.209892</v>
      </c>
      <c r="C94" s="48">
        <v>164.78918279191547</v>
      </c>
      <c r="D94" s="48">
        <v>172.00003506337606</v>
      </c>
      <c r="E94" s="49">
        <f t="shared" si="2"/>
        <v>14.895975238866006</v>
      </c>
      <c r="F94" s="49">
        <f t="shared" si="3"/>
        <v>14.271483058691624</v>
      </c>
      <c r="H94" s="53"/>
    </row>
    <row r="95" spans="1:8" x14ac:dyDescent="0.2">
      <c r="A95" s="39">
        <v>1778</v>
      </c>
      <c r="B95" s="40">
        <v>22.484217000000001</v>
      </c>
      <c r="C95" s="48">
        <v>163.42811534312645</v>
      </c>
      <c r="D95" s="48">
        <v>170.57940996560529</v>
      </c>
      <c r="E95" s="49">
        <f t="shared" si="2"/>
        <v>13.644231143734437</v>
      </c>
      <c r="F95" s="49">
        <f t="shared" si="3"/>
        <v>13.072216521185791</v>
      </c>
      <c r="H95" s="53"/>
    </row>
    <row r="96" spans="1:8" x14ac:dyDescent="0.2">
      <c r="A96" s="39">
        <v>1779</v>
      </c>
      <c r="B96" s="40">
        <v>24.307071000000001</v>
      </c>
      <c r="C96" s="48">
        <v>157.08017459679999</v>
      </c>
      <c r="D96" s="48">
        <v>163.95369575032763</v>
      </c>
      <c r="E96" s="49">
        <f t="shared" si="2"/>
        <v>14.873249286982199</v>
      </c>
      <c r="F96" s="49">
        <f t="shared" si="3"/>
        <v>14.249709859414537</v>
      </c>
      <c r="H96" s="53"/>
    </row>
    <row r="97" spans="1:8" x14ac:dyDescent="0.2">
      <c r="A97" s="39">
        <v>1780</v>
      </c>
      <c r="B97" s="40">
        <v>24.055095999999999</v>
      </c>
      <c r="C97" s="48">
        <v>163.35222591737318</v>
      </c>
      <c r="D97" s="48">
        <v>170.50019976703913</v>
      </c>
      <c r="E97" s="49">
        <f t="shared" si="2"/>
        <v>15.313896907579606</v>
      </c>
      <c r="F97" s="49">
        <f t="shared" si="3"/>
        <v>14.671883966941277</v>
      </c>
      <c r="H97" s="53"/>
    </row>
    <row r="98" spans="1:8" x14ac:dyDescent="0.2">
      <c r="A98" s="39">
        <v>1781</v>
      </c>
      <c r="B98" s="40">
        <v>23.683201</v>
      </c>
      <c r="C98" s="48">
        <v>189.99051998009298</v>
      </c>
      <c r="D98" s="48">
        <v>198.30413346699501</v>
      </c>
      <c r="E98" s="49">
        <f t="shared" si="2"/>
        <v>14.498241984152353</v>
      </c>
      <c r="F98" s="49">
        <f t="shared" si="3"/>
        <v>13.890424194434523</v>
      </c>
      <c r="H98" s="53"/>
    </row>
    <row r="99" spans="1:8" x14ac:dyDescent="0.2">
      <c r="A99" s="39">
        <v>1782</v>
      </c>
      <c r="B99" s="40">
        <v>25.424492000000001</v>
      </c>
      <c r="C99" s="48">
        <v>188.73429519641095</v>
      </c>
      <c r="D99" s="48">
        <v>196.99293874425871</v>
      </c>
      <c r="E99" s="49">
        <f t="shared" si="2"/>
        <v>13.381979270683587</v>
      </c>
      <c r="F99" s="49">
        <f t="shared" si="3"/>
        <v>12.820959177954581</v>
      </c>
      <c r="H99" s="53"/>
    </row>
    <row r="100" spans="1:8" x14ac:dyDescent="0.2">
      <c r="A100" s="39">
        <v>1783</v>
      </c>
      <c r="B100" s="40">
        <v>24.164413</v>
      </c>
      <c r="C100" s="48">
        <v>184.49015080828795</v>
      </c>
      <c r="D100" s="48">
        <v>192.56307890028478</v>
      </c>
      <c r="E100" s="49">
        <f t="shared" si="2"/>
        <v>12.803403310910035</v>
      </c>
      <c r="F100" s="49">
        <f t="shared" si="3"/>
        <v>12.266639177037133</v>
      </c>
      <c r="H100" s="53"/>
    </row>
    <row r="101" spans="1:8" x14ac:dyDescent="0.2">
      <c r="A101" s="39">
        <v>1784</v>
      </c>
      <c r="B101" s="40">
        <v>22.902177999999999</v>
      </c>
      <c r="C101" s="48">
        <v>176.41936135820453</v>
      </c>
      <c r="D101" s="48">
        <v>184.13912749228268</v>
      </c>
      <c r="E101" s="49">
        <f t="shared" si="2"/>
        <v>12.413767293083676</v>
      </c>
      <c r="F101" s="49">
        <f t="shared" si="3"/>
        <v>11.893338084742334</v>
      </c>
      <c r="H101" s="53"/>
    </row>
    <row r="102" spans="1:8" x14ac:dyDescent="0.2">
      <c r="A102" s="39">
        <v>1785</v>
      </c>
      <c r="B102" s="40">
        <v>24.144812999999999</v>
      </c>
      <c r="C102" s="48">
        <v>173.76578814251658</v>
      </c>
      <c r="D102" s="48">
        <v>181.36943910370749</v>
      </c>
      <c r="E102" s="49">
        <f t="shared" si="2"/>
        <v>13.686033558967493</v>
      </c>
      <c r="F102" s="49">
        <f t="shared" si="3"/>
        <v>13.112266430724732</v>
      </c>
      <c r="H102" s="53"/>
    </row>
    <row r="103" spans="1:8" x14ac:dyDescent="0.2">
      <c r="A103" s="39">
        <v>1786</v>
      </c>
      <c r="B103" s="40">
        <v>26.153938</v>
      </c>
      <c r="C103" s="48">
        <v>188.14027831260566</v>
      </c>
      <c r="D103" s="48">
        <v>196.37292884365888</v>
      </c>
      <c r="E103" s="49">
        <f t="shared" si="2"/>
        <v>15.051258524232319</v>
      </c>
      <c r="F103" s="49">
        <f t="shared" si="3"/>
        <v>14.420256317297818</v>
      </c>
      <c r="H103" s="53"/>
    </row>
    <row r="104" spans="1:8" x14ac:dyDescent="0.2">
      <c r="A104" s="39">
        <v>1787</v>
      </c>
      <c r="B104" s="40">
        <v>26.524571999999999</v>
      </c>
      <c r="C104" s="48">
        <v>182.41643164006862</v>
      </c>
      <c r="D104" s="48">
        <v>190.39861783796064</v>
      </c>
      <c r="E104" s="49">
        <f t="shared" si="2"/>
        <v>14.098295292158507</v>
      </c>
      <c r="F104" s="49">
        <f t="shared" si="3"/>
        <v>13.507244688048308</v>
      </c>
      <c r="H104" s="53"/>
    </row>
    <row r="105" spans="1:8" x14ac:dyDescent="0.2">
      <c r="A105" s="39">
        <v>1788</v>
      </c>
      <c r="B105" s="40">
        <v>28.111961999999998</v>
      </c>
      <c r="C105" s="48">
        <v>175.13804220995675</v>
      </c>
      <c r="D105" s="48">
        <v>182.80174032467789</v>
      </c>
      <c r="E105" s="49">
        <f t="shared" si="2"/>
        <v>15.410871568559438</v>
      </c>
      <c r="F105" s="49">
        <f t="shared" si="3"/>
        <v>14.764793105759189</v>
      </c>
      <c r="H105" s="53"/>
    </row>
    <row r="106" spans="1:8" x14ac:dyDescent="0.2">
      <c r="A106" s="39">
        <v>1789</v>
      </c>
      <c r="B106" s="40">
        <v>28.707727999999999</v>
      </c>
      <c r="C106" s="48">
        <v>176.51465961483402</v>
      </c>
      <c r="D106" s="48">
        <v>184.23859581419586</v>
      </c>
      <c r="E106" s="49">
        <f t="shared" si="2"/>
        <v>16.39148618869735</v>
      </c>
      <c r="F106" s="49">
        <f t="shared" si="3"/>
        <v>15.704296878690332</v>
      </c>
      <c r="H106" s="53"/>
    </row>
    <row r="107" spans="1:8" x14ac:dyDescent="0.2">
      <c r="A107" s="39">
        <v>1790</v>
      </c>
      <c r="B107" s="40">
        <v>28.873393</v>
      </c>
      <c r="C107" s="48">
        <v>195.97084118809138</v>
      </c>
      <c r="D107" s="48">
        <v>204.54614183210023</v>
      </c>
      <c r="E107" s="49">
        <f t="shared" si="2"/>
        <v>16.357504279249973</v>
      </c>
      <c r="F107" s="49">
        <f t="shared" si="3"/>
        <v>15.671739611562575</v>
      </c>
      <c r="H107" s="53"/>
    </row>
    <row r="108" spans="1:8" x14ac:dyDescent="0.2">
      <c r="A108" s="39">
        <v>1791</v>
      </c>
      <c r="B108" s="40">
        <v>30.944334999999999</v>
      </c>
      <c r="C108" s="48">
        <v>196.61522461592384</v>
      </c>
      <c r="D108" s="48">
        <v>205.21872221816474</v>
      </c>
      <c r="E108" s="49">
        <f t="shared" si="2"/>
        <v>15.790275130931267</v>
      </c>
      <c r="F108" s="49">
        <f t="shared" si="3"/>
        <v>15.128290723469313</v>
      </c>
      <c r="H108" s="53"/>
    </row>
    <row r="109" spans="1:8" x14ac:dyDescent="0.2">
      <c r="A109" s="39">
        <v>1792</v>
      </c>
      <c r="B109" s="40">
        <v>29.626042000000002</v>
      </c>
      <c r="C109" s="48">
        <v>218.70484272397667</v>
      </c>
      <c r="D109" s="48">
        <v>228.27493880198818</v>
      </c>
      <c r="E109" s="49">
        <f t="shared" si="2"/>
        <v>15.068030493504619</v>
      </c>
      <c r="F109" s="49">
        <f t="shared" si="3"/>
        <v>14.436325146058083</v>
      </c>
      <c r="H109" s="53"/>
    </row>
    <row r="110" spans="1:8" x14ac:dyDescent="0.2">
      <c r="A110" s="39">
        <v>1793</v>
      </c>
      <c r="B110" s="40">
        <v>30.605179</v>
      </c>
      <c r="C110" s="48">
        <v>212.61465078158099</v>
      </c>
      <c r="D110" s="48">
        <v>221.91825197408227</v>
      </c>
      <c r="E110" s="49">
        <f t="shared" si="2"/>
        <v>13.993827762939034</v>
      </c>
      <c r="F110" s="49">
        <f t="shared" si="3"/>
        <v>13.407156808635815</v>
      </c>
      <c r="H110" s="53"/>
    </row>
    <row r="111" spans="1:8" x14ac:dyDescent="0.2">
      <c r="A111" s="39">
        <v>1794</v>
      </c>
      <c r="B111" s="40">
        <v>29.530932</v>
      </c>
      <c r="C111" s="48">
        <v>206.68001754065435</v>
      </c>
      <c r="D111" s="48">
        <v>215.72393079211125</v>
      </c>
      <c r="E111" s="49">
        <f t="shared" si="2"/>
        <v>13.889415377276668</v>
      </c>
      <c r="F111" s="49">
        <f t="shared" si="3"/>
        <v>13.307121760966693</v>
      </c>
      <c r="H111" s="53"/>
    </row>
    <row r="112" spans="1:8" x14ac:dyDescent="0.2">
      <c r="A112" s="39">
        <v>1795</v>
      </c>
      <c r="B112" s="40">
        <v>33.820866000000002</v>
      </c>
      <c r="C112" s="48">
        <v>256.36041580810951</v>
      </c>
      <c r="D112" s="48">
        <v>267.57824610087067</v>
      </c>
      <c r="E112" s="49">
        <f t="shared" si="2"/>
        <v>16.363878038353356</v>
      </c>
      <c r="F112" s="49">
        <f t="shared" si="3"/>
        <v>15.677846160050031</v>
      </c>
      <c r="H112" s="53"/>
    </row>
    <row r="113" spans="1:8" x14ac:dyDescent="0.2">
      <c r="A113" s="39">
        <v>1796</v>
      </c>
      <c r="B113" s="40">
        <v>30.224765000000001</v>
      </c>
      <c r="C113" s="48">
        <v>268.69397748178972</v>
      </c>
      <c r="D113" s="48">
        <v>280.45150030596028</v>
      </c>
      <c r="E113" s="49">
        <f t="shared" si="2"/>
        <v>11.789950061020262</v>
      </c>
      <c r="F113" s="49">
        <f t="shared" si="3"/>
        <v>11.295673486328923</v>
      </c>
      <c r="H113" s="53"/>
    </row>
    <row r="114" spans="1:8" x14ac:dyDescent="0.2">
      <c r="A114" s="39">
        <v>1797</v>
      </c>
      <c r="B114" s="40">
        <v>28.884073999999998</v>
      </c>
      <c r="C114" s="48">
        <v>266.0599566466185</v>
      </c>
      <c r="D114" s="48">
        <v>277.70221987182401</v>
      </c>
      <c r="E114" s="49">
        <f t="shared" si="2"/>
        <v>10.749803278325272</v>
      </c>
      <c r="F114" s="49">
        <f t="shared" si="3"/>
        <v>10.299133350504006</v>
      </c>
      <c r="H114" s="53"/>
    </row>
    <row r="115" spans="1:8" x14ac:dyDescent="0.2">
      <c r="A115" s="39">
        <v>1798</v>
      </c>
      <c r="B115" s="40">
        <v>33.243614999999998</v>
      </c>
      <c r="C115" s="48">
        <v>275.69049629218273</v>
      </c>
      <c r="D115" s="48">
        <v>287.7541730926124</v>
      </c>
      <c r="E115" s="49">
        <f t="shared" si="2"/>
        <v>12.494783288322584</v>
      </c>
      <c r="F115" s="49">
        <f t="shared" si="3"/>
        <v>11.970957601759141</v>
      </c>
      <c r="H115" s="53"/>
    </row>
    <row r="116" spans="1:8" x14ac:dyDescent="0.2">
      <c r="A116" s="39">
        <v>1799</v>
      </c>
      <c r="B116" s="40">
        <v>34.765217</v>
      </c>
      <c r="C116" s="48">
        <v>302.41600702726771</v>
      </c>
      <c r="D116" s="48">
        <v>315.64913989589928</v>
      </c>
      <c r="E116" s="49">
        <f t="shared" si="2"/>
        <v>12.610234109468566</v>
      </c>
      <c r="F116" s="49">
        <f t="shared" si="3"/>
        <v>12.08156831449703</v>
      </c>
      <c r="H116" s="53"/>
    </row>
    <row r="117" spans="1:8" x14ac:dyDescent="0.2">
      <c r="A117" s="39">
        <v>1800</v>
      </c>
      <c r="B117" s="40">
        <v>38.823594</v>
      </c>
      <c r="C117" s="48">
        <v>352.95028000617947</v>
      </c>
      <c r="D117" s="48">
        <v>368.39469380310311</v>
      </c>
      <c r="E117" s="49">
        <f t="shared" si="2"/>
        <v>12.837810531801454</v>
      </c>
      <c r="F117" s="49">
        <f t="shared" si="3"/>
        <v>12.299603925042842</v>
      </c>
      <c r="H117" s="53"/>
    </row>
    <row r="118" spans="1:8" x14ac:dyDescent="0.2">
      <c r="A118" s="39">
        <v>1801</v>
      </c>
      <c r="B118" s="40">
        <v>42.441837</v>
      </c>
      <c r="C118" s="48">
        <v>377.89655427005658</v>
      </c>
      <c r="D118" s="48">
        <v>394.4325682278191</v>
      </c>
      <c r="E118" s="49">
        <f t="shared" si="2"/>
        <v>12.024876988129014</v>
      </c>
      <c r="F118" s="49">
        <f t="shared" si="3"/>
        <v>11.520751442387494</v>
      </c>
      <c r="H118" s="53"/>
    </row>
    <row r="119" spans="1:8" x14ac:dyDescent="0.2">
      <c r="A119" s="39">
        <v>1802</v>
      </c>
      <c r="B119" s="40">
        <v>37.725326000000003</v>
      </c>
      <c r="C119" s="48">
        <v>316.45871317028553</v>
      </c>
      <c r="D119" s="48">
        <v>330.30632738880462</v>
      </c>
      <c r="E119" s="49">
        <f t="shared" si="2"/>
        <v>9.9829769744447887</v>
      </c>
      <c r="F119" s="49">
        <f t="shared" si="3"/>
        <v>9.5644551284138259</v>
      </c>
      <c r="H119" s="53"/>
    </row>
    <row r="120" spans="1:8" x14ac:dyDescent="0.2">
      <c r="A120" s="39">
        <v>1803</v>
      </c>
      <c r="B120" s="40">
        <v>38.060026999999998</v>
      </c>
      <c r="C120" s="48">
        <v>306.85038928074044</v>
      </c>
      <c r="D120" s="48">
        <v>320.2775620420594</v>
      </c>
      <c r="E120" s="49">
        <f t="shared" si="2"/>
        <v>12.026853872568207</v>
      </c>
      <c r="F120" s="49">
        <f t="shared" si="3"/>
        <v>11.52264544881074</v>
      </c>
      <c r="H120" s="53"/>
    </row>
    <row r="121" spans="1:8" x14ac:dyDescent="0.2">
      <c r="A121" s="39">
        <v>1804</v>
      </c>
      <c r="B121" s="40">
        <v>40.559503999999997</v>
      </c>
      <c r="C121" s="48">
        <v>324.47335779144123</v>
      </c>
      <c r="D121" s="48">
        <v>338.67167717999803</v>
      </c>
      <c r="E121" s="49">
        <f t="shared" si="2"/>
        <v>13.218006369511791</v>
      </c>
      <c r="F121" s="49">
        <f t="shared" si="3"/>
        <v>12.663860603095777</v>
      </c>
      <c r="H121" s="53"/>
    </row>
    <row r="122" spans="1:8" x14ac:dyDescent="0.2">
      <c r="A122" s="39">
        <v>1805</v>
      </c>
      <c r="B122" s="40">
        <v>45.003024000000003</v>
      </c>
      <c r="C122" s="48">
        <v>355.06548424058929</v>
      </c>
      <c r="D122" s="48">
        <v>370.60245523695949</v>
      </c>
      <c r="E122" s="49">
        <f t="shared" si="2"/>
        <v>13.869559062203864</v>
      </c>
      <c r="F122" s="49">
        <f t="shared" si="3"/>
        <v>13.288097893134918</v>
      </c>
      <c r="H122" s="53"/>
    </row>
    <row r="123" spans="1:8" x14ac:dyDescent="0.2">
      <c r="A123" s="39">
        <v>1806</v>
      </c>
      <c r="B123" s="40">
        <v>42.072980000000001</v>
      </c>
      <c r="C123" s="48">
        <v>356.62113339555822</v>
      </c>
      <c r="D123" s="48">
        <v>372.22617655572367</v>
      </c>
      <c r="E123" s="49">
        <f t="shared" si="2"/>
        <v>11.849357898018528</v>
      </c>
      <c r="F123" s="49">
        <f t="shared" si="3"/>
        <v>11.352590735832809</v>
      </c>
      <c r="H123" s="53"/>
    </row>
    <row r="124" spans="1:8" x14ac:dyDescent="0.2">
      <c r="A124" s="39">
        <v>1807</v>
      </c>
      <c r="B124" s="40">
        <v>41.917425999999999</v>
      </c>
      <c r="C124" s="48">
        <v>384.96086787953607</v>
      </c>
      <c r="D124" s="48">
        <v>401.80600238134275</v>
      </c>
      <c r="E124" s="49">
        <f t="shared" si="2"/>
        <v>11.754049907498299</v>
      </c>
      <c r="F124" s="49">
        <f t="shared" si="3"/>
        <v>11.2612783947302</v>
      </c>
      <c r="H124" s="53"/>
    </row>
    <row r="125" spans="1:8" x14ac:dyDescent="0.2">
      <c r="A125" s="39">
        <v>1808</v>
      </c>
      <c r="B125" s="40">
        <v>44.202885999999999</v>
      </c>
      <c r="C125" s="48">
        <v>371.81177210949744</v>
      </c>
      <c r="D125" s="48">
        <v>388.08152790322009</v>
      </c>
      <c r="E125" s="49">
        <f t="shared" si="2"/>
        <v>11.482436187210642</v>
      </c>
      <c r="F125" s="49">
        <f t="shared" si="3"/>
        <v>11.001051686143873</v>
      </c>
      <c r="H125" s="53"/>
    </row>
    <row r="126" spans="1:8" x14ac:dyDescent="0.2">
      <c r="A126" s="39">
        <v>1809</v>
      </c>
      <c r="B126" s="40">
        <v>43.155535</v>
      </c>
      <c r="C126" s="48">
        <v>412.74413108134792</v>
      </c>
      <c r="D126" s="48">
        <v>430.80500683008074</v>
      </c>
      <c r="E126" s="49">
        <f t="shared" si="2"/>
        <v>11.606823193131934</v>
      </c>
      <c r="F126" s="49">
        <f t="shared" si="3"/>
        <v>11.120223947057367</v>
      </c>
      <c r="H126" s="53"/>
    </row>
    <row r="127" spans="1:8" x14ac:dyDescent="0.2">
      <c r="A127" s="39">
        <v>1810</v>
      </c>
      <c r="B127" s="40">
        <v>50.659376000000002</v>
      </c>
      <c r="C127" s="48">
        <v>458.5891777966109</v>
      </c>
      <c r="D127" s="48">
        <v>478.65614310559971</v>
      </c>
      <c r="E127" s="49">
        <f t="shared" si="2"/>
        <v>12.273796811423473</v>
      </c>
      <c r="F127" s="49">
        <f t="shared" si="3"/>
        <v>11.759235662732491</v>
      </c>
      <c r="H127" s="53"/>
    </row>
    <row r="128" spans="1:8" x14ac:dyDescent="0.2">
      <c r="A128" s="39">
        <v>1811</v>
      </c>
      <c r="B128" s="40">
        <v>56.430732999999996</v>
      </c>
      <c r="C128" s="48">
        <v>437.44446088862264</v>
      </c>
      <c r="D128" s="48">
        <v>456.58617474990029</v>
      </c>
      <c r="E128" s="49">
        <f t="shared" si="2"/>
        <v>12.305291038731756</v>
      </c>
      <c r="F128" s="49">
        <f t="shared" si="3"/>
        <v>11.789409540190611</v>
      </c>
      <c r="H128" s="53"/>
    </row>
    <row r="129" spans="1:8" x14ac:dyDescent="0.2">
      <c r="A129" s="39">
        <v>1812</v>
      </c>
      <c r="B129" s="40">
        <v>58.510027999999998</v>
      </c>
      <c r="C129" s="48">
        <v>446.73739594983329</v>
      </c>
      <c r="D129" s="48">
        <v>466.28575047016</v>
      </c>
      <c r="E129" s="49">
        <f t="shared" si="2"/>
        <v>13.375418648836702</v>
      </c>
      <c r="F129" s="49">
        <f t="shared" si="3"/>
        <v>12.814673600673403</v>
      </c>
      <c r="H129" s="53"/>
    </row>
    <row r="130" spans="1:8" x14ac:dyDescent="0.2">
      <c r="A130" s="39">
        <v>1813</v>
      </c>
      <c r="B130" s="40">
        <v>57.212781</v>
      </c>
      <c r="C130" s="48">
        <v>482.11179879159232</v>
      </c>
      <c r="D130" s="48">
        <v>503.20806797938337</v>
      </c>
      <c r="E130" s="49">
        <f t="shared" si="2"/>
        <v>12.806803620806518</v>
      </c>
      <c r="F130" s="49">
        <f t="shared" si="3"/>
        <v>12.269896933867665</v>
      </c>
      <c r="H130" s="53"/>
    </row>
    <row r="131" spans="1:8" x14ac:dyDescent="0.2">
      <c r="A131" s="39">
        <v>1814</v>
      </c>
      <c r="B131" s="40">
        <v>60.427802</v>
      </c>
      <c r="C131" s="48">
        <v>453.62671646245605</v>
      </c>
      <c r="D131" s="48">
        <v>473.47653417123729</v>
      </c>
      <c r="E131" s="49">
        <f t="shared" si="2"/>
        <v>12.533981153637308</v>
      </c>
      <c r="F131" s="49">
        <f t="shared" si="3"/>
        <v>12.008512153361529</v>
      </c>
      <c r="H131" s="53"/>
    </row>
    <row r="132" spans="1:8" x14ac:dyDescent="0.2">
      <c r="A132" s="39">
        <v>1815</v>
      </c>
      <c r="B132" s="40">
        <v>64.779075000000006</v>
      </c>
      <c r="C132" s="48">
        <v>469.20917790416138</v>
      </c>
      <c r="D132" s="48">
        <v>489.74085364256678</v>
      </c>
      <c r="E132" s="49">
        <f t="shared" si="2"/>
        <v>14.280260101338493</v>
      </c>
      <c r="F132" s="49">
        <f t="shared" si="3"/>
        <v>13.681580886239239</v>
      </c>
      <c r="H132" s="53"/>
    </row>
    <row r="133" spans="1:8" x14ac:dyDescent="0.2">
      <c r="A133" s="39">
        <v>1816</v>
      </c>
      <c r="B133" s="40">
        <v>65.492720000000006</v>
      </c>
      <c r="C133" s="48">
        <v>416.49739813756702</v>
      </c>
      <c r="D133" s="48">
        <v>434.72250951038149</v>
      </c>
      <c r="E133" s="49">
        <f t="shared" si="2"/>
        <v>13.958107190600877</v>
      </c>
      <c r="F133" s="49">
        <f t="shared" si="3"/>
        <v>13.372933769539944</v>
      </c>
      <c r="H133" s="53"/>
    </row>
    <row r="134" spans="1:8" x14ac:dyDescent="0.2">
      <c r="A134" s="39">
        <v>1817</v>
      </c>
      <c r="B134" s="40">
        <v>82.515704999999997</v>
      </c>
      <c r="C134" s="48">
        <v>437.20223163219504</v>
      </c>
      <c r="D134" s="48">
        <v>456.33334601507045</v>
      </c>
      <c r="E134" s="49">
        <f t="shared" si="2"/>
        <v>19.81181764135426</v>
      </c>
      <c r="F134" s="49">
        <f t="shared" si="3"/>
        <v>18.981235890668657</v>
      </c>
      <c r="H134" s="53"/>
    </row>
    <row r="135" spans="1:8" x14ac:dyDescent="0.2">
      <c r="A135" s="39">
        <v>1818</v>
      </c>
      <c r="B135" s="40">
        <v>64.384850999999998</v>
      </c>
      <c r="C135" s="48">
        <v>452.65080144521255</v>
      </c>
      <c r="D135" s="48">
        <v>472.45791502196516</v>
      </c>
      <c r="E135" s="49">
        <f t="shared" si="2"/>
        <v>14.726560465996208</v>
      </c>
      <c r="F135" s="49">
        <f t="shared" si="3"/>
        <v>14.109170754721415</v>
      </c>
      <c r="H135" s="53"/>
    </row>
    <row r="136" spans="1:8" x14ac:dyDescent="0.2">
      <c r="A136" s="39">
        <v>1819</v>
      </c>
      <c r="B136" s="40">
        <v>59.054470000000002</v>
      </c>
      <c r="C136" s="48">
        <v>419.03519868819342</v>
      </c>
      <c r="D136" s="48">
        <v>437.37135924855141</v>
      </c>
      <c r="E136" s="49">
        <f t="shared" si="2"/>
        <v>13.046363733688821</v>
      </c>
      <c r="F136" s="49">
        <f t="shared" si="3"/>
        <v>12.499413836098922</v>
      </c>
      <c r="H136" s="53"/>
    </row>
    <row r="137" spans="1:8" x14ac:dyDescent="0.2">
      <c r="A137" s="39">
        <v>1820</v>
      </c>
      <c r="B137" s="40">
        <v>54.957197000000001</v>
      </c>
      <c r="C137" s="48">
        <v>423.71253974365004</v>
      </c>
      <c r="D137" s="48">
        <v>442.25337159858395</v>
      </c>
      <c r="E137" s="49">
        <f t="shared" si="2"/>
        <v>13.115174374860565</v>
      </c>
      <c r="F137" s="49">
        <f t="shared" si="3"/>
        <v>12.565339690834367</v>
      </c>
      <c r="H137" s="53"/>
    </row>
    <row r="138" spans="1:8" x14ac:dyDescent="0.2">
      <c r="A138" s="39">
        <v>1821</v>
      </c>
      <c r="B138" s="40">
        <v>57.086078999999998</v>
      </c>
      <c r="C138" s="48">
        <v>401.00026867892683</v>
      </c>
      <c r="D138" s="48">
        <v>418.54725598276605</v>
      </c>
      <c r="E138" s="49">
        <f t="shared" si="2"/>
        <v>13.472832084350772</v>
      </c>
      <c r="F138" s="49">
        <f t="shared" si="3"/>
        <v>12.90800311903892</v>
      </c>
      <c r="H138" s="53"/>
    </row>
    <row r="139" spans="1:8" x14ac:dyDescent="0.2">
      <c r="A139" s="39">
        <v>1822</v>
      </c>
      <c r="B139" s="40">
        <v>51.316420000000001</v>
      </c>
      <c r="C139" s="48">
        <v>380.37822251238782</v>
      </c>
      <c r="D139" s="48">
        <v>397.02282941769124</v>
      </c>
      <c r="E139" s="49">
        <f t="shared" si="2"/>
        <v>12.797103645107047</v>
      </c>
      <c r="F139" s="49">
        <f t="shared" si="3"/>
        <v>12.260603615595794</v>
      </c>
      <c r="H139" s="53"/>
    </row>
    <row r="140" spans="1:8" x14ac:dyDescent="0.2">
      <c r="A140" s="39">
        <v>1823</v>
      </c>
      <c r="B140" s="40">
        <v>52.898145</v>
      </c>
      <c r="C140" s="48">
        <v>402.30476172741254</v>
      </c>
      <c r="D140" s="48">
        <v>419.90883109514942</v>
      </c>
      <c r="E140" s="49">
        <f t="shared" si="2"/>
        <v>13.906722800955636</v>
      </c>
      <c r="F140" s="49">
        <f t="shared" si="3"/>
        <v>13.323703595983408</v>
      </c>
      <c r="H140" s="53"/>
    </row>
    <row r="141" spans="1:8" x14ac:dyDescent="0.2">
      <c r="A141" s="39">
        <v>1824</v>
      </c>
      <c r="B141" s="40">
        <v>54.600394999999999</v>
      </c>
      <c r="C141" s="48">
        <v>436.39495058864355</v>
      </c>
      <c r="D141" s="48">
        <v>455.49073993229013</v>
      </c>
      <c r="E141" s="49">
        <f t="shared" si="2"/>
        <v>13.57189876787869</v>
      </c>
      <c r="F141" s="49">
        <f t="shared" si="3"/>
        <v>13.002916575390575</v>
      </c>
      <c r="H141" s="53"/>
    </row>
    <row r="142" spans="1:8" x14ac:dyDescent="0.2">
      <c r="A142" s="39">
        <v>1825</v>
      </c>
      <c r="B142" s="40">
        <v>55.645775999999998</v>
      </c>
      <c r="C142" s="48">
        <v>491.85835644389795</v>
      </c>
      <c r="D142" s="48">
        <v>513.38111592792882</v>
      </c>
      <c r="E142" s="49">
        <f t="shared" si="2"/>
        <v>12.751241948363663</v>
      </c>
      <c r="F142" s="49">
        <f t="shared" si="3"/>
        <v>12.216664604042638</v>
      </c>
      <c r="H142" s="53"/>
    </row>
    <row r="143" spans="1:8" x14ac:dyDescent="0.2">
      <c r="A143" s="39">
        <v>1826</v>
      </c>
      <c r="B143" s="40">
        <v>60.362490000000001</v>
      </c>
      <c r="C143" s="48">
        <v>425.36768375651423</v>
      </c>
      <c r="D143" s="48">
        <v>443.98094147558891</v>
      </c>
      <c r="E143" s="49">
        <f t="shared" si="2"/>
        <v>12.27233190392792</v>
      </c>
      <c r="F143" s="49">
        <f t="shared" si="3"/>
        <v>11.757832169361292</v>
      </c>
      <c r="H143" s="53"/>
    </row>
    <row r="144" spans="1:8" x14ac:dyDescent="0.2">
      <c r="A144" s="39">
        <v>1827</v>
      </c>
      <c r="B144" s="40">
        <v>65.132721000000004</v>
      </c>
      <c r="C144" s="48">
        <v>445.68004946040401</v>
      </c>
      <c r="D144" s="48">
        <v>465.18213656677881</v>
      </c>
      <c r="E144" s="49">
        <f t="shared" si="2"/>
        <v>15.312099035074509</v>
      </c>
      <c r="F144" s="49">
        <f t="shared" si="3"/>
        <v>14.67016146763614</v>
      </c>
      <c r="H144" s="53"/>
    </row>
    <row r="145" spans="1:8" x14ac:dyDescent="0.2">
      <c r="A145" s="39">
        <v>1828</v>
      </c>
      <c r="B145" s="40">
        <v>67.043791999999996</v>
      </c>
      <c r="C145" s="48">
        <v>443.29710231660755</v>
      </c>
      <c r="D145" s="48">
        <v>462.69491631759098</v>
      </c>
      <c r="E145" s="49">
        <f t="shared" si="2"/>
        <v>15.04303189724817</v>
      </c>
      <c r="F145" s="49">
        <f t="shared" si="3"/>
        <v>14.412374579731004</v>
      </c>
      <c r="H145" s="53"/>
    </row>
    <row r="146" spans="1:8" x14ac:dyDescent="0.2">
      <c r="A146" s="39">
        <v>1829</v>
      </c>
      <c r="B146" s="40">
        <v>64.675414000000004</v>
      </c>
      <c r="C146" s="48">
        <v>427.91938661487615</v>
      </c>
      <c r="D146" s="48">
        <v>446.6443018592845</v>
      </c>
      <c r="E146" s="49">
        <f t="shared" si="2"/>
        <v>14.58963157259894</v>
      </c>
      <c r="F146" s="49">
        <f t="shared" si="3"/>
        <v>13.977982406793332</v>
      </c>
      <c r="H146" s="53"/>
    </row>
    <row r="147" spans="1:8" x14ac:dyDescent="0.2">
      <c r="A147" s="39">
        <v>1830</v>
      </c>
      <c r="B147" s="40">
        <v>69.897335999999996</v>
      </c>
      <c r="C147" s="48">
        <v>447.36964733008472</v>
      </c>
      <c r="D147" s="48">
        <v>466.94566793397445</v>
      </c>
      <c r="E147" s="49">
        <f t="shared" ref="E147:E210" si="4">100*B147/C146</f>
        <v>16.334229807378886</v>
      </c>
      <c r="F147" s="49">
        <f t="shared" ref="F147:F210" si="5">100*B147/D146</f>
        <v>15.649440888203962</v>
      </c>
      <c r="H147" s="53"/>
    </row>
    <row r="148" spans="1:8" x14ac:dyDescent="0.2">
      <c r="A148" s="39">
        <v>1831</v>
      </c>
      <c r="B148" s="40">
        <v>70.220040999999995</v>
      </c>
      <c r="C148" s="48">
        <v>444.69078716643151</v>
      </c>
      <c r="D148" s="48">
        <v>464.14958609005845</v>
      </c>
      <c r="E148" s="49">
        <f t="shared" si="4"/>
        <v>15.696201434110533</v>
      </c>
      <c r="F148" s="49">
        <f t="shared" si="5"/>
        <v>15.038160930091125</v>
      </c>
      <c r="H148" s="53"/>
    </row>
    <row r="149" spans="1:8" x14ac:dyDescent="0.2">
      <c r="A149" s="39">
        <v>1832</v>
      </c>
      <c r="B149" s="40">
        <v>70.356983</v>
      </c>
      <c r="C149" s="48">
        <v>425.04581263297467</v>
      </c>
      <c r="D149" s="48">
        <v>443.64498590134104</v>
      </c>
      <c r="E149" s="49">
        <f t="shared" si="4"/>
        <v>15.821551745723024</v>
      </c>
      <c r="F149" s="49">
        <f t="shared" si="5"/>
        <v>15.15825611150038</v>
      </c>
      <c r="H149" s="53"/>
    </row>
    <row r="150" spans="1:8" x14ac:dyDescent="0.2">
      <c r="A150" s="39">
        <v>1833</v>
      </c>
      <c r="B150" s="40">
        <v>75.513345999999999</v>
      </c>
      <c r="C150" s="48">
        <v>419.68809230566831</v>
      </c>
      <c r="D150" s="48">
        <v>438.05282221350905</v>
      </c>
      <c r="E150" s="49">
        <f t="shared" si="4"/>
        <v>17.765931049226797</v>
      </c>
      <c r="F150" s="49">
        <f t="shared" si="5"/>
        <v>17.021120129777113</v>
      </c>
      <c r="H150" s="53"/>
    </row>
    <row r="151" spans="1:8" x14ac:dyDescent="0.2">
      <c r="A151" s="39">
        <v>1834</v>
      </c>
      <c r="B151" s="40">
        <v>74.079419000000001</v>
      </c>
      <c r="C151" s="48">
        <v>445.58374055431597</v>
      </c>
      <c r="D151" s="48">
        <v>465.08161337136391</v>
      </c>
      <c r="E151" s="49">
        <f t="shared" si="4"/>
        <v>17.651065245388541</v>
      </c>
      <c r="F151" s="49">
        <f t="shared" si="5"/>
        <v>16.911069908343915</v>
      </c>
      <c r="H151" s="53"/>
    </row>
    <row r="152" spans="1:8" x14ac:dyDescent="0.2">
      <c r="A152" s="39">
        <v>1835</v>
      </c>
      <c r="B152" s="40">
        <v>73.712766999999999</v>
      </c>
      <c r="C152" s="48">
        <v>470.58643541507917</v>
      </c>
      <c r="D152" s="48">
        <v>491.17837724791337</v>
      </c>
      <c r="E152" s="49">
        <f t="shared" si="4"/>
        <v>16.542966067006777</v>
      </c>
      <c r="F152" s="49">
        <f t="shared" si="5"/>
        <v>15.849426182570015</v>
      </c>
      <c r="H152" s="53"/>
    </row>
    <row r="153" spans="1:8" x14ac:dyDescent="0.2">
      <c r="A153" s="39">
        <v>1836</v>
      </c>
      <c r="B153" s="40">
        <v>76.006493000000006</v>
      </c>
      <c r="C153" s="48">
        <v>501.83980399103319</v>
      </c>
      <c r="D153" s="48">
        <v>523.79933209360024</v>
      </c>
      <c r="E153" s="49">
        <f t="shared" si="4"/>
        <v>16.151441537612264</v>
      </c>
      <c r="F153" s="49">
        <f t="shared" si="5"/>
        <v>15.47431575181843</v>
      </c>
      <c r="H153" s="53"/>
    </row>
    <row r="154" spans="1:8" x14ac:dyDescent="0.2">
      <c r="A154" s="39">
        <v>1837</v>
      </c>
      <c r="B154" s="40">
        <v>73.670385999999993</v>
      </c>
      <c r="C154" s="48">
        <v>482.19482945757642</v>
      </c>
      <c r="D154" s="48">
        <v>503.29473190488289</v>
      </c>
      <c r="E154" s="49">
        <f t="shared" si="4"/>
        <v>14.68006033282213</v>
      </c>
      <c r="F154" s="49">
        <f t="shared" si="5"/>
        <v>14.064620072259938</v>
      </c>
      <c r="H154" s="53"/>
    </row>
    <row r="155" spans="1:8" x14ac:dyDescent="0.2">
      <c r="A155" s="39">
        <v>1838</v>
      </c>
      <c r="B155" s="40">
        <v>78.384910000000005</v>
      </c>
      <c r="C155" s="48">
        <v>511.66229125776164</v>
      </c>
      <c r="D155" s="48">
        <v>534.05163218795906</v>
      </c>
      <c r="E155" s="49">
        <f t="shared" si="4"/>
        <v>16.255858671934664</v>
      </c>
      <c r="F155" s="49">
        <f t="shared" si="5"/>
        <v>15.574355349066893</v>
      </c>
      <c r="H155" s="53"/>
    </row>
    <row r="156" spans="1:8" x14ac:dyDescent="0.2">
      <c r="A156" s="39">
        <v>1839</v>
      </c>
      <c r="B156" s="40">
        <v>76.075277</v>
      </c>
      <c r="C156" s="48">
        <v>539.34384628217799</v>
      </c>
      <c r="D156" s="48">
        <v>562.94447790842457</v>
      </c>
      <c r="E156" s="49">
        <f t="shared" si="4"/>
        <v>14.86825945546871</v>
      </c>
      <c r="F156" s="49">
        <f t="shared" si="5"/>
        <v>14.244929219357832</v>
      </c>
      <c r="H156" s="53"/>
    </row>
    <row r="157" spans="1:8" x14ac:dyDescent="0.2">
      <c r="A157" s="39">
        <v>1840</v>
      </c>
      <c r="B157" s="40">
        <v>71.930353999999994</v>
      </c>
      <c r="C157" s="48">
        <v>505.41161754257081</v>
      </c>
      <c r="D157" s="48">
        <v>527.52744121882165</v>
      </c>
      <c r="E157" s="49">
        <f t="shared" si="4"/>
        <v>13.336641271766162</v>
      </c>
      <c r="F157" s="49">
        <f t="shared" si="5"/>
        <v>12.777521908954771</v>
      </c>
      <c r="H157" s="53"/>
    </row>
    <row r="158" spans="1:8" x14ac:dyDescent="0.2">
      <c r="A158" s="39">
        <v>1841</v>
      </c>
      <c r="B158" s="40">
        <v>74.582384000000005</v>
      </c>
      <c r="C158" s="48">
        <v>481.30187606969196</v>
      </c>
      <c r="D158" s="48">
        <v>502.36270462357743</v>
      </c>
      <c r="E158" s="49">
        <f t="shared" si="4"/>
        <v>14.756760907601798</v>
      </c>
      <c r="F158" s="49">
        <f t="shared" si="5"/>
        <v>14.138105086567954</v>
      </c>
      <c r="H158" s="53"/>
    </row>
    <row r="159" spans="1:8" x14ac:dyDescent="0.2">
      <c r="A159" s="39">
        <v>1842</v>
      </c>
      <c r="B159" s="40">
        <v>76.547246999999999</v>
      </c>
      <c r="C159" s="48">
        <v>462.54985492411953</v>
      </c>
      <c r="D159" s="48">
        <v>482.79013171616532</v>
      </c>
      <c r="E159" s="49">
        <f t="shared" si="4"/>
        <v>15.904207069601375</v>
      </c>
      <c r="F159" s="49">
        <f t="shared" si="5"/>
        <v>15.237446230678525</v>
      </c>
      <c r="H159" s="53"/>
    </row>
    <row r="160" spans="1:8" x14ac:dyDescent="0.2">
      <c r="A160" s="39">
        <v>1843</v>
      </c>
      <c r="B160" s="40">
        <v>82.766332000000006</v>
      </c>
      <c r="C160" s="48">
        <v>460.76394814835072</v>
      </c>
      <c r="D160" s="48">
        <v>480.92607715355467</v>
      </c>
      <c r="E160" s="49">
        <f t="shared" si="4"/>
        <v>17.893494316105162</v>
      </c>
      <c r="F160" s="49">
        <f t="shared" si="5"/>
        <v>17.143335491508914</v>
      </c>
      <c r="H160" s="53"/>
    </row>
    <row r="161" spans="1:8" x14ac:dyDescent="0.2">
      <c r="A161" s="39">
        <v>1844</v>
      </c>
      <c r="B161" s="40">
        <v>82.918536000000003</v>
      </c>
      <c r="C161" s="48">
        <v>502.73275737891754</v>
      </c>
      <c r="D161" s="48">
        <v>524.73135937490565</v>
      </c>
      <c r="E161" s="49">
        <f t="shared" si="4"/>
        <v>17.995881911599337</v>
      </c>
      <c r="F161" s="49">
        <f t="shared" si="5"/>
        <v>17.241430635404072</v>
      </c>
      <c r="H161" s="53"/>
    </row>
    <row r="162" spans="1:8" x14ac:dyDescent="0.2">
      <c r="A162" s="39">
        <v>1845</v>
      </c>
      <c r="B162" s="40">
        <v>62.649391000000001</v>
      </c>
      <c r="C162" s="48">
        <v>532.20021917910276</v>
      </c>
      <c r="D162" s="48">
        <v>555.48825965798176</v>
      </c>
      <c r="E162" s="49">
        <f t="shared" si="4"/>
        <v>12.461768221874625</v>
      </c>
      <c r="F162" s="49">
        <f t="shared" si="5"/>
        <v>11.939326644138834</v>
      </c>
      <c r="H162" s="53"/>
    </row>
    <row r="163" spans="1:8" x14ac:dyDescent="0.2">
      <c r="A163" s="39">
        <v>1846</v>
      </c>
      <c r="B163" s="40">
        <v>71.148759999999996</v>
      </c>
      <c r="C163" s="48">
        <v>568.81130808236321</v>
      </c>
      <c r="D163" s="48">
        <v>593.70137819150068</v>
      </c>
      <c r="E163" s="49">
        <f t="shared" si="4"/>
        <v>13.368795696804497</v>
      </c>
      <c r="F163" s="49">
        <f t="shared" si="5"/>
        <v>12.808328306309626</v>
      </c>
      <c r="H163" s="53"/>
    </row>
    <row r="164" spans="1:8" x14ac:dyDescent="0.2">
      <c r="A164" s="39">
        <v>1847</v>
      </c>
      <c r="B164" s="40">
        <v>59.870856000000003</v>
      </c>
      <c r="C164" s="48">
        <v>591.1351427794732</v>
      </c>
      <c r="D164" s="48">
        <v>617.0020602241342</v>
      </c>
      <c r="E164" s="49">
        <f t="shared" si="4"/>
        <v>10.52560931002637</v>
      </c>
      <c r="F164" s="49">
        <f t="shared" si="5"/>
        <v>10.084338389507398</v>
      </c>
      <c r="H164" s="53"/>
    </row>
    <row r="165" spans="1:8" x14ac:dyDescent="0.2">
      <c r="A165" s="39">
        <v>1848</v>
      </c>
      <c r="B165" s="40">
        <v>63.191161999999998</v>
      </c>
      <c r="C165" s="48">
        <v>568.81130808236321</v>
      </c>
      <c r="D165" s="48">
        <v>593.70137819150068</v>
      </c>
      <c r="E165" s="49">
        <f t="shared" si="4"/>
        <v>10.68979957829607</v>
      </c>
      <c r="F165" s="49">
        <f t="shared" si="5"/>
        <v>10.241645218663447</v>
      </c>
      <c r="H165" s="53"/>
    </row>
    <row r="166" spans="1:8" x14ac:dyDescent="0.2">
      <c r="A166" s="39">
        <v>1849</v>
      </c>
      <c r="B166" s="40">
        <v>63.548951000000002</v>
      </c>
      <c r="C166" s="48">
        <v>578.63379534909154</v>
      </c>
      <c r="D166" s="48">
        <v>603.95367828585938</v>
      </c>
      <c r="E166" s="49">
        <f t="shared" si="4"/>
        <v>11.172237629072978</v>
      </c>
      <c r="F166" s="49">
        <f t="shared" si="5"/>
        <v>10.703857753131583</v>
      </c>
      <c r="H166" s="53"/>
    </row>
    <row r="167" spans="1:8" x14ac:dyDescent="0.2">
      <c r="A167" s="39">
        <v>1850</v>
      </c>
      <c r="B167" s="40">
        <v>66.647024000000002</v>
      </c>
      <c r="C167" s="48">
        <v>529.52135901544955</v>
      </c>
      <c r="D167" s="48">
        <v>552.69217781406576</v>
      </c>
      <c r="E167" s="49">
        <f t="shared" si="4"/>
        <v>11.517997140106836</v>
      </c>
      <c r="F167" s="49">
        <f t="shared" si="5"/>
        <v>11.035121797611616</v>
      </c>
      <c r="H167" s="53"/>
    </row>
    <row r="168" spans="1:8" x14ac:dyDescent="0.2">
      <c r="A168" s="39">
        <v>1851</v>
      </c>
      <c r="B168" s="40">
        <v>63.765926</v>
      </c>
      <c r="C168" s="48">
        <v>556.30996065198156</v>
      </c>
      <c r="D168" s="48">
        <v>580.65299625322587</v>
      </c>
      <c r="E168" s="49">
        <f t="shared" si="4"/>
        <v>12.042182041261066</v>
      </c>
      <c r="F168" s="49">
        <f t="shared" si="5"/>
        <v>11.537331006239036</v>
      </c>
      <c r="H168" s="53"/>
    </row>
    <row r="169" spans="1:8" x14ac:dyDescent="0.2">
      <c r="A169" s="39">
        <v>1852</v>
      </c>
      <c r="B169" s="40">
        <v>70.392661000000004</v>
      </c>
      <c r="C169" s="48">
        <v>561.66768097928798</v>
      </c>
      <c r="D169" s="48">
        <v>586.24515994105786</v>
      </c>
      <c r="E169" s="49">
        <f t="shared" si="4"/>
        <v>12.653496428052724</v>
      </c>
      <c r="F169" s="49">
        <f t="shared" si="5"/>
        <v>12.123016923054228</v>
      </c>
      <c r="H169" s="53"/>
    </row>
    <row r="170" spans="1:8" x14ac:dyDescent="0.2">
      <c r="A170" s="39">
        <v>1853</v>
      </c>
      <c r="B170" s="40">
        <v>70.268141999999997</v>
      </c>
      <c r="C170" s="48">
        <v>627.74623168273365</v>
      </c>
      <c r="D170" s="48">
        <v>655.21517875765289</v>
      </c>
      <c r="E170" s="49">
        <f t="shared" si="4"/>
        <v>12.510625834387506</v>
      </c>
      <c r="F170" s="49">
        <f t="shared" si="5"/>
        <v>11.98613597203342</v>
      </c>
      <c r="H170" s="53"/>
    </row>
    <row r="171" spans="1:8" x14ac:dyDescent="0.2">
      <c r="A171" s="39">
        <v>1854</v>
      </c>
      <c r="B171" s="40">
        <v>63.107266000000003</v>
      </c>
      <c r="C171" s="48">
        <v>665.25027397387839</v>
      </c>
      <c r="D171" s="48">
        <v>694.36032457247711</v>
      </c>
      <c r="E171" s="49">
        <f t="shared" si="4"/>
        <v>10.052990016496786</v>
      </c>
      <c r="F171" s="49">
        <f t="shared" si="5"/>
        <v>9.6315329751146894</v>
      </c>
      <c r="H171" s="53"/>
    </row>
    <row r="172" spans="1:8" x14ac:dyDescent="0.2">
      <c r="A172" s="39">
        <v>1855</v>
      </c>
      <c r="B172" s="40">
        <v>60.406782999999997</v>
      </c>
      <c r="C172" s="48">
        <v>684.00229511945076</v>
      </c>
      <c r="D172" s="48">
        <v>713.93289747988922</v>
      </c>
      <c r="E172" s="49">
        <f t="shared" si="4"/>
        <v>9.0803093757721509</v>
      </c>
      <c r="F172" s="49">
        <f t="shared" si="5"/>
        <v>8.699630561004895</v>
      </c>
      <c r="H172" s="53"/>
    </row>
    <row r="173" spans="1:8" x14ac:dyDescent="0.2">
      <c r="A173" s="39">
        <v>1856</v>
      </c>
      <c r="B173" s="40">
        <v>62.030385000000003</v>
      </c>
      <c r="C173" s="48">
        <v>714.15587100835069</v>
      </c>
      <c r="D173" s="48">
        <v>745.40593486199703</v>
      </c>
      <c r="E173" s="49">
        <f t="shared" si="4"/>
        <v>9.0687393072514944</v>
      </c>
      <c r="F173" s="49">
        <f t="shared" si="5"/>
        <v>8.6885455508439211</v>
      </c>
      <c r="H173" s="53"/>
    </row>
    <row r="174" spans="1:8" x14ac:dyDescent="0.2">
      <c r="A174" s="39">
        <v>1857</v>
      </c>
      <c r="B174" s="40">
        <v>61.529857</v>
      </c>
      <c r="C174" s="48">
        <v>710.26346429745286</v>
      </c>
      <c r="D174" s="48">
        <v>741.3432040479197</v>
      </c>
      <c r="E174" s="49">
        <f t="shared" si="4"/>
        <v>8.6157461554048513</v>
      </c>
      <c r="F174" s="49">
        <f t="shared" si="5"/>
        <v>8.2545434805790112</v>
      </c>
      <c r="H174" s="53"/>
    </row>
    <row r="175" spans="1:8" x14ac:dyDescent="0.2">
      <c r="A175" s="39">
        <v>1858</v>
      </c>
      <c r="B175" s="40">
        <v>71.010193999999998</v>
      </c>
      <c r="C175" s="48">
        <v>690.76116583619887</v>
      </c>
      <c r="D175" s="48">
        <v>720.98752315721572</v>
      </c>
      <c r="E175" s="49">
        <f t="shared" si="4"/>
        <v>9.9977258537771956</v>
      </c>
      <c r="F175" s="49">
        <f t="shared" si="5"/>
        <v>9.578585682348816</v>
      </c>
      <c r="H175" s="53"/>
    </row>
    <row r="176" spans="1:8" x14ac:dyDescent="0.2">
      <c r="A176" s="39">
        <v>1859</v>
      </c>
      <c r="B176" s="40">
        <v>74.607282999999995</v>
      </c>
      <c r="C176" s="48">
        <v>730.55272370570549</v>
      </c>
      <c r="D176" s="48">
        <v>762.52028175717692</v>
      </c>
      <c r="E176" s="49">
        <f t="shared" si="4"/>
        <v>10.800734999293768</v>
      </c>
      <c r="F176" s="49">
        <f t="shared" si="5"/>
        <v>10.34792983286223</v>
      </c>
      <c r="H176" s="53"/>
    </row>
    <row r="177" spans="1:8" x14ac:dyDescent="0.2">
      <c r="A177" s="39">
        <v>1860</v>
      </c>
      <c r="B177" s="40">
        <v>69.289440999999997</v>
      </c>
      <c r="C177" s="48">
        <v>743.25620044574214</v>
      </c>
      <c r="D177" s="48">
        <v>775.77963778828337</v>
      </c>
      <c r="E177" s="49">
        <f t="shared" si="4"/>
        <v>9.4845229853543636</v>
      </c>
      <c r="F177" s="49">
        <f t="shared" si="5"/>
        <v>9.0868981006416139</v>
      </c>
      <c r="H177" s="53"/>
    </row>
    <row r="178" spans="1:8" x14ac:dyDescent="0.2">
      <c r="A178" s="39">
        <v>1861</v>
      </c>
      <c r="B178" s="40">
        <v>62.351089999999999</v>
      </c>
      <c r="C178" s="48">
        <v>783.77017701748127</v>
      </c>
      <c r="D178" s="48">
        <v>818.06642671966097</v>
      </c>
      <c r="E178" s="49">
        <f t="shared" si="4"/>
        <v>8.388909498852092</v>
      </c>
      <c r="F178" s="49">
        <f t="shared" si="5"/>
        <v>8.0372166222047881</v>
      </c>
      <c r="H178" s="53"/>
    </row>
    <row r="179" spans="1:8" x14ac:dyDescent="0.2">
      <c r="A179" s="39">
        <v>1862</v>
      </c>
      <c r="B179" s="40">
        <v>68.779466999999997</v>
      </c>
      <c r="C179" s="48">
        <v>796.81702128673351</v>
      </c>
      <c r="D179" s="48">
        <v>831.68417537135156</v>
      </c>
      <c r="E179" s="49">
        <f t="shared" si="4"/>
        <v>8.7754636520784501</v>
      </c>
      <c r="F179" s="49">
        <f t="shared" si="5"/>
        <v>8.4075650526078469</v>
      </c>
      <c r="H179" s="53"/>
    </row>
    <row r="180" spans="1:8" x14ac:dyDescent="0.2">
      <c r="A180" s="39">
        <v>1863</v>
      </c>
      <c r="B180" s="40">
        <v>68.129329999999996</v>
      </c>
      <c r="C180" s="48">
        <v>839.1047968169795</v>
      </c>
      <c r="D180" s="48">
        <v>875.8223812336804</v>
      </c>
      <c r="E180" s="49">
        <f t="shared" si="4"/>
        <v>8.5501850713457284</v>
      </c>
      <c r="F180" s="49">
        <f t="shared" si="5"/>
        <v>8.1917309499822917</v>
      </c>
      <c r="H180" s="53"/>
    </row>
    <row r="181" spans="1:8" x14ac:dyDescent="0.2">
      <c r="A181" s="39">
        <v>1864</v>
      </c>
      <c r="B181" s="40">
        <v>66.905404000000004</v>
      </c>
      <c r="C181" s="48">
        <v>874.67039900277564</v>
      </c>
      <c r="D181" s="48">
        <v>912.94426459620377</v>
      </c>
      <c r="E181" s="49">
        <f t="shared" si="4"/>
        <v>7.9734264723304893</v>
      </c>
      <c r="F181" s="49">
        <f t="shared" si="5"/>
        <v>7.6391521196064076</v>
      </c>
      <c r="H181" s="53"/>
    </row>
    <row r="182" spans="1:8" x14ac:dyDescent="0.2">
      <c r="A182" s="39">
        <v>1865</v>
      </c>
      <c r="B182" s="40">
        <v>67.817389000000006</v>
      </c>
      <c r="C182" s="48">
        <v>906.90889470186312</v>
      </c>
      <c r="D182" s="48">
        <v>946.59345380078548</v>
      </c>
      <c r="E182" s="49">
        <f t="shared" si="4"/>
        <v>7.7534793766108452</v>
      </c>
      <c r="F182" s="49">
        <f t="shared" si="5"/>
        <v>7.4284259872091649</v>
      </c>
      <c r="H182" s="53"/>
    </row>
    <row r="183" spans="1:8" x14ac:dyDescent="0.2">
      <c r="A183" s="39">
        <v>1866</v>
      </c>
      <c r="B183" s="40">
        <v>65.039278999999993</v>
      </c>
      <c r="C183" s="48">
        <v>937.55343709510771</v>
      </c>
      <c r="D183" s="48">
        <v>978.57894142101895</v>
      </c>
      <c r="E183" s="49">
        <f t="shared" si="4"/>
        <v>7.1715339192236049</v>
      </c>
      <c r="F183" s="49">
        <f t="shared" si="5"/>
        <v>6.8708777499836566</v>
      </c>
      <c r="H183" s="53"/>
    </row>
    <row r="184" spans="1:8" x14ac:dyDescent="0.2">
      <c r="A184" s="39">
        <v>1867</v>
      </c>
      <c r="B184" s="40">
        <v>76.577648999999994</v>
      </c>
      <c r="C184" s="48">
        <v>928.20743050302963</v>
      </c>
      <c r="D184" s="48">
        <v>968.82397186352171</v>
      </c>
      <c r="E184" s="49">
        <f t="shared" si="4"/>
        <v>8.1678169979586741</v>
      </c>
      <c r="F184" s="49">
        <f t="shared" si="5"/>
        <v>7.8253931040861833</v>
      </c>
      <c r="H184" s="53"/>
    </row>
    <row r="185" spans="1:8" x14ac:dyDescent="0.2">
      <c r="A185" s="39">
        <v>1868</v>
      </c>
      <c r="B185" s="40">
        <v>77.828023000000002</v>
      </c>
      <c r="C185" s="48">
        <v>928.02340495495218</v>
      </c>
      <c r="D185" s="48">
        <v>968.63189371745887</v>
      </c>
      <c r="E185" s="49">
        <f t="shared" si="4"/>
        <v>8.3847662109128063</v>
      </c>
      <c r="F185" s="49">
        <f t="shared" si="5"/>
        <v>8.0332470356094419</v>
      </c>
      <c r="H185" s="53"/>
    </row>
    <row r="186" spans="1:8" x14ac:dyDescent="0.2">
      <c r="A186" s="39">
        <v>1869</v>
      </c>
      <c r="B186" s="40">
        <v>73.044064000000006</v>
      </c>
      <c r="C186" s="48">
        <v>948.04099507308729</v>
      </c>
      <c r="D186" s="48">
        <v>989.52541441991377</v>
      </c>
      <c r="E186" s="49">
        <f t="shared" si="4"/>
        <v>7.8709290746331648</v>
      </c>
      <c r="F186" s="49">
        <f t="shared" si="5"/>
        <v>7.5409517768063807</v>
      </c>
      <c r="H186" s="53"/>
    </row>
    <row r="187" spans="1:8" x14ac:dyDescent="0.2">
      <c r="A187" s="39">
        <v>1870</v>
      </c>
      <c r="B187" s="40">
        <v>78.868021999999996</v>
      </c>
      <c r="C187" s="48">
        <v>1011.9226684269433</v>
      </c>
      <c r="D187" s="48">
        <v>1056.2024248317248</v>
      </c>
      <c r="E187" s="49">
        <f t="shared" si="4"/>
        <v>8.3190518563935978</v>
      </c>
      <c r="F187" s="49">
        <f t="shared" si="5"/>
        <v>7.9702876601946135</v>
      </c>
      <c r="H187" s="53"/>
    </row>
    <row r="188" spans="1:8" x14ac:dyDescent="0.2">
      <c r="A188" s="39">
        <v>1871</v>
      </c>
      <c r="B188" s="40">
        <v>83.055899999999994</v>
      </c>
      <c r="C188" s="48">
        <v>1093.8016970828546</v>
      </c>
      <c r="D188" s="48">
        <v>1141.6643196064274</v>
      </c>
      <c r="E188" s="49">
        <f t="shared" si="4"/>
        <v>8.2077319336182359</v>
      </c>
      <c r="F188" s="49">
        <f t="shared" si="5"/>
        <v>7.8636346638981207</v>
      </c>
      <c r="H188" s="53"/>
    </row>
    <row r="189" spans="1:8" x14ac:dyDescent="0.2">
      <c r="A189" s="39">
        <v>1872</v>
      </c>
      <c r="B189" s="40">
        <v>87.310536999999997</v>
      </c>
      <c r="C189" s="48">
        <v>1160.5759726031172</v>
      </c>
      <c r="D189" s="48">
        <v>1211.3605067968172</v>
      </c>
      <c r="E189" s="49">
        <f t="shared" si="4"/>
        <v>7.9823003779254789</v>
      </c>
      <c r="F189" s="49">
        <f t="shared" si="5"/>
        <v>7.6476539995660966</v>
      </c>
      <c r="H189" s="53"/>
    </row>
    <row r="190" spans="1:8" x14ac:dyDescent="0.2">
      <c r="A190" s="39">
        <v>1873</v>
      </c>
      <c r="B190" s="40">
        <v>90.346660999999997</v>
      </c>
      <c r="C190" s="48">
        <v>1216.8004994268701</v>
      </c>
      <c r="D190" s="48">
        <v>1270.0453089255993</v>
      </c>
      <c r="E190" s="49">
        <f t="shared" si="4"/>
        <v>7.784639966081385</v>
      </c>
      <c r="F190" s="49">
        <f t="shared" si="5"/>
        <v>7.4582802141125066</v>
      </c>
      <c r="H190" s="53"/>
    </row>
    <row r="191" spans="1:8" x14ac:dyDescent="0.2">
      <c r="A191" s="39">
        <v>1874</v>
      </c>
      <c r="B191" s="40">
        <v>81.970123999999998</v>
      </c>
      <c r="C191" s="48">
        <v>1209.9519235839377</v>
      </c>
      <c r="D191" s="48">
        <v>1262.8970528012517</v>
      </c>
      <c r="E191" s="49">
        <f t="shared" si="4"/>
        <v>6.736529450687196</v>
      </c>
      <c r="F191" s="49">
        <f t="shared" si="5"/>
        <v>6.4541102135437196</v>
      </c>
      <c r="H191" s="53"/>
    </row>
    <row r="192" spans="1:8" x14ac:dyDescent="0.2">
      <c r="A192" s="39">
        <v>1875</v>
      </c>
      <c r="B192" s="40">
        <v>77.673918999999998</v>
      </c>
      <c r="C192" s="48">
        <v>1184.387055432346</v>
      </c>
      <c r="D192" s="48">
        <v>1236.2135160304138</v>
      </c>
      <c r="E192" s="49">
        <f t="shared" si="4"/>
        <v>6.4195872154924958</v>
      </c>
      <c r="F192" s="49">
        <f t="shared" si="5"/>
        <v>6.1504553223645795</v>
      </c>
      <c r="H192" s="53"/>
    </row>
    <row r="193" spans="1:8" x14ac:dyDescent="0.2">
      <c r="A193" s="39">
        <v>1876</v>
      </c>
      <c r="B193" s="40">
        <v>82.407580999999993</v>
      </c>
      <c r="C193" s="48">
        <v>1168.8121337043744</v>
      </c>
      <c r="D193" s="48">
        <v>1219.9570661959415</v>
      </c>
      <c r="E193" s="49">
        <f t="shared" si="4"/>
        <v>6.9578251992899496</v>
      </c>
      <c r="F193" s="49">
        <f t="shared" si="5"/>
        <v>6.6661284585059146</v>
      </c>
      <c r="H193" s="53"/>
    </row>
    <row r="194" spans="1:8" x14ac:dyDescent="0.2">
      <c r="A194" s="39">
        <v>1877</v>
      </c>
      <c r="B194" s="40">
        <v>90.81259</v>
      </c>
      <c r="C194" s="48">
        <v>1156.1143957143397</v>
      </c>
      <c r="D194" s="48">
        <v>1206.7037000313107</v>
      </c>
      <c r="E194" s="49">
        <f t="shared" si="4"/>
        <v>7.7696481223362337</v>
      </c>
      <c r="F194" s="49">
        <f t="shared" si="5"/>
        <v>7.4439168816957597</v>
      </c>
      <c r="H194" s="53"/>
    </row>
    <row r="195" spans="1:8" x14ac:dyDescent="0.2">
      <c r="A195" s="39">
        <v>1878</v>
      </c>
      <c r="B195" s="40">
        <v>86.736416000000006</v>
      </c>
      <c r="C195" s="48">
        <v>1125.8328259764673</v>
      </c>
      <c r="D195" s="48">
        <v>1175.0970680397863</v>
      </c>
      <c r="E195" s="49">
        <f t="shared" si="4"/>
        <v>7.5024077480159157</v>
      </c>
      <c r="F195" s="49">
        <f t="shared" si="5"/>
        <v>7.1878801728833208</v>
      </c>
      <c r="H195" s="53"/>
    </row>
    <row r="196" spans="1:8" x14ac:dyDescent="0.2">
      <c r="A196" s="39">
        <v>1879</v>
      </c>
      <c r="B196" s="40">
        <v>101.085364</v>
      </c>
      <c r="C196" s="48">
        <v>1086.3232642920361</v>
      </c>
      <c r="D196" s="48">
        <v>1133.8586452263069</v>
      </c>
      <c r="E196" s="49">
        <f t="shared" si="4"/>
        <v>8.9787188353053864</v>
      </c>
      <c r="F196" s="49">
        <f t="shared" si="5"/>
        <v>8.602299056759918</v>
      </c>
      <c r="H196" s="53"/>
    </row>
    <row r="197" spans="1:8" x14ac:dyDescent="0.2">
      <c r="A197" s="39">
        <v>1880</v>
      </c>
      <c r="B197" s="40">
        <v>94.069743000000003</v>
      </c>
      <c r="C197" s="48">
        <v>1158.2840625598985</v>
      </c>
      <c r="D197" s="48">
        <v>1208.9683072536384</v>
      </c>
      <c r="E197" s="49">
        <f t="shared" si="4"/>
        <v>8.6594613309055717</v>
      </c>
      <c r="F197" s="49">
        <f t="shared" si="5"/>
        <v>8.296425960682658</v>
      </c>
      <c r="H197" s="53"/>
    </row>
    <row r="198" spans="1:8" x14ac:dyDescent="0.2">
      <c r="A198" s="39">
        <v>1881</v>
      </c>
      <c r="B198" s="40">
        <v>94.315495999999996</v>
      </c>
      <c r="C198" s="48">
        <v>1181.6548273012165</v>
      </c>
      <c r="D198" s="48">
        <v>1233.3617309411659</v>
      </c>
      <c r="E198" s="49">
        <f t="shared" si="4"/>
        <v>8.1426913352805155</v>
      </c>
      <c r="F198" s="49">
        <f t="shared" si="5"/>
        <v>7.8013207984130268</v>
      </c>
      <c r="H198" s="53"/>
    </row>
    <row r="199" spans="1:8" x14ac:dyDescent="0.2">
      <c r="A199" s="39">
        <v>1882</v>
      </c>
      <c r="B199" s="40">
        <v>86.075781000000006</v>
      </c>
      <c r="C199" s="48">
        <v>1220.1701301308178</v>
      </c>
      <c r="D199" s="48">
        <v>1273.5623880773389</v>
      </c>
      <c r="E199" s="49">
        <f t="shared" si="4"/>
        <v>7.284342179398414</v>
      </c>
      <c r="F199" s="49">
        <f t="shared" si="5"/>
        <v>6.9789566872904709</v>
      </c>
      <c r="H199" s="53"/>
    </row>
    <row r="200" spans="1:8" x14ac:dyDescent="0.2">
      <c r="A200" s="39">
        <v>1883</v>
      </c>
      <c r="B200" s="40">
        <v>89.011207999999996</v>
      </c>
      <c r="C200" s="48">
        <v>1222.0202033378603</v>
      </c>
      <c r="D200" s="48">
        <v>1275.4934168687307</v>
      </c>
      <c r="E200" s="49">
        <f t="shared" si="4"/>
        <v>7.2949833635459385</v>
      </c>
      <c r="F200" s="49">
        <f t="shared" si="5"/>
        <v>6.9891517552098632</v>
      </c>
      <c r="H200" s="53"/>
    </row>
    <row r="201" spans="1:8" x14ac:dyDescent="0.2">
      <c r="A201" s="39">
        <v>1884</v>
      </c>
      <c r="B201" s="40">
        <v>89.542069999999995</v>
      </c>
      <c r="C201" s="48">
        <v>1183.4334448363659</v>
      </c>
      <c r="D201" s="48">
        <v>1235.2181773002469</v>
      </c>
      <c r="E201" s="49">
        <f t="shared" si="4"/>
        <v>7.3273804930084037</v>
      </c>
      <c r="F201" s="49">
        <f t="shared" si="5"/>
        <v>7.0201906819575033</v>
      </c>
      <c r="H201" s="53"/>
    </row>
    <row r="202" spans="1:8" x14ac:dyDescent="0.2">
      <c r="A202" s="39">
        <v>1885</v>
      </c>
      <c r="B202" s="40">
        <v>92.162661999999997</v>
      </c>
      <c r="C202" s="48">
        <v>1157.3147973969715</v>
      </c>
      <c r="D202" s="48">
        <v>1207.9566289432987</v>
      </c>
      <c r="E202" s="49">
        <f t="shared" si="4"/>
        <v>7.7877351195481372</v>
      </c>
      <c r="F202" s="49">
        <f t="shared" si="5"/>
        <v>7.4612456077545106</v>
      </c>
      <c r="H202" s="53"/>
    </row>
    <row r="203" spans="1:8" x14ac:dyDescent="0.2">
      <c r="A203" s="39">
        <v>1886</v>
      </c>
      <c r="B203" s="40">
        <v>86.623619000000005</v>
      </c>
      <c r="C203" s="48">
        <v>1165.5592483134235</v>
      </c>
      <c r="D203" s="48">
        <v>1216.5618409037138</v>
      </c>
      <c r="E203" s="49">
        <f t="shared" si="4"/>
        <v>7.4848795846068459</v>
      </c>
      <c r="F203" s="49">
        <f t="shared" si="5"/>
        <v>7.1710868523298696</v>
      </c>
      <c r="H203" s="53"/>
    </row>
    <row r="204" spans="1:8" x14ac:dyDescent="0.2">
      <c r="A204" s="39">
        <v>1887</v>
      </c>
      <c r="B204" s="40">
        <v>86.496617000000001</v>
      </c>
      <c r="C204" s="48">
        <v>1215.8182972962729</v>
      </c>
      <c r="D204" s="48">
        <v>1269.0201275511924</v>
      </c>
      <c r="E204" s="49">
        <f t="shared" si="4"/>
        <v>7.4210399106833496</v>
      </c>
      <c r="F204" s="49">
        <f t="shared" si="5"/>
        <v>7.1099235642428704</v>
      </c>
      <c r="H204" s="53"/>
    </row>
    <row r="205" spans="1:8" x14ac:dyDescent="0.2">
      <c r="A205" s="39">
        <v>1888</v>
      </c>
      <c r="B205" s="40">
        <v>90.877196999999995</v>
      </c>
      <c r="C205" s="48">
        <v>1267.4752028435689</v>
      </c>
      <c r="D205" s="48">
        <v>1322.9374382318319</v>
      </c>
      <c r="E205" s="49">
        <f t="shared" si="4"/>
        <v>7.4745706000717362</v>
      </c>
      <c r="F205" s="49">
        <f t="shared" si="5"/>
        <v>7.1612100570354427</v>
      </c>
      <c r="H205" s="53"/>
    </row>
    <row r="206" spans="1:8" x14ac:dyDescent="0.2">
      <c r="A206" s="39">
        <v>1889</v>
      </c>
      <c r="B206" s="40">
        <v>89.052942000000002</v>
      </c>
      <c r="C206" s="48">
        <v>1338.5696541798986</v>
      </c>
      <c r="D206" s="48">
        <v>1397.1428436806909</v>
      </c>
      <c r="E206" s="49">
        <f t="shared" si="4"/>
        <v>7.0260105917820361</v>
      </c>
      <c r="F206" s="49">
        <f t="shared" si="5"/>
        <v>6.7314552772067167</v>
      </c>
      <c r="H206" s="53"/>
    </row>
    <row r="207" spans="1:8" x14ac:dyDescent="0.2">
      <c r="A207" s="39">
        <v>1890</v>
      </c>
      <c r="B207" s="40">
        <v>92.441806999999997</v>
      </c>
      <c r="C207" s="48">
        <v>1371.6080695073231</v>
      </c>
      <c r="D207" s="48">
        <v>1431.6269554317091</v>
      </c>
      <c r="E207" s="49">
        <f t="shared" si="4"/>
        <v>6.9060139464043289</v>
      </c>
      <c r="F207" s="49">
        <f t="shared" si="5"/>
        <v>6.6164893173318964</v>
      </c>
      <c r="H207" s="53"/>
    </row>
    <row r="208" spans="1:8" x14ac:dyDescent="0.2">
      <c r="A208" s="39">
        <v>1891</v>
      </c>
      <c r="B208" s="40">
        <v>98.501643000000001</v>
      </c>
      <c r="C208" s="48">
        <v>1372.9322530353659</v>
      </c>
      <c r="D208" s="48">
        <v>1433.0090826405158</v>
      </c>
      <c r="E208" s="49">
        <f t="shared" si="4"/>
        <v>7.181471528917255</v>
      </c>
      <c r="F208" s="49">
        <f t="shared" si="5"/>
        <v>6.8803987397887951</v>
      </c>
      <c r="H208" s="53"/>
    </row>
    <row r="209" spans="1:8" x14ac:dyDescent="0.2">
      <c r="A209" s="39">
        <v>1892</v>
      </c>
      <c r="B209" s="40">
        <v>96.040841</v>
      </c>
      <c r="C209" s="48">
        <v>1336.2093879455672</v>
      </c>
      <c r="D209" s="48">
        <v>1394.6792968131972</v>
      </c>
      <c r="E209" s="49">
        <f t="shared" si="4"/>
        <v>6.9953080924180204</v>
      </c>
      <c r="F209" s="49">
        <f t="shared" si="5"/>
        <v>6.7020399356458773</v>
      </c>
      <c r="H209" s="53"/>
    </row>
    <row r="210" spans="1:8" x14ac:dyDescent="0.2">
      <c r="A210" s="39">
        <v>1893</v>
      </c>
      <c r="B210" s="40">
        <v>97.377101999999994</v>
      </c>
      <c r="C210" s="48">
        <v>1337.311289628934</v>
      </c>
      <c r="D210" s="48">
        <v>1395.8294155586418</v>
      </c>
      <c r="E210" s="49">
        <f t="shared" si="4"/>
        <v>7.2875630779482909</v>
      </c>
      <c r="F210" s="49">
        <f t="shared" si="5"/>
        <v>6.9820425543351741</v>
      </c>
      <c r="H210" s="53"/>
    </row>
    <row r="211" spans="1:8" x14ac:dyDescent="0.2">
      <c r="A211" s="39">
        <v>1894</v>
      </c>
      <c r="B211" s="40">
        <v>102.39625100000001</v>
      </c>
      <c r="C211" s="48">
        <v>1411.2042517411439</v>
      </c>
      <c r="D211" s="48">
        <v>1472.9557891403692</v>
      </c>
      <c r="E211" s="49">
        <f t="shared" ref="E211:E274" si="6">100*B211/C210</f>
        <v>7.6568747900432417</v>
      </c>
      <c r="F211" s="49">
        <f t="shared" ref="F211:F274" si="7">100*B211/D210</f>
        <v>7.3358714079699174</v>
      </c>
      <c r="H211" s="53"/>
    </row>
    <row r="212" spans="1:8" x14ac:dyDescent="0.2">
      <c r="A212" s="39">
        <v>1895</v>
      </c>
      <c r="B212" s="40">
        <v>111.535229</v>
      </c>
      <c r="C212" s="48">
        <v>1446.4744735155721</v>
      </c>
      <c r="D212" s="48">
        <v>1509.7693668225588</v>
      </c>
      <c r="E212" s="49">
        <f t="shared" si="6"/>
        <v>7.9035496713100049</v>
      </c>
      <c r="F212" s="49">
        <f t="shared" si="7"/>
        <v>7.572204802229197</v>
      </c>
      <c r="H212" s="53"/>
    </row>
    <row r="213" spans="1:8" x14ac:dyDescent="0.2">
      <c r="A213" s="39">
        <v>1896</v>
      </c>
      <c r="B213" s="40">
        <v>146.03503900000001</v>
      </c>
      <c r="C213" s="48">
        <v>1493.2173581411269</v>
      </c>
      <c r="D213" s="48">
        <v>1558.5576286389357</v>
      </c>
      <c r="E213" s="49">
        <f t="shared" si="6"/>
        <v>10.095929217822306</v>
      </c>
      <c r="F213" s="49">
        <f t="shared" si="7"/>
        <v>9.6726720126361734</v>
      </c>
      <c r="H213" s="53"/>
    </row>
    <row r="214" spans="1:8" x14ac:dyDescent="0.2">
      <c r="A214" s="39">
        <v>1897</v>
      </c>
      <c r="B214" s="40">
        <v>128.069694</v>
      </c>
      <c r="C214" s="48">
        <v>1536.3589484773431</v>
      </c>
      <c r="D214" s="48">
        <v>1603.5870105728757</v>
      </c>
      <c r="E214" s="49">
        <f t="shared" si="6"/>
        <v>8.5767616684707662</v>
      </c>
      <c r="F214" s="49">
        <f t="shared" si="7"/>
        <v>8.2171933617777917</v>
      </c>
      <c r="H214" s="53"/>
    </row>
    <row r="215" spans="1:8" x14ac:dyDescent="0.2">
      <c r="A215" s="39">
        <v>1898</v>
      </c>
      <c r="B215" s="40">
        <v>121.895471</v>
      </c>
      <c r="C215" s="48">
        <v>1621.5442248633353</v>
      </c>
      <c r="D215" s="48">
        <v>1692.4998280105071</v>
      </c>
      <c r="E215" s="49">
        <f t="shared" si="6"/>
        <v>7.9340489487048806</v>
      </c>
      <c r="F215" s="49">
        <f t="shared" si="7"/>
        <v>7.6014254416075175</v>
      </c>
      <c r="H215" s="53"/>
    </row>
    <row r="216" spans="1:8" x14ac:dyDescent="0.2">
      <c r="A216" s="39">
        <v>1899</v>
      </c>
      <c r="B216" s="40">
        <v>120.392937</v>
      </c>
      <c r="C216" s="48">
        <v>1720.348272406718</v>
      </c>
      <c r="D216" s="48">
        <v>1795.6273473897652</v>
      </c>
      <c r="E216" s="49">
        <f t="shared" si="6"/>
        <v>7.4245854756225835</v>
      </c>
      <c r="F216" s="49">
        <f t="shared" si="7"/>
        <v>7.1133204865089414</v>
      </c>
      <c r="H216" s="53"/>
    </row>
    <row r="217" spans="1:8" x14ac:dyDescent="0.2">
      <c r="A217" s="39">
        <v>1900</v>
      </c>
      <c r="B217" s="40">
        <v>125.031544</v>
      </c>
      <c r="C217" s="48">
        <v>1792.9777094321237</v>
      </c>
      <c r="D217" s="48">
        <v>1871.4349064986507</v>
      </c>
      <c r="E217" s="49">
        <f t="shared" si="6"/>
        <v>7.2678042001974656</v>
      </c>
      <c r="F217" s="49">
        <f t="shared" si="7"/>
        <v>6.9631120389068242</v>
      </c>
      <c r="H217" s="53"/>
    </row>
    <row r="218" spans="1:8" x14ac:dyDescent="0.2">
      <c r="A218" s="39">
        <v>1901</v>
      </c>
      <c r="B218" s="40">
        <v>124.46528000000001</v>
      </c>
      <c r="C218" s="48">
        <v>1799.7641283006246</v>
      </c>
      <c r="D218" s="48">
        <v>1878.5182857809598</v>
      </c>
      <c r="E218" s="49">
        <f t="shared" si="6"/>
        <v>6.9418197083677606</v>
      </c>
      <c r="F218" s="49">
        <f t="shared" si="7"/>
        <v>6.6507939746014211</v>
      </c>
      <c r="H218" s="53"/>
    </row>
    <row r="219" spans="1:8" x14ac:dyDescent="0.2">
      <c r="A219" s="39">
        <v>1902</v>
      </c>
      <c r="B219" s="40">
        <v>131.699522</v>
      </c>
      <c r="C219" s="48">
        <v>1812.6287706525061</v>
      </c>
      <c r="D219" s="48">
        <v>1891.9458597158066</v>
      </c>
      <c r="E219" s="49">
        <f t="shared" si="6"/>
        <v>7.317599008062988</v>
      </c>
      <c r="F219" s="49">
        <f t="shared" si="7"/>
        <v>7.0108192715967261</v>
      </c>
      <c r="H219" s="53"/>
    </row>
    <row r="220" spans="1:8" x14ac:dyDescent="0.2">
      <c r="A220" s="39">
        <v>1903</v>
      </c>
      <c r="B220" s="40">
        <v>125.498667</v>
      </c>
      <c r="C220" s="48">
        <v>1788.5630939495343</v>
      </c>
      <c r="D220" s="48">
        <v>1866.8271160785994</v>
      </c>
      <c r="E220" s="49">
        <f t="shared" si="6"/>
        <v>6.9235724949253274</v>
      </c>
      <c r="F220" s="49">
        <f t="shared" si="7"/>
        <v>6.6333117491454772</v>
      </c>
      <c r="H220" s="53"/>
    </row>
    <row r="221" spans="1:8" x14ac:dyDescent="0.2">
      <c r="A221" s="39">
        <v>1904</v>
      </c>
      <c r="B221" s="40">
        <v>124.03129199999999</v>
      </c>
      <c r="C221" s="48">
        <v>1788.5196883829201</v>
      </c>
      <c r="D221" s="48">
        <v>1866.781811169302</v>
      </c>
      <c r="E221" s="49">
        <f t="shared" si="6"/>
        <v>6.934689216141213</v>
      </c>
      <c r="F221" s="49">
        <f t="shared" si="7"/>
        <v>6.6439624179306103</v>
      </c>
      <c r="H221" s="53"/>
    </row>
    <row r="222" spans="1:8" x14ac:dyDescent="0.2">
      <c r="A222" s="39">
        <v>1905</v>
      </c>
      <c r="B222" s="40">
        <v>128.52530999999999</v>
      </c>
      <c r="C222" s="48">
        <v>1853.749127656813</v>
      </c>
      <c r="D222" s="48">
        <v>1934.8655631012548</v>
      </c>
      <c r="E222" s="49">
        <f t="shared" si="6"/>
        <v>7.186127770066955</v>
      </c>
      <c r="F222" s="49">
        <f t="shared" si="7"/>
        <v>6.8848597747743847</v>
      </c>
      <c r="H222" s="53"/>
    </row>
    <row r="223" spans="1:8" x14ac:dyDescent="0.2">
      <c r="A223" s="39">
        <v>1906</v>
      </c>
      <c r="B223" s="40">
        <v>135.807221</v>
      </c>
      <c r="C223" s="48">
        <v>1933.0756411885661</v>
      </c>
      <c r="D223" s="48">
        <v>2017.6632496833033</v>
      </c>
      <c r="E223" s="49">
        <f t="shared" si="6"/>
        <v>7.3260841488116482</v>
      </c>
      <c r="F223" s="49">
        <f t="shared" si="7"/>
        <v>7.0189486851130116</v>
      </c>
      <c r="H223" s="53"/>
    </row>
    <row r="224" spans="1:8" x14ac:dyDescent="0.2">
      <c r="A224" s="39">
        <v>1907</v>
      </c>
      <c r="B224" s="40">
        <v>129.75349299999999</v>
      </c>
      <c r="C224" s="48">
        <v>2009.8439487134392</v>
      </c>
      <c r="D224" s="48">
        <v>2097.7907881680808</v>
      </c>
      <c r="E224" s="49">
        <f t="shared" si="6"/>
        <v>6.712282242624509</v>
      </c>
      <c r="F224" s="49">
        <f t="shared" si="7"/>
        <v>6.4308795345490077</v>
      </c>
      <c r="H224" s="53"/>
    </row>
    <row r="225" spans="1:8" x14ac:dyDescent="0.2">
      <c r="A225" s="39">
        <v>1908</v>
      </c>
      <c r="B225" s="40">
        <v>135.533128</v>
      </c>
      <c r="C225" s="48">
        <v>1912.3706941164503</v>
      </c>
      <c r="D225" s="48">
        <v>1996.0522946311978</v>
      </c>
      <c r="E225" s="49">
        <f t="shared" si="6"/>
        <v>6.7434652370279187</v>
      </c>
      <c r="F225" s="49">
        <f t="shared" si="7"/>
        <v>6.4607552270908677</v>
      </c>
      <c r="H225" s="53"/>
    </row>
    <row r="226" spans="1:8" x14ac:dyDescent="0.2">
      <c r="A226" s="39">
        <v>1909</v>
      </c>
      <c r="B226" s="40">
        <v>130.27633</v>
      </c>
      <c r="C226" s="48">
        <v>1951.3252807881247</v>
      </c>
      <c r="D226" s="48">
        <v>2036.7114578110277</v>
      </c>
      <c r="E226" s="49">
        <f t="shared" si="6"/>
        <v>6.8122948338836578</v>
      </c>
      <c r="F226" s="49">
        <f t="shared" si="7"/>
        <v>6.5266992428207198</v>
      </c>
      <c r="H226" s="53"/>
    </row>
    <row r="227" spans="1:8" x14ac:dyDescent="0.2">
      <c r="A227" s="39">
        <v>1910</v>
      </c>
      <c r="B227" s="40">
        <v>124.67013799999999</v>
      </c>
      <c r="C227" s="48">
        <v>2034.9298894685171</v>
      </c>
      <c r="D227" s="48">
        <v>2123.9744406164309</v>
      </c>
      <c r="E227" s="49">
        <f t="shared" si="6"/>
        <v>6.3889982478803695</v>
      </c>
      <c r="F227" s="49">
        <f t="shared" si="7"/>
        <v>6.1211487529014166</v>
      </c>
      <c r="H227" s="53"/>
    </row>
    <row r="228" spans="1:8" x14ac:dyDescent="0.2">
      <c r="A228" s="39">
        <v>1911</v>
      </c>
      <c r="B228" s="40">
        <v>130.621083</v>
      </c>
      <c r="C228" s="48">
        <v>2117.9325841365617</v>
      </c>
      <c r="D228" s="48">
        <v>2210.6091708297954</v>
      </c>
      <c r="E228" s="49">
        <f t="shared" si="6"/>
        <v>6.4189475851728535</v>
      </c>
      <c r="F228" s="49">
        <f t="shared" si="7"/>
        <v>6.1498425076193701</v>
      </c>
      <c r="H228" s="53"/>
    </row>
    <row r="229" spans="1:8" x14ac:dyDescent="0.2">
      <c r="A229" s="39">
        <v>1912</v>
      </c>
      <c r="B229" s="40">
        <v>141.68860799999999</v>
      </c>
      <c r="C229" s="48">
        <v>2211.8592784110324</v>
      </c>
      <c r="D229" s="48">
        <v>2308.645913502377</v>
      </c>
      <c r="E229" s="49">
        <f t="shared" si="6"/>
        <v>6.6899489181693461</v>
      </c>
      <c r="F229" s="49">
        <f t="shared" si="7"/>
        <v>6.4094825023644679</v>
      </c>
      <c r="H229" s="53"/>
    </row>
    <row r="230" spans="1:8" x14ac:dyDescent="0.2">
      <c r="A230" s="39">
        <v>1913</v>
      </c>
      <c r="B230" s="40">
        <v>138.45383899999999</v>
      </c>
      <c r="C230" s="48">
        <v>2301.5048508641039</v>
      </c>
      <c r="D230" s="48">
        <v>2402.2142008375654</v>
      </c>
      <c r="E230" s="49">
        <f t="shared" si="6"/>
        <v>6.2596133647102183</v>
      </c>
      <c r="F230" s="49">
        <f t="shared" si="7"/>
        <v>5.9971881435016536</v>
      </c>
      <c r="H230" s="53"/>
    </row>
    <row r="231" spans="1:8" x14ac:dyDescent="0.2">
      <c r="A231" s="39">
        <v>1914</v>
      </c>
      <c r="B231" s="40">
        <v>141.970235</v>
      </c>
      <c r="C231" s="48">
        <v>2330.7583109648886</v>
      </c>
      <c r="D231" s="48">
        <v>2432.7477351255143</v>
      </c>
      <c r="E231" s="49">
        <f t="shared" si="6"/>
        <v>6.1685829142048965</v>
      </c>
      <c r="F231" s="49">
        <f t="shared" si="7"/>
        <v>5.9099740127462441</v>
      </c>
      <c r="H231" s="53"/>
    </row>
    <row r="232" spans="1:8" x14ac:dyDescent="0.2">
      <c r="A232" s="39">
        <v>1915</v>
      </c>
      <c r="B232" s="40">
        <v>258.73417799999999</v>
      </c>
      <c r="C232" s="48">
        <v>2804.7675400209532</v>
      </c>
      <c r="D232" s="48">
        <v>2927.4986807683308</v>
      </c>
      <c r="E232" s="49">
        <f t="shared" si="6"/>
        <v>11.10085832506971</v>
      </c>
      <c r="F232" s="49">
        <f t="shared" si="7"/>
        <v>10.635470923032262</v>
      </c>
      <c r="H232" s="53"/>
    </row>
    <row r="233" spans="1:8" x14ac:dyDescent="0.2">
      <c r="A233" s="39">
        <v>1916</v>
      </c>
      <c r="B233" s="40">
        <v>239.77151000000001</v>
      </c>
      <c r="C233" s="48">
        <v>3269.8204154868063</v>
      </c>
      <c r="D233" s="48">
        <v>3412.9013603086232</v>
      </c>
      <c r="E233" s="49">
        <f t="shared" si="6"/>
        <v>8.5487123827099332</v>
      </c>
      <c r="F233" s="49">
        <f t="shared" si="7"/>
        <v>8.1903200016838689</v>
      </c>
      <c r="H233" s="53"/>
    </row>
    <row r="234" spans="1:8" x14ac:dyDescent="0.2">
      <c r="A234" s="39">
        <v>1917</v>
      </c>
      <c r="B234" s="40">
        <v>305.15824600000002</v>
      </c>
      <c r="C234" s="48">
        <v>4073.19007161234</v>
      </c>
      <c r="D234" s="48">
        <v>4251.4249010007825</v>
      </c>
      <c r="E234" s="49">
        <f t="shared" si="6"/>
        <v>9.3325689861951791</v>
      </c>
      <c r="F234" s="49">
        <f t="shared" si="7"/>
        <v>8.9413145527418667</v>
      </c>
      <c r="H234" s="53"/>
    </row>
    <row r="235" spans="1:8" x14ac:dyDescent="0.2">
      <c r="A235" s="39">
        <v>1918</v>
      </c>
      <c r="B235" s="40">
        <v>262.280396</v>
      </c>
      <c r="C235" s="48">
        <v>4859.6111575020968</v>
      </c>
      <c r="D235" s="48">
        <v>5072.2582351791516</v>
      </c>
      <c r="E235" s="49">
        <f t="shared" si="6"/>
        <v>6.4391887289506817</v>
      </c>
      <c r="F235" s="49">
        <f t="shared" si="7"/>
        <v>6.1692350707702586</v>
      </c>
      <c r="H235" s="53"/>
    </row>
    <row r="236" spans="1:8" x14ac:dyDescent="0.2">
      <c r="A236" s="39">
        <v>1919</v>
      </c>
      <c r="B236" s="40">
        <v>261.969922</v>
      </c>
      <c r="C236" s="48">
        <v>5219.5277286130167</v>
      </c>
      <c r="D236" s="48">
        <v>5447.924051357988</v>
      </c>
      <c r="E236" s="49">
        <f t="shared" si="6"/>
        <v>5.390758921021491</v>
      </c>
      <c r="F236" s="49">
        <f t="shared" si="7"/>
        <v>5.1647591635434003</v>
      </c>
      <c r="H236" s="53"/>
    </row>
    <row r="237" spans="1:8" x14ac:dyDescent="0.2">
      <c r="A237" s="39">
        <v>1920</v>
      </c>
      <c r="B237" s="40">
        <v>336.390198</v>
      </c>
      <c r="C237" s="48">
        <v>5769.9908280040354</v>
      </c>
      <c r="D237" s="48">
        <v>6022.4743391393476</v>
      </c>
      <c r="E237" s="49">
        <f t="shared" si="6"/>
        <v>6.4448397535266828</v>
      </c>
      <c r="F237" s="49">
        <f t="shared" si="7"/>
        <v>6.1746491843282767</v>
      </c>
      <c r="H237" s="53"/>
    </row>
    <row r="238" spans="1:8" x14ac:dyDescent="0.2">
      <c r="A238" s="39">
        <v>1921</v>
      </c>
      <c r="B238" s="40">
        <v>290.290819</v>
      </c>
      <c r="C238" s="48">
        <v>4738.3480309660017</v>
      </c>
      <c r="D238" s="48">
        <v>4738.3480309660017</v>
      </c>
      <c r="E238" s="49">
        <f t="shared" si="6"/>
        <v>5.0310447217888887</v>
      </c>
      <c r="F238" s="49">
        <f t="shared" si="7"/>
        <v>4.8201254609494031</v>
      </c>
      <c r="H238" s="53"/>
    </row>
    <row r="239" spans="1:8" x14ac:dyDescent="0.2">
      <c r="A239" s="39">
        <v>1922</v>
      </c>
      <c r="B239" s="40">
        <v>301.22979800000002</v>
      </c>
      <c r="C239" s="48">
        <v>4304.8437394816538</v>
      </c>
      <c r="D239" s="48">
        <v>4304.8437394816538</v>
      </c>
      <c r="E239" s="49">
        <f t="shared" si="6"/>
        <v>6.3572746457500848</v>
      </c>
      <c r="F239" s="49">
        <f t="shared" si="7"/>
        <v>6.3572746457500848</v>
      </c>
      <c r="H239" s="53"/>
    </row>
    <row r="240" spans="1:8" x14ac:dyDescent="0.2">
      <c r="A240" s="39">
        <v>1923</v>
      </c>
      <c r="B240" s="40">
        <v>295.13009799999998</v>
      </c>
      <c r="C240" s="48">
        <v>4108.0620161561746</v>
      </c>
      <c r="D240" s="48">
        <v>4108.0620161561746</v>
      </c>
      <c r="E240" s="49">
        <f t="shared" si="6"/>
        <v>6.8557679641941327</v>
      </c>
      <c r="F240" s="49">
        <f t="shared" si="7"/>
        <v>6.8557679641941327</v>
      </c>
      <c r="H240" s="53"/>
    </row>
    <row r="241" spans="1:8" x14ac:dyDescent="0.2">
      <c r="A241" s="39">
        <v>1924</v>
      </c>
      <c r="B241" s="40">
        <v>287.71851099999998</v>
      </c>
      <c r="C241" s="48">
        <v>4216.1945472904736</v>
      </c>
      <c r="D241" s="48">
        <v>4216.1945472904736</v>
      </c>
      <c r="E241" s="49">
        <f t="shared" si="6"/>
        <v>7.0037528612874249</v>
      </c>
      <c r="F241" s="49">
        <f t="shared" si="7"/>
        <v>7.0037528612874249</v>
      </c>
      <c r="H241" s="53"/>
    </row>
    <row r="242" spans="1:8" x14ac:dyDescent="0.2">
      <c r="A242" s="39">
        <v>1925</v>
      </c>
      <c r="B242" s="40">
        <v>286.37157300000001</v>
      </c>
      <c r="C242" s="48">
        <v>4353.5520868394469</v>
      </c>
      <c r="D242" s="48">
        <v>4353.5520868394469</v>
      </c>
      <c r="E242" s="49">
        <f t="shared" si="6"/>
        <v>6.7921811905960547</v>
      </c>
      <c r="F242" s="49">
        <f t="shared" si="7"/>
        <v>6.7921811905960547</v>
      </c>
      <c r="H242" s="53"/>
    </row>
    <row r="243" spans="1:8" x14ac:dyDescent="0.2">
      <c r="A243" s="39">
        <v>1926</v>
      </c>
      <c r="B243" s="40">
        <v>303.34069099999999</v>
      </c>
      <c r="C243" s="48">
        <v>4199.6337091888245</v>
      </c>
      <c r="D243" s="48">
        <v>4199.6337091888245</v>
      </c>
      <c r="E243" s="49">
        <f t="shared" si="6"/>
        <v>6.9676596248149307</v>
      </c>
      <c r="F243" s="49">
        <f t="shared" si="7"/>
        <v>6.9676596248149307</v>
      </c>
      <c r="H243" s="53"/>
    </row>
    <row r="244" spans="1:8" x14ac:dyDescent="0.2">
      <c r="A244" s="39">
        <v>1927</v>
      </c>
      <c r="B244" s="40">
        <v>303.090959</v>
      </c>
      <c r="C244" s="48">
        <v>4441.227112083473</v>
      </c>
      <c r="D244" s="48">
        <v>4441.227112083473</v>
      </c>
      <c r="E244" s="49">
        <f t="shared" si="6"/>
        <v>7.2170808215210558</v>
      </c>
      <c r="F244" s="49">
        <f t="shared" si="7"/>
        <v>7.2170808215210558</v>
      </c>
      <c r="H244" s="53"/>
    </row>
    <row r="245" spans="1:8" x14ac:dyDescent="0.2">
      <c r="A245" s="39">
        <v>1928</v>
      </c>
      <c r="B245" s="40">
        <v>303.07093800000001</v>
      </c>
      <c r="C245" s="48">
        <v>4441.227112083473</v>
      </c>
      <c r="D245" s="48">
        <v>4441.227112083473</v>
      </c>
      <c r="E245" s="49">
        <f t="shared" si="6"/>
        <v>6.8240360231842114</v>
      </c>
      <c r="F245" s="49">
        <f t="shared" si="7"/>
        <v>6.8240360231842114</v>
      </c>
      <c r="H245" s="53"/>
    </row>
    <row r="246" spans="1:8" x14ac:dyDescent="0.2">
      <c r="A246" s="39">
        <v>1929</v>
      </c>
      <c r="B246" s="40">
        <v>536.82365600000003</v>
      </c>
      <c r="C246" s="48">
        <v>4530.85047122181</v>
      </c>
      <c r="D246" s="48">
        <v>4530.85047122181</v>
      </c>
      <c r="E246" s="49">
        <f t="shared" si="6"/>
        <v>12.087282240969767</v>
      </c>
      <c r="F246" s="49">
        <f t="shared" si="7"/>
        <v>12.087282240969767</v>
      </c>
      <c r="H246" s="53"/>
    </row>
    <row r="247" spans="1:8" x14ac:dyDescent="0.2">
      <c r="A247" s="39">
        <v>1930</v>
      </c>
      <c r="B247" s="40">
        <v>528.52067599999998</v>
      </c>
      <c r="C247" s="48">
        <v>4456.8137832379662</v>
      </c>
      <c r="D247" s="48">
        <v>4456.8137832379662</v>
      </c>
      <c r="E247" s="49">
        <f t="shared" si="6"/>
        <v>11.664933092737369</v>
      </c>
      <c r="F247" s="49">
        <f t="shared" si="7"/>
        <v>11.664933092737369</v>
      </c>
      <c r="H247" s="53"/>
    </row>
    <row r="248" spans="1:8" x14ac:dyDescent="0.2">
      <c r="A248" s="39">
        <v>1931</v>
      </c>
      <c r="B248" s="40">
        <v>527.64583900000002</v>
      </c>
      <c r="C248" s="48">
        <v>4168.4603668798372</v>
      </c>
      <c r="D248" s="48">
        <v>4168.4603668798372</v>
      </c>
      <c r="E248" s="49">
        <f t="shared" si="6"/>
        <v>11.839082013802573</v>
      </c>
      <c r="F248" s="49">
        <f t="shared" si="7"/>
        <v>11.839082013802573</v>
      </c>
      <c r="H248" s="53"/>
    </row>
    <row r="249" spans="1:8" x14ac:dyDescent="0.2">
      <c r="A249" s="39">
        <v>1932</v>
      </c>
      <c r="B249" s="40">
        <v>528.20584299999996</v>
      </c>
      <c r="C249" s="48">
        <v>4077.8628407943434</v>
      </c>
      <c r="D249" s="48">
        <v>4077.8628407943434</v>
      </c>
      <c r="E249" s="49">
        <f t="shared" si="6"/>
        <v>12.671485308984019</v>
      </c>
      <c r="F249" s="49">
        <f t="shared" si="7"/>
        <v>12.671485308984019</v>
      </c>
      <c r="H249" s="53"/>
    </row>
    <row r="250" spans="1:8" x14ac:dyDescent="0.2">
      <c r="A250" s="39">
        <v>1933</v>
      </c>
      <c r="B250" s="40">
        <v>594.93470500000001</v>
      </c>
      <c r="C250" s="48">
        <v>4150.9253618310313</v>
      </c>
      <c r="D250" s="48">
        <v>4150.9253618310313</v>
      </c>
      <c r="E250" s="49">
        <f t="shared" si="6"/>
        <v>14.589375077757895</v>
      </c>
      <c r="F250" s="49">
        <f t="shared" si="7"/>
        <v>14.589375077757895</v>
      </c>
      <c r="H250" s="53"/>
    </row>
    <row r="251" spans="1:8" x14ac:dyDescent="0.2">
      <c r="A251" s="39">
        <v>1934</v>
      </c>
      <c r="B251" s="40">
        <v>629.25632900000005</v>
      </c>
      <c r="C251" s="48">
        <v>4362.3195893638485</v>
      </c>
      <c r="D251" s="48">
        <v>4362.3195893638485</v>
      </c>
      <c r="E251" s="49">
        <f t="shared" si="6"/>
        <v>15.159422879201717</v>
      </c>
      <c r="F251" s="49">
        <f t="shared" si="7"/>
        <v>15.159422879201717</v>
      </c>
      <c r="H251" s="53"/>
    </row>
    <row r="252" spans="1:8" x14ac:dyDescent="0.2">
      <c r="A252" s="39">
        <v>1935</v>
      </c>
      <c r="B252" s="40">
        <v>626.32667000000004</v>
      </c>
      <c r="C252" s="48">
        <v>4558.1271457421726</v>
      </c>
      <c r="D252" s="48">
        <v>4558.1271457421726</v>
      </c>
      <c r="E252" s="49">
        <f t="shared" si="6"/>
        <v>14.357652096996782</v>
      </c>
      <c r="F252" s="49">
        <f t="shared" si="7"/>
        <v>14.357652096996782</v>
      </c>
      <c r="H252" s="53"/>
    </row>
    <row r="253" spans="1:8" x14ac:dyDescent="0.2">
      <c r="A253" s="39">
        <v>1936</v>
      </c>
      <c r="B253" s="40">
        <v>629.31887800000004</v>
      </c>
      <c r="C253" s="48">
        <v>4816.2813867384702</v>
      </c>
      <c r="D253" s="48">
        <v>4816.2813867384702</v>
      </c>
      <c r="E253" s="49">
        <f t="shared" si="6"/>
        <v>13.806523115263644</v>
      </c>
      <c r="F253" s="49">
        <f t="shared" si="7"/>
        <v>13.806523115263644</v>
      </c>
      <c r="H253" s="53"/>
    </row>
    <row r="254" spans="1:8" x14ac:dyDescent="0.2">
      <c r="A254" s="39">
        <v>1937</v>
      </c>
      <c r="B254" s="40">
        <v>683.158232</v>
      </c>
      <c r="C254" s="48">
        <v>5151.3948165600796</v>
      </c>
      <c r="D254" s="48">
        <v>5151.3948165600796</v>
      </c>
      <c r="E254" s="49">
        <f t="shared" si="6"/>
        <v>14.184350480041758</v>
      </c>
      <c r="F254" s="49">
        <f t="shared" si="7"/>
        <v>14.184350480041758</v>
      </c>
      <c r="H254" s="53"/>
    </row>
    <row r="255" spans="1:8" x14ac:dyDescent="0.2">
      <c r="A255" s="39">
        <v>1938</v>
      </c>
      <c r="B255" s="40">
        <v>702.49212599999998</v>
      </c>
      <c r="C255" s="48">
        <v>5313.1065297879495</v>
      </c>
      <c r="D255" s="48">
        <v>5313.1065297879495</v>
      </c>
      <c r="E255" s="49">
        <f t="shared" si="6"/>
        <v>13.636930404590878</v>
      </c>
      <c r="F255" s="49">
        <f t="shared" si="7"/>
        <v>13.636930404590878</v>
      </c>
      <c r="H255" s="53"/>
    </row>
    <row r="256" spans="1:8" x14ac:dyDescent="0.2">
      <c r="A256" s="39">
        <v>1939</v>
      </c>
      <c r="B256" s="40">
        <v>699.22007699999995</v>
      </c>
      <c r="C256" s="48">
        <v>5715.4374789633112</v>
      </c>
      <c r="D256" s="48">
        <v>5715.4374789633112</v>
      </c>
      <c r="E256" s="49">
        <f t="shared" si="6"/>
        <v>13.160287170600103</v>
      </c>
      <c r="F256" s="49">
        <f t="shared" si="7"/>
        <v>13.160287170600103</v>
      </c>
      <c r="H256" s="53"/>
    </row>
    <row r="257" spans="1:8" x14ac:dyDescent="0.2">
      <c r="A257" s="39">
        <v>1940</v>
      </c>
      <c r="B257" s="40">
        <v>782.38254600000005</v>
      </c>
      <c r="C257" s="48">
        <v>6937.0428306967342</v>
      </c>
      <c r="D257" s="48">
        <v>6937.0428306967342</v>
      </c>
      <c r="E257" s="49">
        <f t="shared" si="6"/>
        <v>13.68893542934725</v>
      </c>
      <c r="F257" s="49">
        <f t="shared" si="7"/>
        <v>13.68893542934725</v>
      </c>
      <c r="H257" s="53"/>
    </row>
    <row r="258" spans="1:8" x14ac:dyDescent="0.2">
      <c r="A258" s="39">
        <v>1941</v>
      </c>
      <c r="B258" s="40">
        <v>837.68734400000005</v>
      </c>
      <c r="C258" s="48">
        <v>8357.3782396499482</v>
      </c>
      <c r="D258" s="48">
        <v>8357.3782396499482</v>
      </c>
      <c r="E258" s="49">
        <f t="shared" si="6"/>
        <v>12.075568285281372</v>
      </c>
      <c r="F258" s="49">
        <f t="shared" si="7"/>
        <v>12.075568285281372</v>
      </c>
      <c r="H258" s="53"/>
    </row>
    <row r="259" spans="1:8" x14ac:dyDescent="0.2">
      <c r="A259" s="39">
        <v>1942</v>
      </c>
      <c r="B259" s="40">
        <v>998.25176699999997</v>
      </c>
      <c r="C259" s="48">
        <v>9157.1693032648927</v>
      </c>
      <c r="D259" s="48">
        <v>9157.1693032648927</v>
      </c>
      <c r="E259" s="49">
        <f t="shared" si="6"/>
        <v>11.94455651491265</v>
      </c>
      <c r="F259" s="49">
        <f t="shared" si="7"/>
        <v>11.94455651491265</v>
      </c>
      <c r="H259" s="53"/>
    </row>
    <row r="260" spans="1:8" x14ac:dyDescent="0.2">
      <c r="A260" s="39">
        <v>1943</v>
      </c>
      <c r="B260" s="40">
        <v>1207.458582</v>
      </c>
      <c r="C260" s="48">
        <v>9746.540306294175</v>
      </c>
      <c r="D260" s="48">
        <v>9746.540306294175</v>
      </c>
      <c r="E260" s="49">
        <f t="shared" si="6"/>
        <v>13.185937073037334</v>
      </c>
      <c r="F260" s="49">
        <f t="shared" si="7"/>
        <v>13.185937073037334</v>
      </c>
      <c r="H260" s="53"/>
    </row>
    <row r="261" spans="1:8" x14ac:dyDescent="0.2">
      <c r="A261" s="39">
        <v>1944</v>
      </c>
      <c r="B261" s="40">
        <v>1381.236193</v>
      </c>
      <c r="C261" s="48">
        <v>9831.2928306967333</v>
      </c>
      <c r="D261" s="48">
        <v>9831.2928306967333</v>
      </c>
      <c r="E261" s="49">
        <f t="shared" si="6"/>
        <v>14.171553695910102</v>
      </c>
      <c r="F261" s="49">
        <f t="shared" si="7"/>
        <v>14.171553695910102</v>
      </c>
      <c r="H261" s="53"/>
    </row>
    <row r="262" spans="1:8" x14ac:dyDescent="0.2">
      <c r="A262" s="39">
        <v>1945</v>
      </c>
      <c r="B262" s="40">
        <v>1554.6466350000001</v>
      </c>
      <c r="C262" s="48">
        <v>9568.267754964656</v>
      </c>
      <c r="D262" s="48">
        <v>9568.267754964656</v>
      </c>
      <c r="E262" s="49">
        <f t="shared" si="6"/>
        <v>15.813247166698662</v>
      </c>
      <c r="F262" s="49">
        <f t="shared" si="7"/>
        <v>15.813247166698662</v>
      </c>
      <c r="H262" s="53"/>
    </row>
    <row r="263" spans="1:8" x14ac:dyDescent="0.2">
      <c r="A263" s="39">
        <v>1946</v>
      </c>
      <c r="B263" s="40">
        <v>1722.457302</v>
      </c>
      <c r="C263" s="48">
        <v>9626.7177717940067</v>
      </c>
      <c r="D263" s="48">
        <v>9626.7177717940067</v>
      </c>
      <c r="E263" s="49">
        <f t="shared" si="6"/>
        <v>18.001767363860342</v>
      </c>
      <c r="F263" s="49">
        <f t="shared" si="7"/>
        <v>18.001767363860342</v>
      </c>
      <c r="H263" s="53"/>
    </row>
    <row r="264" spans="1:8" x14ac:dyDescent="0.2">
      <c r="A264" s="39">
        <v>1947</v>
      </c>
      <c r="B264" s="40">
        <v>1836.457071</v>
      </c>
      <c r="C264" s="48">
        <v>10403.128828677212</v>
      </c>
      <c r="D264" s="48">
        <v>10403.128828677212</v>
      </c>
      <c r="E264" s="49">
        <f t="shared" si="6"/>
        <v>19.076668855721145</v>
      </c>
      <c r="F264" s="49">
        <f t="shared" si="7"/>
        <v>19.076668855721145</v>
      </c>
      <c r="H264" s="53"/>
    </row>
    <row r="265" spans="1:8" x14ac:dyDescent="0.2">
      <c r="A265" s="39">
        <v>1948</v>
      </c>
      <c r="B265" s="40">
        <v>1764.6870180000001</v>
      </c>
      <c r="C265" s="47">
        <v>11577</v>
      </c>
      <c r="D265" s="48">
        <v>11577</v>
      </c>
      <c r="E265" s="49">
        <f t="shared" si="6"/>
        <v>16.963041091401973</v>
      </c>
      <c r="F265" s="49">
        <f t="shared" si="7"/>
        <v>16.963041091401973</v>
      </c>
      <c r="H265" s="53"/>
    </row>
    <row r="266" spans="1:8" x14ac:dyDescent="0.2">
      <c r="A266" s="39">
        <v>1949</v>
      </c>
      <c r="B266" s="40">
        <v>1733.446551</v>
      </c>
      <c r="C266" s="47">
        <v>12331</v>
      </c>
      <c r="D266" s="48">
        <v>12331</v>
      </c>
      <c r="E266" s="49">
        <f t="shared" si="6"/>
        <v>14.9731929774553</v>
      </c>
      <c r="F266" s="49">
        <f t="shared" si="7"/>
        <v>14.9731929774553</v>
      </c>
      <c r="H266" s="53"/>
    </row>
    <row r="267" spans="1:8" x14ac:dyDescent="0.2">
      <c r="A267" s="39">
        <v>1950</v>
      </c>
      <c r="B267" s="40">
        <v>1867.4222930000001</v>
      </c>
      <c r="C267" s="47">
        <v>12898</v>
      </c>
      <c r="D267" s="48">
        <v>12898</v>
      </c>
      <c r="E267" s="49">
        <f t="shared" si="6"/>
        <v>15.144126940231937</v>
      </c>
      <c r="F267" s="49">
        <f t="shared" si="7"/>
        <v>15.144126940231937</v>
      </c>
      <c r="H267" s="53"/>
    </row>
    <row r="268" spans="1:8" x14ac:dyDescent="0.2">
      <c r="A268" s="39">
        <v>1951</v>
      </c>
      <c r="B268" s="40">
        <v>1774.218971</v>
      </c>
      <c r="C268" s="47">
        <v>14477</v>
      </c>
      <c r="D268" s="48">
        <v>14477</v>
      </c>
      <c r="E268" s="49">
        <f t="shared" si="6"/>
        <v>13.75576811133509</v>
      </c>
      <c r="F268" s="49">
        <f t="shared" si="7"/>
        <v>13.75576811133509</v>
      </c>
      <c r="H268" s="53"/>
    </row>
    <row r="269" spans="1:8" x14ac:dyDescent="0.2">
      <c r="A269" s="39">
        <v>1952</v>
      </c>
      <c r="B269" s="40">
        <v>1797.082905</v>
      </c>
      <c r="C269" s="47">
        <v>15715</v>
      </c>
      <c r="D269" s="48">
        <v>15715</v>
      </c>
      <c r="E269" s="49">
        <f t="shared" si="6"/>
        <v>12.413365372660081</v>
      </c>
      <c r="F269" s="49">
        <f t="shared" si="7"/>
        <v>12.413365372660081</v>
      </c>
      <c r="H269" s="53"/>
    </row>
    <row r="270" spans="1:8" x14ac:dyDescent="0.2">
      <c r="A270" s="39">
        <v>1953</v>
      </c>
      <c r="B270" s="40">
        <v>1934.660523</v>
      </c>
      <c r="C270" s="47">
        <v>16843</v>
      </c>
      <c r="D270" s="48">
        <v>16843</v>
      </c>
      <c r="E270" s="49">
        <f t="shared" si="6"/>
        <v>12.310916468342349</v>
      </c>
      <c r="F270" s="49">
        <f t="shared" si="7"/>
        <v>12.310916468342349</v>
      </c>
      <c r="H270" s="53"/>
    </row>
    <row r="271" spans="1:8" x14ac:dyDescent="0.2">
      <c r="A271" s="39">
        <v>1954</v>
      </c>
      <c r="B271" s="40">
        <v>1959.3847720000001</v>
      </c>
      <c r="C271" s="47">
        <v>17756</v>
      </c>
      <c r="D271" s="48">
        <v>17756</v>
      </c>
      <c r="E271" s="49">
        <f t="shared" si="6"/>
        <v>11.633229068455739</v>
      </c>
      <c r="F271" s="49">
        <f t="shared" si="7"/>
        <v>11.633229068455739</v>
      </c>
      <c r="H271" s="53"/>
    </row>
    <row r="272" spans="1:8" x14ac:dyDescent="0.2">
      <c r="A272" s="39">
        <v>1955</v>
      </c>
      <c r="B272" s="40">
        <v>2094.6303499999999</v>
      </c>
      <c r="C272" s="47">
        <v>19292</v>
      </c>
      <c r="D272" s="48">
        <v>19292</v>
      </c>
      <c r="E272" s="49">
        <f t="shared" si="6"/>
        <v>11.796746733498535</v>
      </c>
      <c r="F272" s="49">
        <f t="shared" si="7"/>
        <v>11.796746733498535</v>
      </c>
      <c r="H272" s="53"/>
    </row>
    <row r="273" spans="1:8" x14ac:dyDescent="0.2">
      <c r="A273" s="39">
        <v>1956</v>
      </c>
      <c r="B273" s="40">
        <v>2186.529884</v>
      </c>
      <c r="C273" s="47">
        <v>20933</v>
      </c>
      <c r="D273" s="48">
        <v>20933</v>
      </c>
      <c r="E273" s="49">
        <f t="shared" si="6"/>
        <v>11.333868359941945</v>
      </c>
      <c r="F273" s="49">
        <f t="shared" si="7"/>
        <v>11.333868359941945</v>
      </c>
      <c r="H273" s="53"/>
    </row>
    <row r="274" spans="1:8" x14ac:dyDescent="0.2">
      <c r="A274" s="39">
        <v>1957</v>
      </c>
      <c r="B274" s="40">
        <v>2256.2256219999999</v>
      </c>
      <c r="C274" s="47">
        <v>22180</v>
      </c>
      <c r="D274" s="48">
        <v>22180</v>
      </c>
      <c r="E274" s="49">
        <f t="shared" si="6"/>
        <v>10.77831950508766</v>
      </c>
      <c r="F274" s="49">
        <f t="shared" si="7"/>
        <v>10.77831950508766</v>
      </c>
      <c r="H274" s="53"/>
    </row>
    <row r="275" spans="1:8" x14ac:dyDescent="0.2">
      <c r="A275" s="39">
        <v>1958</v>
      </c>
      <c r="B275" s="40">
        <v>2327.1961649999998</v>
      </c>
      <c r="C275" s="47">
        <v>23270</v>
      </c>
      <c r="D275" s="48">
        <v>23270</v>
      </c>
      <c r="E275" s="49">
        <f t="shared" ref="E275:E331" si="8">100*B275/C274</f>
        <v>10.49231814697926</v>
      </c>
      <c r="F275" s="49">
        <f t="shared" ref="F275:F331" si="9">100*B275/D274</f>
        <v>10.49231814697926</v>
      </c>
      <c r="H275" s="53"/>
    </row>
    <row r="276" spans="1:8" x14ac:dyDescent="0.2">
      <c r="A276" s="39">
        <v>1959</v>
      </c>
      <c r="B276" s="40">
        <v>2396.1542869999998</v>
      </c>
      <c r="C276" s="47">
        <v>24378</v>
      </c>
      <c r="D276" s="48">
        <v>24378</v>
      </c>
      <c r="E276" s="49">
        <f t="shared" si="8"/>
        <v>10.297182152986677</v>
      </c>
      <c r="F276" s="49">
        <f t="shared" si="9"/>
        <v>10.297182152986677</v>
      </c>
      <c r="H276" s="53"/>
    </row>
    <row r="277" spans="1:8" x14ac:dyDescent="0.2">
      <c r="A277" s="39">
        <v>1960</v>
      </c>
      <c r="B277" s="40">
        <v>2509.6114870000001</v>
      </c>
      <c r="C277" s="47">
        <v>26155</v>
      </c>
      <c r="D277" s="48">
        <v>26155</v>
      </c>
      <c r="E277" s="49">
        <f t="shared" si="8"/>
        <v>10.294574973336616</v>
      </c>
      <c r="F277" s="49">
        <f t="shared" si="9"/>
        <v>10.294574973336616</v>
      </c>
      <c r="H277" s="53"/>
    </row>
    <row r="278" spans="1:8" x14ac:dyDescent="0.2">
      <c r="A278" s="39">
        <v>1961</v>
      </c>
      <c r="B278" s="40">
        <v>2766.327702</v>
      </c>
      <c r="C278" s="47">
        <v>27765</v>
      </c>
      <c r="D278" s="48">
        <v>27765</v>
      </c>
      <c r="E278" s="49">
        <f t="shared" si="8"/>
        <v>10.576668713439114</v>
      </c>
      <c r="F278" s="49">
        <f t="shared" si="9"/>
        <v>10.576668713439114</v>
      </c>
      <c r="H278" s="53"/>
    </row>
    <row r="279" spans="1:8" x14ac:dyDescent="0.2">
      <c r="A279" s="39">
        <v>1962</v>
      </c>
      <c r="B279" s="40">
        <v>2920.5258589999999</v>
      </c>
      <c r="C279" s="47">
        <v>29017</v>
      </c>
      <c r="D279" s="48">
        <v>29017</v>
      </c>
      <c r="E279" s="49">
        <f t="shared" si="8"/>
        <v>10.518731708986135</v>
      </c>
      <c r="F279" s="49">
        <f t="shared" si="9"/>
        <v>10.518731708986135</v>
      </c>
      <c r="H279" s="53"/>
    </row>
    <row r="280" spans="1:8" x14ac:dyDescent="0.2">
      <c r="A280" s="39">
        <v>1963</v>
      </c>
      <c r="B280" s="40">
        <v>2714.385221</v>
      </c>
      <c r="C280" s="47">
        <v>30915</v>
      </c>
      <c r="D280" s="48">
        <v>30915</v>
      </c>
      <c r="E280" s="49">
        <f t="shared" si="8"/>
        <v>9.3544653858083198</v>
      </c>
      <c r="F280" s="49">
        <f t="shared" si="9"/>
        <v>9.3544653858083198</v>
      </c>
      <c r="H280" s="53"/>
    </row>
    <row r="281" spans="1:8" x14ac:dyDescent="0.2">
      <c r="A281" s="39">
        <v>1964</v>
      </c>
      <c r="B281" s="40">
        <v>2831.08095</v>
      </c>
      <c r="C281" s="47">
        <v>33717</v>
      </c>
      <c r="D281" s="48">
        <v>33717</v>
      </c>
      <c r="E281" s="49">
        <f t="shared" si="8"/>
        <v>9.1576288209606993</v>
      </c>
      <c r="F281" s="49">
        <f t="shared" si="9"/>
        <v>9.1576288209606993</v>
      </c>
      <c r="H281" s="53"/>
    </row>
    <row r="282" spans="1:8" x14ac:dyDescent="0.2">
      <c r="A282" s="39">
        <v>1965</v>
      </c>
      <c r="B282" s="40">
        <v>3042.9438449999998</v>
      </c>
      <c r="C282" s="47">
        <v>36366</v>
      </c>
      <c r="D282" s="48">
        <v>36366</v>
      </c>
      <c r="E282" s="49">
        <f t="shared" si="8"/>
        <v>9.0249543108817498</v>
      </c>
      <c r="F282" s="49">
        <f t="shared" si="9"/>
        <v>9.0249543108817498</v>
      </c>
      <c r="H282" s="53"/>
    </row>
    <row r="283" spans="1:8" x14ac:dyDescent="0.2">
      <c r="A283" s="39">
        <v>1966</v>
      </c>
      <c r="B283" s="40">
        <v>3294.8</v>
      </c>
      <c r="C283" s="47">
        <v>38776</v>
      </c>
      <c r="D283" s="48">
        <v>38776</v>
      </c>
      <c r="E283" s="49">
        <f t="shared" si="8"/>
        <v>9.0601110927789694</v>
      </c>
      <c r="F283" s="49">
        <f t="shared" si="9"/>
        <v>9.0601110927789694</v>
      </c>
      <c r="H283" s="53"/>
    </row>
    <row r="284" spans="1:8" x14ac:dyDescent="0.2">
      <c r="A284" s="39">
        <v>1967</v>
      </c>
      <c r="B284" s="40">
        <v>3532.7000000000003</v>
      </c>
      <c r="C284" s="47">
        <v>40960</v>
      </c>
      <c r="D284" s="48">
        <v>40960</v>
      </c>
      <c r="E284" s="49">
        <f t="shared" si="8"/>
        <v>9.1105322880132036</v>
      </c>
      <c r="F284" s="49">
        <f t="shared" si="9"/>
        <v>9.1105322880132036</v>
      </c>
      <c r="H284" s="53"/>
    </row>
    <row r="285" spans="1:8" x14ac:dyDescent="0.2">
      <c r="A285" s="39">
        <v>1968</v>
      </c>
      <c r="B285" s="40">
        <v>3742.4</v>
      </c>
      <c r="C285" s="47">
        <v>44900</v>
      </c>
      <c r="D285" s="48">
        <v>44900</v>
      </c>
      <c r="E285" s="49">
        <f t="shared" si="8"/>
        <v>9.13671875</v>
      </c>
      <c r="F285" s="49">
        <f t="shared" si="9"/>
        <v>9.13671875</v>
      </c>
      <c r="H285" s="53"/>
    </row>
    <row r="286" spans="1:8" x14ac:dyDescent="0.2">
      <c r="A286" s="39">
        <v>1969</v>
      </c>
      <c r="B286" s="40">
        <v>3870.7000000000003</v>
      </c>
      <c r="C286" s="47">
        <v>48527</v>
      </c>
      <c r="D286" s="48">
        <v>48527</v>
      </c>
      <c r="E286" s="49">
        <f t="shared" si="8"/>
        <v>8.6207126948775059</v>
      </c>
      <c r="F286" s="49">
        <f t="shared" si="9"/>
        <v>8.6207126948775059</v>
      </c>
      <c r="H286" s="53"/>
    </row>
    <row r="287" spans="1:8" x14ac:dyDescent="0.2">
      <c r="A287" s="39">
        <v>1970</v>
      </c>
      <c r="B287" s="40">
        <v>3887</v>
      </c>
      <c r="C287" s="47">
        <v>54451</v>
      </c>
      <c r="D287" s="48">
        <v>54451</v>
      </c>
      <c r="E287" s="49">
        <f t="shared" si="8"/>
        <v>8.0099738290024103</v>
      </c>
      <c r="F287" s="49">
        <f t="shared" si="9"/>
        <v>8.0099738290024103</v>
      </c>
      <c r="H287" s="53"/>
    </row>
    <row r="288" spans="1:8" x14ac:dyDescent="0.2">
      <c r="A288" s="39">
        <v>1971</v>
      </c>
      <c r="B288" s="40">
        <v>4668</v>
      </c>
      <c r="C288" s="47">
        <v>60860</v>
      </c>
      <c r="D288" s="48">
        <v>60860</v>
      </c>
      <c r="E288" s="49">
        <f t="shared" si="8"/>
        <v>8.5728453104626183</v>
      </c>
      <c r="F288" s="49">
        <f t="shared" si="9"/>
        <v>8.5728453104626183</v>
      </c>
      <c r="H288" s="53"/>
    </row>
    <row r="289" spans="1:8" x14ac:dyDescent="0.2">
      <c r="A289" s="39">
        <v>1972</v>
      </c>
      <c r="B289" s="40">
        <v>4242</v>
      </c>
      <c r="C289" s="47">
        <v>68054</v>
      </c>
      <c r="D289" s="48">
        <v>68054</v>
      </c>
      <c r="E289" s="49">
        <f t="shared" si="8"/>
        <v>6.9700953006901081</v>
      </c>
      <c r="F289" s="49">
        <f t="shared" si="9"/>
        <v>6.9700953006901081</v>
      </c>
      <c r="H289" s="53"/>
    </row>
    <row r="290" spans="1:8" x14ac:dyDescent="0.2">
      <c r="A290" s="39">
        <v>1973</v>
      </c>
      <c r="B290" s="40">
        <v>5484</v>
      </c>
      <c r="C290" s="47">
        <v>78594</v>
      </c>
      <c r="D290" s="48">
        <v>78594</v>
      </c>
      <c r="E290" s="49">
        <f t="shared" si="8"/>
        <v>8.0583066388456217</v>
      </c>
      <c r="F290" s="49">
        <f t="shared" si="9"/>
        <v>8.0583066388456217</v>
      </c>
      <c r="H290" s="53"/>
    </row>
    <row r="291" spans="1:8" x14ac:dyDescent="0.2">
      <c r="A291" s="39">
        <v>1974</v>
      </c>
      <c r="B291" s="40">
        <v>6564</v>
      </c>
      <c r="C291" s="47">
        <v>88183</v>
      </c>
      <c r="D291" s="48">
        <v>88183</v>
      </c>
      <c r="E291" s="49">
        <f t="shared" si="8"/>
        <v>8.3517825788228102</v>
      </c>
      <c r="F291" s="49">
        <f t="shared" si="9"/>
        <v>8.3517825788228102</v>
      </c>
      <c r="H291" s="53"/>
    </row>
    <row r="292" spans="1:8" x14ac:dyDescent="0.2">
      <c r="A292" s="39">
        <v>1975</v>
      </c>
      <c r="B292" s="40">
        <v>6945</v>
      </c>
      <c r="C292" s="47">
        <v>109274</v>
      </c>
      <c r="D292" s="48">
        <v>109274</v>
      </c>
      <c r="E292" s="49">
        <f t="shared" si="8"/>
        <v>7.8756676456913466</v>
      </c>
      <c r="F292" s="49">
        <f t="shared" si="9"/>
        <v>7.8756676456913466</v>
      </c>
      <c r="H292" s="53"/>
    </row>
    <row r="293" spans="1:8" x14ac:dyDescent="0.2">
      <c r="A293" s="39">
        <v>1976</v>
      </c>
      <c r="B293" s="40">
        <v>7677</v>
      </c>
      <c r="C293" s="47">
        <v>129450</v>
      </c>
      <c r="D293" s="48">
        <v>129450</v>
      </c>
      <c r="E293" s="49">
        <f t="shared" si="8"/>
        <v>7.0254589380822523</v>
      </c>
      <c r="F293" s="49">
        <f t="shared" si="9"/>
        <v>7.0254589380822523</v>
      </c>
      <c r="H293" s="53"/>
    </row>
    <row r="294" spans="1:8" x14ac:dyDescent="0.2">
      <c r="A294" s="39">
        <v>1977</v>
      </c>
      <c r="B294" s="40">
        <v>8156</v>
      </c>
      <c r="C294" s="47">
        <v>150816</v>
      </c>
      <c r="D294" s="48">
        <v>150816</v>
      </c>
      <c r="E294" s="49">
        <f t="shared" si="8"/>
        <v>6.3005021243723442</v>
      </c>
      <c r="F294" s="49">
        <f t="shared" si="9"/>
        <v>6.3005021243723442</v>
      </c>
      <c r="H294" s="53"/>
    </row>
    <row r="295" spans="1:8" x14ac:dyDescent="0.2">
      <c r="A295" s="39">
        <v>1978</v>
      </c>
      <c r="B295" s="40">
        <v>10004</v>
      </c>
      <c r="C295" s="47">
        <v>175163</v>
      </c>
      <c r="D295" s="48">
        <v>175163</v>
      </c>
      <c r="E295" s="49">
        <f t="shared" si="8"/>
        <v>6.633248461701676</v>
      </c>
      <c r="F295" s="49">
        <f t="shared" si="9"/>
        <v>6.633248461701676</v>
      </c>
      <c r="H295" s="53"/>
    </row>
    <row r="296" spans="1:8" x14ac:dyDescent="0.2">
      <c r="A296" s="39">
        <v>1979</v>
      </c>
      <c r="B296" s="40">
        <v>10193</v>
      </c>
      <c r="C296" s="47">
        <v>207293</v>
      </c>
      <c r="D296" s="48">
        <v>207293</v>
      </c>
      <c r="E296" s="49">
        <f t="shared" si="8"/>
        <v>5.8191513047846861</v>
      </c>
      <c r="F296" s="49">
        <f t="shared" si="9"/>
        <v>5.8191513047846861</v>
      </c>
      <c r="H296" s="53"/>
    </row>
    <row r="297" spans="1:8" x14ac:dyDescent="0.2">
      <c r="A297" s="39">
        <v>1980</v>
      </c>
      <c r="B297" s="40">
        <v>11065</v>
      </c>
      <c r="C297" s="47">
        <v>243097</v>
      </c>
      <c r="D297" s="48">
        <v>243097</v>
      </c>
      <c r="E297" s="49">
        <f t="shared" si="8"/>
        <v>5.3378551132937435</v>
      </c>
      <c r="F297" s="49">
        <f t="shared" si="9"/>
        <v>5.3378551132937435</v>
      </c>
      <c r="H297" s="53"/>
    </row>
    <row r="298" spans="1:8" x14ac:dyDescent="0.2">
      <c r="A298" s="39">
        <v>1981</v>
      </c>
      <c r="B298" s="40">
        <v>12112</v>
      </c>
      <c r="C298" s="47">
        <v>269085</v>
      </c>
      <c r="D298" s="48">
        <v>269085</v>
      </c>
      <c r="E298" s="49">
        <f t="shared" si="8"/>
        <v>4.9823732913199255</v>
      </c>
      <c r="F298" s="49">
        <f t="shared" si="9"/>
        <v>4.9823732913199255</v>
      </c>
      <c r="H298" s="53"/>
    </row>
    <row r="299" spans="1:8" x14ac:dyDescent="0.2">
      <c r="A299" s="39">
        <v>1982</v>
      </c>
      <c r="B299" s="40">
        <v>12701</v>
      </c>
      <c r="C299" s="47">
        <v>294814</v>
      </c>
      <c r="D299" s="48">
        <v>294814</v>
      </c>
      <c r="E299" s="49">
        <f t="shared" si="8"/>
        <v>4.7200698663990934</v>
      </c>
      <c r="F299" s="49">
        <f t="shared" si="9"/>
        <v>4.7200698663990934</v>
      </c>
      <c r="H299" s="53"/>
    </row>
    <row r="300" spans="1:8" x14ac:dyDescent="0.2">
      <c r="A300" s="39">
        <v>1983</v>
      </c>
      <c r="B300" s="40">
        <v>15961</v>
      </c>
      <c r="C300" s="47">
        <v>323001</v>
      </c>
      <c r="D300" s="48">
        <v>323001</v>
      </c>
      <c r="E300" s="49">
        <f t="shared" si="8"/>
        <v>5.41392199827688</v>
      </c>
      <c r="F300" s="49">
        <f t="shared" si="9"/>
        <v>5.41392199827688</v>
      </c>
      <c r="H300" s="53"/>
    </row>
    <row r="301" spans="1:8" x14ac:dyDescent="0.2">
      <c r="A301" s="39">
        <v>1984</v>
      </c>
      <c r="B301" s="40">
        <v>14315</v>
      </c>
      <c r="C301" s="47">
        <v>346946</v>
      </c>
      <c r="D301" s="48">
        <v>346946</v>
      </c>
      <c r="E301" s="49">
        <f t="shared" si="8"/>
        <v>4.4318748239169539</v>
      </c>
      <c r="F301" s="49">
        <f t="shared" si="9"/>
        <v>4.4318748239169539</v>
      </c>
      <c r="H301" s="53"/>
    </row>
    <row r="302" spans="1:8" x14ac:dyDescent="0.2">
      <c r="A302" s="39">
        <v>1985</v>
      </c>
      <c r="B302" s="40">
        <v>19603</v>
      </c>
      <c r="C302" s="47">
        <v>382032</v>
      </c>
      <c r="D302" s="48">
        <v>382032</v>
      </c>
      <c r="E302" s="49">
        <f t="shared" si="8"/>
        <v>5.6501588143399841</v>
      </c>
      <c r="F302" s="49">
        <f t="shared" si="9"/>
        <v>5.6501588143399841</v>
      </c>
      <c r="H302" s="53"/>
    </row>
    <row r="303" spans="1:8" x14ac:dyDescent="0.2">
      <c r="A303" s="39">
        <v>1986</v>
      </c>
      <c r="B303" s="40">
        <v>19219</v>
      </c>
      <c r="C303" s="47">
        <v>411217</v>
      </c>
      <c r="D303" s="48">
        <v>411217</v>
      </c>
      <c r="E303" s="49">
        <f t="shared" si="8"/>
        <v>5.030730410018009</v>
      </c>
      <c r="F303" s="49">
        <f t="shared" si="9"/>
        <v>5.030730410018009</v>
      </c>
      <c r="H303" s="53"/>
    </row>
    <row r="304" spans="1:8" x14ac:dyDescent="0.2">
      <c r="A304" s="39">
        <v>1987</v>
      </c>
      <c r="B304" s="40">
        <v>17256</v>
      </c>
      <c r="C304" s="47">
        <v>456773</v>
      </c>
      <c r="D304" s="48">
        <v>456773</v>
      </c>
      <c r="E304" s="49">
        <f t="shared" si="8"/>
        <v>4.1963245682936261</v>
      </c>
      <c r="F304" s="49">
        <f t="shared" si="9"/>
        <v>4.1963245682936261</v>
      </c>
      <c r="H304" s="53"/>
    </row>
    <row r="305" spans="1:8" x14ac:dyDescent="0.2">
      <c r="A305" s="39">
        <v>1988</v>
      </c>
      <c r="B305" s="40">
        <v>16889</v>
      </c>
      <c r="C305" s="47">
        <v>512525</v>
      </c>
      <c r="D305" s="48">
        <v>512525</v>
      </c>
      <c r="E305" s="49">
        <f t="shared" si="8"/>
        <v>3.6974602264144334</v>
      </c>
      <c r="F305" s="49">
        <f t="shared" si="9"/>
        <v>3.6974602264144334</v>
      </c>
      <c r="H305" s="53"/>
    </row>
    <row r="306" spans="1:8" x14ac:dyDescent="0.2">
      <c r="A306" s="39">
        <v>1989</v>
      </c>
      <c r="B306" s="40">
        <v>17350</v>
      </c>
      <c r="C306" s="47">
        <v>567453</v>
      </c>
      <c r="D306" s="48">
        <v>567453</v>
      </c>
      <c r="E306" s="49">
        <f t="shared" si="8"/>
        <v>3.3852007219160041</v>
      </c>
      <c r="F306" s="49">
        <f t="shared" si="9"/>
        <v>3.3852007219160041</v>
      </c>
      <c r="H306" s="53"/>
    </row>
    <row r="307" spans="1:8" x14ac:dyDescent="0.2">
      <c r="A307" s="39">
        <v>1990</v>
      </c>
      <c r="B307" s="40">
        <v>18679</v>
      </c>
      <c r="C307" s="47">
        <v>616821</v>
      </c>
      <c r="D307" s="48">
        <v>616821</v>
      </c>
      <c r="E307" s="49">
        <f t="shared" si="8"/>
        <v>3.2917263632406559</v>
      </c>
      <c r="F307" s="49">
        <f t="shared" si="9"/>
        <v>3.2917263632406559</v>
      </c>
      <c r="H307" s="53"/>
    </row>
    <row r="308" spans="1:8" x14ac:dyDescent="0.2">
      <c r="A308" s="39">
        <v>1991</v>
      </c>
      <c r="B308" s="40">
        <v>19694</v>
      </c>
      <c r="C308" s="47">
        <v>649091</v>
      </c>
      <c r="D308" s="48">
        <v>649091</v>
      </c>
      <c r="E308" s="49">
        <f t="shared" si="8"/>
        <v>3.1928225530583427</v>
      </c>
      <c r="F308" s="49">
        <f t="shared" si="9"/>
        <v>3.1928225530583427</v>
      </c>
      <c r="H308" s="53"/>
    </row>
    <row r="309" spans="1:8" x14ac:dyDescent="0.2">
      <c r="A309" s="39">
        <v>1992</v>
      </c>
      <c r="B309" s="40">
        <v>20280</v>
      </c>
      <c r="C309" s="47">
        <v>673316</v>
      </c>
      <c r="D309" s="48">
        <v>673316</v>
      </c>
      <c r="E309" s="49">
        <f t="shared" si="8"/>
        <v>3.1243693103124217</v>
      </c>
      <c r="F309" s="49">
        <f t="shared" si="9"/>
        <v>3.1243693103124217</v>
      </c>
      <c r="H309" s="53"/>
    </row>
    <row r="310" spans="1:8" x14ac:dyDescent="0.2">
      <c r="A310" s="39">
        <v>1993</v>
      </c>
      <c r="B310" s="40">
        <v>24569</v>
      </c>
      <c r="C310" s="47">
        <v>708896</v>
      </c>
      <c r="D310" s="48">
        <v>708896</v>
      </c>
      <c r="E310" s="49">
        <f t="shared" si="8"/>
        <v>3.6489553196418916</v>
      </c>
      <c r="F310" s="49">
        <f t="shared" si="9"/>
        <v>3.6489553196418916</v>
      </c>
      <c r="H310" s="53"/>
    </row>
    <row r="311" spans="1:8" x14ac:dyDescent="0.2">
      <c r="A311" s="39">
        <v>1994</v>
      </c>
      <c r="B311" s="40">
        <v>26351</v>
      </c>
      <c r="C311" s="47">
        <v>746424</v>
      </c>
      <c r="D311" s="48">
        <v>746424</v>
      </c>
      <c r="E311" s="49">
        <f t="shared" si="8"/>
        <v>3.7171884169187019</v>
      </c>
      <c r="F311" s="49">
        <f t="shared" si="9"/>
        <v>3.7171884169187019</v>
      </c>
      <c r="H311" s="53"/>
    </row>
    <row r="312" spans="1:8" x14ac:dyDescent="0.2">
      <c r="A312" s="39">
        <v>1995</v>
      </c>
      <c r="B312" s="40">
        <v>24195</v>
      </c>
      <c r="C312" s="47">
        <v>784243</v>
      </c>
      <c r="D312" s="48">
        <v>784243</v>
      </c>
      <c r="E312" s="49">
        <f t="shared" si="8"/>
        <v>3.2414552586733545</v>
      </c>
      <c r="F312" s="49">
        <f t="shared" si="9"/>
        <v>3.2414552586733545</v>
      </c>
      <c r="H312" s="53"/>
    </row>
    <row r="313" spans="1:8" x14ac:dyDescent="0.2">
      <c r="A313" s="39">
        <v>1996</v>
      </c>
      <c r="B313" s="40">
        <v>25181</v>
      </c>
      <c r="C313" s="47">
        <v>837515</v>
      </c>
      <c r="D313" s="48">
        <v>837515</v>
      </c>
      <c r="E313" s="49">
        <f t="shared" si="8"/>
        <v>3.2108670399353261</v>
      </c>
      <c r="F313" s="49">
        <f t="shared" si="9"/>
        <v>3.2108670399353261</v>
      </c>
      <c r="H313" s="53"/>
    </row>
    <row r="314" spans="1:8" x14ac:dyDescent="0.2">
      <c r="A314" s="39">
        <v>1997</v>
      </c>
      <c r="B314" s="40">
        <v>26917</v>
      </c>
      <c r="C314" s="47">
        <v>883488</v>
      </c>
      <c r="D314" s="48">
        <v>883488</v>
      </c>
      <c r="E314" s="49">
        <f t="shared" si="8"/>
        <v>3.2139125866402392</v>
      </c>
      <c r="F314" s="49">
        <f t="shared" si="9"/>
        <v>3.2139125866402392</v>
      </c>
      <c r="H314" s="53"/>
    </row>
    <row r="315" spans="1:8" x14ac:dyDescent="0.2">
      <c r="A315" s="39">
        <v>1998</v>
      </c>
      <c r="B315" s="40">
        <v>32681</v>
      </c>
      <c r="C315" s="47">
        <v>928103</v>
      </c>
      <c r="D315" s="48">
        <v>928103</v>
      </c>
      <c r="E315" s="49">
        <f t="shared" si="8"/>
        <v>3.6990881596580825</v>
      </c>
      <c r="F315" s="49">
        <f t="shared" si="9"/>
        <v>3.6990881596580825</v>
      </c>
      <c r="H315" s="53"/>
    </row>
    <row r="316" spans="1:8" x14ac:dyDescent="0.2">
      <c r="A316" s="39">
        <v>1999</v>
      </c>
      <c r="B316" s="40">
        <v>101956</v>
      </c>
      <c r="C316" s="47">
        <v>967579</v>
      </c>
      <c r="D316" s="48">
        <v>967579</v>
      </c>
      <c r="E316" s="49">
        <f t="shared" si="8"/>
        <v>10.985418644266854</v>
      </c>
      <c r="F316" s="49">
        <f t="shared" si="9"/>
        <v>10.985418644266854</v>
      </c>
      <c r="H316" s="53"/>
    </row>
    <row r="317" spans="1:8" x14ac:dyDescent="0.2">
      <c r="A317" s="39">
        <v>2000</v>
      </c>
      <c r="B317" s="40">
        <v>80756</v>
      </c>
      <c r="C317" s="47">
        <v>1027568</v>
      </c>
      <c r="D317" s="48">
        <v>1027568</v>
      </c>
      <c r="E317" s="49">
        <f t="shared" si="8"/>
        <v>8.3461918871740703</v>
      </c>
      <c r="F317" s="49">
        <f t="shared" si="9"/>
        <v>8.3461918871740703</v>
      </c>
      <c r="H317" s="53"/>
    </row>
    <row r="318" spans="1:8" x14ac:dyDescent="0.2">
      <c r="A318" s="39">
        <v>2001</v>
      </c>
      <c r="B318" s="40">
        <v>37850</v>
      </c>
      <c r="C318" s="47">
        <v>1067019</v>
      </c>
      <c r="D318" s="48">
        <v>1067019</v>
      </c>
      <c r="E318" s="49">
        <f t="shared" si="8"/>
        <v>3.6834545256372326</v>
      </c>
      <c r="F318" s="49">
        <f t="shared" si="9"/>
        <v>3.6834545256372326</v>
      </c>
      <c r="H318" s="53"/>
    </row>
    <row r="319" spans="1:8" x14ac:dyDescent="0.2">
      <c r="A319" s="39">
        <v>2002</v>
      </c>
      <c r="B319" s="40">
        <v>41352</v>
      </c>
      <c r="C319" s="47">
        <v>1121067</v>
      </c>
      <c r="D319" s="48">
        <v>1121067</v>
      </c>
      <c r="E319" s="49">
        <f t="shared" si="8"/>
        <v>3.8754698838539894</v>
      </c>
      <c r="F319" s="49">
        <f t="shared" si="9"/>
        <v>3.8754698838539894</v>
      </c>
      <c r="H319" s="53"/>
    </row>
    <row r="320" spans="1:8" x14ac:dyDescent="0.2">
      <c r="A320" s="39">
        <v>2003</v>
      </c>
      <c r="B320" s="40">
        <v>46712</v>
      </c>
      <c r="C320" s="47">
        <v>1190103</v>
      </c>
      <c r="D320" s="48">
        <v>1190103</v>
      </c>
      <c r="E320" s="49">
        <f t="shared" si="8"/>
        <v>4.1667447173094914</v>
      </c>
      <c r="F320" s="49">
        <f t="shared" si="9"/>
        <v>4.1667447173094914</v>
      </c>
      <c r="H320" s="53"/>
    </row>
    <row r="321" spans="1:8" x14ac:dyDescent="0.2">
      <c r="A321" s="39">
        <v>2004</v>
      </c>
      <c r="B321" s="40">
        <v>48565</v>
      </c>
      <c r="C321" s="47">
        <v>1255107</v>
      </c>
      <c r="D321" s="48">
        <v>1255107</v>
      </c>
      <c r="E321" s="49">
        <f t="shared" si="8"/>
        <v>4.0807392301338625</v>
      </c>
      <c r="F321" s="49">
        <f t="shared" si="9"/>
        <v>4.0807392301338625</v>
      </c>
      <c r="H321" s="53"/>
    </row>
    <row r="322" spans="1:8" x14ac:dyDescent="0.2">
      <c r="A322" s="39">
        <v>2005</v>
      </c>
      <c r="B322" s="40">
        <v>55714</v>
      </c>
      <c r="C322" s="47">
        <v>1330418</v>
      </c>
      <c r="D322" s="48">
        <v>1330418</v>
      </c>
      <c r="E322" s="49">
        <f t="shared" si="8"/>
        <v>4.4389840866157231</v>
      </c>
      <c r="F322" s="49">
        <f t="shared" si="9"/>
        <v>4.4389840866157231</v>
      </c>
      <c r="H322" s="53"/>
    </row>
    <row r="323" spans="1:8" x14ac:dyDescent="0.2">
      <c r="A323" s="39">
        <v>2006</v>
      </c>
      <c r="B323" s="40">
        <v>61799</v>
      </c>
      <c r="C323" s="47">
        <v>1406620</v>
      </c>
      <c r="D323" s="48">
        <v>1406620</v>
      </c>
      <c r="E323" s="49">
        <f t="shared" si="8"/>
        <v>4.645081470635545</v>
      </c>
      <c r="F323" s="49">
        <f t="shared" si="9"/>
        <v>4.645081470635545</v>
      </c>
      <c r="H323" s="53"/>
    </row>
    <row r="324" spans="1:8" x14ac:dyDescent="0.2">
      <c r="A324" s="39">
        <v>2007</v>
      </c>
      <c r="B324" s="40">
        <v>76991</v>
      </c>
      <c r="C324" s="47">
        <v>1484273</v>
      </c>
      <c r="D324" s="48">
        <v>1484273</v>
      </c>
      <c r="E324" s="49">
        <f t="shared" si="8"/>
        <v>5.4734754233552776</v>
      </c>
      <c r="F324" s="49">
        <f t="shared" si="9"/>
        <v>5.4734754233552776</v>
      </c>
      <c r="H324" s="53"/>
    </row>
    <row r="325" spans="1:8" x14ac:dyDescent="0.2">
      <c r="A325" s="39">
        <v>2008</v>
      </c>
      <c r="B325" s="40">
        <v>97616</v>
      </c>
      <c r="C325" s="47">
        <v>1519597</v>
      </c>
      <c r="D325" s="48">
        <v>1519597</v>
      </c>
      <c r="E325" s="49">
        <f t="shared" si="8"/>
        <v>6.5766877117619202</v>
      </c>
      <c r="F325" s="49">
        <f t="shared" si="9"/>
        <v>6.5766877117619202</v>
      </c>
      <c r="H325" s="53"/>
    </row>
    <row r="326" spans="1:8" x14ac:dyDescent="0.2">
      <c r="A326" s="39">
        <v>2009</v>
      </c>
      <c r="B326" s="40">
        <v>168404</v>
      </c>
      <c r="C326" s="47">
        <v>1485727</v>
      </c>
      <c r="D326" s="48">
        <v>1485727</v>
      </c>
      <c r="E326" s="49">
        <f t="shared" si="8"/>
        <v>11.082148753913044</v>
      </c>
      <c r="F326" s="49">
        <f t="shared" si="9"/>
        <v>11.082148753913044</v>
      </c>
      <c r="H326" s="53"/>
    </row>
    <row r="327" spans="1:8" x14ac:dyDescent="0.2">
      <c r="A327" s="39">
        <v>2010</v>
      </c>
      <c r="B327" s="40">
        <v>247280</v>
      </c>
      <c r="C327" s="47">
        <v>1555548</v>
      </c>
      <c r="D327" s="48">
        <v>1555548</v>
      </c>
      <c r="E327" s="49">
        <f t="shared" si="8"/>
        <v>16.643703722150839</v>
      </c>
      <c r="F327" s="49">
        <f t="shared" si="9"/>
        <v>16.643703722150839</v>
      </c>
      <c r="H327" s="53"/>
    </row>
    <row r="328" spans="1:8" x14ac:dyDescent="0.2">
      <c r="A328" s="39">
        <v>2011</v>
      </c>
      <c r="B328" s="40">
        <v>241642</v>
      </c>
      <c r="C328" s="47">
        <v>1619480</v>
      </c>
      <c r="D328" s="48">
        <v>1619480</v>
      </c>
      <c r="E328" s="49">
        <f t="shared" si="8"/>
        <v>15.534204023276684</v>
      </c>
      <c r="F328" s="49">
        <f t="shared" si="9"/>
        <v>15.534204023276684</v>
      </c>
      <c r="H328" s="53"/>
    </row>
    <row r="329" spans="1:8" x14ac:dyDescent="0.2">
      <c r="A329" s="39">
        <v>2012</v>
      </c>
      <c r="B329" s="40">
        <v>311459</v>
      </c>
      <c r="C329" s="47">
        <v>1665213</v>
      </c>
      <c r="D329" s="48">
        <v>1665213</v>
      </c>
      <c r="E329" s="49">
        <f t="shared" si="8"/>
        <v>19.232037444117864</v>
      </c>
      <c r="F329" s="49">
        <f t="shared" si="9"/>
        <v>19.232037444117864</v>
      </c>
      <c r="H329" s="53"/>
    </row>
    <row r="330" spans="1:8" x14ac:dyDescent="0.2">
      <c r="A330" s="39">
        <v>2013</v>
      </c>
      <c r="B330" s="40">
        <v>404228</v>
      </c>
      <c r="C330" s="47">
        <v>1734949</v>
      </c>
      <c r="D330" s="48">
        <v>1734949</v>
      </c>
      <c r="E330" s="49">
        <f t="shared" si="8"/>
        <v>24.274852526373504</v>
      </c>
      <c r="F330" s="49">
        <f t="shared" si="9"/>
        <v>24.274852526373504</v>
      </c>
      <c r="H330" s="53"/>
    </row>
    <row r="331" spans="1:8" x14ac:dyDescent="0.2">
      <c r="A331" s="39">
        <v>2014</v>
      </c>
      <c r="B331" s="40">
        <v>403089</v>
      </c>
      <c r="C331">
        <v>1817234</v>
      </c>
      <c r="D331">
        <v>1817234</v>
      </c>
      <c r="E331" s="49">
        <f t="shared" si="8"/>
        <v>23.23347833279249</v>
      </c>
      <c r="F331" s="49">
        <f t="shared" si="9"/>
        <v>23.23347833279249</v>
      </c>
      <c r="H331" s="53"/>
    </row>
    <row r="332" spans="1:8" x14ac:dyDescent="0.2">
      <c r="A332" s="54" t="s">
        <v>46</v>
      </c>
      <c r="B332" s="55">
        <v>406582</v>
      </c>
      <c r="C332">
        <v>1864640</v>
      </c>
      <c r="D332">
        <v>1864640</v>
      </c>
      <c r="E332" s="49">
        <f t="shared" ref="E332" si="10">100*B332/C331</f>
        <v>22.373673395941303</v>
      </c>
      <c r="F332" s="49">
        <f t="shared" ref="F332" si="11">100*B332/D331</f>
        <v>22.373673395941303</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wnerGroup xmlns="http://schemas.microsoft.com/sharepoint/v3">
      <UserInfo>
        <DisplayName/>
        <AccountId>177</AccountId>
        <AccountType/>
      </UserInfo>
    </OwnerGroup>
    <ArchivalChoice xmlns="http://schemas.microsoft.com/sharepoint/v3">3 Years</ArchivalChoice>
    <BOEReplicationFlag xmlns="http://schemas.microsoft.com/sharepoint/v3">0</BOEReplicationFlag>
    <PublishingStartDate xmlns="http://schemas.microsoft.com/sharepoint/v3">2017-04-03T09:00:00+00:00</PublishingStartDate>
    <PublishingExpirationDate xmlns="http://schemas.microsoft.com/sharepoint/v3" xsi:nil="true"/>
    <BOETaxonomyFieldTaxHTField0 xmlns="b67fa5cd-9f58-4c91-ae17-33c31eed239f">
      <Terms xmlns="http://schemas.microsoft.com/office/infopath/2007/PartnerControls">
        <TermInfo xmlns="http://schemas.microsoft.com/office/infopath/2007/PartnerControls">
          <TermName xmlns="http://schemas.microsoft.com/office/infopath/2007/PartnerControls">Research</TermName>
          <TermId xmlns="http://schemas.microsoft.com/office/infopath/2007/PartnerControls">222fb816-7894-416a-bd22-ad9560c57bb5</TermId>
        </TermInfo>
      </Terms>
    </BOETaxonomyFieldTaxHTField0>
    <IncludeContentsInIndex xmlns="http://schemas.microsoft.com/sharepoint/v3">true</IncludeContentsInIndex>
    <PublishDate xmlns="http://schemas.microsoft.com/sharepoint/v3">2015-02-25T00:00:00+00:00</PublishDate>
    <BOEApprovalStatus xmlns="http://schemas.microsoft.com/sharepoint/v3">Pending Approval</BOEApprovalStatus>
    <BOEReplicateBackwardLinksOnDeployFlag xmlns="http://schemas.microsoft.com/sharepoint/v3">false</BOEReplicateBackwardLinksOnDeployFlag>
    <BOEKeywords xmlns="http://schemas.microsoft.com/sharepoint/v3/fields" xsi:nil="true"/>
    <BOETwoLevelApprovalUnapprovedUrls xmlns="b67fa5cd-9f58-4c91-ae17-33c31eed239f" xsi:nil="true"/>
    <BOESummaryText xmlns="http://schemas.microsoft.com/sharepoint/v3" xsi:nil="true"/>
    <ArchivalDate xmlns="http://schemas.microsoft.com/sharepoint/v3" xsi:nil="true"/>
    <ContentReviewDate xmlns="http://schemas.microsoft.com/sharepoint/v3">1900-01-01T00:00:00+00:00</ContentReviewDate>
    <TaxCatchAll xmlns="a5edd0e9-353e-4089-bcbc-d9218926e91f">
      <Value>48</Value>
    </TaxCatchAl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1180E6D8696B941AACE3A12D513E0A1" ma:contentTypeVersion="364" ma:contentTypeDescription="Create a new document." ma:contentTypeScope="" ma:versionID="ebe2787d987a702954bc505634bb3bf6">
  <xsd:schema xmlns:xsd="http://www.w3.org/2001/XMLSchema" xmlns:xs="http://www.w3.org/2001/XMLSchema" xmlns:p="http://schemas.microsoft.com/office/2006/metadata/properties" xmlns:ns1="http://schemas.microsoft.com/sharepoint/v3" xmlns:ns2="b67fa5cd-9f58-4c91-ae17-33c31eed239f" xmlns:ns3="a5edd0e9-353e-4089-bcbc-d9218926e91f" xmlns:ns4="http://schemas.microsoft.com/sharepoint/v3/fields" targetNamespace="http://schemas.microsoft.com/office/2006/metadata/properties" ma:root="true" ma:fieldsID="d073f2b2c4e9230ab52d3fb6d7e3a729" ns1:_="" ns2:_="" ns3:_="" ns4:_="">
    <xsd:import namespace="http://schemas.microsoft.com/sharepoint/v3"/>
    <xsd:import namespace="b67fa5cd-9f58-4c91-ae17-33c31eed239f"/>
    <xsd:import namespace="a5edd0e9-353e-4089-bcbc-d9218926e91f"/>
    <xsd:import namespace="http://schemas.microsoft.com/sharepoint/v3/fields"/>
    <xsd:element name="properties">
      <xsd:complexType>
        <xsd:sequence>
          <xsd:element name="documentManagement">
            <xsd:complexType>
              <xsd:all>
                <xsd:element ref="ns1:PublishingStartDate" minOccurs="0"/>
                <xsd:element ref="ns1:PublishingExpirationDate" minOccurs="0"/>
                <xsd:element ref="ns1:PublishDate" minOccurs="0"/>
                <xsd:element ref="ns1:OwnerGroup"/>
                <xsd:element ref="ns2:BOETaxonomyFieldTaxHTField0" minOccurs="0"/>
                <xsd:element ref="ns3:TaxCatchAll" minOccurs="0"/>
                <xsd:element ref="ns3:TaxCatchAllLabel" minOccurs="0"/>
                <xsd:element ref="ns4:BOEKeywords" minOccurs="0"/>
                <xsd:element ref="ns1:BOESummaryText" minOccurs="0"/>
                <xsd:element ref="ns1:IncludeContentsInIndex" minOccurs="0"/>
                <xsd:element ref="ns1:BOEApprovalStatus" minOccurs="0"/>
                <xsd:element ref="ns2:BOETwoLevelApprovalUnapprovedUrls" minOccurs="0"/>
                <xsd:element ref="ns1:ApprovedBy" minOccurs="0"/>
                <xsd:element ref="ns1:PublishedBy" minOccurs="0"/>
                <xsd:element ref="ns1:ArchivalDate" minOccurs="0"/>
                <xsd:element ref="ns1:ArchivalChoice"/>
                <xsd:element ref="ns1:BOEReplicationFlag" minOccurs="0"/>
                <xsd:element ref="ns1:BOEReplicateBackwardLinksOnDeployFlag" minOccurs="0"/>
                <xsd:element ref="ns1:ContentReviewDat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element name="PublishDate" ma:index="10" nillable="true" ma:displayName="Publication Date" ma:format="DateOnly" ma:internalName="PublishDate">
      <xsd:simpleType>
        <xsd:restriction base="dms:DateTime"/>
      </xsd:simpleType>
    </xsd:element>
    <xsd:element name="OwnerGroup" ma:index="11" ma:displayName="Owner Group" ma:list="UserInfo" ma:SearchPeopleOnly="false" ma:internalName="OwnerGroup"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BOESummaryText" ma:index="17" nillable="true" ma:displayName="Summary Text" ma:internalName="BOESummaryText" ma:readOnly="false">
      <xsd:simpleType>
        <xsd:restriction base="dms:Note">
          <xsd:maxLength value="255"/>
        </xsd:restriction>
      </xsd:simpleType>
    </xsd:element>
    <xsd:element name="IncludeContentsInIndex" ma:index="18" nillable="true" ma:displayName="Make Content Searchable" ma:default="1" ma:description="" ma:internalName="IncludeContentsInIndex">
      <xsd:simpleType>
        <xsd:restriction base="dms:Boolean"/>
      </xsd:simpleType>
    </xsd:element>
    <xsd:element name="BOEApprovalStatus" ma:index="19" nillable="true" ma:displayName="2 Stage Approval Status" ma:default="Pending Approval" ma:internalName="BOEApprovalStatus">
      <xsd:simpleType>
        <xsd:restriction base="dms:Choice">
          <xsd:enumeration value="Pending Approval"/>
          <xsd:enumeration value="Level 1 Approved"/>
          <xsd:enumeration value="Level 1 Rejected"/>
          <xsd:enumeration value="Level 2 Approved"/>
          <xsd:enumeration value="Level 2 Rejected"/>
        </xsd:restriction>
      </xsd:simpleType>
    </xsd:element>
    <xsd:element name="ApprovedBy" ma:index="21" nillable="true" ma:displayName="Approved By" ma:list="UserInfo" ma:internalName="Appro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edBy" ma:index="22" nillable="true" ma:displayName="Published By" ma:list="UserInfo" ma:internalName="Publish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alDate" ma:index="23" nillable="true" ma:displayName="Archival Date" ma:format="DateOnly" ma:internalName="ArchivalDate" ma:readOnly="false">
      <xsd:simpleType>
        <xsd:restriction base="dms:DateTime"/>
      </xsd:simpleType>
    </xsd:element>
    <xsd:element name="ArchivalChoice" ma:index="24" ma:displayName="Archive In" ma:default="3 Years" ma:internalName="ArchivalChoice" ma:readOnly="false">
      <xsd:simpleType>
        <xsd:restriction base="dms:Choice">
          <xsd:enumeration value="3 Months"/>
          <xsd:enumeration value="6 Months"/>
          <xsd:enumeration value="1 Year"/>
          <xsd:enumeration value="2 Years"/>
          <xsd:enumeration value="3 Years"/>
          <xsd:enumeration value="4 Years"/>
          <xsd:enumeration value="5 Years"/>
        </xsd:restriction>
      </xsd:simpleType>
    </xsd:element>
    <xsd:element name="BOEReplicationFlag" ma:index="26" nillable="true" ma:displayName="Replicated" ma:default="1" ma:internalName="Replicated" ma:readOnly="false">
      <xsd:simpleType>
        <xsd:restriction base="dms:Text"/>
      </xsd:simpleType>
    </xsd:element>
    <xsd:element name="BOEReplicateBackwardLinksOnDeployFlag" ma:index="27" nillable="true" ma:displayName="Replicate Backward Links On Deploy" ma:default="0" ma:internalName="Replicate_x0020_Backward_x0020_Links_x0020_On_x0020_Deploy" ma:readOnly="false">
      <xsd:simpleType>
        <xsd:restriction base="dms:Boolean"/>
      </xsd:simpleType>
    </xsd:element>
    <xsd:element name="ContentReviewDate" ma:index="28" ma:displayName="Content Review Date" ma:internalName="ContentReview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7fa5cd-9f58-4c91-ae17-33c31eed239f" elementFormDefault="qualified">
    <xsd:import namespace="http://schemas.microsoft.com/office/2006/documentManagement/types"/>
    <xsd:import namespace="http://schemas.microsoft.com/office/infopath/2007/PartnerControls"/>
    <xsd:element name="BOETaxonomyFieldTaxHTField0" ma:index="13" ma:taxonomy="true" ma:internalName="BOETaxonomyFieldTaxHTField0" ma:taxonomyFieldName="BOETaxonomyField" ma:displayName="Taxonomy" ma:default="" ma:fieldId="{8d0458c1-0fb7-4981-bee1-52d0df01895c}" ma:taxonomyMulti="true" ma:sspId="8879b917-e261-45cf-a9d8-7a379b5709b9" ma:termSetId="f722e845-53bc-4304-a021-71ff68974382" ma:anchorId="00000000-0000-0000-0000-000000000000" ma:open="false" ma:isKeyword="false">
      <xsd:complexType>
        <xsd:sequence>
          <xsd:element ref="pc:Terms" minOccurs="0" maxOccurs="1"/>
        </xsd:sequence>
      </xsd:complexType>
    </xsd:element>
    <xsd:element name="BOETwoLevelApprovalUnapprovedUrls" ma:index="20" nillable="true" ma:displayName="Unapproved Urls" ma:internalName="BOETwoLevelApprovalUnapprovedUrl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dd0e9-353e-4089-bcbc-d9218926e91f" elementFormDefault="qualified">
    <xsd:import namespace="http://schemas.microsoft.com/office/2006/documentManagement/types"/>
    <xsd:import namespace="http://schemas.microsoft.com/office/infopath/2007/PartnerControls"/>
    <xsd:element name="TaxCatchAll" ma:index="14" nillable="true" ma:displayName="Taxonomy Catch All Column" ma:description="" ma:hidden="true" ma:list="{24e5fe3a-2481-4c14-85cb-2566c1d518d1}" ma:internalName="TaxCatchAll" ma:showField="CatchAllData" ma:web="a5edd0e9-353e-4089-bcbc-d9218926e91f">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24e5fe3a-2481-4c14-85cb-2566c1d518d1}" ma:internalName="TaxCatchAllLabel" ma:readOnly="true" ma:showField="CatchAllDataLabel" ma:web="a5edd0e9-353e-4089-bcbc-d9218926e91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BOEKeywords" ma:index="16" nillable="true" ma:displayName="Keywords" ma:hidden="true" ma:internalName="BOEKeywords"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480308-D957-41D5-851D-D6E6181587AF}">
  <ds:schemaRefs>
    <ds:schemaRef ds:uri="http://schemas.microsoft.com/sharepoint/v3/contenttype/forms"/>
  </ds:schemaRefs>
</ds:datastoreItem>
</file>

<file path=customXml/itemProps2.xml><?xml version="1.0" encoding="utf-8"?>
<ds:datastoreItem xmlns:ds="http://schemas.openxmlformats.org/officeDocument/2006/customXml" ds:itemID="{8873C3DA-9C31-494B-A2F2-5FF1A927860B}">
  <ds:schemaRefs>
    <ds:schemaRef ds:uri="http://schemas.microsoft.com/office/2006/metadata/properties"/>
    <ds:schemaRef ds:uri="http://schemas.microsoft.com/office/infopath/2007/PartnerControls"/>
    <ds:schemaRef ds:uri="http://schemas.microsoft.com/sharepoint/v3"/>
    <ds:schemaRef ds:uri="b67fa5cd-9f58-4c91-ae17-33c31eed239f"/>
    <ds:schemaRef ds:uri="http://schemas.microsoft.com/sharepoint/v3/fields"/>
    <ds:schemaRef ds:uri="a5edd0e9-353e-4089-bcbc-d9218926e91f"/>
  </ds:schemaRefs>
</ds:datastoreItem>
</file>

<file path=customXml/itemProps3.xml><?xml version="1.0" encoding="utf-8"?>
<ds:datastoreItem xmlns:ds="http://schemas.openxmlformats.org/officeDocument/2006/customXml" ds:itemID="{842CC381-7727-41E4-BB81-FA70A74DC1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7fa5cd-9f58-4c91-ae17-33c31eed239f"/>
    <ds:schemaRef ds:uri="a5edd0e9-353e-4089-bcbc-d9218926e91f"/>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Bank of England B'Sheet</vt:lpstr>
      <vt:lpstr>Chart - ratio to NGDP</vt:lpstr>
      <vt:lpstr>Sheet3</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Balance sheet dataset</dc:title>
  <dc:creator>Thomas, Ryland</dc:creator>
  <cp:lastModifiedBy>Microsoft Office User</cp:lastModifiedBy>
  <dcterms:created xsi:type="dcterms:W3CDTF">2015-02-17T14:55:45Z</dcterms:created>
  <dcterms:modified xsi:type="dcterms:W3CDTF">2022-08-13T05:11:26Z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-890273986</vt:i4>
  </property>
  <property fmtid="{D5CDD505-2E9C-101B-9397-08002B2CF9AE}" pid="3" name="_NewReviewCycle">
    <vt:lpwstr/>
  </property>
  <property fmtid="{D5CDD505-2E9C-101B-9397-08002B2CF9AE}" pid="4" name="_EmailSubject">
    <vt:lpwstr>Publishing OBRA datasets</vt:lpwstr>
  </property>
  <property fmtid="{D5CDD505-2E9C-101B-9397-08002B2CF9AE}" pid="5" name="_AuthorEmail">
    <vt:lpwstr>Ryland.Thomas@bankofengland.gsi.gov.uk</vt:lpwstr>
  </property>
  <property fmtid="{D5CDD505-2E9C-101B-9397-08002B2CF9AE}" pid="6" name="_AuthorEmailDisplayName">
    <vt:lpwstr>Thomas, Ryland</vt:lpwstr>
  </property>
  <property fmtid="{D5CDD505-2E9C-101B-9397-08002B2CF9AE}" pid="7" name="_ReviewingToolsShownOnce">
    <vt:lpwstr/>
  </property>
  <property fmtid="{D5CDD505-2E9C-101B-9397-08002B2CF9AE}" pid="8" name="ContentTypeId">
    <vt:lpwstr>0x01010051180E6D8696B941AACE3A12D513E0A1</vt:lpwstr>
  </property>
  <property fmtid="{D5CDD505-2E9C-101B-9397-08002B2CF9AE}" pid="9" name="BOETaxonomyField">
    <vt:lpwstr>48;#Research|222fb816-7894-416a-bd22-ad9560c57bb5</vt:lpwstr>
  </property>
  <property fmtid="{D5CDD505-2E9C-101B-9397-08002B2CF9AE}" pid="10" name="Order">
    <vt:r8>836600</vt:r8>
  </property>
  <property fmtid="{D5CDD505-2E9C-101B-9397-08002B2CF9AE}" pid="11" name="xd_ProgID">
    <vt:lpwstr/>
  </property>
  <property fmtid="{D5CDD505-2E9C-101B-9397-08002B2CF9AE}" pid="12" name="_SourceUrl">
    <vt:lpwstr/>
  </property>
  <property fmtid="{D5CDD505-2E9C-101B-9397-08002B2CF9AE}" pid="13" name="_SharedFileIndex">
    <vt:lpwstr/>
  </property>
  <property fmtid="{D5CDD505-2E9C-101B-9397-08002B2CF9AE}" pid="14" name="TemplateUrl">
    <vt:lpwstr/>
  </property>
</Properties>
</file>