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kjain2/Desktop/despasito/despasito/examples/saft_gamma_sw/aromatics/"/>
    </mc:Choice>
  </mc:AlternateContent>
  <xr:revisionPtr revIDLastSave="0" documentId="13_ncr:1_{AAF8EB3E-5DA2-DF43-961F-7B8B3C17AB70}" xr6:coauthVersionLast="36" xr6:coauthVersionMax="36" xr10:uidLastSave="{00000000-0000-0000-0000-000000000000}"/>
  <bookViews>
    <workbookView xWindow="0" yWindow="0" windowWidth="51200" windowHeight="28800" tabRatio="500" xr2:uid="{00000000-000D-0000-FFFF-FFFF00000000}"/>
  </bookViews>
  <sheets>
    <sheet name="Sheet1" sheetId="1" r:id="rId1"/>
    <sheet name="Kasehgari et. al. 1993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6" i="1" l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H35" i="1"/>
  <c r="G35" i="1"/>
  <c r="D70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35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36" i="1"/>
  <c r="C35" i="1"/>
  <c r="B64" i="1"/>
  <c r="B65" i="1"/>
  <c r="B66" i="1"/>
  <c r="B67" i="1"/>
  <c r="B68" i="1" s="1"/>
  <c r="B69" i="1" s="1"/>
  <c r="B70" i="1" s="1"/>
  <c r="B58" i="1"/>
  <c r="B59" i="1"/>
  <c r="B60" i="1"/>
  <c r="B61" i="1"/>
  <c r="B62" i="1" s="1"/>
  <c r="B63" i="1" s="1"/>
  <c r="B37" i="1"/>
  <c r="B38" i="1"/>
  <c r="B39" i="1"/>
  <c r="B40" i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36" i="1"/>
  <c r="B35" i="1"/>
</calcChain>
</file>

<file path=xl/sharedStrings.xml><?xml version="1.0" encoding="utf-8"?>
<sst xmlns="http://schemas.openxmlformats.org/spreadsheetml/2006/main" count="41" uniqueCount="30">
  <si>
    <t>x</t>
  </si>
  <si>
    <t>Kelvin, bar</t>
  </si>
  <si>
    <t>Tmin</t>
  </si>
  <si>
    <t>Tmax</t>
  </si>
  <si>
    <t>A</t>
  </si>
  <si>
    <t>B</t>
  </si>
  <si>
    <t>C</t>
  </si>
  <si>
    <t>log(P)=A-(B/(T+C))</t>
  </si>
  <si>
    <t>Benzene</t>
  </si>
  <si>
    <t>NIST</t>
  </si>
  <si>
    <t>Methylbenzene</t>
  </si>
  <si>
    <t>Ethylbenzene</t>
  </si>
  <si>
    <t>Propylbenzene</t>
  </si>
  <si>
    <t>Butylbenzene</t>
  </si>
  <si>
    <t>Pentylbenzene</t>
  </si>
  <si>
    <t>https://user.eng.umd.edu/~nsw/chbe250/antoine.dat</t>
  </si>
  <si>
    <t>Celsius, mmHg</t>
  </si>
  <si>
    <t>Hexylbenzene</t>
  </si>
  <si>
    <t>Heptylbenzene</t>
  </si>
  <si>
    <t>Decylbenzene</t>
  </si>
  <si>
    <t>Octylbenzene</t>
  </si>
  <si>
    <t>http://dining.iauo.ac.ir/images/Uploaded_files/ANTOINE_COEFFICIENTS_FOR_VAPOR_PRESSURE[1][4619259].PDF</t>
  </si>
  <si>
    <t>Nonylbenzene</t>
  </si>
  <si>
    <t>Fluid Phase Equilibria, 87(1993), 133-152</t>
  </si>
  <si>
    <t xml:space="preserve"> </t>
  </si>
  <si>
    <t>T</t>
  </si>
  <si>
    <t>LogP</t>
  </si>
  <si>
    <t>P</t>
  </si>
  <si>
    <t>P(Pa)</t>
  </si>
  <si>
    <t xml:space="preserve"> T(K)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</si>
</sst>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264960</xdr:colOff>
      <xdr:row>0</xdr:row>
      <xdr:rowOff>52560</xdr:rowOff>
    </xdr:from>
    <xdr:to>
      <xdr:col>13</xdr:col>
      <xdr:colOff>403560</xdr:colOff>
      <xdr:row>36</xdr:row>
      <xdr:rowOff>140760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 rot="5400000">
          <a:off x="572760" y="-520200"/>
          <a:ext cx="6257520" cy="74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897840</xdr:colOff>
      <xdr:row>0</xdr:row>
      <xdr:rowOff>57960</xdr:rowOff>
    </xdr:from>
    <xdr:to>
      <xdr:col>21</xdr:col>
      <xdr:colOff>630720</xdr:colOff>
      <xdr:row>38</xdr:row>
      <xdr:rowOff>108000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 rot="5400000">
          <a:off x="7853760" y="-392040"/>
          <a:ext cx="6871320" cy="7771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177840</xdr:colOff>
      <xdr:row>40</xdr:row>
      <xdr:rowOff>63360</xdr:rowOff>
    </xdr:from>
    <xdr:to>
      <xdr:col>10</xdr:col>
      <xdr:colOff>11880</xdr:colOff>
      <xdr:row>90</xdr:row>
      <xdr:rowOff>164160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77840" y="8191080"/>
          <a:ext cx="10032120" cy="10261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355680</xdr:colOff>
      <xdr:row>40</xdr:row>
      <xdr:rowOff>50760</xdr:rowOff>
    </xdr:from>
    <xdr:to>
      <xdr:col>20</xdr:col>
      <xdr:colOff>189720</xdr:colOff>
      <xdr:row>90</xdr:row>
      <xdr:rowOff>151560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10553760" y="8178480"/>
          <a:ext cx="10032120" cy="10261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9</xdr:col>
      <xdr:colOff>659520</xdr:colOff>
      <xdr:row>139</xdr:row>
      <xdr:rowOff>50040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0" y="18897480"/>
          <a:ext cx="9837720" cy="9397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138240</xdr:colOff>
      <xdr:row>120</xdr:row>
      <xdr:rowOff>186840</xdr:rowOff>
    </xdr:from>
    <xdr:to>
      <xdr:col>30</xdr:col>
      <xdr:colOff>163080</xdr:colOff>
      <xdr:row>156</xdr:row>
      <xdr:rowOff>33840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 rot="5400000">
          <a:off x="10311840" y="26610840"/>
          <a:ext cx="11242800" cy="71622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"/>
  <sheetViews>
    <sheetView tabSelected="1" zoomScale="125" zoomScaleNormal="100" workbookViewId="0">
      <selection activeCell="R36" sqref="R36"/>
    </sheetView>
  </sheetViews>
  <sheetFormatPr baseColWidth="10" defaultColWidth="8.83203125" defaultRowHeight="16" x14ac:dyDescent="0.2"/>
  <cols>
    <col min="1" max="1025" width="10.5" customWidth="1"/>
  </cols>
  <sheetData>
    <row r="1" spans="1:13" x14ac:dyDescent="0.2">
      <c r="A1" t="s">
        <v>0</v>
      </c>
      <c r="C1" t="s">
        <v>1</v>
      </c>
    </row>
    <row r="2" spans="1:13" x14ac:dyDescent="0.2">
      <c r="C2" t="s">
        <v>2</v>
      </c>
      <c r="D2" t="s">
        <v>3</v>
      </c>
      <c r="F2" t="s">
        <v>4</v>
      </c>
      <c r="G2" t="s">
        <v>5</v>
      </c>
      <c r="H2" t="s">
        <v>6</v>
      </c>
      <c r="M2" t="s">
        <v>7</v>
      </c>
    </row>
    <row r="3" spans="1:13" x14ac:dyDescent="0.2">
      <c r="A3" t="s">
        <v>8</v>
      </c>
      <c r="C3">
        <v>333.4</v>
      </c>
      <c r="D3">
        <v>373.5</v>
      </c>
      <c r="F3">
        <v>4.7258300000000002</v>
      </c>
      <c r="G3">
        <v>1660.652</v>
      </c>
      <c r="H3">
        <v>-1.4610000000000001</v>
      </c>
    </row>
    <row r="4" spans="1:13" x14ac:dyDescent="0.2">
      <c r="C4">
        <v>421.56</v>
      </c>
      <c r="D4">
        <v>554.79999999999995</v>
      </c>
      <c r="F4">
        <v>4.6036200000000003</v>
      </c>
      <c r="G4">
        <v>1701.0730000000001</v>
      </c>
      <c r="H4">
        <v>20.806000000000001</v>
      </c>
      <c r="J4" s="1" t="s">
        <v>9</v>
      </c>
    </row>
    <row r="6" spans="1:13" x14ac:dyDescent="0.2">
      <c r="A6" t="s">
        <v>10</v>
      </c>
      <c r="C6">
        <v>273.13</v>
      </c>
      <c r="D6">
        <v>297.89</v>
      </c>
      <c r="F6">
        <v>4.2367900000000001</v>
      </c>
      <c r="G6">
        <v>1426.4480000000001</v>
      </c>
      <c r="H6">
        <v>-45.957000000000001</v>
      </c>
    </row>
    <row r="7" spans="1:13" x14ac:dyDescent="0.2">
      <c r="C7">
        <v>303</v>
      </c>
      <c r="D7">
        <v>343</v>
      </c>
      <c r="F7">
        <v>4.0824499999999997</v>
      </c>
      <c r="G7">
        <v>1346.3820000000001</v>
      </c>
      <c r="H7">
        <v>-53.508000000000003</v>
      </c>
    </row>
    <row r="8" spans="1:13" x14ac:dyDescent="0.2">
      <c r="C8">
        <v>308.52</v>
      </c>
      <c r="D8">
        <v>384</v>
      </c>
      <c r="F8">
        <v>4.0782699999999998</v>
      </c>
      <c r="G8">
        <v>1343.943</v>
      </c>
      <c r="H8">
        <v>-53.773000000000003</v>
      </c>
    </row>
    <row r="9" spans="1:13" x14ac:dyDescent="0.2">
      <c r="C9">
        <v>420</v>
      </c>
      <c r="D9">
        <v>580</v>
      </c>
      <c r="F9">
        <v>4.5443600000000002</v>
      </c>
      <c r="G9">
        <v>1738.123</v>
      </c>
      <c r="H9">
        <v>0.39400000000000002</v>
      </c>
      <c r="J9" s="1" t="s">
        <v>9</v>
      </c>
    </row>
    <row r="11" spans="1:13" x14ac:dyDescent="0.2">
      <c r="A11" t="s">
        <v>11</v>
      </c>
      <c r="C11">
        <v>420</v>
      </c>
      <c r="D11">
        <v>600</v>
      </c>
      <c r="F11">
        <v>4.4053599999999999</v>
      </c>
      <c r="G11">
        <v>1695.0260000000001</v>
      </c>
      <c r="H11">
        <v>-23.698</v>
      </c>
      <c r="J11" s="1" t="s">
        <v>9</v>
      </c>
    </row>
    <row r="13" spans="1:13" x14ac:dyDescent="0.2">
      <c r="A13" t="s">
        <v>12</v>
      </c>
      <c r="C13">
        <v>348.97</v>
      </c>
      <c r="D13">
        <v>433.39</v>
      </c>
      <c r="F13">
        <v>4.0758400000000004</v>
      </c>
      <c r="G13">
        <v>1490.963</v>
      </c>
      <c r="H13">
        <v>-66</v>
      </c>
      <c r="J13" s="1" t="s">
        <v>9</v>
      </c>
    </row>
    <row r="15" spans="1:13" x14ac:dyDescent="0.2">
      <c r="A15" t="s">
        <v>13</v>
      </c>
      <c r="C15">
        <v>369.38</v>
      </c>
      <c r="D15">
        <v>457.48</v>
      </c>
      <c r="F15">
        <v>4.1080800000000002</v>
      </c>
      <c r="G15">
        <v>1577.9649999999999</v>
      </c>
      <c r="H15">
        <v>-71.772000000000006</v>
      </c>
      <c r="J15" t="s">
        <v>9</v>
      </c>
    </row>
    <row r="17" spans="1:14" x14ac:dyDescent="0.2">
      <c r="A17" t="s">
        <v>14</v>
      </c>
      <c r="C17">
        <v>80</v>
      </c>
      <c r="D17">
        <v>273</v>
      </c>
      <c r="F17">
        <v>6.9783299999999997</v>
      </c>
      <c r="G17">
        <v>1639.91</v>
      </c>
      <c r="H17">
        <v>194.76</v>
      </c>
      <c r="J17" t="s">
        <v>15</v>
      </c>
      <c r="N17" t="s">
        <v>16</v>
      </c>
    </row>
    <row r="19" spans="1:14" x14ac:dyDescent="0.2">
      <c r="A19" t="s">
        <v>17</v>
      </c>
      <c r="C19">
        <v>96</v>
      </c>
      <c r="D19">
        <v>258</v>
      </c>
      <c r="F19">
        <v>6.9852999999999996</v>
      </c>
      <c r="G19">
        <v>1700.5</v>
      </c>
      <c r="H19">
        <v>188.2</v>
      </c>
      <c r="J19" t="s">
        <v>15</v>
      </c>
      <c r="N19" s="1" t="s">
        <v>16</v>
      </c>
    </row>
    <row r="23" spans="1:14" x14ac:dyDescent="0.2">
      <c r="A23" t="s">
        <v>18</v>
      </c>
      <c r="C23">
        <v>337</v>
      </c>
      <c r="D23">
        <v>517</v>
      </c>
      <c r="F23">
        <v>5.0645300000000004</v>
      </c>
      <c r="G23">
        <v>2506.2379999999998</v>
      </c>
      <c r="H23">
        <v>-21.611999999999998</v>
      </c>
      <c r="J23" t="s">
        <v>9</v>
      </c>
    </row>
    <row r="25" spans="1:14" x14ac:dyDescent="0.2">
      <c r="A25" t="s">
        <v>19</v>
      </c>
      <c r="C25">
        <v>476.14</v>
      </c>
      <c r="D25">
        <v>570.9</v>
      </c>
      <c r="F25">
        <v>4.1710399999999996</v>
      </c>
      <c r="G25">
        <v>1912.5060000000001</v>
      </c>
      <c r="H25">
        <v>-111.89100000000001</v>
      </c>
      <c r="J25" t="s">
        <v>9</v>
      </c>
    </row>
    <row r="27" spans="1:14" x14ac:dyDescent="0.2">
      <c r="A27" t="s">
        <v>20</v>
      </c>
      <c r="C27">
        <v>-36</v>
      </c>
      <c r="D27">
        <v>455.85</v>
      </c>
      <c r="F27">
        <v>7.3464600000000004</v>
      </c>
      <c r="G27">
        <v>2082.73</v>
      </c>
      <c r="H27">
        <v>201.988</v>
      </c>
      <c r="J27" t="s">
        <v>21</v>
      </c>
      <c r="N27" s="1" t="s">
        <v>16</v>
      </c>
    </row>
    <row r="29" spans="1:14" x14ac:dyDescent="0.2">
      <c r="A29" t="s">
        <v>22</v>
      </c>
      <c r="C29">
        <v>-24.15</v>
      </c>
      <c r="D29">
        <v>467.85</v>
      </c>
      <c r="F29">
        <v>7.4709000000000003</v>
      </c>
      <c r="G29">
        <v>2224.9299999999998</v>
      </c>
      <c r="H29">
        <v>202.67699999999999</v>
      </c>
      <c r="J29" t="s">
        <v>21</v>
      </c>
      <c r="N29" s="1" t="s">
        <v>16</v>
      </c>
    </row>
    <row r="34" spans="2:8" x14ac:dyDescent="0.2">
      <c r="B34" t="s">
        <v>25</v>
      </c>
      <c r="C34" t="s">
        <v>26</v>
      </c>
      <c r="D34" t="s">
        <v>27</v>
      </c>
      <c r="G34" t="s">
        <v>29</v>
      </c>
      <c r="H34" t="s">
        <v>28</v>
      </c>
    </row>
    <row r="35" spans="2:8" x14ac:dyDescent="0.2">
      <c r="B35">
        <f>C23</f>
        <v>337</v>
      </c>
      <c r="C35">
        <f>$F$23-($G$23/(B35+$H$23))</f>
        <v>-2.881993012923763</v>
      </c>
      <c r="D35" s="2">
        <f>100000*10^C35</f>
        <v>131.22210103039814</v>
      </c>
      <c r="G35">
        <f>B35</f>
        <v>337</v>
      </c>
      <c r="H35" s="2">
        <f>D35</f>
        <v>131.22210103039814</v>
      </c>
    </row>
    <row r="36" spans="2:8" x14ac:dyDescent="0.2">
      <c r="B36">
        <f>B35+5</f>
        <v>342</v>
      </c>
      <c r="C36">
        <f>$F$23-($G$23/(B36+$H$23))</f>
        <v>-2.7579789578885601</v>
      </c>
      <c r="D36" s="2">
        <f t="shared" ref="D36:D70" si="0">100000*10^C36</f>
        <v>174.59067422390152</v>
      </c>
      <c r="G36">
        <f t="shared" ref="G36:G70" si="1">B36</f>
        <v>342</v>
      </c>
      <c r="H36" s="2">
        <f t="shared" ref="H36:H70" si="2">D36</f>
        <v>174.59067422390152</v>
      </c>
    </row>
    <row r="37" spans="2:8" x14ac:dyDescent="0.2">
      <c r="B37">
        <f t="shared" ref="B37:B70" si="3">B36+5</f>
        <v>347</v>
      </c>
      <c r="C37">
        <f t="shared" ref="C37:C70" si="4">$F$23-($G$23/(B37+$H$23))</f>
        <v>-2.6377761698648996</v>
      </c>
      <c r="D37" s="2">
        <f t="shared" si="0"/>
        <v>230.26282584608617</v>
      </c>
      <c r="G37">
        <f t="shared" si="1"/>
        <v>347</v>
      </c>
      <c r="H37" s="2">
        <f t="shared" si="2"/>
        <v>230.26282584608617</v>
      </c>
    </row>
    <row r="38" spans="2:8" x14ac:dyDescent="0.2">
      <c r="B38">
        <f t="shared" si="3"/>
        <v>352</v>
      </c>
      <c r="C38">
        <f t="shared" si="4"/>
        <v>-2.5212116128915092</v>
      </c>
      <c r="D38" s="2">
        <f t="shared" si="0"/>
        <v>301.15382744598827</v>
      </c>
      <c r="G38">
        <f t="shared" si="1"/>
        <v>352</v>
      </c>
      <c r="H38" s="2">
        <f t="shared" si="2"/>
        <v>301.15382744598827</v>
      </c>
    </row>
    <row r="39" spans="2:8" x14ac:dyDescent="0.2">
      <c r="B39">
        <f t="shared" si="3"/>
        <v>357</v>
      </c>
      <c r="C39">
        <f t="shared" si="4"/>
        <v>-2.4081225695612245</v>
      </c>
      <c r="D39" s="2">
        <f t="shared" si="0"/>
        <v>390.73060556383268</v>
      </c>
      <c r="G39">
        <f t="shared" si="1"/>
        <v>357</v>
      </c>
      <c r="H39" s="2">
        <f t="shared" si="2"/>
        <v>390.73060556383268</v>
      </c>
    </row>
    <row r="40" spans="2:8" x14ac:dyDescent="0.2">
      <c r="B40">
        <f t="shared" si="3"/>
        <v>362</v>
      </c>
      <c r="C40">
        <f t="shared" si="4"/>
        <v>-2.2983558831686191</v>
      </c>
      <c r="D40" s="2">
        <f t="shared" si="0"/>
        <v>503.08818357436462</v>
      </c>
      <c r="G40">
        <f t="shared" si="1"/>
        <v>362</v>
      </c>
      <c r="H40" s="2">
        <f t="shared" si="2"/>
        <v>503.08818357436462</v>
      </c>
    </row>
    <row r="41" spans="2:8" x14ac:dyDescent="0.2">
      <c r="B41">
        <f t="shared" si="3"/>
        <v>367</v>
      </c>
      <c r="C41">
        <f t="shared" si="4"/>
        <v>-2.1917672656838105</v>
      </c>
      <c r="D41" s="2">
        <f t="shared" si="0"/>
        <v>643.03221990191025</v>
      </c>
      <c r="G41">
        <f t="shared" si="1"/>
        <v>367</v>
      </c>
      <c r="H41" s="2">
        <f t="shared" si="2"/>
        <v>643.03221990191025</v>
      </c>
    </row>
    <row r="42" spans="2:8" x14ac:dyDescent="0.2">
      <c r="B42">
        <f t="shared" si="3"/>
        <v>372</v>
      </c>
      <c r="C42">
        <f t="shared" si="4"/>
        <v>-2.0882206649771105</v>
      </c>
      <c r="D42" s="2">
        <f t="shared" si="0"/>
        <v>816.16757133695478</v>
      </c>
      <c r="G42">
        <f t="shared" si="1"/>
        <v>372</v>
      </c>
      <c r="H42" s="2">
        <f t="shared" si="2"/>
        <v>816.16757133695478</v>
      </c>
    </row>
    <row r="43" spans="2:8" x14ac:dyDescent="0.2">
      <c r="B43">
        <f t="shared" si="3"/>
        <v>377</v>
      </c>
      <c r="C43">
        <f t="shared" si="4"/>
        <v>-1.987587685459272</v>
      </c>
      <c r="D43" s="2">
        <f t="shared" si="0"/>
        <v>1028.9927492584613</v>
      </c>
      <c r="G43">
        <f t="shared" si="1"/>
        <v>377</v>
      </c>
      <c r="H43" s="2">
        <f t="shared" si="2"/>
        <v>1028.9927492584613</v>
      </c>
    </row>
    <row r="44" spans="2:8" x14ac:dyDescent="0.2">
      <c r="B44">
        <f t="shared" si="3"/>
        <v>382</v>
      </c>
      <c r="C44">
        <f t="shared" si="4"/>
        <v>-1.8897470569497319</v>
      </c>
      <c r="D44" s="2">
        <f t="shared" si="0"/>
        <v>1289.0000762691247</v>
      </c>
      <c r="G44">
        <f t="shared" si="1"/>
        <v>382</v>
      </c>
      <c r="H44" s="2">
        <f t="shared" si="2"/>
        <v>1289.0000762691247</v>
      </c>
    </row>
    <row r="45" spans="2:8" x14ac:dyDescent="0.2">
      <c r="B45">
        <f t="shared" si="3"/>
        <v>387</v>
      </c>
      <c r="C45">
        <f t="shared" si="4"/>
        <v>-1.7945841471531629</v>
      </c>
      <c r="D45" s="2">
        <f t="shared" si="0"/>
        <v>1604.7812919993873</v>
      </c>
      <c r="G45">
        <f t="shared" si="1"/>
        <v>387</v>
      </c>
      <c r="H45" s="2">
        <f t="shared" si="2"/>
        <v>1604.7812919993873</v>
      </c>
    </row>
    <row r="46" spans="2:8" x14ac:dyDescent="0.2">
      <c r="B46">
        <f t="shared" si="3"/>
        <v>392</v>
      </c>
      <c r="C46">
        <f t="shared" si="4"/>
        <v>-1.7019905136235511</v>
      </c>
      <c r="D46" s="2">
        <f t="shared" si="0"/>
        <v>1986.1383004778288</v>
      </c>
      <c r="G46">
        <f t="shared" si="1"/>
        <v>392</v>
      </c>
      <c r="H46" s="2">
        <f t="shared" si="2"/>
        <v>1986.1383004778288</v>
      </c>
    </row>
    <row r="47" spans="2:8" x14ac:dyDescent="0.2">
      <c r="B47">
        <f t="shared" si="3"/>
        <v>397</v>
      </c>
      <c r="C47">
        <f t="shared" si="4"/>
        <v>-1.6118634915340921</v>
      </c>
      <c r="D47" s="2">
        <f t="shared" si="0"/>
        <v>2444.1986982648718</v>
      </c>
      <c r="G47">
        <f t="shared" si="1"/>
        <v>397</v>
      </c>
      <c r="H47" s="2">
        <f t="shared" si="2"/>
        <v>2444.1986982648718</v>
      </c>
    </row>
    <row r="48" spans="2:8" x14ac:dyDescent="0.2">
      <c r="B48">
        <f t="shared" si="3"/>
        <v>402</v>
      </c>
      <c r="C48">
        <f t="shared" si="4"/>
        <v>-1.5241058139583785</v>
      </c>
      <c r="D48" s="2">
        <f t="shared" si="0"/>
        <v>2991.5356731741854</v>
      </c>
      <c r="G48">
        <f t="shared" si="1"/>
        <v>402</v>
      </c>
      <c r="H48" s="2">
        <f t="shared" si="2"/>
        <v>2991.5356731741854</v>
      </c>
    </row>
    <row r="49" spans="2:8" x14ac:dyDescent="0.2">
      <c r="B49">
        <f t="shared" si="3"/>
        <v>407</v>
      </c>
      <c r="C49">
        <f t="shared" si="4"/>
        <v>-1.4386252617102757</v>
      </c>
      <c r="D49" s="2">
        <f t="shared" si="0"/>
        <v>3642.2918184325354</v>
      </c>
      <c r="G49">
        <f t="shared" si="1"/>
        <v>407</v>
      </c>
      <c r="H49" s="2">
        <f t="shared" si="2"/>
        <v>3642.2918184325354</v>
      </c>
    </row>
    <row r="50" spans="2:8" x14ac:dyDescent="0.2">
      <c r="B50">
        <f t="shared" si="3"/>
        <v>412</v>
      </c>
      <c r="C50">
        <f t="shared" si="4"/>
        <v>-1.35533434009242</v>
      </c>
      <c r="D50" s="2">
        <f t="shared" si="0"/>
        <v>4412.3063670206857</v>
      </c>
      <c r="G50">
        <f t="shared" si="1"/>
        <v>412</v>
      </c>
      <c r="H50" s="2">
        <f t="shared" si="2"/>
        <v>4412.3063670206857</v>
      </c>
    </row>
    <row r="51" spans="2:8" x14ac:dyDescent="0.2">
      <c r="B51">
        <f t="shared" si="3"/>
        <v>417</v>
      </c>
      <c r="C51">
        <f t="shared" si="4"/>
        <v>-1.2741499801713756</v>
      </c>
      <c r="D51" s="2">
        <f t="shared" si="0"/>
        <v>5319.2453160573923</v>
      </c>
      <c r="G51">
        <f t="shared" si="1"/>
        <v>417</v>
      </c>
      <c r="H51" s="2">
        <f t="shared" si="2"/>
        <v>5319.2453160573923</v>
      </c>
    </row>
    <row r="52" spans="2:8" x14ac:dyDescent="0.2">
      <c r="B52">
        <f t="shared" si="3"/>
        <v>422</v>
      </c>
      <c r="C52">
        <f t="shared" si="4"/>
        <v>-1.1949932624354371</v>
      </c>
      <c r="D52" s="2">
        <f t="shared" si="0"/>
        <v>6382.7338816946622</v>
      </c>
      <c r="G52">
        <f t="shared" si="1"/>
        <v>422</v>
      </c>
      <c r="H52" s="2">
        <f t="shared" si="2"/>
        <v>6382.7338816946622</v>
      </c>
    </row>
    <row r="53" spans="2:8" x14ac:dyDescent="0.2">
      <c r="B53">
        <f t="shared" si="3"/>
        <v>427</v>
      </c>
      <c r="C53">
        <f t="shared" si="4"/>
        <v>-1.1177891609026407</v>
      </c>
      <c r="D53" s="2">
        <f t="shared" si="0"/>
        <v>7624.4907012449012</v>
      </c>
      <c r="G53">
        <f t="shared" si="1"/>
        <v>427</v>
      </c>
      <c r="H53" s="2">
        <f t="shared" si="2"/>
        <v>7624.4907012449012</v>
      </c>
    </row>
    <row r="54" spans="2:8" x14ac:dyDescent="0.2">
      <c r="B54">
        <f t="shared" si="3"/>
        <v>432</v>
      </c>
      <c r="C54">
        <f t="shared" si="4"/>
        <v>-1.0424663059348713</v>
      </c>
      <c r="D54" s="2">
        <f t="shared" si="0"/>
        <v>9068.4631812260723</v>
      </c>
      <c r="G54">
        <f t="shared" si="1"/>
        <v>432</v>
      </c>
      <c r="H54" s="2">
        <f t="shared" si="2"/>
        <v>9068.4631812260723</v>
      </c>
    </row>
    <row r="55" spans="2:8" x14ac:dyDescent="0.2">
      <c r="B55">
        <f t="shared" si="3"/>
        <v>437</v>
      </c>
      <c r="C55">
        <f t="shared" si="4"/>
        <v>-0.96895676418192078</v>
      </c>
      <c r="D55" s="2">
        <f t="shared" si="0"/>
        <v>10740.963377668524</v>
      </c>
      <c r="G55">
        <f t="shared" si="1"/>
        <v>437</v>
      </c>
      <c r="H55" s="2">
        <f t="shared" si="2"/>
        <v>10740.963377668524</v>
      </c>
    </row>
    <row r="56" spans="2:8" x14ac:dyDescent="0.2">
      <c r="B56">
        <f t="shared" si="3"/>
        <v>442</v>
      </c>
      <c r="C56">
        <f t="shared" si="4"/>
        <v>-0.89719583422933091</v>
      </c>
      <c r="D56" s="2">
        <f t="shared" si="0"/>
        <v>12670.803788277641</v>
      </c>
      <c r="G56">
        <f t="shared" si="1"/>
        <v>442</v>
      </c>
      <c r="H56" s="2">
        <f t="shared" si="2"/>
        <v>12670.803788277641</v>
      </c>
    </row>
    <row r="57" spans="2:8" x14ac:dyDescent="0.2">
      <c r="B57">
        <f t="shared" si="3"/>
        <v>447</v>
      </c>
      <c r="C57">
        <f t="shared" si="4"/>
        <v>-0.82712185665792148</v>
      </c>
      <c r="D57" s="2">
        <f t="shared" si="0"/>
        <v>14889.432434721735</v>
      </c>
      <c r="G57">
        <f t="shared" si="1"/>
        <v>447</v>
      </c>
      <c r="H57" s="2">
        <f t="shared" si="2"/>
        <v>14889.432434721735</v>
      </c>
    </row>
    <row r="58" spans="2:8" x14ac:dyDescent="0.2">
      <c r="B58">
        <f>B57+5</f>
        <v>452</v>
      </c>
      <c r="C58">
        <f t="shared" si="4"/>
        <v>-0.75867603734304812</v>
      </c>
      <c r="D58" s="2">
        <f t="shared" si="0"/>
        <v>17431.066617181692</v>
      </c>
      <c r="G58">
        <f t="shared" si="1"/>
        <v>452</v>
      </c>
      <c r="H58" s="2">
        <f t="shared" si="2"/>
        <v>17431.066617181692</v>
      </c>
    </row>
    <row r="59" spans="2:8" x14ac:dyDescent="0.2">
      <c r="B59">
        <f t="shared" si="3"/>
        <v>457</v>
      </c>
      <c r="C59">
        <f t="shared" si="4"/>
        <v>-0.69180228292924895</v>
      </c>
      <c r="D59" s="2">
        <f t="shared" si="0"/>
        <v>20332.824732079596</v>
      </c>
      <c r="G59">
        <f t="shared" si="1"/>
        <v>457</v>
      </c>
      <c r="H59" s="2">
        <f t="shared" si="2"/>
        <v>20332.824732079596</v>
      </c>
    </row>
    <row r="60" spans="2:8" x14ac:dyDescent="0.2">
      <c r="B60">
        <f t="shared" si="3"/>
        <v>462</v>
      </c>
      <c r="C60">
        <f t="shared" si="4"/>
        <v>-0.62644704751264779</v>
      </c>
      <c r="D60" s="2">
        <f t="shared" si="0"/>
        <v>23634.855557269242</v>
      </c>
      <c r="G60">
        <f t="shared" si="1"/>
        <v>462</v>
      </c>
      <c r="H60" s="2">
        <f t="shared" si="2"/>
        <v>23634.855557269242</v>
      </c>
    </row>
    <row r="61" spans="2:8" x14ac:dyDescent="0.2">
      <c r="B61">
        <f t="shared" si="3"/>
        <v>467</v>
      </c>
      <c r="C61">
        <f t="shared" si="4"/>
        <v>-0.5625591896503721</v>
      </c>
      <c r="D61" s="2">
        <f t="shared" si="0"/>
        <v>27380.464426566232</v>
      </c>
      <c r="G61">
        <f t="shared" si="1"/>
        <v>467</v>
      </c>
      <c r="H61" s="2">
        <f t="shared" si="2"/>
        <v>27380.464426566232</v>
      </c>
    </row>
    <row r="62" spans="2:8" x14ac:dyDescent="0.2">
      <c r="B62">
        <f t="shared" si="3"/>
        <v>472</v>
      </c>
      <c r="C62">
        <f t="shared" si="4"/>
        <v>-0.50008983889446412</v>
      </c>
      <c r="D62" s="2">
        <f t="shared" si="0"/>
        <v>31616.235736934199</v>
      </c>
      <c r="G62">
        <f t="shared" si="1"/>
        <v>472</v>
      </c>
      <c r="H62" s="2">
        <f t="shared" si="2"/>
        <v>31616.235736934199</v>
      </c>
    </row>
    <row r="63" spans="2:8" x14ac:dyDescent="0.2">
      <c r="B63">
        <f t="shared" si="3"/>
        <v>477</v>
      </c>
      <c r="C63">
        <f t="shared" si="4"/>
        <v>-0.43899227111825478</v>
      </c>
      <c r="D63" s="2">
        <f t="shared" si="0"/>
        <v>36392.151256525663</v>
      </c>
      <c r="G63">
        <f t="shared" si="1"/>
        <v>477</v>
      </c>
      <c r="H63" s="2">
        <f t="shared" si="2"/>
        <v>36392.151256525663</v>
      </c>
    </row>
    <row r="64" spans="2:8" x14ac:dyDescent="0.2">
      <c r="B64">
        <f>B63+5</f>
        <v>482</v>
      </c>
      <c r="C64">
        <f t="shared" si="4"/>
        <v>-0.37922179196677508</v>
      </c>
      <c r="D64" s="2">
        <f t="shared" si="0"/>
        <v>41761.703729689281</v>
      </c>
      <c r="G64">
        <f t="shared" si="1"/>
        <v>482</v>
      </c>
      <c r="H64" s="2">
        <f t="shared" si="2"/>
        <v>41761.703729689281</v>
      </c>
    </row>
    <row r="65" spans="2:8" x14ac:dyDescent="0.2">
      <c r="B65">
        <f t="shared" si="3"/>
        <v>487</v>
      </c>
      <c r="C65">
        <f t="shared" si="4"/>
        <v>-0.32073562782022691</v>
      </c>
      <c r="D65" s="2">
        <f t="shared" si="0"/>
        <v>47782.005305585604</v>
      </c>
      <c r="G65">
        <f t="shared" si="1"/>
        <v>487</v>
      </c>
      <c r="H65" s="2">
        <f t="shared" si="2"/>
        <v>47782.005305585604</v>
      </c>
    </row>
    <row r="66" spans="2:8" x14ac:dyDescent="0.2">
      <c r="B66">
        <f t="shared" si="3"/>
        <v>492</v>
      </c>
      <c r="C66">
        <f t="shared" si="4"/>
        <v>-0.26349282371148863</v>
      </c>
      <c r="D66" s="2">
        <f t="shared" si="0"/>
        <v>54513.890349787864</v>
      </c>
      <c r="G66">
        <f t="shared" si="1"/>
        <v>492</v>
      </c>
      <c r="H66" s="2">
        <f t="shared" si="2"/>
        <v>54513.890349787864</v>
      </c>
    </row>
    <row r="67" spans="2:8" x14ac:dyDescent="0.2">
      <c r="B67">
        <f t="shared" si="3"/>
        <v>497</v>
      </c>
      <c r="C67">
        <f t="shared" si="4"/>
        <v>-0.20745414768567905</v>
      </c>
      <c r="D67" s="2">
        <f t="shared" si="0"/>
        <v>62022.012232777583</v>
      </c>
      <c r="G67">
        <f t="shared" si="1"/>
        <v>497</v>
      </c>
      <c r="H67" s="2">
        <f t="shared" si="2"/>
        <v>62022.012232777583</v>
      </c>
    </row>
    <row r="68" spans="2:8" x14ac:dyDescent="0.2">
      <c r="B68">
        <f t="shared" si="3"/>
        <v>502</v>
      </c>
      <c r="C68">
        <f t="shared" si="4"/>
        <v>-0.15258200113241749</v>
      </c>
      <c r="D68" s="2">
        <f t="shared" si="0"/>
        <v>70374.933725186507</v>
      </c>
      <c r="G68">
        <f t="shared" si="1"/>
        <v>502</v>
      </c>
      <c r="H68" s="2">
        <f t="shared" si="2"/>
        <v>70374.933725186507</v>
      </c>
    </row>
    <row r="69" spans="2:8" x14ac:dyDescent="0.2">
      <c r="B69">
        <f t="shared" si="3"/>
        <v>507</v>
      </c>
      <c r="C69">
        <f t="shared" si="4"/>
        <v>-9.8840334660106777E-2</v>
      </c>
      <c r="D69" s="2">
        <f t="shared" si="0"/>
        <v>79645.210666606785</v>
      </c>
      <c r="G69">
        <f t="shared" si="1"/>
        <v>507</v>
      </c>
      <c r="H69" s="2">
        <f t="shared" si="2"/>
        <v>79645.210666606785</v>
      </c>
    </row>
    <row r="70" spans="2:8" x14ac:dyDescent="0.2">
      <c r="B70">
        <f t="shared" si="3"/>
        <v>512</v>
      </c>
      <c r="C70">
        <f t="shared" si="4"/>
        <v>-4.6194569116698503E-2</v>
      </c>
      <c r="D70" s="2">
        <f t="shared" si="0"/>
        <v>89909.468612432887</v>
      </c>
      <c r="G70">
        <f t="shared" si="1"/>
        <v>512</v>
      </c>
      <c r="H70" s="2">
        <f t="shared" si="2"/>
        <v>89909.468612432887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96:L144"/>
  <sheetViews>
    <sheetView zoomScaleNormal="100" workbookViewId="0">
      <selection activeCell="C34" sqref="C34"/>
    </sheetView>
  </sheetViews>
  <sheetFormatPr baseColWidth="10" defaultColWidth="8.83203125" defaultRowHeight="16" x14ac:dyDescent="0.2"/>
  <cols>
    <col min="1" max="1025" width="10.5" customWidth="1"/>
  </cols>
  <sheetData>
    <row r="96" spans="12:12" x14ac:dyDescent="0.2">
      <c r="L96" t="s">
        <v>23</v>
      </c>
    </row>
    <row r="144" spans="2:2" x14ac:dyDescent="0.2">
      <c r="B144" t="s">
        <v>24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Kasehgari et. al. 1993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3</cp:revision>
  <dcterms:created xsi:type="dcterms:W3CDTF">2021-02-16T17:12:01Z</dcterms:created>
  <dcterms:modified xsi:type="dcterms:W3CDTF">2021-03-08T20:56:36Z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