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\Desktop\"/>
    </mc:Choice>
  </mc:AlternateContent>
  <xr:revisionPtr revIDLastSave="0" documentId="8_{B5070DB9-1BDF-4B4B-9AD3-66C45341AC77}" xr6:coauthVersionLast="47" xr6:coauthVersionMax="47" xr10:uidLastSave="{00000000-0000-0000-0000-000000000000}"/>
  <bookViews>
    <workbookView xWindow="-120" yWindow="-120" windowWidth="29040" windowHeight="15840" xr2:uid="{5DB32858-2218-42C7-9E2F-0B0922DF5A98}"/>
  </bookViews>
  <sheets>
    <sheet name="All" sheetId="1" r:id="rId1"/>
  </sheets>
  <externalReferences>
    <externalReference r:id="rId2"/>
  </externalReferences>
  <definedNames>
    <definedName name="Academicdepartments">#REF!</definedName>
    <definedName name="Academicstaff">#REF!</definedName>
    <definedName name="Center">#REF!</definedName>
    <definedName name="INDS">#REF!</definedName>
    <definedName name="INDST">#REF!</definedName>
    <definedName name="Institute">#REF!</definedName>
    <definedName name="Instructor">#REF!</definedName>
    <definedName name="Level">#REF!</definedName>
    <definedName name="ListMonths">#REF!</definedName>
    <definedName name="Model">#REF!</definedName>
    <definedName name="Months">#REF!</definedName>
    <definedName name="OLE_LINK1_3">#REF!</definedName>
    <definedName name="Staff">#REF!</definedName>
    <definedName name="Summe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9" i="1" l="1"/>
  <c r="P28" i="1"/>
  <c r="P27" i="1"/>
  <c r="P26" i="1"/>
  <c r="M26" i="1"/>
  <c r="P24" i="1"/>
  <c r="N24" i="1"/>
  <c r="L24" i="1"/>
  <c r="M28" i="1" s="1"/>
  <c r="P23" i="1"/>
  <c r="N23" i="1"/>
  <c r="L23" i="1"/>
  <c r="M27" i="1" s="1"/>
  <c r="P22" i="1"/>
  <c r="N22" i="1"/>
  <c r="L22" i="1"/>
  <c r="P21" i="1"/>
  <c r="N21" i="1"/>
  <c r="L21" i="1"/>
  <c r="M25" i="1" s="1"/>
  <c r="Y20" i="1"/>
  <c r="L19" i="1"/>
  <c r="L18" i="1"/>
  <c r="L17" i="1"/>
  <c r="E17" i="1"/>
  <c r="C17" i="1"/>
  <c r="L16" i="1"/>
  <c r="L15" i="1" s="1"/>
  <c r="E16" i="1"/>
  <c r="C16" i="1"/>
  <c r="I15" i="1"/>
  <c r="G15" i="1"/>
  <c r="E15" i="1"/>
  <c r="I8" i="1"/>
  <c r="G8" i="1"/>
  <c r="E8" i="1"/>
  <c r="E7" i="1"/>
  <c r="I6" i="1"/>
  <c r="G6" i="1"/>
  <c r="E6" i="1"/>
  <c r="E5" i="1"/>
  <c r="I4" i="1"/>
  <c r="E4" i="1"/>
  <c r="C4" i="1"/>
</calcChain>
</file>

<file path=xl/sharedStrings.xml><?xml version="1.0" encoding="utf-8"?>
<sst xmlns="http://schemas.openxmlformats.org/spreadsheetml/2006/main" count="75" uniqueCount="56">
  <si>
    <t>Balance Sheet -</t>
  </si>
  <si>
    <t>Income Statement -</t>
  </si>
  <si>
    <t>Cash Flow Statement -</t>
  </si>
  <si>
    <t>Base Period</t>
  </si>
  <si>
    <t>End of Year One</t>
  </si>
  <si>
    <t>End of Year Two</t>
  </si>
  <si>
    <t>End of Year Three</t>
  </si>
  <si>
    <t>Assets</t>
  </si>
  <si>
    <t>Income</t>
  </si>
  <si>
    <t>Beginning Cash Balance</t>
  </si>
  <si>
    <t>Cash</t>
  </si>
  <si>
    <t>Bachelor</t>
  </si>
  <si>
    <t>Cash Inflows</t>
  </si>
  <si>
    <t>Accounts Receivable</t>
  </si>
  <si>
    <t>Sunny</t>
  </si>
  <si>
    <t>Income from Sales</t>
  </si>
  <si>
    <t>Total Current Assets</t>
  </si>
  <si>
    <t>Graduate</t>
  </si>
  <si>
    <t>Fixed Assets</t>
  </si>
  <si>
    <t>Others</t>
  </si>
  <si>
    <t>Total Cash Inflows</t>
  </si>
  <si>
    <t>Total Assets</t>
  </si>
  <si>
    <t>Total Income</t>
  </si>
  <si>
    <t>Cash Outflows</t>
  </si>
  <si>
    <t>Liabilities and Owner's Equity</t>
  </si>
  <si>
    <t>Cost of Sales</t>
  </si>
  <si>
    <t>Investing Activities</t>
  </si>
  <si>
    <t>Liabilities</t>
  </si>
  <si>
    <t>Gross Margin</t>
  </si>
  <si>
    <t>New Capital Purchases</t>
  </si>
  <si>
    <t>Accounts Payable</t>
  </si>
  <si>
    <t>Fixed Business Expenses</t>
  </si>
  <si>
    <t>Inventory Purchases</t>
  </si>
  <si>
    <t>Total Liabilities</t>
  </si>
  <si>
    <t>Net Income</t>
  </si>
  <si>
    <t>Owner's Equity</t>
  </si>
  <si>
    <t>Operating Activities</t>
  </si>
  <si>
    <t>Common Stock</t>
  </si>
  <si>
    <t>Data</t>
  </si>
  <si>
    <t>Financing Activities</t>
  </si>
  <si>
    <t>Retained Earnings</t>
  </si>
  <si>
    <t>Revenue</t>
  </si>
  <si>
    <t>Total Cash Outflows</t>
  </si>
  <si>
    <t>Total Owner's Equity</t>
  </si>
  <si>
    <t>Local Bachelor</t>
  </si>
  <si>
    <t>Cash Flow</t>
  </si>
  <si>
    <t>Total Liabilities and Owner's Equity</t>
  </si>
  <si>
    <t>Suny_Bachelor</t>
  </si>
  <si>
    <t>Ending Cash Balance</t>
  </si>
  <si>
    <t>Graduade</t>
  </si>
  <si>
    <t>Other</t>
  </si>
  <si>
    <t>Students</t>
  </si>
  <si>
    <t>Fees</t>
  </si>
  <si>
    <t>Variable Costs</t>
  </si>
  <si>
    <t>Total</t>
  </si>
  <si>
    <t>Fixed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</si>
</sst>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2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1" fillId="8" borderId="0" applyNumberFormat="0" applyBorder="0" applyAlignment="0" applyProtection="0"/>
    <xf numFmtId="0" fontId="3" fillId="0" borderId="0" applyNumberFormat="0" applyFill="0" applyBorder="0" applyAlignment="0" applyProtection="0"/>
    <xf numFmtId="0" fontId="10" fillId="2" borderId="0" applyNumberFormat="0" applyBorder="0" applyAlignment="0" applyProtection="0"/>
  </cellStyleXfs>
  <cellXfs count="33">
    <xf numFmtId="0" fontId="0" fillId="0" borderId="0" xfId="0"/>
    <xf numFmtId="0" fontId="0" fillId="9" borderId="0" xfId="0" applyFill="1"/>
    <xf numFmtId="0" fontId="4" fillId="10" borderId="1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0" fillId="11" borderId="0" xfId="0" applyFill="1"/>
    <xf numFmtId="0" fontId="4" fillId="12" borderId="1" xfId="0" applyFont="1" applyFill="1" applyBorder="1" applyAlignment="1">
      <alignment horizontal="center"/>
    </xf>
    <xf numFmtId="0" fontId="4" fillId="12" borderId="2" xfId="0" applyFont="1" applyFill="1" applyBorder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13" borderId="2" xfId="0" applyFont="1" applyFill="1" applyBorder="1" applyAlignment="1">
      <alignment horizontal="center"/>
    </xf>
    <xf numFmtId="0" fontId="4" fillId="13" borderId="3" xfId="0" applyFont="1" applyFill="1" applyBorder="1" applyAlignment="1">
      <alignment horizontal="center"/>
    </xf>
    <xf numFmtId="0" fontId="5" fillId="0" borderId="0" xfId="0" applyFont="1"/>
    <xf numFmtId="164" fontId="5" fillId="0" borderId="4" xfId="1" applyNumberFormat="1" applyFont="1" applyBorder="1"/>
    <xf numFmtId="0" fontId="5" fillId="0" borderId="0" xfId="0" applyFont="1" applyAlignment="1">
      <alignment horizontal="center"/>
    </xf>
    <xf numFmtId="0" fontId="6" fillId="0" borderId="0" xfId="0" applyFont="1"/>
    <xf numFmtId="164" fontId="6" fillId="0" borderId="0" xfId="1" applyNumberFormat="1" applyFont="1" applyBorder="1"/>
    <xf numFmtId="0" fontId="7" fillId="0" borderId="0" xfId="0" applyFont="1"/>
    <xf numFmtId="164" fontId="2" fillId="4" borderId="0" xfId="4" applyNumberFormat="1" applyBorder="1"/>
    <xf numFmtId="10" fontId="6" fillId="0" borderId="0" xfId="2" applyNumberFormat="1" applyFont="1" applyBorder="1"/>
    <xf numFmtId="164" fontId="2" fillId="7" borderId="0" xfId="7" applyNumberFormat="1" applyBorder="1"/>
    <xf numFmtId="164" fontId="1" fillId="8" borderId="0" xfId="8" applyNumberFormat="1" applyBorder="1"/>
    <xf numFmtId="0" fontId="8" fillId="0" borderId="0" xfId="0" applyFont="1"/>
    <xf numFmtId="164" fontId="2" fillId="3" borderId="4" xfId="3" applyNumberFormat="1" applyBorder="1"/>
    <xf numFmtId="0" fontId="9" fillId="0" borderId="0" xfId="0" applyFont="1"/>
    <xf numFmtId="0" fontId="10" fillId="2" borderId="5" xfId="10" applyBorder="1"/>
    <xf numFmtId="164" fontId="0" fillId="0" borderId="0" xfId="1" applyNumberFormat="1" applyFont="1"/>
    <xf numFmtId="164" fontId="2" fillId="5" borderId="0" xfId="5" applyNumberFormat="1" applyBorder="1"/>
    <xf numFmtId="164" fontId="6" fillId="0" borderId="4" xfId="1" applyNumberFormat="1" applyFont="1" applyBorder="1"/>
    <xf numFmtId="164" fontId="2" fillId="6" borderId="0" xfId="6" applyNumberFormat="1" applyBorder="1"/>
    <xf numFmtId="9" fontId="0" fillId="0" borderId="0" xfId="0" applyNumberFormat="1"/>
    <xf numFmtId="0" fontId="3" fillId="0" borderId="0" xfId="9"/>
    <xf numFmtId="164" fontId="5" fillId="0" borderId="0" xfId="0" applyNumberFormat="1" applyFont="1"/>
  </cellXfs>
  <cellStyles count="11">
    <cellStyle name="60% - Accent6" xfId="8" builtinId="52"/>
    <cellStyle name="Accent1 2" xfId="10" xr:uid="{F6C684BE-8694-44D1-8230-F84B1E9485C6}"/>
    <cellStyle name="Accent2" xfId="3" builtinId="33"/>
    <cellStyle name="Accent3" xfId="4" builtinId="37"/>
    <cellStyle name="Accent4" xfId="5" builtinId="41"/>
    <cellStyle name="Accent5" xfId="6" builtinId="45"/>
    <cellStyle name="Accent6" xfId="7" builtinId="49"/>
    <cellStyle name="Comma" xfId="1" builtinId="3"/>
    <cellStyle name="Hyperlink" xfId="9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</a:t>
            </a:r>
            <a:r>
              <a:rPr lang="en-US" b="1" baseline="0"/>
              <a:t> Income Gross Profit</a:t>
            </a:r>
          </a:p>
          <a:p>
            <a:pPr>
              <a:defRPr/>
            </a:pPr>
            <a:endParaRPr lang="en-US" baseline="0"/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All!$K$8</c:f>
              <c:strCache>
                <c:ptCount val="1"/>
                <c:pt idx="0">
                  <c:v>Total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(All!$L$8,All!$N$8,All!$P$8)</c:f>
              <c:numCache>
                <c:formatCode>_(* #,##0_);_(* \(#,##0\);_(* "-"??_);_(@_)</c:formatCode>
                <c:ptCount val="3"/>
                <c:pt idx="0">
                  <c:v>3960000</c:v>
                </c:pt>
                <c:pt idx="1">
                  <c:v>5940000</c:v>
                </c:pt>
                <c:pt idx="2">
                  <c:v>8910000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5-4E7C-A0D8-B6E8FAFC6E4A}"/>
            </c:ext>
          </c:extLst>
        </c:ser>
        <c:ser>
          <c:idx val="1"/>
          <c:order val="1"/>
          <c:tx>
            <c:strRef>
              <c:f>All!$K$10</c:f>
              <c:strCache>
                <c:ptCount val="1"/>
                <c:pt idx="0">
                  <c:v>Gross Margin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(All!$L$10,All!$N$10,All!$P$10)</c:f>
              <c:numCache>
                <c:formatCode>_(* #,##0_);_(* \(#,##0\);_(* "-"??_);_(@_)</c:formatCode>
                <c:ptCount val="3"/>
                <c:pt idx="0">
                  <c:v>1673704</c:v>
                </c:pt>
                <c:pt idx="1">
                  <c:v>2510556</c:v>
                </c:pt>
                <c:pt idx="2">
                  <c:v>3765834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C5-4E7C-A0D8-B6E8FAFC6E4A}"/>
            </c:ext>
          </c:extLst>
        </c:ser>
        <c:ser>
          <c:idx val="2"/>
          <c:order val="2"/>
          <c:tx>
            <c:strRef>
              <c:f>All!$K$11</c:f>
              <c:strCache>
                <c:ptCount val="1"/>
                <c:pt idx="0">
                  <c:v>Fixed Business Expenses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(All!$L$11,All!$N$11,All!$P$11)</c:f>
              <c:numCache>
                <c:formatCode>_(* #,##0_);_(* \(#,##0\);_(* "-"??_);_(@_)</c:formatCode>
                <c:ptCount val="3"/>
                <c:pt idx="0">
                  <c:v>1250000</c:v>
                </c:pt>
                <c:pt idx="1">
                  <c:v>1312500</c:v>
                </c:pt>
                <c:pt idx="2">
                  <c:v>1443750.0000000002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C5-4E7C-A0D8-B6E8FAFC6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5351760"/>
        <c:axId val="755318640"/>
      </c:barChart>
      <c:catAx>
        <c:axId val="755351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318640"/>
        <c:crosses val="autoZero"/>
        <c:auto val="1"/>
        <c:lblAlgn val="ctr"/>
        <c:lblOffset val="100"/>
        <c:noMultiLvlLbl val="0"/>
      </c:catAx>
      <c:valAx>
        <c:axId val="75531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35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Cash Inflow</a:t>
            </a:r>
            <a:r>
              <a:rPr lang="en-US" b="1" baseline="0"/>
              <a:t> Outflow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All!$R$7</c:f>
              <c:strCache>
                <c:ptCount val="1"/>
                <c:pt idx="0">
                  <c:v>Total Cash Inflows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(All!$S$7,All!$U$7,All!$W$7)</c:f>
              <c:numCache>
                <c:formatCode>_(* #,##0_);_(* \(#,##0\);_(* "-"??_);_(@_)</c:formatCode>
                <c:ptCount val="3"/>
                <c:pt idx="0">
                  <c:v>3960000</c:v>
                </c:pt>
                <c:pt idx="1">
                  <c:v>5940000</c:v>
                </c:pt>
                <c:pt idx="2">
                  <c:v>8910000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50-457D-B5D1-E77D7EEFA0BD}"/>
            </c:ext>
          </c:extLst>
        </c:ser>
        <c:ser>
          <c:idx val="1"/>
          <c:order val="1"/>
          <c:tx>
            <c:strRef>
              <c:f>All!$R$15</c:f>
              <c:strCache>
                <c:ptCount val="1"/>
                <c:pt idx="0">
                  <c:v>Total Cash Outflows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(All!$S$15,All!$U$15,All!$W$15)</c:f>
              <c:numCache>
                <c:formatCode>_(* #,##0_);_(* \(#,##0\);_(* "-"??_);_(@_)</c:formatCode>
                <c:ptCount val="3"/>
                <c:pt idx="0">
                  <c:v>3536296</c:v>
                </c:pt>
                <c:pt idx="1">
                  <c:v>4741944</c:v>
                </c:pt>
                <c:pt idx="2">
                  <c:v>6587916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50-457D-B5D1-E77D7EEFA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00804512"/>
        <c:axId val="2000805472"/>
        <c:axId val="0"/>
      </c:bar3DChart>
      <c:catAx>
        <c:axId val="2000804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805472"/>
        <c:crosses val="autoZero"/>
        <c:auto val="1"/>
        <c:lblAlgn val="ctr"/>
        <c:lblOffset val="100"/>
        <c:noMultiLvlLbl val="0"/>
      </c:catAx>
      <c:valAx>
        <c:axId val="200080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80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Students</a:t>
            </a:r>
          </a:p>
        </c:rich>
      </c:tx>
      <c:layout>
        <c:manualLayout>
          <c:xMode val="edge"/>
          <c:yMode val="edge"/>
          <c:x val="0.2429444444444444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All!$K$21</c:f>
              <c:strCache>
                <c:ptCount val="1"/>
                <c:pt idx="0">
                  <c:v>Local Bachelor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All!$L$21:$P$21</c:f>
              <c:numCache>
                <c:formatCode>General</c:formatCode>
                <c:ptCount val="5"/>
                <c:pt idx="0">
                  <c:v>546</c:v>
                </c:pt>
                <c:pt idx="2">
                  <c:v>661</c:v>
                </c:pt>
                <c:pt idx="4">
                  <c:v>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EF-4CB6-96B8-044931BA508E}"/>
            </c:ext>
          </c:extLst>
        </c:ser>
        <c:ser>
          <c:idx val="1"/>
          <c:order val="1"/>
          <c:tx>
            <c:strRef>
              <c:f>All!$K$22</c:f>
              <c:strCache>
                <c:ptCount val="1"/>
                <c:pt idx="0">
                  <c:v>Suny_Bachelor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All!$L$22:$P$22</c:f>
              <c:numCache>
                <c:formatCode>General</c:formatCode>
                <c:ptCount val="5"/>
                <c:pt idx="0">
                  <c:v>34</c:v>
                </c:pt>
                <c:pt idx="2">
                  <c:v>56</c:v>
                </c:pt>
                <c:pt idx="4">
                  <c:v>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EF-4CB6-96B8-044931BA508E}"/>
            </c:ext>
          </c:extLst>
        </c:ser>
        <c:ser>
          <c:idx val="2"/>
          <c:order val="2"/>
          <c:tx>
            <c:strRef>
              <c:f>All!$K$23</c:f>
              <c:strCache>
                <c:ptCount val="1"/>
                <c:pt idx="0">
                  <c:v>Graduade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All!$L$23:$P$23</c:f>
              <c:numCache>
                <c:formatCode>General</c:formatCode>
                <c:ptCount val="5"/>
                <c:pt idx="0">
                  <c:v>180</c:v>
                </c:pt>
                <c:pt idx="2">
                  <c:v>220</c:v>
                </c:pt>
                <c:pt idx="4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EF-4CB6-96B8-044931BA5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41586832"/>
        <c:axId val="1542413408"/>
        <c:axId val="0"/>
      </c:bar3DChart>
      <c:catAx>
        <c:axId val="154158683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413408"/>
        <c:crosses val="autoZero"/>
        <c:auto val="1"/>
        <c:lblAlgn val="ctr"/>
        <c:lblOffset val="100"/>
        <c:noMultiLvlLbl val="0"/>
      </c:catAx>
      <c:valAx>
        <c:axId val="15424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58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379-4586-A2DB-23C7E29D52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379-4586-A2DB-23C7E29D52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379-4586-A2DB-23C7E29D52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379-4586-A2DB-23C7E29D52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All!$K$16:$K$19</c:f>
              <c:strCache>
                <c:ptCount val="4"/>
                <c:pt idx="0">
                  <c:v>Local Bachelor</c:v>
                </c:pt>
                <c:pt idx="1">
                  <c:v>Suny_Bachelor</c:v>
                </c:pt>
                <c:pt idx="2">
                  <c:v>Graduade</c:v>
                </c:pt>
                <c:pt idx="3">
                  <c:v>Other</c:v>
                </c:pt>
              </c:strCache>
            </c:strRef>
          </c:cat>
          <c:val>
            <c:numRef>
              <c:f>All!$L$16:$L$19</c:f>
              <c:numCache>
                <c:formatCode>_(* #,##0_);_(* \(#,##0\);_(* "-"??_);_(@_)</c:formatCode>
                <c:ptCount val="4"/>
                <c:pt idx="0">
                  <c:v>982800</c:v>
                </c:pt>
                <c:pt idx="1">
                  <c:v>146880</c:v>
                </c:pt>
                <c:pt idx="2">
                  <c:v>702000</c:v>
                </c:pt>
                <c:pt idx="3">
                  <c:v>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379-4586-A2DB-23C7E29D52E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</a:t>
            </a:r>
            <a:r>
              <a:rPr lang="en-US" b="1" baseline="0"/>
              <a:t> Income Net Profit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All!$K$8</c:f>
              <c:strCache>
                <c:ptCount val="1"/>
                <c:pt idx="0">
                  <c:v>Total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(All!$L$8,All!$N$8,All!$P$8)</c:f>
              <c:numCache>
                <c:formatCode>_(* #,##0_);_(* \(#,##0\);_(* "-"??_);_(@_)</c:formatCode>
                <c:ptCount val="3"/>
                <c:pt idx="0">
                  <c:v>3960000</c:v>
                </c:pt>
                <c:pt idx="1">
                  <c:v>5940000</c:v>
                </c:pt>
                <c:pt idx="2">
                  <c:v>8910000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05-4F9C-86F9-6669E5FC4867}"/>
            </c:ext>
          </c:extLst>
        </c:ser>
        <c:ser>
          <c:idx val="1"/>
          <c:order val="1"/>
          <c:tx>
            <c:strRef>
              <c:f>All!$K$12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(All!$L$12,All!$N$12,All!$P$12)</c:f>
              <c:numCache>
                <c:formatCode>_(* #,##0_);_(* \(#,##0\);_(* "-"??_);_(@_)</c:formatCode>
                <c:ptCount val="3"/>
                <c:pt idx="0">
                  <c:v>423704</c:v>
                </c:pt>
                <c:pt idx="1">
                  <c:v>1198056</c:v>
                </c:pt>
                <c:pt idx="2">
                  <c:v>2322084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05-4F9C-86F9-6669E5FC4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54161919"/>
        <c:axId val="642959455"/>
      </c:barChart>
      <c:catAx>
        <c:axId val="115416191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59455"/>
        <c:crosses val="autoZero"/>
        <c:auto val="1"/>
        <c:lblAlgn val="ctr"/>
        <c:lblOffset val="100"/>
        <c:noMultiLvlLbl val="0"/>
      </c:catAx>
      <c:valAx>
        <c:axId val="642959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16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31748</xdr:colOff>
      <xdr:row>18</xdr:row>
      <xdr:rowOff>31749</xdr:rowOff>
    </xdr:from>
    <xdr:to>
      <xdr:col>8</xdr:col>
      <xdr:colOff>128984</xdr:colOff>
      <xdr:row>29</xdr:row>
      <xdr:rowOff>188515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1B99DD-40AF-42AB-BB6C-D4B002D2E4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87310</xdr:colOff>
      <xdr:row>17</xdr:row>
      <xdr:rowOff>87311</xdr:rowOff>
    </xdr:from>
    <xdr:to>
      <xdr:col>24</xdr:col>
      <xdr:colOff>63499</xdr:colOff>
      <xdr:row>29</xdr:row>
      <xdr:rowOff>158749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B8922-EEFF-47F5-8A39-A4A91B6038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105172</xdr:colOff>
      <xdr:row>30</xdr:row>
      <xdr:rowOff>52189</xdr:rowOff>
    </xdr:from>
    <xdr:to>
      <xdr:col>22</xdr:col>
      <xdr:colOff>817562</xdr:colOff>
      <xdr:row>44</xdr:row>
      <xdr:rowOff>146248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31FD3C-859C-4B98-A2B5-7F6BAF6B2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29766</xdr:colOff>
      <xdr:row>30</xdr:row>
      <xdr:rowOff>91875</xdr:rowOff>
    </xdr:from>
    <xdr:to>
      <xdr:col>15</xdr:col>
      <xdr:colOff>554631</xdr:colOff>
      <xdr:row>47</xdr:row>
      <xdr:rowOff>69452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5B9D82-166B-43D6-8F9A-F04E43A11D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35718</xdr:colOff>
      <xdr:row>30</xdr:row>
      <xdr:rowOff>22423</xdr:rowOff>
    </xdr:from>
    <xdr:to>
      <xdr:col>8</xdr:col>
      <xdr:colOff>138906</xdr:colOff>
      <xdr:row>44</xdr:row>
      <xdr:rowOff>116482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E7B2D0-D9C4-4389-A13E-60152D05B4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T\Desktop\July_7_2023\July_7_2023%20(version%201)%20(version%201).xlsb.xlsx" TargetMode="External"/><Relationship Id="rId1" Type="http://schemas.openxmlformats.org/officeDocument/2006/relationships/externalLinkPath" Target="July_7_2023/July_7_2023%20(version%201)%20(version%201).xls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lance Sheett"/>
      <sheetName val="Record"/>
      <sheetName val="Grand Database"/>
      <sheetName val="SUNNY stdnt"/>
      <sheetName val="Sheet1 (3)"/>
      <sheetName val="Sheet1 (2)"/>
      <sheetName val="Sheet"/>
      <sheetName val="code_expenses"/>
      <sheetName val="Euro_Budget"/>
      <sheetName val="2018-2023 BEP"/>
      <sheetName val="Outline"/>
      <sheetName val="CODES"/>
      <sheetName val="Code_pers"/>
      <sheetName val="id_staff"/>
      <sheetName val="Code_prg"/>
      <sheetName val="Code_dep"/>
      <sheetName val="Code_major"/>
      <sheetName val="Course_list"/>
      <sheetName val="Cost_depart"/>
      <sheetName val="Sheet1"/>
      <sheetName val="Beginning Balance"/>
      <sheetName val="4. Projected Sales Forecast"/>
      <sheetName val="5. Projected Sales Forecast (2)"/>
      <sheetName val="3. Fixed Operating Expenses"/>
      <sheetName val="6. Cash Receipts-Disbursements"/>
      <sheetName val="7. Beginning Balance Sheet"/>
      <sheetName val="8. Income Statement"/>
      <sheetName val="Projection_B"/>
      <sheetName val="9. Cash Flow Statement"/>
      <sheetName val="10. Balance Sheet"/>
      <sheetName val="All"/>
      <sheetName val="11. Year End Summary"/>
      <sheetName val="12. Income Statement (2)"/>
      <sheetName val="13. Cash Flow Statement (2)"/>
      <sheetName val="14. Balance Sheet (2)"/>
      <sheetName val="15. Income Statement (3)"/>
      <sheetName val="16. Cash Flow Statement (3)"/>
      <sheetName val="17. Balance Sheet (3)"/>
      <sheetName val="REPORT"/>
      <sheetName val="Calculation"/>
      <sheetName val="Projection_A"/>
      <sheetName val="Dashboard"/>
      <sheetName val="Calculation (2)"/>
      <sheetName val="Dashboard (3)"/>
      <sheetName val="Data (2)"/>
      <sheetName val="Data"/>
      <sheetName val="Balance Sheet"/>
      <sheetName val="Income Statement"/>
      <sheetName val="Cash Flow"/>
      <sheetName val="COST"/>
      <sheetName val="Center_finance"/>
      <sheetName val="Cost_ASCAL"/>
      <sheetName val="Cost_prg_fin"/>
      <sheetName val="Sclr_Dis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1">
          <cell r="U41" t="str">
            <v>OUTLINE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0">
          <cell r="F10">
            <v>100</v>
          </cell>
          <cell r="I10">
            <v>0</v>
          </cell>
        </row>
        <row r="11">
          <cell r="I11">
            <v>0</v>
          </cell>
        </row>
        <row r="15">
          <cell r="I15">
            <v>0</v>
          </cell>
        </row>
        <row r="25">
          <cell r="F25">
            <v>0</v>
          </cell>
        </row>
        <row r="29">
          <cell r="I29">
            <v>0</v>
          </cell>
        </row>
        <row r="43">
          <cell r="I43">
            <v>-1380801.9100000004</v>
          </cell>
        </row>
        <row r="45">
          <cell r="F45">
            <v>100</v>
          </cell>
          <cell r="I45">
            <v>-1380701.9100000004</v>
          </cell>
        </row>
        <row r="47">
          <cell r="F47">
            <v>100</v>
          </cell>
          <cell r="I47">
            <v>0</v>
          </cell>
        </row>
      </sheetData>
      <sheetData sheetId="30">
        <row r="7">
          <cell r="R7" t="str">
            <v>Total Cash Inflows</v>
          </cell>
          <cell r="S7">
            <v>3960000</v>
          </cell>
          <cell r="U7">
            <v>5940000</v>
          </cell>
          <cell r="W7">
            <v>8910000</v>
          </cell>
        </row>
        <row r="8">
          <cell r="K8" t="str">
            <v>Total Income</v>
          </cell>
          <cell r="L8">
            <v>3960000</v>
          </cell>
          <cell r="N8">
            <v>5940000</v>
          </cell>
          <cell r="P8">
            <v>8910000</v>
          </cell>
        </row>
        <row r="10">
          <cell r="K10" t="str">
            <v>Gross Margin</v>
          </cell>
          <cell r="L10">
            <v>1673704</v>
          </cell>
          <cell r="N10">
            <v>2510556</v>
          </cell>
          <cell r="P10">
            <v>3765834</v>
          </cell>
        </row>
        <row r="11">
          <cell r="K11" t="str">
            <v>Fixed Business Expenses</v>
          </cell>
          <cell r="L11">
            <v>1250000</v>
          </cell>
          <cell r="N11">
            <v>1312500</v>
          </cell>
          <cell r="P11">
            <v>1443750.0000000002</v>
          </cell>
        </row>
        <row r="12">
          <cell r="K12" t="str">
            <v>Net Income</v>
          </cell>
          <cell r="L12">
            <v>423704</v>
          </cell>
          <cell r="N12">
            <v>1198056</v>
          </cell>
          <cell r="P12">
            <v>2322084</v>
          </cell>
        </row>
        <row r="15">
          <cell r="R15" t="str">
            <v>Total Cash Outflows</v>
          </cell>
          <cell r="S15">
            <v>3536296</v>
          </cell>
          <cell r="U15">
            <v>4741944</v>
          </cell>
          <cell r="W15">
            <v>6587916</v>
          </cell>
        </row>
        <row r="16">
          <cell r="K16" t="str">
            <v>Local Bachelor</v>
          </cell>
          <cell r="L16">
            <v>982800</v>
          </cell>
        </row>
        <row r="17">
          <cell r="K17" t="str">
            <v>Suny_Bachelor</v>
          </cell>
          <cell r="L17">
            <v>146880</v>
          </cell>
        </row>
        <row r="18">
          <cell r="K18" t="str">
            <v>Graduade</v>
          </cell>
          <cell r="L18">
            <v>702000</v>
          </cell>
        </row>
        <row r="19">
          <cell r="K19" t="str">
            <v>Other</v>
          </cell>
          <cell r="L19">
            <v>9000</v>
          </cell>
        </row>
        <row r="21">
          <cell r="K21" t="str">
            <v>Local Bachelor</v>
          </cell>
          <cell r="L21">
            <v>546</v>
          </cell>
          <cell r="N21">
            <v>661</v>
          </cell>
          <cell r="P21">
            <v>811</v>
          </cell>
        </row>
        <row r="22">
          <cell r="K22" t="str">
            <v>Suny_Bachelor</v>
          </cell>
          <cell r="L22">
            <v>34</v>
          </cell>
          <cell r="N22">
            <v>56</v>
          </cell>
          <cell r="P22">
            <v>845</v>
          </cell>
        </row>
        <row r="23">
          <cell r="K23" t="str">
            <v>Graduade</v>
          </cell>
          <cell r="L23">
            <v>180</v>
          </cell>
          <cell r="N23">
            <v>220</v>
          </cell>
          <cell r="P23">
            <v>280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>
        <row r="3">
          <cell r="B3">
            <v>982800</v>
          </cell>
        </row>
        <row r="4">
          <cell r="B4">
            <v>146880</v>
          </cell>
        </row>
        <row r="5">
          <cell r="B5">
            <v>702000</v>
          </cell>
        </row>
        <row r="6">
          <cell r="B6">
            <v>9000</v>
          </cell>
        </row>
        <row r="10">
          <cell r="B10">
            <v>546</v>
          </cell>
          <cell r="C10">
            <v>661</v>
          </cell>
          <cell r="D10">
            <v>811</v>
          </cell>
        </row>
        <row r="11">
          <cell r="B11">
            <v>34</v>
          </cell>
          <cell r="C11">
            <v>56</v>
          </cell>
          <cell r="D11">
            <v>845</v>
          </cell>
        </row>
        <row r="12">
          <cell r="B12">
            <v>180</v>
          </cell>
          <cell r="C12">
            <v>220</v>
          </cell>
          <cell r="D12">
            <v>280</v>
          </cell>
        </row>
        <row r="13">
          <cell r="B13">
            <v>10</v>
          </cell>
          <cell r="C13">
            <v>10</v>
          </cell>
          <cell r="D13">
            <v>10</v>
          </cell>
        </row>
        <row r="23">
          <cell r="B23">
            <v>1659</v>
          </cell>
        </row>
        <row r="24">
          <cell r="B24">
            <v>3638</v>
          </cell>
        </row>
        <row r="25">
          <cell r="B25">
            <v>3875</v>
          </cell>
        </row>
        <row r="26">
          <cell r="B26">
            <v>67</v>
          </cell>
        </row>
      </sheetData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5E293-63A5-49F1-96C5-726D0A2001E5}">
  <dimension ref="A1:Y48"/>
  <sheetViews>
    <sheetView showGridLines="0" showRowColHeaders="0" tabSelected="1" zoomScale="90" zoomScaleNormal="90" zoomScaleSheetLayoutView="150" workbookViewId="0">
      <selection activeCell="G5" sqref="G5"/>
    </sheetView>
  </sheetViews>
  <sheetFormatPr defaultColWidth="8.85546875" defaultRowHeight="15" x14ac:dyDescent="0.25"/>
  <cols>
    <col min="1" max="1" width="0.42578125" customWidth="1"/>
    <col min="2" max="2" width="26.42578125" bestFit="1" customWidth="1"/>
    <col min="3" max="3" width="8.7109375" customWidth="1"/>
    <col min="4" max="4" width="2.7109375" customWidth="1"/>
    <col min="5" max="5" width="13.42578125" customWidth="1"/>
    <col min="6" max="6" width="2" customWidth="1"/>
    <col min="7" max="7" width="13.42578125" customWidth="1"/>
    <col min="8" max="8" width="1.7109375" customWidth="1"/>
    <col min="9" max="9" width="13.42578125" customWidth="1"/>
    <col min="10" max="10" width="0.85546875" style="5" customWidth="1"/>
    <col min="11" max="11" width="31" bestFit="1" customWidth="1"/>
    <col min="12" max="12" width="12.28515625" customWidth="1"/>
    <col min="13" max="13" width="1.7109375" customWidth="1"/>
    <col min="14" max="14" width="12.42578125" bestFit="1" customWidth="1"/>
    <col min="15" max="15" width="1.7109375" customWidth="1"/>
    <col min="16" max="16" width="13.42578125" customWidth="1"/>
    <col min="17" max="17" width="0.85546875" style="5" customWidth="1"/>
    <col min="18" max="18" width="22.42578125" bestFit="1" customWidth="1"/>
    <col min="19" max="19" width="12.28515625" bestFit="1" customWidth="1"/>
    <col min="20" max="20" width="2" customWidth="1"/>
    <col min="21" max="21" width="12.42578125" bestFit="1" customWidth="1"/>
    <col min="22" max="22" width="1.28515625" customWidth="1"/>
    <col min="23" max="23" width="13.42578125" bestFit="1" customWidth="1"/>
    <col min="24" max="24" width="0.42578125" style="5" customWidth="1"/>
  </cols>
  <sheetData>
    <row r="1" spans="1:23" ht="16.5" thickBot="1" x14ac:dyDescent="0.3">
      <c r="A1" s="1"/>
      <c r="B1" s="2" t="s">
        <v>0</v>
      </c>
      <c r="C1" s="3"/>
      <c r="D1" s="3"/>
      <c r="E1" s="3"/>
      <c r="F1" s="3"/>
      <c r="G1" s="3"/>
      <c r="H1" s="3"/>
      <c r="I1" s="4"/>
      <c r="K1" s="6" t="s">
        <v>1</v>
      </c>
      <c r="L1" s="7"/>
      <c r="M1" s="7"/>
      <c r="N1" s="7"/>
      <c r="O1" s="7"/>
      <c r="P1" s="8"/>
      <c r="R1" s="9" t="s">
        <v>2</v>
      </c>
      <c r="S1" s="10"/>
      <c r="T1" s="10"/>
      <c r="U1" s="10"/>
      <c r="V1" s="10"/>
      <c r="W1" s="11"/>
    </row>
    <row r="2" spans="1:23" ht="15.75" thickBot="1" x14ac:dyDescent="0.3">
      <c r="A2" s="1"/>
      <c r="B2" s="12"/>
      <c r="C2" s="13" t="s">
        <v>3</v>
      </c>
      <c r="D2" s="14"/>
      <c r="E2" s="13" t="s">
        <v>4</v>
      </c>
      <c r="G2" s="13" t="s">
        <v>5</v>
      </c>
      <c r="I2" s="13" t="s">
        <v>6</v>
      </c>
      <c r="K2" s="12"/>
      <c r="L2" s="13" t="s">
        <v>4</v>
      </c>
      <c r="N2" s="13" t="s">
        <v>5</v>
      </c>
      <c r="P2" s="13" t="s">
        <v>6</v>
      </c>
      <c r="S2" s="13" t="s">
        <v>4</v>
      </c>
      <c r="U2" s="13" t="s">
        <v>5</v>
      </c>
      <c r="W2" s="13" t="s">
        <v>6</v>
      </c>
    </row>
    <row r="3" spans="1:23" ht="15.75" thickTop="1" x14ac:dyDescent="0.25">
      <c r="A3" s="1"/>
      <c r="B3" s="15" t="s">
        <v>7</v>
      </c>
      <c r="C3" s="16"/>
      <c r="D3" s="16"/>
      <c r="E3" s="16"/>
      <c r="G3" s="16"/>
      <c r="I3" s="16"/>
      <c r="K3" s="15" t="s">
        <v>8</v>
      </c>
      <c r="M3" s="17"/>
      <c r="R3" s="15" t="s">
        <v>9</v>
      </c>
      <c r="S3" s="12">
        <v>0</v>
      </c>
      <c r="T3" s="12"/>
      <c r="U3" s="12">
        <v>0</v>
      </c>
      <c r="W3" s="12">
        <v>0</v>
      </c>
    </row>
    <row r="4" spans="1:23" x14ac:dyDescent="0.25">
      <c r="A4" s="1"/>
      <c r="B4" s="15" t="s">
        <v>10</v>
      </c>
      <c r="C4" s="16">
        <f>'[1]10. Balance Sheet'!F10</f>
        <v>100</v>
      </c>
      <c r="D4" s="16"/>
      <c r="E4" s="18">
        <f>'[1]10. Balance Sheet'!I10</f>
        <v>0</v>
      </c>
      <c r="G4" s="18" t="e">
        <v>#REF!</v>
      </c>
      <c r="I4" s="18">
        <f>'[1]10. Balance Sheet'!M10</f>
        <v>0</v>
      </c>
      <c r="K4" s="15" t="s">
        <v>11</v>
      </c>
      <c r="L4" s="16">
        <v>2500000</v>
      </c>
      <c r="M4" s="16"/>
      <c r="N4" s="16">
        <v>3750000</v>
      </c>
      <c r="O4" s="16"/>
      <c r="P4" s="16">
        <v>5625000</v>
      </c>
      <c r="R4" s="15" t="s">
        <v>12</v>
      </c>
      <c r="S4" s="16"/>
      <c r="T4" s="12"/>
      <c r="U4" s="16"/>
      <c r="W4" s="16"/>
    </row>
    <row r="5" spans="1:23" x14ac:dyDescent="0.25">
      <c r="A5" s="1"/>
      <c r="B5" s="15" t="s">
        <v>13</v>
      </c>
      <c r="C5" s="16">
        <v>0</v>
      </c>
      <c r="D5" s="16"/>
      <c r="E5" s="16">
        <f>'[1]10. Balance Sheet'!I11</f>
        <v>0</v>
      </c>
      <c r="G5" s="16"/>
      <c r="I5" s="16"/>
      <c r="K5" s="15" t="s">
        <v>14</v>
      </c>
      <c r="L5" s="16">
        <v>560000</v>
      </c>
      <c r="M5" s="16"/>
      <c r="N5" s="16">
        <v>840000</v>
      </c>
      <c r="O5" s="16"/>
      <c r="P5" s="16">
        <v>1260000</v>
      </c>
      <c r="R5" s="15" t="s">
        <v>15</v>
      </c>
      <c r="S5" s="16">
        <v>1980000</v>
      </c>
      <c r="T5" s="16"/>
      <c r="U5" s="16">
        <v>2970000</v>
      </c>
      <c r="V5" s="16"/>
      <c r="W5" s="16">
        <v>4455000</v>
      </c>
    </row>
    <row r="6" spans="1:23" x14ac:dyDescent="0.25">
      <c r="A6" s="1"/>
      <c r="B6" s="15" t="s">
        <v>16</v>
      </c>
      <c r="C6" s="16">
        <v>0</v>
      </c>
      <c r="D6" s="19"/>
      <c r="E6" s="16">
        <f>'[1]10. Balance Sheet'!I15</f>
        <v>0</v>
      </c>
      <c r="G6" s="16">
        <f>'[1]10. Balance Sheet'!K15</f>
        <v>0</v>
      </c>
      <c r="I6" s="16">
        <f>'[1]10. Balance Sheet'!M15</f>
        <v>0</v>
      </c>
      <c r="K6" s="15" t="s">
        <v>17</v>
      </c>
      <c r="L6" s="16">
        <v>850000</v>
      </c>
      <c r="M6" s="16"/>
      <c r="N6" s="16">
        <v>1275000</v>
      </c>
      <c r="O6" s="16"/>
      <c r="P6" s="16">
        <v>1912500</v>
      </c>
      <c r="R6" s="15" t="s">
        <v>13</v>
      </c>
      <c r="S6" s="16">
        <v>1980000</v>
      </c>
      <c r="T6" s="16"/>
      <c r="U6" s="16">
        <v>2970000</v>
      </c>
      <c r="V6" s="16"/>
      <c r="W6" s="16">
        <v>4455000</v>
      </c>
    </row>
    <row r="7" spans="1:23" ht="15.75" thickBot="1" x14ac:dyDescent="0.3">
      <c r="A7" s="1"/>
      <c r="B7" s="15" t="s">
        <v>18</v>
      </c>
      <c r="C7" s="16"/>
      <c r="D7" s="16"/>
      <c r="E7" s="16">
        <f>'[1]10. Balance Sheet'!F25</f>
        <v>0</v>
      </c>
      <c r="G7" s="16"/>
      <c r="I7" s="16"/>
      <c r="K7" s="15" t="s">
        <v>19</v>
      </c>
      <c r="L7" s="16">
        <v>50000</v>
      </c>
      <c r="M7" s="16"/>
      <c r="N7" s="16">
        <v>75000</v>
      </c>
      <c r="O7" s="16"/>
      <c r="P7" s="16">
        <v>112500</v>
      </c>
      <c r="R7" s="15" t="s">
        <v>20</v>
      </c>
      <c r="S7" s="20">
        <v>3960000</v>
      </c>
      <c r="T7" s="16"/>
      <c r="U7" s="20">
        <v>5940000</v>
      </c>
      <c r="V7" s="16"/>
      <c r="W7" s="20">
        <v>8910000</v>
      </c>
    </row>
    <row r="8" spans="1:23" ht="15.75" thickBot="1" x14ac:dyDescent="0.3">
      <c r="A8" s="1"/>
      <c r="B8" s="15" t="s">
        <v>21</v>
      </c>
      <c r="C8" s="16">
        <v>0</v>
      </c>
      <c r="D8" s="19"/>
      <c r="E8" s="13">
        <f>'[1]10. Balance Sheet'!I29</f>
        <v>0</v>
      </c>
      <c r="G8" s="13">
        <f>'[1]10. Balance Sheet'!K29</f>
        <v>0</v>
      </c>
      <c r="I8" s="13">
        <f>'[1]10. Balance Sheet'!M29</f>
        <v>0</v>
      </c>
      <c r="K8" s="15" t="s">
        <v>22</v>
      </c>
      <c r="L8" s="21">
        <v>3960000</v>
      </c>
      <c r="M8" s="22"/>
      <c r="N8" s="21">
        <v>5940000</v>
      </c>
      <c r="P8" s="21">
        <v>8910000</v>
      </c>
      <c r="R8" s="15" t="s">
        <v>23</v>
      </c>
      <c r="S8" s="16"/>
      <c r="T8" s="12"/>
      <c r="U8" s="16"/>
      <c r="W8" s="16"/>
    </row>
    <row r="9" spans="1:23" ht="15.75" thickTop="1" x14ac:dyDescent="0.25">
      <c r="A9" s="1"/>
      <c r="B9" s="15" t="s">
        <v>24</v>
      </c>
      <c r="C9" s="16"/>
      <c r="D9" s="16"/>
      <c r="E9" s="16"/>
      <c r="G9" s="16"/>
      <c r="I9" s="16"/>
      <c r="K9" s="15" t="s">
        <v>25</v>
      </c>
      <c r="L9" s="16">
        <v>2286296</v>
      </c>
      <c r="M9" s="16"/>
      <c r="N9" s="16">
        <v>3429444</v>
      </c>
      <c r="O9" s="16"/>
      <c r="P9" s="16">
        <v>5144166</v>
      </c>
      <c r="R9" s="15" t="s">
        <v>26</v>
      </c>
      <c r="S9" s="12"/>
      <c r="T9" s="12"/>
      <c r="U9" s="12">
        <v>0</v>
      </c>
      <c r="W9" s="12">
        <v>0</v>
      </c>
    </row>
    <row r="10" spans="1:23" x14ac:dyDescent="0.25">
      <c r="A10" s="1"/>
      <c r="B10" s="15" t="s">
        <v>27</v>
      </c>
      <c r="C10" s="16"/>
      <c r="D10" s="16"/>
      <c r="E10" s="16"/>
      <c r="G10" s="16"/>
      <c r="I10" s="16"/>
      <c r="K10" s="15" t="s">
        <v>28</v>
      </c>
      <c r="L10" s="16">
        <v>1673704</v>
      </c>
      <c r="M10" s="16"/>
      <c r="N10" s="16">
        <v>2510556</v>
      </c>
      <c r="O10" s="16"/>
      <c r="P10" s="16">
        <v>3765834</v>
      </c>
      <c r="R10" s="15" t="s">
        <v>29</v>
      </c>
      <c r="S10" s="16">
        <v>0</v>
      </c>
      <c r="T10" s="16"/>
      <c r="U10" s="16"/>
      <c r="V10" s="16"/>
      <c r="W10" s="16"/>
    </row>
    <row r="11" spans="1:23" ht="15.75" thickBot="1" x14ac:dyDescent="0.3">
      <c r="A11" s="1"/>
      <c r="B11" s="15" t="s">
        <v>30</v>
      </c>
      <c r="C11" s="16">
        <v>0</v>
      </c>
      <c r="D11" s="16"/>
      <c r="E11" s="16"/>
      <c r="G11" s="16"/>
      <c r="I11" s="16"/>
      <c r="K11" s="15" t="s">
        <v>31</v>
      </c>
      <c r="L11" s="16">
        <v>1250000</v>
      </c>
      <c r="M11" s="16"/>
      <c r="N11" s="16">
        <v>1312500</v>
      </c>
      <c r="O11" s="16"/>
      <c r="P11" s="16">
        <v>1443750.0000000002</v>
      </c>
      <c r="R11" s="15" t="s">
        <v>32</v>
      </c>
      <c r="S11" s="16">
        <v>0</v>
      </c>
      <c r="T11" s="16"/>
      <c r="U11" s="16"/>
      <c r="V11" s="16"/>
      <c r="W11" s="16"/>
    </row>
    <row r="12" spans="1:23" ht="15.75" thickBot="1" x14ac:dyDescent="0.3">
      <c r="A12" s="1"/>
      <c r="B12" s="15" t="s">
        <v>33</v>
      </c>
      <c r="C12" s="16">
        <v>0</v>
      </c>
      <c r="D12" s="19"/>
      <c r="E12" s="16"/>
      <c r="G12" s="16"/>
      <c r="I12" s="16"/>
      <c r="K12" s="15" t="s">
        <v>34</v>
      </c>
      <c r="L12" s="23">
        <v>423704</v>
      </c>
      <c r="M12" s="16"/>
      <c r="N12" s="23">
        <v>1198056</v>
      </c>
      <c r="O12" s="16"/>
      <c r="P12" s="23">
        <v>2322084</v>
      </c>
      <c r="R12" s="15" t="s">
        <v>25</v>
      </c>
      <c r="S12" s="16">
        <v>2286296</v>
      </c>
      <c r="T12" s="16"/>
      <c r="U12" s="16">
        <v>3429444</v>
      </c>
      <c r="V12" s="16"/>
      <c r="W12" s="16">
        <v>5144166</v>
      </c>
    </row>
    <row r="13" spans="1:23" ht="16.5" thickTop="1" thickBot="1" x14ac:dyDescent="0.3">
      <c r="A13" s="1"/>
      <c r="B13" s="15" t="s">
        <v>35</v>
      </c>
      <c r="C13" s="16"/>
      <c r="D13" s="16"/>
      <c r="E13" s="16"/>
      <c r="G13" s="16"/>
      <c r="I13" s="16"/>
      <c r="K13" s="15"/>
      <c r="M13" s="22"/>
      <c r="N13" s="24"/>
      <c r="R13" s="15" t="s">
        <v>36</v>
      </c>
      <c r="S13" s="16">
        <v>1250000</v>
      </c>
      <c r="T13" s="16"/>
      <c r="U13" s="16">
        <v>1312500</v>
      </c>
      <c r="V13" s="16"/>
      <c r="W13" s="16">
        <v>1443750.0000000002</v>
      </c>
    </row>
    <row r="14" spans="1:23" ht="16.5" thickBot="1" x14ac:dyDescent="0.3">
      <c r="A14" s="1"/>
      <c r="B14" s="15" t="s">
        <v>37</v>
      </c>
      <c r="C14" s="16">
        <v>0</v>
      </c>
      <c r="D14" s="16"/>
      <c r="E14" s="16">
        <v>1</v>
      </c>
      <c r="G14" s="16">
        <v>1</v>
      </c>
      <c r="I14" s="16">
        <v>1</v>
      </c>
      <c r="K14" s="25" t="s">
        <v>38</v>
      </c>
      <c r="L14" s="26"/>
      <c r="R14" s="15" t="s">
        <v>39</v>
      </c>
      <c r="S14" s="16">
        <v>0</v>
      </c>
      <c r="T14" s="16"/>
      <c r="U14" s="16">
        <v>0</v>
      </c>
      <c r="V14" s="16"/>
      <c r="W14" s="16"/>
    </row>
    <row r="15" spans="1:23" ht="15.75" thickBot="1" x14ac:dyDescent="0.3">
      <c r="A15" s="1"/>
      <c r="B15" s="15" t="s">
        <v>40</v>
      </c>
      <c r="C15" s="16">
        <v>0</v>
      </c>
      <c r="D15" s="16"/>
      <c r="E15" s="27">
        <f>'[1]10. Balance Sheet'!I43</f>
        <v>-1380801.9100000004</v>
      </c>
      <c r="G15" s="27">
        <f>'[1]10. Balance Sheet'!K43</f>
        <v>0</v>
      </c>
      <c r="I15" s="27">
        <f>'[1]10. Balance Sheet'!M43</f>
        <v>0</v>
      </c>
      <c r="K15" s="15" t="s">
        <v>41</v>
      </c>
      <c r="L15" s="28">
        <f>SUM(L16:L19)</f>
        <v>1840680</v>
      </c>
      <c r="R15" s="15" t="s">
        <v>42</v>
      </c>
      <c r="S15" s="29">
        <v>3536296</v>
      </c>
      <c r="T15" s="16"/>
      <c r="U15" s="29">
        <v>4741944</v>
      </c>
      <c r="V15" s="16"/>
      <c r="W15" s="29">
        <v>6587916</v>
      </c>
    </row>
    <row r="16" spans="1:23" ht="16.5" thickTop="1" thickBot="1" x14ac:dyDescent="0.3">
      <c r="A16" s="1"/>
      <c r="B16" s="15" t="s">
        <v>43</v>
      </c>
      <c r="C16" s="16">
        <f>'[1]10. Balance Sheet'!F45</f>
        <v>100</v>
      </c>
      <c r="D16" s="19"/>
      <c r="E16" s="16">
        <f>'[1]10. Balance Sheet'!I45</f>
        <v>-1380701.9100000004</v>
      </c>
      <c r="G16" s="16">
        <v>1621761</v>
      </c>
      <c r="I16" s="16">
        <v>3943845</v>
      </c>
      <c r="K16" s="15" t="s">
        <v>44</v>
      </c>
      <c r="L16" s="16">
        <f>'[1]Data (2)'!B3</f>
        <v>982800</v>
      </c>
      <c r="M16" s="30"/>
      <c r="R16" s="15" t="s">
        <v>45</v>
      </c>
      <c r="S16" s="16">
        <v>423704</v>
      </c>
      <c r="T16" s="16"/>
      <c r="U16" s="16">
        <v>1198056</v>
      </c>
      <c r="V16" s="16"/>
      <c r="W16" s="16">
        <v>2322084</v>
      </c>
    </row>
    <row r="17" spans="1:25" ht="15.75" thickBot="1" x14ac:dyDescent="0.3">
      <c r="A17" s="1"/>
      <c r="B17" s="15" t="s">
        <v>46</v>
      </c>
      <c r="C17" s="16">
        <f>'[1]10. Balance Sheet'!F47</f>
        <v>100</v>
      </c>
      <c r="D17" s="19"/>
      <c r="E17" s="13">
        <f>'[1]10. Balance Sheet'!I47</f>
        <v>0</v>
      </c>
      <c r="G17" s="13">
        <v>2136389</v>
      </c>
      <c r="I17" s="13">
        <v>4458473</v>
      </c>
      <c r="K17" s="15" t="s">
        <v>47</v>
      </c>
      <c r="L17" s="16">
        <f>'[1]Data (2)'!B4</f>
        <v>146880</v>
      </c>
      <c r="R17" s="15" t="s">
        <v>48</v>
      </c>
      <c r="S17" s="13">
        <v>938333.33333333279</v>
      </c>
      <c r="T17" s="12"/>
      <c r="U17" s="13">
        <v>2136389.333333333</v>
      </c>
      <c r="W17" s="13">
        <v>4458473.333333333</v>
      </c>
    </row>
    <row r="18" spans="1:25" ht="15.75" thickTop="1" x14ac:dyDescent="0.25">
      <c r="B18" s="12"/>
      <c r="C18" s="15"/>
      <c r="D18" s="15"/>
      <c r="E18" s="15"/>
      <c r="G18" s="15"/>
      <c r="I18" s="15"/>
      <c r="K18" s="15" t="s">
        <v>49</v>
      </c>
      <c r="L18" s="16">
        <f>'[1]Data (2)'!B5</f>
        <v>702000</v>
      </c>
      <c r="R18" s="12"/>
      <c r="S18" s="12"/>
      <c r="T18" s="12"/>
    </row>
    <row r="19" spans="1:25" x14ac:dyDescent="0.25">
      <c r="B19" s="12"/>
      <c r="C19" s="15"/>
      <c r="D19" s="15"/>
      <c r="E19" s="15"/>
      <c r="G19" s="15"/>
      <c r="I19" s="15"/>
      <c r="K19" s="15" t="s">
        <v>50</v>
      </c>
      <c r="L19" s="16">
        <f>'[1]Data (2)'!B6</f>
        <v>9000</v>
      </c>
      <c r="R19" s="12"/>
      <c r="S19" s="12"/>
      <c r="T19" s="12"/>
    </row>
    <row r="20" spans="1:25" x14ac:dyDescent="0.25">
      <c r="K20" s="15" t="s">
        <v>51</v>
      </c>
      <c r="L20" s="15"/>
      <c r="R20" s="12"/>
      <c r="S20" s="12"/>
      <c r="T20" s="12"/>
      <c r="Y20" s="31" t="str">
        <f>[1]Code_pers!$U$41</f>
        <v>OUTLINE</v>
      </c>
    </row>
    <row r="21" spans="1:25" x14ac:dyDescent="0.25">
      <c r="K21" s="15" t="s">
        <v>44</v>
      </c>
      <c r="L21" s="15">
        <f>'[1]Data (2)'!B10</f>
        <v>546</v>
      </c>
      <c r="M21" s="24"/>
      <c r="N21" s="15">
        <f>'[1]Data (2)'!C10</f>
        <v>661</v>
      </c>
      <c r="O21" s="15"/>
      <c r="P21" s="15">
        <f>'[1]Data (2)'!D10</f>
        <v>811</v>
      </c>
      <c r="R21" s="12"/>
      <c r="S21" s="12"/>
      <c r="T21" s="12"/>
    </row>
    <row r="22" spans="1:25" x14ac:dyDescent="0.25">
      <c r="K22" s="15" t="s">
        <v>47</v>
      </c>
      <c r="L22" s="15">
        <f>'[1]Data (2)'!B11</f>
        <v>34</v>
      </c>
      <c r="M22" s="24"/>
      <c r="N22" s="15">
        <f>'[1]Data (2)'!C11</f>
        <v>56</v>
      </c>
      <c r="O22" s="15"/>
      <c r="P22" s="15">
        <f>'[1]Data (2)'!D11</f>
        <v>845</v>
      </c>
      <c r="R22" s="12"/>
    </row>
    <row r="23" spans="1:25" ht="15.75" thickBot="1" x14ac:dyDescent="0.3">
      <c r="K23" s="15" t="s">
        <v>49</v>
      </c>
      <c r="L23" s="15">
        <f>'[1]Data (2)'!B12</f>
        <v>180</v>
      </c>
      <c r="M23" s="24"/>
      <c r="N23" s="15">
        <f>'[1]Data (2)'!C12</f>
        <v>220</v>
      </c>
      <c r="O23" s="15"/>
      <c r="P23" s="15">
        <f>'[1]Data (2)'!D12</f>
        <v>280</v>
      </c>
      <c r="R23" s="12"/>
    </row>
    <row r="24" spans="1:25" ht="15.75" thickBot="1" x14ac:dyDescent="0.3">
      <c r="K24" s="15" t="s">
        <v>50</v>
      </c>
      <c r="L24" s="28">
        <f>'[1]Data (2)'!B13</f>
        <v>10</v>
      </c>
      <c r="M24" s="24"/>
      <c r="N24" s="28">
        <f>'[1]Data (2)'!C13</f>
        <v>10</v>
      </c>
      <c r="O24" s="15"/>
      <c r="P24" s="28">
        <f>'[1]Data (2)'!D13</f>
        <v>10</v>
      </c>
      <c r="S24" s="12"/>
      <c r="T24" s="12"/>
      <c r="U24" s="12"/>
    </row>
    <row r="25" spans="1:25" ht="15.75" thickTop="1" x14ac:dyDescent="0.25">
      <c r="K25" s="15" t="s">
        <v>52</v>
      </c>
      <c r="L25" s="15"/>
      <c r="M25" s="26">
        <f>L21*1.5</f>
        <v>819</v>
      </c>
      <c r="N25" s="15" t="s">
        <v>53</v>
      </c>
      <c r="O25" s="15"/>
      <c r="R25" s="12"/>
      <c r="S25" s="32"/>
      <c r="T25" s="12"/>
      <c r="U25" s="12"/>
    </row>
    <row r="26" spans="1:25" x14ac:dyDescent="0.25">
      <c r="K26" s="15" t="s">
        <v>44</v>
      </c>
      <c r="L26" s="16">
        <v>2500</v>
      </c>
      <c r="M26" s="26">
        <f>L22*1.5</f>
        <v>51</v>
      </c>
      <c r="N26" s="15" t="s">
        <v>44</v>
      </c>
      <c r="P26" s="16">
        <f>'[1]Data (2)'!B23</f>
        <v>1659</v>
      </c>
      <c r="S26" s="32"/>
      <c r="T26" s="12"/>
      <c r="U26" s="12"/>
    </row>
    <row r="27" spans="1:25" x14ac:dyDescent="0.25">
      <c r="K27" s="15" t="s">
        <v>47</v>
      </c>
      <c r="L27" s="16">
        <v>11200</v>
      </c>
      <c r="M27" s="26">
        <f>L23*1.5</f>
        <v>270</v>
      </c>
      <c r="N27" s="15" t="s">
        <v>47</v>
      </c>
      <c r="P27" s="16">
        <f>'[1]Data (2)'!B24</f>
        <v>3638</v>
      </c>
      <c r="R27" s="12"/>
      <c r="S27" s="12"/>
      <c r="T27" s="12"/>
      <c r="U27" s="12"/>
    </row>
    <row r="28" spans="1:25" x14ac:dyDescent="0.25">
      <c r="K28" s="15" t="s">
        <v>49</v>
      </c>
      <c r="L28" s="16">
        <v>6028.3687943262412</v>
      </c>
      <c r="M28" s="26">
        <f>L24*1.5</f>
        <v>15</v>
      </c>
      <c r="N28" s="15" t="s">
        <v>49</v>
      </c>
      <c r="P28" s="16">
        <f>'[1]Data (2)'!B25</f>
        <v>3875</v>
      </c>
      <c r="R28" s="12"/>
      <c r="S28" s="12"/>
      <c r="T28" s="12"/>
      <c r="U28" s="12"/>
    </row>
    <row r="29" spans="1:25" ht="15.75" thickBot="1" x14ac:dyDescent="0.3">
      <c r="K29" s="15" t="s">
        <v>54</v>
      </c>
      <c r="L29" s="16">
        <v>41.981528127623847</v>
      </c>
      <c r="N29" s="15" t="s">
        <v>50</v>
      </c>
      <c r="P29" s="16">
        <f>'[1]Data (2)'!B26</f>
        <v>67</v>
      </c>
      <c r="R29" s="12"/>
      <c r="S29" s="12"/>
      <c r="T29" s="12"/>
      <c r="U29" s="12"/>
    </row>
    <row r="30" spans="1:25" ht="15.75" thickBot="1" x14ac:dyDescent="0.3">
      <c r="K30" s="15" t="s">
        <v>55</v>
      </c>
      <c r="L30" s="28">
        <v>1250000</v>
      </c>
      <c r="R30" s="12"/>
      <c r="S30" s="12"/>
      <c r="T30" s="12"/>
      <c r="U30" s="12"/>
    </row>
    <row r="31" spans="1:25" ht="15.75" thickTop="1" x14ac:dyDescent="0.25">
      <c r="K31" s="15"/>
      <c r="L31" s="15"/>
      <c r="R31" s="12"/>
      <c r="S31" s="12"/>
      <c r="T31" s="12"/>
      <c r="U31" s="12"/>
    </row>
    <row r="32" spans="1:25" x14ac:dyDescent="0.25">
      <c r="S32" s="12"/>
      <c r="T32" s="12"/>
      <c r="U32" s="12"/>
    </row>
    <row r="33" spans="11:21" x14ac:dyDescent="0.25">
      <c r="R33" s="12"/>
      <c r="S33" s="12"/>
      <c r="T33" s="12"/>
      <c r="U33" s="12"/>
    </row>
    <row r="34" spans="11:21" x14ac:dyDescent="0.25">
      <c r="R34" s="12"/>
      <c r="S34" s="12"/>
      <c r="T34" s="12"/>
      <c r="U34" s="12"/>
    </row>
    <row r="35" spans="11:21" x14ac:dyDescent="0.25">
      <c r="R35" s="12"/>
      <c r="S35" s="12"/>
      <c r="T35" s="12"/>
      <c r="U35" s="12"/>
    </row>
    <row r="36" spans="11:21" x14ac:dyDescent="0.25">
      <c r="R36" s="12"/>
      <c r="S36" s="12"/>
      <c r="T36" s="12"/>
      <c r="U36" s="12"/>
    </row>
    <row r="37" spans="11:21" x14ac:dyDescent="0.25">
      <c r="K37" s="15"/>
      <c r="L37" s="15"/>
    </row>
    <row r="38" spans="11:21" x14ac:dyDescent="0.25">
      <c r="K38" s="15"/>
      <c r="L38" s="15"/>
    </row>
    <row r="46" spans="11:21" x14ac:dyDescent="0.25">
      <c r="K46" s="15"/>
      <c r="L46" s="15"/>
    </row>
    <row r="47" spans="11:21" x14ac:dyDescent="0.25">
      <c r="K47" s="15"/>
      <c r="L47" s="15"/>
    </row>
    <row r="48" spans="11:21" x14ac:dyDescent="0.25">
      <c r="K48" s="15"/>
      <c r="L48" s="15"/>
    </row>
  </sheetData>
  <mergeCells count="3">
    <mergeCell ref="B1:I1"/>
    <mergeCell ref="K1:P1"/>
    <mergeCell ref="R1:W1"/>
  </mergeCells>
  <hyperlinks>
    <hyperlink ref="Y20" location="Outline!A1" display="Outline!A1" xr:uid="{26445CE4-CC42-4E11-8198-2247AF04F921}"/>
  </hyperlink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IT</cp:lastModifiedBy>
  <dcterms:created xsi:type="dcterms:W3CDTF">2023-07-03T14:23:47Z</dcterms:created>
  <dcterms:modified xsi:type="dcterms:W3CDTF">2023-07-03T14:24:13Z</dcterms:modified>
</cp:coreProperties>
</file>