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6085" windowHeight="10755" activeTab="1"/>
  </bookViews>
  <sheets>
    <sheet name="East" sheetId="1" r:id="rId1"/>
    <sheet name="West" sheetId="2" r:id="rId2"/>
    <sheet name="FA signings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272" i="2" l="1"/>
  <c r="F19" i="2"/>
  <c r="E320" i="1" l="1"/>
  <c r="B321" i="1"/>
  <c r="B320" i="1"/>
  <c r="F320" i="1"/>
  <c r="B314" i="2" l="1"/>
  <c r="F254" i="1"/>
  <c r="E254" i="1"/>
  <c r="E82" i="1"/>
  <c r="E41" i="1"/>
  <c r="E42" i="1" s="1"/>
  <c r="E167" i="1"/>
  <c r="B168" i="1"/>
  <c r="B167" i="1"/>
  <c r="G167" i="1"/>
  <c r="G168" i="1" s="1"/>
  <c r="F167" i="1"/>
  <c r="F168" i="1" s="1"/>
  <c r="E40" i="2"/>
  <c r="B42" i="1"/>
  <c r="B41" i="1"/>
  <c r="G19" i="1"/>
  <c r="G20" i="1" s="1"/>
  <c r="F41" i="1"/>
  <c r="G41" i="1"/>
  <c r="G42" i="1" s="1"/>
  <c r="E19" i="1"/>
  <c r="E20" i="1" s="1"/>
  <c r="B20" i="1"/>
  <c r="B19" i="1"/>
  <c r="E210" i="1"/>
  <c r="E211" i="1" s="1"/>
  <c r="E251" i="2"/>
  <c r="E252" i="2" s="1"/>
  <c r="E298" i="1"/>
  <c r="E299" i="1" s="1"/>
  <c r="E273" i="2"/>
  <c r="E189" i="1"/>
  <c r="E190" i="1"/>
  <c r="F251" i="2"/>
  <c r="F252" i="2" s="1"/>
  <c r="F124" i="2"/>
  <c r="F125" i="2" s="1"/>
  <c r="F82" i="2"/>
  <c r="F83" i="2" s="1"/>
  <c r="F42" i="1"/>
  <c r="E255" i="1"/>
  <c r="E124" i="2"/>
  <c r="E125" i="2"/>
  <c r="E82" i="2"/>
  <c r="E83" i="2" s="1"/>
  <c r="E231" i="1"/>
  <c r="E232" i="1" s="1"/>
  <c r="E103" i="1"/>
  <c r="E104" i="1"/>
  <c r="G61" i="2"/>
  <c r="G62" i="2"/>
  <c r="F61" i="2"/>
  <c r="F62" i="2"/>
  <c r="G208" i="2"/>
  <c r="G209" i="2" s="1"/>
  <c r="F208" i="2"/>
  <c r="F209" i="2" s="1"/>
  <c r="B315" i="2"/>
  <c r="B294" i="2"/>
  <c r="B293" i="2"/>
  <c r="B273" i="2"/>
  <c r="B272" i="2"/>
  <c r="B252" i="2"/>
  <c r="B251" i="2"/>
  <c r="B230" i="2"/>
  <c r="B229" i="2"/>
  <c r="B209" i="2"/>
  <c r="B208" i="2"/>
  <c r="B188" i="2"/>
  <c r="B187" i="2"/>
  <c r="B167" i="2"/>
  <c r="B166" i="2"/>
  <c r="B146" i="2"/>
  <c r="B145" i="2"/>
  <c r="B125" i="2"/>
  <c r="B124" i="2"/>
  <c r="B104" i="2"/>
  <c r="B103" i="2"/>
  <c r="B83" i="2"/>
  <c r="B82" i="2"/>
  <c r="B62" i="2"/>
  <c r="B61" i="2"/>
  <c r="B41" i="2"/>
  <c r="B40" i="2"/>
  <c r="B20" i="2"/>
  <c r="B19" i="2"/>
  <c r="B63" i="1"/>
  <c r="B62" i="1"/>
  <c r="B83" i="1"/>
  <c r="B82" i="1"/>
  <c r="B104" i="1"/>
  <c r="B103" i="1"/>
  <c r="B125" i="1"/>
  <c r="B124" i="1"/>
  <c r="B146" i="1"/>
  <c r="B145" i="1"/>
  <c r="B190" i="1"/>
  <c r="B189" i="1"/>
  <c r="B211" i="1"/>
  <c r="B210" i="1"/>
  <c r="B232" i="1"/>
  <c r="B231" i="1"/>
  <c r="B255" i="1"/>
  <c r="B254" i="1"/>
  <c r="B276" i="1"/>
  <c r="B275" i="1"/>
  <c r="B299" i="1"/>
  <c r="B298" i="1"/>
  <c r="E124" i="1"/>
  <c r="E125" i="1"/>
  <c r="E61" i="2"/>
  <c r="E62" i="2"/>
  <c r="E314" i="2"/>
  <c r="E315" i="2" s="1"/>
  <c r="E293" i="2"/>
  <c r="E294" i="2"/>
  <c r="E321" i="1"/>
  <c r="E275" i="1"/>
  <c r="E276" i="1"/>
  <c r="E145" i="1"/>
  <c r="E146" i="1" s="1"/>
  <c r="E168" i="1"/>
  <c r="E83" i="1"/>
  <c r="E62" i="1"/>
  <c r="E63" i="1" s="1"/>
  <c r="F19" i="1"/>
  <c r="F20" i="1" s="1"/>
  <c r="E229" i="2"/>
  <c r="E230" i="2"/>
  <c r="E208" i="2"/>
  <c r="E209" i="2" s="1"/>
  <c r="E187" i="2"/>
  <c r="E188" i="2"/>
  <c r="E166" i="2"/>
  <c r="E167" i="2"/>
  <c r="E145" i="2"/>
  <c r="E146" i="2" s="1"/>
  <c r="E103" i="2"/>
  <c r="E104" i="2" s="1"/>
  <c r="E41" i="2"/>
  <c r="G320" i="1"/>
  <c r="G321" i="1" s="1"/>
  <c r="F321" i="1"/>
  <c r="G314" i="2"/>
  <c r="G315" i="2" s="1"/>
  <c r="F314" i="2"/>
  <c r="F315" i="2" s="1"/>
  <c r="G293" i="2"/>
  <c r="G294" i="2"/>
  <c r="F293" i="2"/>
  <c r="F294" i="2"/>
  <c r="G272" i="2"/>
  <c r="G273" i="2" s="1"/>
  <c r="F272" i="2"/>
  <c r="F273" i="2" s="1"/>
  <c r="G251" i="2"/>
  <c r="G252" i="2"/>
  <c r="G229" i="2"/>
  <c r="G230" i="2"/>
  <c r="F229" i="2"/>
  <c r="G187" i="2"/>
  <c r="G188" i="2"/>
  <c r="F187" i="2"/>
  <c r="F188" i="2"/>
  <c r="G298" i="1"/>
  <c r="G299" i="1" s="1"/>
  <c r="F298" i="1"/>
  <c r="F299" i="1" s="1"/>
  <c r="G275" i="1"/>
  <c r="G276" i="1"/>
  <c r="F275" i="1"/>
  <c r="F276" i="1"/>
  <c r="G166" i="2"/>
  <c r="G167" i="2"/>
  <c r="F166" i="2"/>
  <c r="F167" i="2"/>
  <c r="G254" i="1"/>
  <c r="G255" i="1" s="1"/>
  <c r="F255" i="1"/>
  <c r="G145" i="2"/>
  <c r="G146" i="2" s="1"/>
  <c r="F145" i="2"/>
  <c r="F146" i="2" s="1"/>
  <c r="G231" i="1"/>
  <c r="G232" i="1" s="1"/>
  <c r="F231" i="1"/>
  <c r="F232" i="1" s="1"/>
  <c r="G124" i="2"/>
  <c r="G125" i="2" s="1"/>
  <c r="G210" i="1"/>
  <c r="G211" i="1" s="1"/>
  <c r="F210" i="1"/>
  <c r="F211" i="1" s="1"/>
  <c r="G103" i="2"/>
  <c r="G104" i="2" s="1"/>
  <c r="F103" i="2"/>
  <c r="F104" i="2"/>
  <c r="G189" i="1"/>
  <c r="G190" i="1"/>
  <c r="F189" i="1"/>
  <c r="F190" i="1"/>
  <c r="G82" i="2"/>
  <c r="G83" i="2" s="1"/>
  <c r="G145" i="1"/>
  <c r="G146" i="1"/>
  <c r="F145" i="1"/>
  <c r="F146" i="1" s="1"/>
  <c r="G124" i="1"/>
  <c r="G125" i="1"/>
  <c r="F124" i="1"/>
  <c r="F125" i="1"/>
  <c r="G40" i="2"/>
  <c r="G41" i="2"/>
  <c r="F40" i="2"/>
  <c r="F41" i="2"/>
  <c r="G19" i="2"/>
  <c r="G20" i="2" s="1"/>
  <c r="G103" i="1"/>
  <c r="G104" i="1"/>
  <c r="F103" i="1"/>
  <c r="F104" i="1"/>
  <c r="G82" i="1"/>
  <c r="G83" i="1"/>
  <c r="F82" i="1"/>
  <c r="F83" i="1"/>
  <c r="G62" i="1"/>
  <c r="G63" i="1"/>
  <c r="F62" i="1"/>
  <c r="F63" i="1" s="1"/>
  <c r="F230" i="2" l="1"/>
  <c r="E20" i="2"/>
  <c r="F20" i="2"/>
</calcChain>
</file>

<file path=xl/sharedStrings.xml><?xml version="1.0" encoding="utf-8"?>
<sst xmlns="http://schemas.openxmlformats.org/spreadsheetml/2006/main" count="2072" uniqueCount="523">
  <si>
    <t>Philadelphia 76ers</t>
  </si>
  <si>
    <t>Name</t>
  </si>
  <si>
    <t>Andre Iguodala</t>
  </si>
  <si>
    <t>Allen Iverson</t>
  </si>
  <si>
    <t>Louis Williams</t>
  </si>
  <si>
    <t>Elton Brand</t>
  </si>
  <si>
    <t>Marreese Speights</t>
  </si>
  <si>
    <t>Thaddeus Young</t>
  </si>
  <si>
    <t>Jrue Holiday</t>
  </si>
  <si>
    <t>Samuel Dalembert</t>
  </si>
  <si>
    <t>Willie Green</t>
  </si>
  <si>
    <t>Matt Harpring</t>
  </si>
  <si>
    <t>Overall</t>
  </si>
  <si>
    <t>2010</t>
  </si>
  <si>
    <t>Position</t>
  </si>
  <si>
    <t>Age</t>
  </si>
  <si>
    <t>2011</t>
  </si>
  <si>
    <t>2012</t>
  </si>
  <si>
    <t>SF/SG</t>
  </si>
  <si>
    <t>SG/PG</t>
  </si>
  <si>
    <t>PG/SG</t>
  </si>
  <si>
    <t>PF/C</t>
  </si>
  <si>
    <t>C</t>
  </si>
  <si>
    <t>PF/SF</t>
  </si>
  <si>
    <t>PG</t>
  </si>
  <si>
    <t>SG</t>
  </si>
  <si>
    <t>SG/SF</t>
  </si>
  <si>
    <t>Draft Pick</t>
  </si>
  <si>
    <t>1st</t>
  </si>
  <si>
    <t>76ers</t>
  </si>
  <si>
    <t>2nd</t>
  </si>
  <si>
    <t>Milwaukee Bucks</t>
  </si>
  <si>
    <t>James Harden</t>
  </si>
  <si>
    <t>Tayshaun Prince</t>
  </si>
  <si>
    <t>SF</t>
  </si>
  <si>
    <t>DJ Augustin</t>
  </si>
  <si>
    <t>Tyson Chandler</t>
  </si>
  <si>
    <t>Rasheed Wallace</t>
  </si>
  <si>
    <t>C/PF</t>
  </si>
  <si>
    <t>Charlie Villanueva</t>
  </si>
  <si>
    <t>PF</t>
  </si>
  <si>
    <t>Tony Allen</t>
  </si>
  <si>
    <t>Jeff Green</t>
  </si>
  <si>
    <t>Michael Redd</t>
  </si>
  <si>
    <t>Chauncey Billups</t>
  </si>
  <si>
    <t>Thunder</t>
  </si>
  <si>
    <t>Magic</t>
  </si>
  <si>
    <t>Bucks</t>
  </si>
  <si>
    <t>Pistons</t>
  </si>
  <si>
    <t>Chicago Bulls</t>
  </si>
  <si>
    <t>Derrick Rose</t>
  </si>
  <si>
    <t>Luol Deng</t>
  </si>
  <si>
    <t>SF/PF</t>
  </si>
  <si>
    <t>Eric Gordon</t>
  </si>
  <si>
    <t>Joakim Noah</t>
  </si>
  <si>
    <t>Nate Robinson</t>
  </si>
  <si>
    <t>Taj Gibson</t>
  </si>
  <si>
    <t>Brad Miller</t>
  </si>
  <si>
    <t>Flip Murray</t>
  </si>
  <si>
    <t>James Johnson</t>
  </si>
  <si>
    <t>Hakim Warrick</t>
  </si>
  <si>
    <t>Bulls</t>
  </si>
  <si>
    <t>Cleveland Cavaliers</t>
  </si>
  <si>
    <t>LeBron James</t>
  </si>
  <si>
    <t>SF/PG</t>
  </si>
  <si>
    <t>Mo Williams</t>
  </si>
  <si>
    <t>Delonte West</t>
  </si>
  <si>
    <t>Rony Turiaf</t>
  </si>
  <si>
    <t>Antwan Jamison</t>
  </si>
  <si>
    <t>Shaquille O'Neal</t>
  </si>
  <si>
    <t>Quentin Richardson</t>
  </si>
  <si>
    <t>Anderson Varejao</t>
  </si>
  <si>
    <t>Jamario Moon</t>
  </si>
  <si>
    <t>Anthony Tolliver</t>
  </si>
  <si>
    <t>Cavaliers</t>
  </si>
  <si>
    <t>Warriors</t>
  </si>
  <si>
    <t>Boston Celtics</t>
  </si>
  <si>
    <t>Rajon Rondo</t>
  </si>
  <si>
    <t>Paul Pierce</t>
  </si>
  <si>
    <t>Andrew Bogut</t>
  </si>
  <si>
    <t>Kevin Garnett</t>
  </si>
  <si>
    <t>Ray Allen</t>
  </si>
  <si>
    <t>Kendrick Perkins</t>
  </si>
  <si>
    <t>Steve Blake</t>
  </si>
  <si>
    <t>Marquis Daniels</t>
  </si>
  <si>
    <t>Glen Davis</t>
  </si>
  <si>
    <t>Craig Smith</t>
  </si>
  <si>
    <t xml:space="preserve">Celtics </t>
  </si>
  <si>
    <t>LA Clippers</t>
  </si>
  <si>
    <t>Tyreke Evans</t>
  </si>
  <si>
    <t>Gilbert Arenas</t>
  </si>
  <si>
    <t>Lamar Odom</t>
  </si>
  <si>
    <t>Javale Mcgee</t>
  </si>
  <si>
    <t>Vince Carter</t>
  </si>
  <si>
    <t>Marcin Gortat</t>
  </si>
  <si>
    <t>Travis Outlaw</t>
  </si>
  <si>
    <t>Al Thornton</t>
  </si>
  <si>
    <t>Fabricio Oberto</t>
  </si>
  <si>
    <t>Brian Skinner</t>
  </si>
  <si>
    <t>Clippers</t>
  </si>
  <si>
    <t>Vancouver Grizzlies</t>
  </si>
  <si>
    <t>Zach Randolph</t>
  </si>
  <si>
    <t>Rudy Gay</t>
  </si>
  <si>
    <t>O.J. Mayo</t>
  </si>
  <si>
    <t>Marc Gasol</t>
  </si>
  <si>
    <t>Mike Conley</t>
  </si>
  <si>
    <t>Ronnie Brewer</t>
  </si>
  <si>
    <t>Jamaal Tinsley</t>
  </si>
  <si>
    <t>Darell Arthur</t>
  </si>
  <si>
    <t>Demarre Carroll</t>
  </si>
  <si>
    <t>Hasheem Thabeet</t>
  </si>
  <si>
    <t>Grizzlies</t>
  </si>
  <si>
    <t>Atlanta Hawks</t>
  </si>
  <si>
    <t>Joe Johnson</t>
  </si>
  <si>
    <t>Josh Smith</t>
  </si>
  <si>
    <t>Tony Parker</t>
  </si>
  <si>
    <t>Al Jefferson</t>
  </si>
  <si>
    <t>Mike Bibby</t>
  </si>
  <si>
    <t>Marvin Williams</t>
  </si>
  <si>
    <t>Maurice Evans</t>
  </si>
  <si>
    <t>Zaza Pachulia</t>
  </si>
  <si>
    <t>Damien Wilkins</t>
  </si>
  <si>
    <t>Joe Smith</t>
  </si>
  <si>
    <t>Hawks</t>
  </si>
  <si>
    <t>Miami Heat</t>
  </si>
  <si>
    <t>Dwayne Wade</t>
  </si>
  <si>
    <t>Michael Beasley</t>
  </si>
  <si>
    <t>Jermaine O'neal</t>
  </si>
  <si>
    <t>Rafer Alston</t>
  </si>
  <si>
    <t>Mario Chalmers</t>
  </si>
  <si>
    <t>Udonis Haslem</t>
  </si>
  <si>
    <t>Zydrunas Ilgauskas</t>
  </si>
  <si>
    <t>Sebastian Telfair</t>
  </si>
  <si>
    <t>Dorell Wright</t>
  </si>
  <si>
    <t>Daequan Cook</t>
  </si>
  <si>
    <t>Heat</t>
  </si>
  <si>
    <t>Charlotte Hornets</t>
  </si>
  <si>
    <t>Stephen Jackson</t>
  </si>
  <si>
    <t>Baron Davis</t>
  </si>
  <si>
    <t>Raymond Felton</t>
  </si>
  <si>
    <t>Andray Blatch</t>
  </si>
  <si>
    <t>Tyrus Thomas</t>
  </si>
  <si>
    <t>Boris Diaw</t>
  </si>
  <si>
    <t>Beno Udrih</t>
  </si>
  <si>
    <t>Derrick Brown</t>
  </si>
  <si>
    <t>Gerald Henderson</t>
  </si>
  <si>
    <t>Desagana Diop</t>
  </si>
  <si>
    <t>Hornets</t>
  </si>
  <si>
    <t>Celtics</t>
  </si>
  <si>
    <t>Utah Jazz</t>
  </si>
  <si>
    <t>Deron Williams</t>
  </si>
  <si>
    <t>Carlos Boozer</t>
  </si>
  <si>
    <t>Paul Millsap</t>
  </si>
  <si>
    <t>Andrei Kirilenko</t>
  </si>
  <si>
    <t>Mehmet Okur</t>
  </si>
  <si>
    <t>Ronnie Price</t>
  </si>
  <si>
    <t>Wesley Matthews</t>
  </si>
  <si>
    <t>Sundiata Gaines</t>
  </si>
  <si>
    <t>Kyle Korver</t>
  </si>
  <si>
    <t>C.J. Miles</t>
  </si>
  <si>
    <t>Jazz</t>
  </si>
  <si>
    <t>Sacramento Kings</t>
  </si>
  <si>
    <t>Brandon Jennings</t>
  </si>
  <si>
    <t>Richard Hamilton</t>
  </si>
  <si>
    <t>Ben Wallace</t>
  </si>
  <si>
    <t>Jason Thompson</t>
  </si>
  <si>
    <t>Francisco Garcia</t>
  </si>
  <si>
    <t>Spencer Hawes</t>
  </si>
  <si>
    <t>Andres Nocioni</t>
  </si>
  <si>
    <t>Omri Casspi</t>
  </si>
  <si>
    <t>Ime Udoka</t>
  </si>
  <si>
    <t>Dominic McGuire</t>
  </si>
  <si>
    <t>Kings</t>
  </si>
  <si>
    <t>New York Knicks</t>
  </si>
  <si>
    <t>Darren Collison</t>
  </si>
  <si>
    <t>Wilson Chandler</t>
  </si>
  <si>
    <t>Al Harrington</t>
  </si>
  <si>
    <t>Tracy McGrady</t>
  </si>
  <si>
    <t>Danilo Gallinari</t>
  </si>
  <si>
    <t>Toney Douglas</t>
  </si>
  <si>
    <t>Chris Duhon</t>
  </si>
  <si>
    <t>Andris Biedrins</t>
  </si>
  <si>
    <t>Bill Walker</t>
  </si>
  <si>
    <t>Eddy Curry</t>
  </si>
  <si>
    <t>Knicks</t>
  </si>
  <si>
    <t>Los Angeles Lakers</t>
  </si>
  <si>
    <t>Kobe Bryant</t>
  </si>
  <si>
    <t>Pau Gasol</t>
  </si>
  <si>
    <t>Ron Artest</t>
  </si>
  <si>
    <t>Andrew Bynum</t>
  </si>
  <si>
    <t>Carl Landry</t>
  </si>
  <si>
    <t>Shanon Brown</t>
  </si>
  <si>
    <t>Derek Fisher</t>
  </si>
  <si>
    <t>Jordan Farmar</t>
  </si>
  <si>
    <t>Luke Walton</t>
  </si>
  <si>
    <t>Lakers</t>
  </si>
  <si>
    <t>Orlando Magic</t>
  </si>
  <si>
    <t>Dwight Howard</t>
  </si>
  <si>
    <t>Gerald Wallace</t>
  </si>
  <si>
    <t>Caron Butler</t>
  </si>
  <si>
    <t>Jameer Nelson</t>
  </si>
  <si>
    <t>Rashard Lewis</t>
  </si>
  <si>
    <t>Matt Barnes</t>
  </si>
  <si>
    <t>Mickael Pietrus</t>
  </si>
  <si>
    <t>Randy Foye</t>
  </si>
  <si>
    <t>Brandon Bass</t>
  </si>
  <si>
    <t>Ryan Anderson</t>
  </si>
  <si>
    <t>Dallas Mavericks</t>
  </si>
  <si>
    <t>Dirk Nowitzki</t>
  </si>
  <si>
    <t>Jason Kidd</t>
  </si>
  <si>
    <t>Jason Terry</t>
  </si>
  <si>
    <t>Shawn Marion</t>
  </si>
  <si>
    <t>George Hill</t>
  </si>
  <si>
    <t>Nene</t>
  </si>
  <si>
    <t>Richard Jefferson</t>
  </si>
  <si>
    <t>Rodrigue Beaubois</t>
  </si>
  <si>
    <t>JJ Barea</t>
  </si>
  <si>
    <t>Tim Thomas</t>
  </si>
  <si>
    <t>Mavericks</t>
  </si>
  <si>
    <t>Brooklyn Nets</t>
  </si>
  <si>
    <t>Devin Harris</t>
  </si>
  <si>
    <t>Brook Lopez</t>
  </si>
  <si>
    <t>Terrence Williams</t>
  </si>
  <si>
    <t>Keyon Dooling</t>
  </si>
  <si>
    <t>Chris Douglas-Roberts</t>
  </si>
  <si>
    <t>Courtney Lee</t>
  </si>
  <si>
    <t>Yi Jianlian</t>
  </si>
  <si>
    <t>Jarvis Hayes</t>
  </si>
  <si>
    <t>Kris Humphries</t>
  </si>
  <si>
    <t>Trenton Hassell</t>
  </si>
  <si>
    <t>Nets</t>
  </si>
  <si>
    <t>Denver Nuggets</t>
  </si>
  <si>
    <t>Carmelo Anthony</t>
  </si>
  <si>
    <t>Manu Ginobili</t>
  </si>
  <si>
    <t>Kenyon Martin</t>
  </si>
  <si>
    <t>Ty Lawson</t>
  </si>
  <si>
    <t>Brandon Haywood</t>
  </si>
  <si>
    <t>Ramon Sessions</t>
  </si>
  <si>
    <t>Joey Graham</t>
  </si>
  <si>
    <t>Renaldo Balkman</t>
  </si>
  <si>
    <t>Chris Andersen</t>
  </si>
  <si>
    <t>Arron Afflalo</t>
  </si>
  <si>
    <t>Nuggets</t>
  </si>
  <si>
    <t>Timberwolves</t>
  </si>
  <si>
    <t>Indiana Pacers</t>
  </si>
  <si>
    <t>Danny Granger</t>
  </si>
  <si>
    <t>Roy Hibbert</t>
  </si>
  <si>
    <t>Dahntay Jones</t>
  </si>
  <si>
    <t>T.J. Ford</t>
  </si>
  <si>
    <t>Troy Murphy</t>
  </si>
  <si>
    <t>Tyler Hansbrough</t>
  </si>
  <si>
    <t>Brandon Rush</t>
  </si>
  <si>
    <t>Mike Dunleavy</t>
  </si>
  <si>
    <t>Luther Head</t>
  </si>
  <si>
    <t>A.J. Price</t>
  </si>
  <si>
    <t>Pacers</t>
  </si>
  <si>
    <t>New Orleans Pelicans</t>
  </si>
  <si>
    <t>Chris Paul</t>
  </si>
  <si>
    <t>Al Horford</t>
  </si>
  <si>
    <t>Luc Mbah a Moute</t>
  </si>
  <si>
    <t>Raja Bell</t>
  </si>
  <si>
    <t>Marcus Thornton</t>
  </si>
  <si>
    <t>Brevin Knight</t>
  </si>
  <si>
    <t>Jeff Teague</t>
  </si>
  <si>
    <t>Julian Wright</t>
  </si>
  <si>
    <t>Aaron Gray</t>
  </si>
  <si>
    <t>Darius Songaila</t>
  </si>
  <si>
    <t>Pelicans</t>
  </si>
  <si>
    <t>Detroit Pistons</t>
  </si>
  <si>
    <t>Blake Griffin</t>
  </si>
  <si>
    <t>Grant Hill</t>
  </si>
  <si>
    <t>Rodney Stuckey</t>
  </si>
  <si>
    <t>Jason Maxiell</t>
  </si>
  <si>
    <t>Will Bynum</t>
  </si>
  <si>
    <t>Jonas Jerebko</t>
  </si>
  <si>
    <t>Deshawn Stevenson</t>
  </si>
  <si>
    <t>Austin Daye</t>
  </si>
  <si>
    <t>Joe Alexander</t>
  </si>
  <si>
    <t>Gerald Green</t>
  </si>
  <si>
    <t>Toronto Raptors</t>
  </si>
  <si>
    <t>Chrish Bosh</t>
  </si>
  <si>
    <t>Andrea Bargnani</t>
  </si>
  <si>
    <t>Kirk Hinrich</t>
  </si>
  <si>
    <t>Patrick Mills</t>
  </si>
  <si>
    <t>Marco Belinelli</t>
  </si>
  <si>
    <t>Demar Derozan</t>
  </si>
  <si>
    <t>Amir Johnson</t>
  </si>
  <si>
    <t>Antoine Wright</t>
  </si>
  <si>
    <t>Sonny Weems</t>
  </si>
  <si>
    <t>Alexis Ajinca</t>
  </si>
  <si>
    <t>Raptors</t>
  </si>
  <si>
    <t>Houston Rockets</t>
  </si>
  <si>
    <t>Jermaine Taylor</t>
  </si>
  <si>
    <t>Chase Budinger</t>
  </si>
  <si>
    <t>Jordan Hill</t>
  </si>
  <si>
    <t>Trevor Ariza</t>
  </si>
  <si>
    <t>Kyle Lowry</t>
  </si>
  <si>
    <t>Luis Scola</t>
  </si>
  <si>
    <t>Shane Battier</t>
  </si>
  <si>
    <t>Yao Ming</t>
  </si>
  <si>
    <t>Aaron Brooks</t>
  </si>
  <si>
    <t>Kevin Martin</t>
  </si>
  <si>
    <t>Rockets</t>
  </si>
  <si>
    <t>San Antonio Spurs</t>
  </si>
  <si>
    <t>Tim Duncan</t>
  </si>
  <si>
    <t>Emeka Okafor</t>
  </si>
  <si>
    <t>Ben Gordon</t>
  </si>
  <si>
    <t>Corey Maggette</t>
  </si>
  <si>
    <t>Luke Ridnour</t>
  </si>
  <si>
    <t>Mike Miller</t>
  </si>
  <si>
    <t>James Posey</t>
  </si>
  <si>
    <t>Nick Young</t>
  </si>
  <si>
    <t>Reggie Williams</t>
  </si>
  <si>
    <t>Shaun Livingston</t>
  </si>
  <si>
    <t>Spurs</t>
  </si>
  <si>
    <t>Phoenix Suns</t>
  </si>
  <si>
    <t>Amar'e Stoudemire</t>
  </si>
  <si>
    <t>Steve Nash</t>
  </si>
  <si>
    <t>Leandro Barbosa</t>
  </si>
  <si>
    <t>Jason Richardson</t>
  </si>
  <si>
    <t>Jared Dudley</t>
  </si>
  <si>
    <t>Goran Dragic</t>
  </si>
  <si>
    <t>Dejaun Blair</t>
  </si>
  <si>
    <t>Robin Lopez</t>
  </si>
  <si>
    <t>Channing Frye</t>
  </si>
  <si>
    <t>JJ Redick</t>
  </si>
  <si>
    <t>Suns</t>
  </si>
  <si>
    <t>Oklahoma City Thunder</t>
  </si>
  <si>
    <t>Kevin Durant</t>
  </si>
  <si>
    <t>Russell Westbrook</t>
  </si>
  <si>
    <t>Eric Maynor</t>
  </si>
  <si>
    <t>Serge Ibaka</t>
  </si>
  <si>
    <t>Thabo Sefolosha</t>
  </si>
  <si>
    <t>SG/ SF</t>
  </si>
  <si>
    <t>D.J. White</t>
  </si>
  <si>
    <t>Nick Collison</t>
  </si>
  <si>
    <t>Etan Thomas</t>
  </si>
  <si>
    <t>Kyle Weaver</t>
  </si>
  <si>
    <t>Kevin Ollie</t>
  </si>
  <si>
    <t>Minnesota Timberwolves</t>
  </si>
  <si>
    <t>Kevin Love</t>
  </si>
  <si>
    <t>Jamal Crawford</t>
  </si>
  <si>
    <t>Jonny Flynn</t>
  </si>
  <si>
    <t>Ricky Rubio</t>
  </si>
  <si>
    <t>JR Smith</t>
  </si>
  <si>
    <t>Corey Brewer</t>
  </si>
  <si>
    <t>Antonio Mcdyess</t>
  </si>
  <si>
    <t>Ryan Gomes</t>
  </si>
  <si>
    <t>Sf/PF</t>
  </si>
  <si>
    <t>Darko Milicic</t>
  </si>
  <si>
    <t>Sasha Pavlovic</t>
  </si>
  <si>
    <t>Sf/SG</t>
  </si>
  <si>
    <t>Portland Trail Blazers</t>
  </si>
  <si>
    <t>Brandon Roy</t>
  </si>
  <si>
    <t>Andre Miller</t>
  </si>
  <si>
    <t>Lamarcus Aldridge</t>
  </si>
  <si>
    <t>Marcus Camby</t>
  </si>
  <si>
    <t>Greg Oden</t>
  </si>
  <si>
    <t>Jarrett Jack</t>
  </si>
  <si>
    <t>Nicolas Batum</t>
  </si>
  <si>
    <t>Rudy Fernandez</t>
  </si>
  <si>
    <t>Jerryd Bayless</t>
  </si>
  <si>
    <t>Martel Webster</t>
  </si>
  <si>
    <t>Trail Blazers</t>
  </si>
  <si>
    <t>Golden State Warriors</t>
  </si>
  <si>
    <t>Monta Ellis</t>
  </si>
  <si>
    <t>Stephen Curry</t>
  </si>
  <si>
    <t>David Lee</t>
  </si>
  <si>
    <t>Kelena Azubuike</t>
  </si>
  <si>
    <t>Anthony Randolph</t>
  </si>
  <si>
    <t>J.J. Hickson</t>
  </si>
  <si>
    <t>Anthony Morrow</t>
  </si>
  <si>
    <t>Brendan Wright</t>
  </si>
  <si>
    <t>Danny Green</t>
  </si>
  <si>
    <t>Sergio Rodriguez</t>
  </si>
  <si>
    <t>Washington Wizards</t>
  </si>
  <si>
    <t>Chris Kaman</t>
  </si>
  <si>
    <t>David West</t>
  </si>
  <si>
    <t>John Salmons</t>
  </si>
  <si>
    <t>Jose Calderon</t>
  </si>
  <si>
    <t>Hedo Turkoglu</t>
  </si>
  <si>
    <t>Josh Howard</t>
  </si>
  <si>
    <t>Stephon Murbury</t>
  </si>
  <si>
    <t>Earl Boykins</t>
  </si>
  <si>
    <t>Charlie Bell</t>
  </si>
  <si>
    <t>Deandre Jordan</t>
  </si>
  <si>
    <t>Wizards</t>
  </si>
  <si>
    <t>Samuel Wesley ®</t>
  </si>
  <si>
    <t>Cole Aldridge ®</t>
  </si>
  <si>
    <t>2022 Draft Pick</t>
  </si>
  <si>
    <t>2023 Draft Pick</t>
  </si>
  <si>
    <t>2024 Draft Pick</t>
  </si>
  <si>
    <t>2025 Draft Pick</t>
  </si>
  <si>
    <t>2026 Draft Pick</t>
  </si>
  <si>
    <t>Average Rate</t>
  </si>
  <si>
    <t>Average Age</t>
  </si>
  <si>
    <t>Team Salary</t>
  </si>
  <si>
    <t>Salary Space</t>
  </si>
  <si>
    <t>Jeremy Evans ®</t>
  </si>
  <si>
    <t>Timmy Bell ®</t>
  </si>
  <si>
    <t>SG/SG</t>
  </si>
  <si>
    <t>Patric Patterson ®</t>
  </si>
  <si>
    <t>Konrad Sikes 1®</t>
  </si>
  <si>
    <t>Overseas</t>
  </si>
  <si>
    <t>Sagana Udoh ®</t>
  </si>
  <si>
    <t>Raynardo Lopez ®</t>
  </si>
  <si>
    <t>Sergei Klimov 2®</t>
  </si>
  <si>
    <t>Hasan Akyel ®</t>
  </si>
  <si>
    <t xml:space="preserve">Quincy Pondexter </t>
  </si>
  <si>
    <t>Dale Haywood ®</t>
  </si>
  <si>
    <t>Trevor Booker ®</t>
  </si>
  <si>
    <t>Ish Smith</t>
  </si>
  <si>
    <t>Kevin Seraphin</t>
  </si>
  <si>
    <t>Nemanja Bjelica ®</t>
  </si>
  <si>
    <t>Boban Marjanovic ®</t>
  </si>
  <si>
    <t>J.J. Law ®</t>
  </si>
  <si>
    <t>Jordan Crawford ®</t>
  </si>
  <si>
    <t>Paris Robinson ®</t>
  </si>
  <si>
    <t>Ekpe Udoh ®</t>
  </si>
  <si>
    <t>Austin Foster ®</t>
  </si>
  <si>
    <t xml:space="preserve">Avery Bradley </t>
  </si>
  <si>
    <t>Paul George</t>
  </si>
  <si>
    <t xml:space="preserve">Dexter Strickland </t>
  </si>
  <si>
    <t>Champion</t>
  </si>
  <si>
    <t>Conference Champ</t>
  </si>
  <si>
    <t>Luke Babbitt</t>
  </si>
  <si>
    <t>Charlie Barnes</t>
  </si>
  <si>
    <t>Hassan Whiteside</t>
  </si>
  <si>
    <t>Tyrone Campbell</t>
  </si>
  <si>
    <t>Xavier Henry</t>
  </si>
  <si>
    <t>Eric Bledsoe</t>
  </si>
  <si>
    <t>Stevie Armstrong</t>
  </si>
  <si>
    <t>Lance Thomas</t>
  </si>
  <si>
    <t>Clyde Walker</t>
  </si>
  <si>
    <t>Fabricio De La Cruz</t>
  </si>
  <si>
    <t>Al-Farouq Aminu</t>
  </si>
  <si>
    <t>Jamaal Keller</t>
  </si>
  <si>
    <t>Adrian Bowen</t>
  </si>
  <si>
    <t>Derrick Favors</t>
  </si>
  <si>
    <t>Ifeanyi Akwuegbu</t>
  </si>
  <si>
    <t xml:space="preserve">Greivis Vasquez </t>
  </si>
  <si>
    <t>Demarcus Cousins</t>
  </si>
  <si>
    <t>Vlado Olic 1®</t>
  </si>
  <si>
    <t>Evan Turner ®</t>
  </si>
  <si>
    <t>Deion Battle ®</t>
  </si>
  <si>
    <t>Magnus Sundin 1®</t>
  </si>
  <si>
    <t>Alton Arthur</t>
  </si>
  <si>
    <t>Landry Fields ®</t>
  </si>
  <si>
    <t xml:space="preserve">Ed Davis </t>
  </si>
  <si>
    <t>John Wall</t>
  </si>
  <si>
    <t>Greg Monroe</t>
  </si>
  <si>
    <t>Bradley Bass</t>
  </si>
  <si>
    <t>Gordon Hayward</t>
  </si>
  <si>
    <t>Andy Daniel</t>
  </si>
  <si>
    <t>Lance Stephenson</t>
  </si>
  <si>
    <t>Larry Sanders</t>
  </si>
  <si>
    <t>Bryant Stone</t>
  </si>
  <si>
    <t>Shannon Bosh</t>
  </si>
  <si>
    <t>Jeremy Lin</t>
  </si>
  <si>
    <t>Kenneth Rodgers</t>
  </si>
  <si>
    <t>Bucks(Top 10 Protected)</t>
  </si>
  <si>
    <t>Bobby Simmons</t>
  </si>
  <si>
    <t>Wally Szczerbiak</t>
  </si>
  <si>
    <t>Donte Greene</t>
  </si>
  <si>
    <t>Roger Mason</t>
  </si>
  <si>
    <t>Garrett Temple</t>
  </si>
  <si>
    <t>Carlos Delfino</t>
  </si>
  <si>
    <t>Stephen Graham</t>
  </si>
  <si>
    <t>Rasual Butler</t>
  </si>
  <si>
    <t>Steve Novak</t>
  </si>
  <si>
    <t>Wayne Ellington</t>
  </si>
  <si>
    <t>Ike Diogu</t>
  </si>
  <si>
    <t>Ryan Hollins</t>
  </si>
  <si>
    <t>Michael Finley</t>
  </si>
  <si>
    <t>Jodie Meeks</t>
  </si>
  <si>
    <t>Jerry Stackhouse</t>
  </si>
  <si>
    <t>Joel Przybilla</t>
  </si>
  <si>
    <t>Dante Cunningham</t>
  </si>
  <si>
    <t>Josh McRoberts</t>
  </si>
  <si>
    <t>Earl Clark</t>
  </si>
  <si>
    <t>Ian Mahinmi</t>
  </si>
  <si>
    <t>Peja Stojakovic</t>
  </si>
  <si>
    <t>Chuck Hayes</t>
  </si>
  <si>
    <t>Johan Petro</t>
  </si>
  <si>
    <t>Kosta Koufos</t>
  </si>
  <si>
    <t>Larry Hughes</t>
  </si>
  <si>
    <t>Taylor Griffin</t>
  </si>
  <si>
    <t xml:space="preserve">Drew Gooden </t>
  </si>
  <si>
    <t>Sam Young</t>
  </si>
  <si>
    <t>Ersan Ilyasova</t>
  </si>
  <si>
    <t>Louis Amundson</t>
  </si>
  <si>
    <t>Jason Kapono</t>
  </si>
  <si>
    <t>Josh Powell</t>
  </si>
  <si>
    <t>Sasha Vujacic</t>
  </si>
  <si>
    <t>Blazers</t>
  </si>
  <si>
    <t>C.J. Watson</t>
  </si>
  <si>
    <t>Daniel Gibson</t>
  </si>
  <si>
    <t>Marcus Landry</t>
  </si>
  <si>
    <t>Leon Powe</t>
  </si>
  <si>
    <t>Carlos Arroyo</t>
  </si>
  <si>
    <t>Earl Watson</t>
  </si>
  <si>
    <t>Joey Dorsey</t>
  </si>
  <si>
    <t>Shelden Williams</t>
  </si>
  <si>
    <t>Reggie Evans</t>
  </si>
  <si>
    <t>Kurt Thomas</t>
  </si>
  <si>
    <t>Anthony Carter</t>
  </si>
  <si>
    <t>Theo Ratliff</t>
  </si>
  <si>
    <t>Jeff Foster</t>
  </si>
  <si>
    <t>Matt Bonner</t>
  </si>
  <si>
    <t>Keith Bogans</t>
  </si>
  <si>
    <t>Kwame Brown</t>
  </si>
  <si>
    <t>Jared Jeffries</t>
  </si>
  <si>
    <t>Tyronn Wright</t>
  </si>
  <si>
    <t>Team Chemistry</t>
  </si>
  <si>
    <t>Jason Williams</t>
  </si>
  <si>
    <t>76ers (Top 5)</t>
  </si>
  <si>
    <t>Spurs (Worst)</t>
  </si>
  <si>
    <t>G-League</t>
  </si>
  <si>
    <t>Pacers(best)</t>
  </si>
  <si>
    <t>Toronto</t>
  </si>
  <si>
    <t>Toronto (top 10 PROTECTED)</t>
  </si>
  <si>
    <t xml:space="preserve">Bucks </t>
  </si>
  <si>
    <t xml:space="preserve">Ike Diogu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</si>
</sst>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 Black"/>
      <family val="2"/>
    </font>
    <font>
      <sz val="11"/>
      <color theme="0"/>
      <name val="Arial Black"/>
      <family val="2"/>
    </font>
    <font>
      <sz val="11"/>
      <color rgb="FFFF0000"/>
      <name val="Arial Black"/>
      <family val="2"/>
    </font>
    <font>
      <sz val="11"/>
      <color theme="7"/>
      <name val="Arial Black"/>
      <family val="2"/>
    </font>
    <font>
      <sz val="11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name val="Yu Gothic"/>
      <family val="2"/>
      <charset val="128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/>
    <xf numFmtId="165" fontId="0" fillId="0" borderId="0" xfId="1" applyFont="1"/>
    <xf numFmtId="0" fontId="3" fillId="0" borderId="0" xfId="0" applyFont="1" applyAlignment="1">
      <alignment horizontal="center" vertical="center"/>
    </xf>
    <xf numFmtId="165" fontId="0" fillId="3" borderId="0" xfId="1" applyFont="1" applyFill="1" applyAlignment="1"/>
    <xf numFmtId="165" fontId="0" fillId="0" borderId="0" xfId="1" applyFont="1" applyAlignment="1"/>
    <xf numFmtId="165" fontId="0" fillId="3" borderId="0" xfId="1" applyFont="1" applyFill="1"/>
    <xf numFmtId="0" fontId="0" fillId="21" borderId="0" xfId="0" applyFont="1" applyFill="1"/>
    <xf numFmtId="165" fontId="0" fillId="21" borderId="0" xfId="1" applyFont="1" applyFill="1"/>
    <xf numFmtId="165" fontId="0" fillId="21" borderId="0" xfId="1" applyFont="1" applyFill="1" applyAlignment="1">
      <alignment horizontal="center" vertical="center"/>
    </xf>
    <xf numFmtId="0" fontId="0" fillId="21" borderId="0" xfId="0" applyFill="1"/>
    <xf numFmtId="0" fontId="0" fillId="0" borderId="0" xfId="0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0" fillId="0" borderId="0" xfId="0" applyNumberFormat="1"/>
    <xf numFmtId="0" fontId="14" fillId="0" borderId="0" xfId="0" applyFont="1"/>
    <xf numFmtId="0" fontId="15" fillId="0" borderId="0" xfId="0" applyFont="1"/>
    <xf numFmtId="165" fontId="13" fillId="0" borderId="0" xfId="1" applyFont="1"/>
    <xf numFmtId="165" fontId="4" fillId="0" borderId="0" xfId="1" applyFont="1" applyAlignment="1">
      <alignment horizontal="center" vertical="center"/>
    </xf>
    <xf numFmtId="165" fontId="1" fillId="0" borderId="0" xfId="1" applyFont="1"/>
    <xf numFmtId="165" fontId="1" fillId="3" borderId="0" xfId="1" applyFont="1" applyFill="1"/>
    <xf numFmtId="165" fontId="1" fillId="0" borderId="0" xfId="1" applyFont="1" applyAlignment="1"/>
    <xf numFmtId="165" fontId="1" fillId="3" borderId="0" xfId="1" applyFont="1" applyFill="1" applyAlignment="1"/>
    <xf numFmtId="165" fontId="1" fillId="21" borderId="0" xfId="1" applyFont="1" applyFill="1" applyAlignment="1">
      <alignment horizontal="center" vertical="center"/>
    </xf>
    <xf numFmtId="165" fontId="17" fillId="0" borderId="0" xfId="1" applyFont="1" applyAlignment="1">
      <alignment horizontal="center" vertical="center"/>
    </xf>
    <xf numFmtId="165" fontId="6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1" borderId="0" xfId="0" applyFont="1" applyFill="1" applyAlignment="1">
      <alignment horizontal="left" vertical="center"/>
    </xf>
    <xf numFmtId="165" fontId="0" fillId="0" borderId="0" xfId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ont="1" applyAlignment="1">
      <alignment horizontal="left" vertical="top"/>
    </xf>
    <xf numFmtId="165" fontId="0" fillId="0" borderId="0" xfId="1" applyFont="1" applyAlignment="1">
      <alignment horizontal="left" vertical="top"/>
    </xf>
    <xf numFmtId="0" fontId="0" fillId="0" borderId="0" xfId="0" applyFont="1" applyAlignment="1">
      <alignment vertical="top"/>
    </xf>
    <xf numFmtId="165" fontId="1" fillId="0" borderId="0" xfId="1" applyFont="1" applyAlignment="1">
      <alignment horizontal="left" vertical="top"/>
    </xf>
    <xf numFmtId="165" fontId="1" fillId="3" borderId="0" xfId="1" applyFont="1" applyFill="1" applyAlignment="1">
      <alignment horizontal="left" vertical="top"/>
    </xf>
    <xf numFmtId="165" fontId="0" fillId="3" borderId="0" xfId="1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4" fillId="0" borderId="0" xfId="0" applyFont="1" applyAlignment="1">
      <alignment horizontal="left" vertical="top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1" borderId="0" xfId="0" applyFill="1" applyAlignment="1">
      <alignment horizontal="left" vertical="top"/>
    </xf>
    <xf numFmtId="165" fontId="14" fillId="0" borderId="0" xfId="1" applyFont="1" applyAlignment="1">
      <alignment horizontal="left" vertical="top"/>
    </xf>
    <xf numFmtId="9" fontId="0" fillId="0" borderId="0" xfId="2" applyFont="1"/>
    <xf numFmtId="0" fontId="7" fillId="1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5" fontId="0" fillId="0" borderId="0" xfId="1" applyFont="1" applyFill="1"/>
    <xf numFmtId="165" fontId="1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ELTICS!A1"/><Relationship Id="rId13" Type="http://schemas.openxmlformats.org/officeDocument/2006/relationships/image" Target="../media/image10.svg"/><Relationship Id="rId18" Type="http://schemas.openxmlformats.org/officeDocument/2006/relationships/image" Target="../media/image8.png"/><Relationship Id="rId26" Type="http://schemas.openxmlformats.org/officeDocument/2006/relationships/image" Target="../media/image11.png"/><Relationship Id="rId3" Type="http://schemas.openxmlformats.org/officeDocument/2006/relationships/image" Target="../media/image2.svg"/><Relationship Id="rId21" Type="http://schemas.openxmlformats.org/officeDocument/2006/relationships/image" Target="../media/image16.svg"/><Relationship Id="rId34" Type="http://schemas.openxmlformats.org/officeDocument/2006/relationships/image" Target="../media/image15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hyperlink" Target="#HORNETS!A1"/><Relationship Id="rId25" Type="http://schemas.openxmlformats.org/officeDocument/2006/relationships/hyperlink" Target="#NETS!A1"/><Relationship Id="rId33" Type="http://schemas.openxmlformats.org/officeDocument/2006/relationships/hyperlink" Target="#WIZARDS!A1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image" Target="../media/image9.png"/><Relationship Id="rId29" Type="http://schemas.openxmlformats.org/officeDocument/2006/relationships/image" Target="../media/image13.png"/><Relationship Id="rId1" Type="http://schemas.openxmlformats.org/officeDocument/2006/relationships/hyperlink" Target="#'76ERS'!A1"/><Relationship Id="rId6" Type="http://schemas.openxmlformats.org/officeDocument/2006/relationships/image" Target="../media/image3.png"/><Relationship Id="rId11" Type="http://schemas.openxmlformats.org/officeDocument/2006/relationships/hyperlink" Target="#HAWKS!A1"/><Relationship Id="rId24" Type="http://schemas.openxmlformats.org/officeDocument/2006/relationships/image" Target="../media/image18.svg"/><Relationship Id="rId32" Type="http://schemas.openxmlformats.org/officeDocument/2006/relationships/image" Target="../media/image24.svg"/><Relationship Id="rId5" Type="http://schemas.openxmlformats.org/officeDocument/2006/relationships/image" Target="../media/image4.svg"/><Relationship Id="rId15" Type="http://schemas.openxmlformats.org/officeDocument/2006/relationships/image" Target="../media/image7.png"/><Relationship Id="rId23" Type="http://schemas.openxmlformats.org/officeDocument/2006/relationships/image" Target="../media/image10.png"/><Relationship Id="rId28" Type="http://schemas.openxmlformats.org/officeDocument/2006/relationships/image" Target="../media/image12.png"/><Relationship Id="rId10" Type="http://schemas.openxmlformats.org/officeDocument/2006/relationships/image" Target="../media/image8.svg"/><Relationship Id="rId19" Type="http://schemas.openxmlformats.org/officeDocument/2006/relationships/image" Target="../media/image14.svg"/><Relationship Id="rId31" Type="http://schemas.openxmlformats.org/officeDocument/2006/relationships/image" Target="../media/image14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hyperlink" Target="#HEAT!A1"/><Relationship Id="rId22" Type="http://schemas.openxmlformats.org/officeDocument/2006/relationships/hyperlink" Target="#MAGIC!A1"/><Relationship Id="rId27" Type="http://schemas.openxmlformats.org/officeDocument/2006/relationships/image" Target="../media/image20.svg"/><Relationship Id="rId30" Type="http://schemas.openxmlformats.org/officeDocument/2006/relationships/hyperlink" Target="#RAPTORS!A1"/><Relationship Id="rId35" Type="http://schemas.openxmlformats.org/officeDocument/2006/relationships/image" Target="../media/image2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KINGS!A1"/><Relationship Id="rId13" Type="http://schemas.openxmlformats.org/officeDocument/2006/relationships/hyperlink" Target="#MAVERICKS!A1"/><Relationship Id="rId18" Type="http://schemas.openxmlformats.org/officeDocument/2006/relationships/image" Target="../media/image39.svg"/><Relationship Id="rId26" Type="http://schemas.openxmlformats.org/officeDocument/2006/relationships/image" Target="../media/image25.png"/><Relationship Id="rId39" Type="http://schemas.openxmlformats.org/officeDocument/2006/relationships/image" Target="../media/image54.svg"/><Relationship Id="rId3" Type="http://schemas.openxmlformats.org/officeDocument/2006/relationships/image" Target="../media/image17.png"/><Relationship Id="rId21" Type="http://schemas.openxmlformats.org/officeDocument/2006/relationships/image" Target="../media/image41.svg"/><Relationship Id="rId34" Type="http://schemas.openxmlformats.org/officeDocument/2006/relationships/hyperlink" Target="#'TRAIL BLAZERS'!A1"/><Relationship Id="rId7" Type="http://schemas.openxmlformats.org/officeDocument/2006/relationships/image" Target="../media/image31.svg"/><Relationship Id="rId12" Type="http://schemas.openxmlformats.org/officeDocument/2006/relationships/image" Target="../media/image35.svg"/><Relationship Id="rId17" Type="http://schemas.openxmlformats.org/officeDocument/2006/relationships/image" Target="../media/image22.png"/><Relationship Id="rId25" Type="http://schemas.openxmlformats.org/officeDocument/2006/relationships/hyperlink" Target="#SPURS!A1"/><Relationship Id="rId33" Type="http://schemas.openxmlformats.org/officeDocument/2006/relationships/image" Target="../media/image50.svg"/><Relationship Id="rId38" Type="http://schemas.openxmlformats.org/officeDocument/2006/relationships/image" Target="../media/image30.png"/><Relationship Id="rId2" Type="http://schemas.openxmlformats.org/officeDocument/2006/relationships/hyperlink" Target="#GRIZZLIES!A1"/><Relationship Id="rId16" Type="http://schemas.openxmlformats.org/officeDocument/2006/relationships/hyperlink" Target="#NUGGETS!A1"/><Relationship Id="rId20" Type="http://schemas.openxmlformats.org/officeDocument/2006/relationships/image" Target="../media/image23.png"/><Relationship Id="rId29" Type="http://schemas.openxmlformats.org/officeDocument/2006/relationships/image" Target="../media/image26.png"/><Relationship Id="rId1" Type="http://schemas.openxmlformats.org/officeDocument/2006/relationships/image" Target="../media/image16.pn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24" Type="http://schemas.openxmlformats.org/officeDocument/2006/relationships/image" Target="../media/image43.svg"/><Relationship Id="rId32" Type="http://schemas.openxmlformats.org/officeDocument/2006/relationships/image" Target="../media/image28.png"/><Relationship Id="rId37" Type="http://schemas.openxmlformats.org/officeDocument/2006/relationships/hyperlink" Target="#WARRIORS!A1"/><Relationship Id="rId5" Type="http://schemas.openxmlformats.org/officeDocument/2006/relationships/hyperlink" Target="#JAZZ!A1"/><Relationship Id="rId15" Type="http://schemas.openxmlformats.org/officeDocument/2006/relationships/image" Target="../media/image37.svg"/><Relationship Id="rId23" Type="http://schemas.openxmlformats.org/officeDocument/2006/relationships/image" Target="../media/image24.png"/><Relationship Id="rId28" Type="http://schemas.openxmlformats.org/officeDocument/2006/relationships/hyperlink" Target="#SUNS!A1"/><Relationship Id="rId36" Type="http://schemas.openxmlformats.org/officeDocument/2006/relationships/image" Target="../media/image52.svg"/><Relationship Id="rId10" Type="http://schemas.openxmlformats.org/officeDocument/2006/relationships/image" Target="../media/image33.svg"/><Relationship Id="rId19" Type="http://schemas.openxmlformats.org/officeDocument/2006/relationships/hyperlink" Target="#PELICANS!A1"/><Relationship Id="rId31" Type="http://schemas.openxmlformats.org/officeDocument/2006/relationships/image" Target="../media/image27.png"/><Relationship Id="rId4" Type="http://schemas.openxmlformats.org/officeDocument/2006/relationships/image" Target="../media/image29.svg"/><Relationship Id="rId9" Type="http://schemas.openxmlformats.org/officeDocument/2006/relationships/image" Target="../media/image19.png"/><Relationship Id="rId14" Type="http://schemas.openxmlformats.org/officeDocument/2006/relationships/image" Target="../media/image21.png"/><Relationship Id="rId22" Type="http://schemas.openxmlformats.org/officeDocument/2006/relationships/hyperlink" Target="#ROCKETS!A1"/><Relationship Id="rId27" Type="http://schemas.openxmlformats.org/officeDocument/2006/relationships/image" Target="../media/image45.svg"/><Relationship Id="rId30" Type="http://schemas.openxmlformats.org/officeDocument/2006/relationships/image" Target="../media/image47.svg"/><Relationship Id="rId35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2309" cy="362309"/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33910FF-D8DC-406A-B7A8-ABA4B9159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21</xdr:row>
      <xdr:rowOff>0</xdr:rowOff>
    </xdr:from>
    <xdr:to>
      <xdr:col>0</xdr:col>
      <xdr:colOff>362310</xdr:colOff>
      <xdr:row>23</xdr:row>
      <xdr:rowOff>0</xdr:rowOff>
    </xdr:to>
    <xdr:pic>
      <xdr:nvPicPr>
        <xdr:cNvPr id="4" name="Graphic 3">
          <a:extLst>
            <a:ext uri="{FF2B5EF4-FFF2-40B4-BE49-F238E27FC236}">
              <a16:creationId xmlns="" xmlns:a16="http://schemas.microsoft.com/office/drawing/2014/main" id="{3DD73B8D-F55F-4B2B-815B-90E739798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0"/>
          <a:ext cx="362310" cy="3623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353599</xdr:colOff>
      <xdr:row>44</xdr:row>
      <xdr:rowOff>172444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681B16A5-9270-4427-A577-56F51AD5E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53599" cy="353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365792</xdr:colOff>
      <xdr:row>65</xdr:row>
      <xdr:rowOff>178541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CB97394B-846F-4AB3-88DE-8575E2C75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65792" cy="3596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353683</xdr:colOff>
      <xdr:row>85</xdr:row>
      <xdr:rowOff>172528</xdr:rowOff>
    </xdr:to>
    <xdr:pic>
      <xdr:nvPicPr>
        <xdr:cNvPr id="8" name="Graphic 7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7602EA2A-B150-42E9-904B-C356BC364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370935</xdr:colOff>
      <xdr:row>107</xdr:row>
      <xdr:rowOff>8625</xdr:rowOff>
    </xdr:to>
    <xdr:pic>
      <xdr:nvPicPr>
        <xdr:cNvPr id="9" name="Graphic 8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2B79045A-9F62-4B3F-973A-F622C6D1A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0"/>
          <a:ext cx="370935" cy="370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353683</xdr:colOff>
      <xdr:row>127</xdr:row>
      <xdr:rowOff>172529</xdr:rowOff>
    </xdr:to>
    <xdr:pic>
      <xdr:nvPicPr>
        <xdr:cNvPr id="10" name="Graphic 9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A8C782E2-180F-46EA-B935-E33878BE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353683</xdr:colOff>
      <xdr:row>148</xdr:row>
      <xdr:rowOff>172528</xdr:rowOff>
    </xdr:to>
    <xdr:pic>
      <xdr:nvPicPr>
        <xdr:cNvPr id="11" name="Graphic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6E590AC5-DD19-49C2-A8C5-B4365C0C6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362309</xdr:colOff>
      <xdr:row>171</xdr:row>
      <xdr:rowOff>0</xdr:rowOff>
    </xdr:to>
    <xdr:pic>
      <xdr:nvPicPr>
        <xdr:cNvPr id="12" name="Graphic 11">
          <a:extLst>
            <a:ext uri="{FF2B5EF4-FFF2-40B4-BE49-F238E27FC236}">
              <a16:creationId xmlns="" xmlns:a16="http://schemas.microsoft.com/office/drawing/2014/main" id="{8FE2608B-A697-420F-9DD0-F0A0841B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362309</xdr:colOff>
      <xdr:row>193</xdr:row>
      <xdr:rowOff>0</xdr:rowOff>
    </xdr:to>
    <xdr:pic>
      <xdr:nvPicPr>
        <xdr:cNvPr id="13" name="Graphic 12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1301BEB2-74B6-4269-BA8F-7D6D05B90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370936</xdr:colOff>
      <xdr:row>214</xdr:row>
      <xdr:rowOff>8626</xdr:rowOff>
    </xdr:to>
    <xdr:pic>
      <xdr:nvPicPr>
        <xdr:cNvPr id="14" name="Graphic 13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AF768BF0-F499-4567-B4AF-4E4CE3F07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370936" cy="370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371888</xdr:colOff>
      <xdr:row>235</xdr:row>
      <xdr:rowOff>9579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5210BAB6-6822-4FB7-97F6-A6FCFF132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371888" cy="3718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365792</xdr:colOff>
      <xdr:row>258</xdr:row>
      <xdr:rowOff>3481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2CFA2EB8-E20C-447A-94F6-FF6ADDFFC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365792" cy="365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362309</xdr:colOff>
      <xdr:row>279</xdr:row>
      <xdr:rowOff>3</xdr:rowOff>
    </xdr:to>
    <xdr:pic>
      <xdr:nvPicPr>
        <xdr:cNvPr id="17" name="Graphic 16">
          <a:hlinkClick xmlns:r="http://schemas.openxmlformats.org/officeDocument/2006/relationships" r:id="rId30"/>
          <a:extLst>
            <a:ext uri="{FF2B5EF4-FFF2-40B4-BE49-F238E27FC236}">
              <a16:creationId xmlns="" xmlns:a16="http://schemas.microsoft.com/office/drawing/2014/main" id="{D97ABD52-9979-4001-B8DF-1561B8558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353683</xdr:colOff>
      <xdr:row>301</xdr:row>
      <xdr:rowOff>172526</xdr:rowOff>
    </xdr:to>
    <xdr:pic>
      <xdr:nvPicPr>
        <xdr:cNvPr id="18" name="Graphic 17">
          <a:hlinkClick xmlns:r="http://schemas.openxmlformats.org/officeDocument/2006/relationships" r:id="rId33"/>
          <a:extLst>
            <a:ext uri="{FF2B5EF4-FFF2-40B4-BE49-F238E27FC236}">
              <a16:creationId xmlns="" xmlns:a16="http://schemas.microsoft.com/office/drawing/2014/main" id="{DD5CF889-19E8-45EB-83F6-919252E84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5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365792</xdr:colOff>
      <xdr:row>1</xdr:row>
      <xdr:rowOff>178540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3E14500-A1CC-48A3-92D8-201F72BA3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5792" cy="3596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353683</xdr:colOff>
      <xdr:row>22</xdr:row>
      <xdr:rowOff>172528</xdr:rowOff>
    </xdr:to>
    <xdr:pic>
      <xdr:nvPicPr>
        <xdr:cNvPr id="3" name="Graphic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8E040747-C319-4CC1-A1DA-1926E3351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370936</xdr:colOff>
      <xdr:row>44</xdr:row>
      <xdr:rowOff>8627</xdr:rowOff>
    </xdr:to>
    <xdr:pic>
      <xdr:nvPicPr>
        <xdr:cNvPr id="4" name="Graphic 3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5A61ACCD-D192-4320-9344-F991D11B0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0" y="0"/>
          <a:ext cx="370936" cy="370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370936</xdr:colOff>
      <xdr:row>65</xdr:row>
      <xdr:rowOff>8627</xdr:rowOff>
    </xdr:to>
    <xdr:pic>
      <xdr:nvPicPr>
        <xdr:cNvPr id="5" name="Graphic 4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13855809-CC91-4979-9CD7-B70B44F43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0" y="0"/>
          <a:ext cx="370936" cy="370936"/>
        </a:xfrm>
        <a:prstGeom prst="rect">
          <a:avLst/>
        </a:prstGeom>
      </xdr:spPr>
    </xdr:pic>
    <xdr:clientData/>
  </xdr:twoCellAnchor>
  <xdr:twoCellAnchor editAs="oneCell">
    <xdr:from>
      <xdr:col>0</xdr:col>
      <xdr:colOff>17253</xdr:colOff>
      <xdr:row>84</xdr:row>
      <xdr:rowOff>0</xdr:rowOff>
    </xdr:from>
    <xdr:to>
      <xdr:col>0</xdr:col>
      <xdr:colOff>379562</xdr:colOff>
      <xdr:row>85</xdr:row>
      <xdr:rowOff>181154</xdr:rowOff>
    </xdr:to>
    <xdr:pic>
      <xdr:nvPicPr>
        <xdr:cNvPr id="6" name="Graphic 5">
          <a:extLst>
            <a:ext uri="{FF2B5EF4-FFF2-40B4-BE49-F238E27FC236}">
              <a16:creationId xmlns="" xmlns:a16="http://schemas.microsoft.com/office/drawing/2014/main" id="{EA14EDB4-CCDE-4CFF-BDFB-120F4C3E1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253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362309</xdr:colOff>
      <xdr:row>106</xdr:row>
      <xdr:rowOff>181154</xdr:rowOff>
    </xdr:to>
    <xdr:pic>
      <xdr:nvPicPr>
        <xdr:cNvPr id="7" name="Graphic 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EFD5D4E8-6D0F-4B2C-881D-24C6EFB0F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362309</xdr:colOff>
      <xdr:row>128</xdr:row>
      <xdr:rowOff>0</xdr:rowOff>
    </xdr:to>
    <xdr:pic>
      <xdr:nvPicPr>
        <xdr:cNvPr id="8" name="Graphic 7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CF28B0FC-441F-490C-9785-416744C5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353683</xdr:colOff>
      <xdr:row>148</xdr:row>
      <xdr:rowOff>172528</xdr:rowOff>
    </xdr:to>
    <xdr:pic>
      <xdr:nvPicPr>
        <xdr:cNvPr id="9" name="Graphic 8">
          <a:hlinkClick xmlns:r="http://schemas.openxmlformats.org/officeDocument/2006/relationships" r:id="rId19"/>
          <a:extLst>
            <a:ext uri="{FF2B5EF4-FFF2-40B4-BE49-F238E27FC236}">
              <a16:creationId xmlns="" xmlns:a16="http://schemas.microsoft.com/office/drawing/2014/main" id="{32B4FA03-EE72-4567-A130-F15368EE6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353683</xdr:colOff>
      <xdr:row>170</xdr:row>
      <xdr:rowOff>34505</xdr:rowOff>
    </xdr:to>
    <xdr:pic>
      <xdr:nvPicPr>
        <xdr:cNvPr id="10" name="Graphic 9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B5B5F2B0-04B7-49CC-8362-E7D04041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0" y="0"/>
          <a:ext cx="353683" cy="396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362309</xdr:colOff>
      <xdr:row>191</xdr:row>
      <xdr:rowOff>0</xdr:rowOff>
    </xdr:to>
    <xdr:pic>
      <xdr:nvPicPr>
        <xdr:cNvPr id="11" name="Graphic 10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A520E477-FF35-45EA-89E8-C4AA983E6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362309</xdr:colOff>
      <xdr:row>212</xdr:row>
      <xdr:rowOff>0</xdr:rowOff>
    </xdr:to>
    <xdr:pic>
      <xdr:nvPicPr>
        <xdr:cNvPr id="12" name="Graphic 11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7C9499E1-C91A-43A1-AB06-041C40259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0" y="0"/>
          <a:ext cx="362309" cy="362309"/>
        </a:xfrm>
        <a:prstGeom prst="rect">
          <a:avLst/>
        </a:prstGeom>
      </xdr:spPr>
    </xdr:pic>
    <xdr:clientData/>
  </xdr:twoCellAnchor>
  <xdr:twoCellAnchor editAs="oneCell">
    <xdr:from>
      <xdr:col>0</xdr:col>
      <xdr:colOff>34506</xdr:colOff>
      <xdr:row>231</xdr:row>
      <xdr:rowOff>1</xdr:rowOff>
    </xdr:from>
    <xdr:to>
      <xdr:col>0</xdr:col>
      <xdr:colOff>394201</xdr:colOff>
      <xdr:row>233</xdr:row>
      <xdr:rowOff>3483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81589DCF-C3A3-48E8-BC6D-1CF02BDAB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506" y="1"/>
          <a:ext cx="359695" cy="365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17253</xdr:rowOff>
    </xdr:from>
    <xdr:to>
      <xdr:col>0</xdr:col>
      <xdr:colOff>353683</xdr:colOff>
      <xdr:row>255</xdr:row>
      <xdr:rowOff>8626</xdr:rowOff>
    </xdr:to>
    <xdr:pic>
      <xdr:nvPicPr>
        <xdr:cNvPr id="14" name="Graphic 13">
          <a:extLst>
            <a:ext uri="{FF2B5EF4-FFF2-40B4-BE49-F238E27FC236}">
              <a16:creationId xmlns="" xmlns:a16="http://schemas.microsoft.com/office/drawing/2014/main" id="{EEB1D935-4833-4B50-AB0C-6238E7F05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17253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353683</xdr:colOff>
      <xdr:row>275</xdr:row>
      <xdr:rowOff>172531</xdr:rowOff>
    </xdr:to>
    <xdr:pic>
      <xdr:nvPicPr>
        <xdr:cNvPr id="15" name="Graphic 14">
          <a:hlinkClick xmlns:r="http://schemas.openxmlformats.org/officeDocument/2006/relationships" r:id="rId34"/>
          <a:extLst>
            <a:ext uri="{FF2B5EF4-FFF2-40B4-BE49-F238E27FC236}">
              <a16:creationId xmlns="" xmlns:a16="http://schemas.microsoft.com/office/drawing/2014/main" id="{89AFD78A-B25E-4C8F-95E2-3D949856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0" y="0"/>
          <a:ext cx="353683" cy="353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370936</xdr:colOff>
      <xdr:row>297</xdr:row>
      <xdr:rowOff>8629</xdr:rowOff>
    </xdr:to>
    <xdr:pic>
      <xdr:nvPicPr>
        <xdr:cNvPr id="16" name="Graphic 15">
          <a:hlinkClick xmlns:r="http://schemas.openxmlformats.org/officeDocument/2006/relationships" r:id="rId37"/>
          <a:extLst>
            <a:ext uri="{FF2B5EF4-FFF2-40B4-BE49-F238E27FC236}">
              <a16:creationId xmlns="" xmlns:a16="http://schemas.microsoft.com/office/drawing/2014/main" id="{E2D751C6-AB67-432A-9AB6-C5004EA41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0" y="0"/>
          <a:ext cx="370936" cy="3709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9" name="Table19" displayName="Table19" ref="A24:H40" totalsRowShown="0" headerRowDxfId="284">
  <autoFilter ref="A24:H40"/>
  <sortState ref="A25:H40">
    <sortCondition descending="1" ref="D24:D40"/>
  </sortState>
  <tableColumns count="8">
    <tableColumn id="1" name="Name" dataDxfId="283"/>
    <tableColumn id="2" name="Position" dataDxfId="282"/>
    <tableColumn id="3" name="Age" dataDxfId="281"/>
    <tableColumn id="4" name="Overall" dataDxfId="280"/>
    <tableColumn id="5" name="2010" dataDxfId="279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0" name="Table30" displayName="Table30" ref="A215:H230" totalsRowShown="0" headerRowDxfId="232">
  <autoFilter ref="A215:H230"/>
  <sortState ref="A216:G230">
    <sortCondition ref="C215:C230"/>
  </sortState>
  <tableColumns count="8">
    <tableColumn id="1" name="Name"/>
    <tableColumn id="2" name="Position" dataDxfId="231"/>
    <tableColumn id="3" name="Age" dataDxfId="230"/>
    <tableColumn id="4" name="Overall" dataDxfId="229"/>
    <tableColumn id="5" name="2010" dataDxfId="228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31" name="Table31" displayName="Table31" ref="A236:H253" totalsRowShown="0" headerRowDxfId="227">
  <autoFilter ref="A236:H253"/>
  <sortState ref="A237:G253">
    <sortCondition ref="C236:C253"/>
  </sortState>
  <tableColumns count="8">
    <tableColumn id="1" name="Name"/>
    <tableColumn id="2" name="Position" dataDxfId="226"/>
    <tableColumn id="3" name="Age" dataDxfId="225"/>
    <tableColumn id="4" name="Overall" dataDxfId="224"/>
    <tableColumn id="5" name="2010" dataDxfId="223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32" name="Table32" displayName="Table32" ref="A259:H274" totalsRowShown="0" headerRowDxfId="222">
  <autoFilter ref="A259:H274"/>
  <sortState ref="A260:G274">
    <sortCondition ref="C259:C274"/>
  </sortState>
  <tableColumns count="8">
    <tableColumn id="1" name="Name"/>
    <tableColumn id="2" name="Position" dataDxfId="221"/>
    <tableColumn id="3" name="Age" dataDxfId="220"/>
    <tableColumn id="4" name="Overall" dataDxfId="219"/>
    <tableColumn id="5" name="2010" dataDxfId="218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3" name="Table33" displayName="Table33" ref="A280:H297" totalsRowShown="0" headerRowDxfId="217">
  <autoFilter ref="A280:H297"/>
  <sortState ref="A281:G297">
    <sortCondition ref="C280:C297"/>
  </sortState>
  <tableColumns count="8">
    <tableColumn id="1" name="Name"/>
    <tableColumn id="2" name="Position" dataDxfId="216"/>
    <tableColumn id="3" name="Age" dataDxfId="215"/>
    <tableColumn id="4" name="Overall" dataDxfId="214"/>
    <tableColumn id="5" name="2010" dataDxfId="213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34" name="Table34" displayName="Table34" ref="A303:H319" totalsRowShown="0" headerRowDxfId="212">
  <autoFilter ref="A303:H319"/>
  <sortState ref="A304:H318">
    <sortCondition ref="C303:C318"/>
  </sortState>
  <tableColumns count="8">
    <tableColumn id="1" name="Name"/>
    <tableColumn id="2" name="Position" dataDxfId="211"/>
    <tableColumn id="3" name="Age" dataDxfId="210"/>
    <tableColumn id="4" name="Overall" dataDxfId="209"/>
    <tableColumn id="5" name="2010" dataDxfId="208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36" name="Table36" displayName="Table36" ref="A3:H18" totalsRowShown="0" headerRowDxfId="207" dataDxfId="206" dataCellStyle="Currency">
  <autoFilter ref="A3:H18"/>
  <sortState ref="A4:H18">
    <sortCondition descending="1" ref="D3:D18"/>
  </sortState>
  <tableColumns count="8">
    <tableColumn id="1" name="Name"/>
    <tableColumn id="2" name="Position" dataDxfId="205"/>
    <tableColumn id="3" name="Age" dataDxfId="204"/>
    <tableColumn id="4" name="Overall" dataDxfId="203"/>
    <tableColumn id="5" name="2010" dataDxfId="202" dataCellStyle="Currency"/>
    <tableColumn id="6" name="2011" dataDxfId="201" dataCellStyle="Currency"/>
    <tableColumn id="7" name="2012" dataDxfId="200" dataCellStyle="Currency"/>
    <tableColumn id="8" name="G-League" dataDxfId="199" dataCellStyle="Currency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" name="Table2" displayName="Table2" ref="A3:H18" totalsRowShown="0" headerRowDxfId="107">
  <autoFilter ref="A3:H18"/>
  <sortState ref="A4:G18">
    <sortCondition ref="C3:C18"/>
  </sortState>
  <tableColumns count="8">
    <tableColumn id="1" name="Name"/>
    <tableColumn id="2" name="Position" dataDxfId="106"/>
    <tableColumn id="3" name="Age" dataDxfId="105"/>
    <tableColumn id="4" name="Overall" dataDxfId="104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3" name="Table3" displayName="Table3" ref="A24:H39" totalsRowShown="0" headerRowDxfId="103">
  <autoFilter ref="A24:H39"/>
  <sortState ref="A25:G39">
    <sortCondition ref="C24:C39"/>
  </sortState>
  <tableColumns count="8">
    <tableColumn id="1" name="Name"/>
    <tableColumn id="2" name="Position" dataDxfId="102"/>
    <tableColumn id="3" name="Age" dataDxfId="101"/>
    <tableColumn id="4" name="Overall" dataDxfId="100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5" name="Table5" displayName="Table5" ref="A66:H81" totalsRowShown="0" headerRowDxfId="99">
  <autoFilter ref="A66:H81"/>
  <sortState ref="A67:G81">
    <sortCondition ref="C66:C81"/>
  </sortState>
  <tableColumns count="8">
    <tableColumn id="1" name="Name"/>
    <tableColumn id="2" name="Position" dataDxfId="98"/>
    <tableColumn id="3" name="Age" dataDxfId="97"/>
    <tableColumn id="4" name="Overall" dataDxfId="96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7" name="Table7" displayName="Table7" ref="A87:H102" totalsRowShown="0" headerRowDxfId="95">
  <autoFilter ref="A87:H102"/>
  <sortState ref="A88:G102">
    <sortCondition ref="C87:C102"/>
  </sortState>
  <tableColumns count="8">
    <tableColumn id="1" name="Name"/>
    <tableColumn id="2" name="Position" dataDxfId="94"/>
    <tableColumn id="3" name="Age" dataDxfId="93"/>
    <tableColumn id="4" name="Overall" dataDxfId="92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46:H61" totalsRowShown="0" headerRowDxfId="278">
  <autoFilter ref="A46:H61"/>
  <sortState ref="A47:G61">
    <sortCondition ref="C46:C61"/>
  </sortState>
  <tableColumns count="8">
    <tableColumn id="1" name="Name" dataDxfId="277"/>
    <tableColumn id="2" name="Position" dataDxfId="276"/>
    <tableColumn id="3" name="Age" dataDxfId="275"/>
    <tableColumn id="4" name="Overall" dataDxfId="274"/>
    <tableColumn id="5" name="2010" dataDxfId="273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8" name="Table8" displayName="Table8" ref="A108:H123" totalsRowShown="0" headerRowDxfId="91">
  <autoFilter ref="A108:H123"/>
  <sortState ref="A109:G123">
    <sortCondition ref="C108:C123"/>
  </sortState>
  <tableColumns count="8">
    <tableColumn id="1" name="Name" dataDxfId="90"/>
    <tableColumn id="2" name="Position" dataDxfId="89"/>
    <tableColumn id="3" name="Age" dataDxfId="88"/>
    <tableColumn id="4" name="Overall" dataDxfId="87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9" name="Table9" displayName="Table9" ref="A129:H144" totalsRowShown="0" headerRowDxfId="86">
  <autoFilter ref="A129:H144"/>
  <sortState ref="A130:G144">
    <sortCondition ref="C129:C144"/>
  </sortState>
  <tableColumns count="8">
    <tableColumn id="1" name="Name"/>
    <tableColumn id="2" name="Position" dataDxfId="85"/>
    <tableColumn id="3" name="Age" dataDxfId="84"/>
    <tableColumn id="4" name="Overall" dataDxfId="83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0" name="Table10" displayName="Table10" ref="A150:H165" totalsRowShown="0" headerRowDxfId="82">
  <autoFilter ref="A150:H165"/>
  <sortState ref="A151:G165">
    <sortCondition ref="C150:C165"/>
  </sortState>
  <tableColumns count="8">
    <tableColumn id="1" name="Name" dataDxfId="81"/>
    <tableColumn id="2" name="Position" dataDxfId="80"/>
    <tableColumn id="3" name="Age" dataDxfId="79"/>
    <tableColumn id="4" name="Overall" dataDxfId="78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11" name="Table11" displayName="Table11" ref="A171:H186" totalsRowShown="0" headerRowDxfId="77">
  <autoFilter ref="A171:H186"/>
  <sortState ref="A172:H186">
    <sortCondition ref="C171:C186"/>
  </sortState>
  <tableColumns count="8">
    <tableColumn id="1" name="Name"/>
    <tableColumn id="2" name="Position" dataDxfId="76"/>
    <tableColumn id="3" name="Age" dataDxfId="75"/>
    <tableColumn id="4" name="Overall" dataDxfId="74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12" name="Table12" displayName="Table12" ref="A192:H207" totalsRowShown="0" headerRowDxfId="73">
  <autoFilter ref="A192:H207"/>
  <sortState ref="A193:H207">
    <sortCondition ref="C192:C207"/>
  </sortState>
  <tableColumns count="8">
    <tableColumn id="1" name="Name" dataDxfId="72"/>
    <tableColumn id="2" name="Position" dataDxfId="71"/>
    <tableColumn id="3" name="Age" dataDxfId="70"/>
    <tableColumn id="4" name="Overall" dataDxfId="69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13" name="Table13" displayName="Table13" ref="A213:H228" totalsRowShown="0" headerRowDxfId="68">
  <autoFilter ref="A213:H228"/>
  <sortState ref="A214:H228">
    <sortCondition ref="C213:C228"/>
  </sortState>
  <tableColumns count="8">
    <tableColumn id="1" name="Name" dataDxfId="67"/>
    <tableColumn id="2" name="Position" dataDxfId="66"/>
    <tableColumn id="3" name="Age" dataDxfId="65"/>
    <tableColumn id="4" name="Overall" dataDxfId="64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14" name="Table14" displayName="Table14" ref="A234:H250" totalsRowShown="0" headerRowDxfId="63">
  <autoFilter ref="A234:H250"/>
  <sortState ref="A235:H250">
    <sortCondition ref="C234:C250"/>
  </sortState>
  <tableColumns count="8">
    <tableColumn id="1" name="Name"/>
    <tableColumn id="2" name="Position" dataDxfId="62"/>
    <tableColumn id="3" name="Age" dataDxfId="61"/>
    <tableColumn id="4" name="Overall" dataDxfId="60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A256:H271" totalsRowShown="0" headerRowDxfId="59">
  <autoFilter ref="A256:H271"/>
  <sortState ref="A257:H271">
    <sortCondition ref="C256:C271"/>
  </sortState>
  <tableColumns count="8">
    <tableColumn id="1" name="Name" dataDxfId="58"/>
    <tableColumn id="2" name="Position" dataDxfId="57"/>
    <tableColumn id="3" name="Age" dataDxfId="56"/>
    <tableColumn id="4" name="Overall" dataDxfId="55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16" name="Table16" displayName="Table16" ref="A277:H292" totalsRowShown="0" headerRowDxfId="54">
  <autoFilter ref="A277:H292"/>
  <sortState ref="A278:H292">
    <sortCondition ref="C277:C292"/>
  </sortState>
  <tableColumns count="8">
    <tableColumn id="1" name="Name"/>
    <tableColumn id="2" name="Position" dataDxfId="53"/>
    <tableColumn id="3" name="Age" dataDxfId="52"/>
    <tableColumn id="4" name="Overall" dataDxfId="51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17" name="Table17" displayName="Table17" ref="A298:H313" totalsRowShown="0" headerRowDxfId="50">
  <autoFilter ref="A298:H313"/>
  <sortState ref="A299:H313">
    <sortCondition ref="C298:C313"/>
  </sortState>
  <tableColumns count="8">
    <tableColumn id="1" name="Name" dataDxfId="49"/>
    <tableColumn id="2" name="Position" dataDxfId="48"/>
    <tableColumn id="3" name="Age" dataDxfId="47"/>
    <tableColumn id="4" name="Overall" dataDxfId="46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2" name="Table22" displayName="Table22" ref="A67:H81" totalsRowShown="0" headerRowDxfId="272">
  <autoFilter ref="A67:H81"/>
  <sortState ref="A68:G81">
    <sortCondition ref="C67:C81"/>
  </sortState>
  <tableColumns count="8">
    <tableColumn id="1" name="Name" dataDxfId="271"/>
    <tableColumn id="2" name="Position" dataDxfId="270"/>
    <tableColumn id="3" name="Age" dataDxfId="269"/>
    <tableColumn id="4" name="Overall" dataDxfId="268"/>
    <tableColumn id="5" name="2010" dataDxfId="267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A45:H60" totalsRowShown="0" headerRowDxfId="45">
  <autoFilter ref="A45:H60"/>
  <sortState ref="A46:G60">
    <sortCondition ref="C45:C60"/>
  </sortState>
  <tableColumns count="8">
    <tableColumn id="1" name="Name"/>
    <tableColumn id="2" name="Position" dataDxfId="44"/>
    <tableColumn id="3" name="Age" dataDxfId="43"/>
    <tableColumn id="4" name="Overall" dataDxfId="42"/>
    <tableColumn id="5" name="2010" dataCellStyle="Currency"/>
    <tableColumn id="6" name="2011" dataCellStyle="Currency"/>
    <tableColumn id="7" name="2012" dataCellStyle="Currency"/>
    <tableColumn id="8" name="G-League" dataCellStyle="Currenc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3" name="Table23" displayName="Table23" ref="A87:H102" totalsRowShown="0" headerRowDxfId="266">
  <autoFilter ref="A87:H102"/>
  <sortState ref="A88:G102">
    <sortCondition ref="C87:C102"/>
  </sortState>
  <tableColumns count="8">
    <tableColumn id="1" name="Name" dataDxfId="265"/>
    <tableColumn id="2" name="Position" dataDxfId="264"/>
    <tableColumn id="3" name="Age" dataDxfId="263"/>
    <tableColumn id="4" name="Overall" dataDxfId="262"/>
    <tableColumn id="5" name="2010" dataDxfId="261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5" name="Table25" displayName="Table25" ref="A108:H123" totalsRowShown="0" headerRowDxfId="260">
  <autoFilter ref="A108:H123"/>
  <sortState ref="A109:G123">
    <sortCondition ref="C108:C123"/>
  </sortState>
  <tableColumns count="8">
    <tableColumn id="1" name="Name" dataDxfId="259"/>
    <tableColumn id="2" name="Position" dataDxfId="258"/>
    <tableColumn id="3" name="Age" dataDxfId="257"/>
    <tableColumn id="4" name="Overall" dataDxfId="256"/>
    <tableColumn id="5" name="2010" dataDxfId="255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6" name="Table26" displayName="Table26" ref="A129:H144" totalsRowShown="0" headerRowDxfId="254">
  <autoFilter ref="A129:H144"/>
  <sortState ref="A130:G144">
    <sortCondition ref="C129:C144"/>
  </sortState>
  <tableColumns count="8">
    <tableColumn id="1" name="Name" dataDxfId="253"/>
    <tableColumn id="2" name="Position" dataDxfId="252"/>
    <tableColumn id="3" name="Age" dataDxfId="251"/>
    <tableColumn id="4" name="Overall" dataDxfId="250"/>
    <tableColumn id="5" name="2010" dataDxfId="249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7" name="Table27" displayName="Table27" ref="A150:H166" totalsRowShown="0" headerRowDxfId="248">
  <autoFilter ref="A150:H166"/>
  <sortState ref="A151:G166">
    <sortCondition ref="C150:C166"/>
  </sortState>
  <tableColumns count="8">
    <tableColumn id="1" name="Name"/>
    <tableColumn id="2" name="Position" dataDxfId="247"/>
    <tableColumn id="3" name="Age" dataDxfId="246"/>
    <tableColumn id="4" name="Overall" dataDxfId="245"/>
    <tableColumn id="5" name="2010" dataDxfId="244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A172:H187" totalsRowShown="0" headerRowDxfId="243">
  <autoFilter ref="A172:H187"/>
  <sortState ref="A173:G187">
    <sortCondition ref="C172:C187"/>
  </sortState>
  <tableColumns count="8">
    <tableColumn id="1" name="Name"/>
    <tableColumn id="2" name="Position" dataDxfId="242"/>
    <tableColumn id="3" name="Age" dataDxfId="241"/>
    <tableColumn id="4" name="Overall" dataDxfId="240"/>
    <tableColumn id="5" name="2010" dataDxfId="239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9" name="Table29" displayName="Table29" ref="A194:H209" totalsRowShown="0" headerRowDxfId="238">
  <autoFilter ref="A194:H209"/>
  <sortState ref="A195:G209">
    <sortCondition ref="C194:C209"/>
  </sortState>
  <tableColumns count="8">
    <tableColumn id="1" name="Name" dataDxfId="237"/>
    <tableColumn id="2" name="Position" dataDxfId="236"/>
    <tableColumn id="3" name="Age" dataDxfId="235"/>
    <tableColumn id="4" name="Overall" dataDxfId="234"/>
    <tableColumn id="5" name="2010" dataDxfId="233" dataCellStyle="Currency"/>
    <tableColumn id="6" name="2011" dataCellStyle="Currency"/>
    <tableColumn id="7" name="2012" dataCellStyle="Currency"/>
    <tableColumn id="8" name="G-Leag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17" Type="http://schemas.openxmlformats.org/officeDocument/2006/relationships/table" Target="../tables/table30.xml"/><Relationship Id="rId2" Type="http://schemas.openxmlformats.org/officeDocument/2006/relationships/drawing" Target="../drawings/drawing2.xml"/><Relationship Id="rId16" Type="http://schemas.openxmlformats.org/officeDocument/2006/relationships/table" Target="../tables/table2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topLeftCell="A139" workbookViewId="0">
      <selection activeCell="K155" sqref="K155"/>
    </sheetView>
  </sheetViews>
  <sheetFormatPr defaultRowHeight="15" x14ac:dyDescent="0.25"/>
  <cols>
    <col min="1" max="1" width="19.28515625" bestFit="1" customWidth="1"/>
    <col min="2" max="2" width="13.7109375" style="34" customWidth="1"/>
    <col min="3" max="3" width="8" style="34" bestFit="1" customWidth="1"/>
    <col min="4" max="4" width="12.42578125" style="34" bestFit="1" customWidth="1"/>
    <col min="5" max="5" width="16.28515625" style="6" bestFit="1" customWidth="1"/>
    <col min="6" max="6" width="16.28515625" bestFit="1" customWidth="1"/>
    <col min="7" max="7" width="14.85546875" bestFit="1" customWidth="1"/>
    <col min="8" max="8" width="16.140625" bestFit="1" customWidth="1"/>
    <col min="9" max="9" width="18" bestFit="1" customWidth="1"/>
    <col min="11" max="11" width="11.85546875" bestFit="1" customWidth="1"/>
    <col min="12" max="12" width="20.85546875" bestFit="1" customWidth="1"/>
  </cols>
  <sheetData>
    <row r="1" spans="1:15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24.75" x14ac:dyDescent="0.2">
      <c r="A3" s="7" t="s">
        <v>1</v>
      </c>
      <c r="B3" s="33" t="s">
        <v>14</v>
      </c>
      <c r="C3" s="33" t="s">
        <v>15</v>
      </c>
      <c r="D3" s="33" t="s">
        <v>12</v>
      </c>
      <c r="E3" s="31" t="s">
        <v>13</v>
      </c>
      <c r="F3" s="7" t="s">
        <v>16</v>
      </c>
      <c r="G3" s="7" t="s">
        <v>17</v>
      </c>
      <c r="H3" s="7" t="s">
        <v>517</v>
      </c>
      <c r="I3" s="4" t="s">
        <v>27</v>
      </c>
    </row>
    <row r="4" spans="1:15" x14ac:dyDescent="0.2">
      <c r="A4" s="45" t="s">
        <v>365</v>
      </c>
      <c r="B4" s="45" t="s">
        <v>19</v>
      </c>
      <c r="C4" s="45">
        <v>26</v>
      </c>
      <c r="D4" s="45">
        <v>85</v>
      </c>
      <c r="E4" s="46">
        <v>8000000</v>
      </c>
      <c r="F4" s="46"/>
      <c r="G4" s="46"/>
      <c r="H4" s="6"/>
      <c r="I4" t="s">
        <v>389</v>
      </c>
      <c r="J4" t="s">
        <v>28</v>
      </c>
      <c r="K4" t="s">
        <v>29</v>
      </c>
    </row>
    <row r="5" spans="1:15" x14ac:dyDescent="0.2">
      <c r="A5" s="43" t="s">
        <v>89</v>
      </c>
      <c r="B5" s="43" t="s">
        <v>19</v>
      </c>
      <c r="C5" s="43">
        <v>22</v>
      </c>
      <c r="D5" s="43">
        <v>84</v>
      </c>
      <c r="E5" s="50">
        <v>6000000</v>
      </c>
      <c r="F5" s="50">
        <v>6000000</v>
      </c>
      <c r="G5" s="50">
        <v>6000000</v>
      </c>
      <c r="H5" s="6"/>
      <c r="J5" t="s">
        <v>30</v>
      </c>
    </row>
    <row r="6" spans="1:15" x14ac:dyDescent="0.2">
      <c r="A6" s="43" t="s">
        <v>8</v>
      </c>
      <c r="B6" s="43" t="s">
        <v>24</v>
      </c>
      <c r="C6" s="43">
        <v>20</v>
      </c>
      <c r="D6" s="43">
        <v>77</v>
      </c>
      <c r="E6" s="48">
        <v>3000000</v>
      </c>
      <c r="F6" s="46"/>
      <c r="G6" s="46"/>
      <c r="H6" s="6"/>
      <c r="I6" t="s">
        <v>390</v>
      </c>
      <c r="J6" t="s">
        <v>28</v>
      </c>
      <c r="K6" t="s">
        <v>29</v>
      </c>
      <c r="L6" t="s">
        <v>99</v>
      </c>
    </row>
    <row r="7" spans="1:15" x14ac:dyDescent="0.25">
      <c r="A7" s="45" t="s">
        <v>461</v>
      </c>
      <c r="B7" s="43" t="s">
        <v>40</v>
      </c>
      <c r="C7" s="43">
        <v>30</v>
      </c>
      <c r="D7" s="43">
        <v>62</v>
      </c>
      <c r="E7" s="46">
        <v>1200000</v>
      </c>
      <c r="F7" s="43"/>
      <c r="G7" s="46"/>
      <c r="H7" s="6"/>
      <c r="J7" t="s">
        <v>30</v>
      </c>
      <c r="K7" t="s">
        <v>29</v>
      </c>
    </row>
    <row r="8" spans="1:15" x14ac:dyDescent="0.2">
      <c r="A8" s="43" t="s">
        <v>7</v>
      </c>
      <c r="B8" s="43" t="s">
        <v>23</v>
      </c>
      <c r="C8" s="43">
        <v>22</v>
      </c>
      <c r="D8" s="43">
        <v>75</v>
      </c>
      <c r="E8" s="48">
        <v>3000000</v>
      </c>
      <c r="F8" s="46"/>
      <c r="G8" s="46"/>
      <c r="H8" s="6"/>
      <c r="I8" t="s">
        <v>391</v>
      </c>
      <c r="J8" t="s">
        <v>28</v>
      </c>
    </row>
    <row r="9" spans="1:15" x14ac:dyDescent="0.2">
      <c r="A9" s="43" t="s">
        <v>6</v>
      </c>
      <c r="B9" s="43" t="s">
        <v>22</v>
      </c>
      <c r="C9" s="43">
        <v>25</v>
      </c>
      <c r="D9" s="43">
        <v>72</v>
      </c>
      <c r="E9" s="48">
        <v>3000000</v>
      </c>
      <c r="F9" s="46"/>
      <c r="G9" s="46"/>
      <c r="H9" s="6"/>
      <c r="J9" t="s">
        <v>30</v>
      </c>
      <c r="K9" t="s">
        <v>29</v>
      </c>
      <c r="L9" t="s">
        <v>75</v>
      </c>
    </row>
    <row r="10" spans="1:15" x14ac:dyDescent="0.2">
      <c r="A10" s="43" t="s">
        <v>9</v>
      </c>
      <c r="B10" s="43" t="s">
        <v>22</v>
      </c>
      <c r="C10" s="43">
        <v>29</v>
      </c>
      <c r="D10" s="43">
        <v>70</v>
      </c>
      <c r="E10" s="48">
        <v>3000000</v>
      </c>
      <c r="F10" s="46"/>
      <c r="G10" s="46"/>
      <c r="H10" s="6"/>
      <c r="I10" t="s">
        <v>392</v>
      </c>
      <c r="J10" t="s">
        <v>28</v>
      </c>
      <c r="K10" t="s">
        <v>29</v>
      </c>
      <c r="L10" t="s">
        <v>314</v>
      </c>
    </row>
    <row r="11" spans="1:15" x14ac:dyDescent="0.2">
      <c r="A11" s="43" t="s">
        <v>10</v>
      </c>
      <c r="B11" s="43" t="s">
        <v>25</v>
      </c>
      <c r="C11" s="43">
        <v>30</v>
      </c>
      <c r="D11" s="43">
        <v>70</v>
      </c>
      <c r="E11" s="48">
        <v>3000000</v>
      </c>
      <c r="F11" s="46"/>
      <c r="G11" s="46"/>
      <c r="H11" s="6"/>
      <c r="J11" t="s">
        <v>30</v>
      </c>
      <c r="K11" t="s">
        <v>29</v>
      </c>
    </row>
    <row r="12" spans="1:15" x14ac:dyDescent="0.25">
      <c r="A12" s="43" t="s">
        <v>387</v>
      </c>
      <c r="B12" s="43" t="s">
        <v>25</v>
      </c>
      <c r="C12" s="43">
        <v>21</v>
      </c>
      <c r="D12" s="43">
        <v>69</v>
      </c>
      <c r="E12" s="48">
        <v>1000000</v>
      </c>
      <c r="F12" s="46">
        <v>1000000</v>
      </c>
      <c r="G12" s="46"/>
      <c r="H12" s="6"/>
      <c r="I12" t="s">
        <v>393</v>
      </c>
      <c r="J12" t="s">
        <v>28</v>
      </c>
      <c r="K12" t="s">
        <v>29</v>
      </c>
    </row>
    <row r="13" spans="1:15" x14ac:dyDescent="0.25">
      <c r="A13" s="43" t="s">
        <v>388</v>
      </c>
      <c r="B13" s="43" t="s">
        <v>22</v>
      </c>
      <c r="C13" s="43">
        <v>21</v>
      </c>
      <c r="D13" s="43">
        <v>69</v>
      </c>
      <c r="E13" s="49">
        <v>1000000</v>
      </c>
      <c r="F13" s="50">
        <v>1000000</v>
      </c>
      <c r="G13" s="46"/>
      <c r="H13" s="6"/>
      <c r="J13" t="s">
        <v>30</v>
      </c>
      <c r="K13" t="s">
        <v>29</v>
      </c>
    </row>
    <row r="14" spans="1:15" x14ac:dyDescent="0.25">
      <c r="A14" t="s">
        <v>96</v>
      </c>
      <c r="B14" s="54" t="s">
        <v>52</v>
      </c>
      <c r="C14" s="54">
        <v>28</v>
      </c>
      <c r="D14" s="54">
        <v>68</v>
      </c>
      <c r="E14" s="6">
        <v>1200000</v>
      </c>
      <c r="F14" s="6"/>
      <c r="G14" s="46"/>
      <c r="H14" s="6"/>
    </row>
    <row r="15" spans="1:15" x14ac:dyDescent="0.25">
      <c r="A15" s="22" t="s">
        <v>503</v>
      </c>
      <c r="B15" s="54" t="s">
        <v>40</v>
      </c>
      <c r="C15" s="54">
        <v>29</v>
      </c>
      <c r="D15" s="54">
        <v>69</v>
      </c>
      <c r="E15" s="6">
        <v>1200000</v>
      </c>
      <c r="F15" s="6"/>
      <c r="G15" s="46"/>
      <c r="H15" s="6"/>
    </row>
    <row r="16" spans="1:15" x14ac:dyDescent="0.25">
      <c r="A16" s="3" t="s">
        <v>312</v>
      </c>
      <c r="B16" s="55" t="s">
        <v>34</v>
      </c>
      <c r="C16" s="54">
        <v>25</v>
      </c>
      <c r="D16" s="55">
        <v>68</v>
      </c>
      <c r="E16" s="6">
        <v>1200000</v>
      </c>
      <c r="F16" s="6"/>
      <c r="G16" s="6"/>
      <c r="H16" s="6"/>
    </row>
    <row r="17" spans="1:15" x14ac:dyDescent="0.25">
      <c r="A17" s="22"/>
      <c r="B17" s="54"/>
      <c r="C17" s="54"/>
      <c r="D17" s="54"/>
      <c r="F17" s="6"/>
      <c r="G17" s="46"/>
      <c r="H17" s="6"/>
    </row>
    <row r="18" spans="1:15" x14ac:dyDescent="0.25">
      <c r="A18" s="3"/>
      <c r="B18" s="55"/>
      <c r="C18" s="54"/>
      <c r="D18" s="55"/>
      <c r="F18" s="6"/>
      <c r="G18" s="6"/>
      <c r="H18" s="6"/>
    </row>
    <row r="19" spans="1:15" x14ac:dyDescent="0.2">
      <c r="A19" t="s">
        <v>394</v>
      </c>
      <c r="B19" s="36">
        <f>AVERAGE(D4:D16)</f>
        <v>72.15384615384616</v>
      </c>
      <c r="D19" s="37" t="s">
        <v>396</v>
      </c>
      <c r="E19" s="26">
        <f>SUM(Table36[2010])</f>
        <v>35800000</v>
      </c>
      <c r="F19" s="6">
        <f>SUM(Table36[2011])</f>
        <v>8000000</v>
      </c>
      <c r="G19" s="6">
        <f>SUM(Table36[2012])</f>
        <v>6000000</v>
      </c>
      <c r="I19" t="s">
        <v>513</v>
      </c>
      <c r="J19" s="58">
        <v>0.34</v>
      </c>
    </row>
    <row r="20" spans="1:15" x14ac:dyDescent="0.2">
      <c r="A20" t="s">
        <v>395</v>
      </c>
      <c r="B20" s="38">
        <f>AVERAGE(C4:C16)</f>
        <v>25.23076923076923</v>
      </c>
      <c r="D20" s="34" t="s">
        <v>397</v>
      </c>
      <c r="E20" s="26">
        <f>45000000-E19</f>
        <v>9200000</v>
      </c>
      <c r="F20" s="6">
        <f>45000000-F19</f>
        <v>37000000</v>
      </c>
      <c r="G20" s="6">
        <f>45000000-G19</f>
        <v>39000000</v>
      </c>
    </row>
    <row r="22" spans="1:15" ht="14.25" customHeight="1" x14ac:dyDescent="0.25">
      <c r="A22" s="65" t="s">
        <v>31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</row>
    <row r="23" spans="1:15" ht="14.2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1:15" ht="24.75" x14ac:dyDescent="0.3">
      <c r="A24" s="1" t="s">
        <v>1</v>
      </c>
      <c r="B24" s="33" t="s">
        <v>14</v>
      </c>
      <c r="C24" s="33" t="s">
        <v>15</v>
      </c>
      <c r="D24" s="33" t="s">
        <v>12</v>
      </c>
      <c r="E24" s="32" t="s">
        <v>13</v>
      </c>
      <c r="F24" s="2" t="s">
        <v>16</v>
      </c>
      <c r="G24" s="2" t="s">
        <v>17</v>
      </c>
      <c r="H24" s="2" t="s">
        <v>517</v>
      </c>
      <c r="I24" s="4" t="s">
        <v>27</v>
      </c>
    </row>
    <row r="25" spans="1:15" x14ac:dyDescent="0.2">
      <c r="A25" s="3" t="s">
        <v>32</v>
      </c>
      <c r="B25" s="35" t="s">
        <v>25</v>
      </c>
      <c r="C25" s="35">
        <v>22</v>
      </c>
      <c r="D25" s="35">
        <v>84</v>
      </c>
      <c r="E25" s="8">
        <v>5000000</v>
      </c>
      <c r="F25" s="8">
        <v>5000000</v>
      </c>
      <c r="G25" s="8">
        <v>5000000</v>
      </c>
      <c r="I25" t="s">
        <v>389</v>
      </c>
      <c r="J25" t="s">
        <v>28</v>
      </c>
      <c r="K25" t="s">
        <v>172</v>
      </c>
    </row>
    <row r="26" spans="1:15" x14ac:dyDescent="0.25">
      <c r="A26" s="3" t="s">
        <v>80</v>
      </c>
      <c r="B26" s="45" t="s">
        <v>21</v>
      </c>
      <c r="C26" s="43">
        <v>34</v>
      </c>
      <c r="D26" s="45">
        <v>77</v>
      </c>
      <c r="E26" s="9">
        <v>6000000</v>
      </c>
      <c r="F26" s="9">
        <v>6000000</v>
      </c>
      <c r="G26" s="6"/>
      <c r="J26" t="s">
        <v>30</v>
      </c>
    </row>
    <row r="27" spans="1:15" x14ac:dyDescent="0.25">
      <c r="A27" t="s">
        <v>192</v>
      </c>
      <c r="B27" s="43" t="s">
        <v>20</v>
      </c>
      <c r="C27" s="43">
        <v>37</v>
      </c>
      <c r="D27" s="43">
        <v>68</v>
      </c>
      <c r="E27" s="6">
        <v>3000000</v>
      </c>
      <c r="F27" s="6"/>
      <c r="G27" s="6"/>
      <c r="I27" t="s">
        <v>390</v>
      </c>
      <c r="J27" t="s">
        <v>28</v>
      </c>
    </row>
    <row r="28" spans="1:15" x14ac:dyDescent="0.2">
      <c r="A28" s="3" t="s">
        <v>165</v>
      </c>
      <c r="B28" s="35" t="s">
        <v>22</v>
      </c>
      <c r="C28" s="34">
        <v>25</v>
      </c>
      <c r="D28" s="35">
        <v>73</v>
      </c>
      <c r="E28" s="28">
        <v>3000000</v>
      </c>
      <c r="F28" s="9">
        <v>3000000</v>
      </c>
      <c r="G28" s="6"/>
      <c r="J28" t="s">
        <v>30</v>
      </c>
      <c r="K28" t="s">
        <v>386</v>
      </c>
      <c r="L28" t="s">
        <v>46</v>
      </c>
    </row>
    <row r="29" spans="1:15" x14ac:dyDescent="0.25">
      <c r="A29" t="s">
        <v>217</v>
      </c>
      <c r="B29" s="43" t="s">
        <v>52</v>
      </c>
      <c r="C29" s="43">
        <v>33</v>
      </c>
      <c r="D29" s="43">
        <v>60</v>
      </c>
      <c r="E29" s="6">
        <v>1200000</v>
      </c>
      <c r="F29" s="6"/>
      <c r="G29" s="6"/>
      <c r="I29" t="s">
        <v>391</v>
      </c>
      <c r="J29" t="s">
        <v>28</v>
      </c>
    </row>
    <row r="30" spans="1:15" x14ac:dyDescent="0.25">
      <c r="A30" s="43" t="s">
        <v>234</v>
      </c>
      <c r="B30" s="43" t="s">
        <v>21</v>
      </c>
      <c r="C30" s="43">
        <v>33</v>
      </c>
      <c r="D30" s="43">
        <v>75</v>
      </c>
      <c r="E30" s="9">
        <v>5000000</v>
      </c>
      <c r="F30" s="9">
        <v>5000000</v>
      </c>
      <c r="G30" s="9"/>
      <c r="J30" t="s">
        <v>30</v>
      </c>
    </row>
    <row r="31" spans="1:15" x14ac:dyDescent="0.25">
      <c r="A31" t="s">
        <v>214</v>
      </c>
      <c r="B31" s="43" t="s">
        <v>18</v>
      </c>
      <c r="C31" s="43">
        <v>30</v>
      </c>
      <c r="D31" s="43">
        <v>74</v>
      </c>
      <c r="E31" s="6">
        <v>3000000</v>
      </c>
      <c r="F31" s="6"/>
      <c r="G31" s="6"/>
      <c r="I31" t="s">
        <v>392</v>
      </c>
      <c r="J31" t="s">
        <v>28</v>
      </c>
    </row>
    <row r="32" spans="1:15" x14ac:dyDescent="0.25">
      <c r="A32" t="s">
        <v>382</v>
      </c>
      <c r="B32" s="43" t="s">
        <v>20</v>
      </c>
      <c r="C32" s="43">
        <v>34</v>
      </c>
      <c r="D32" s="43">
        <v>68</v>
      </c>
      <c r="E32" s="6">
        <v>3000000</v>
      </c>
      <c r="F32" s="6"/>
      <c r="G32" s="6"/>
      <c r="J32" t="s">
        <v>30</v>
      </c>
    </row>
    <row r="33" spans="1:15" x14ac:dyDescent="0.25">
      <c r="A33" s="3" t="s">
        <v>399</v>
      </c>
      <c r="B33" s="35" t="s">
        <v>400</v>
      </c>
      <c r="C33" s="35">
        <v>19</v>
      </c>
      <c r="D33" s="35">
        <v>69</v>
      </c>
      <c r="E33" s="26">
        <v>1000000</v>
      </c>
      <c r="F33" s="6">
        <v>1000000</v>
      </c>
      <c r="G33" s="6"/>
      <c r="I33" t="s">
        <v>393</v>
      </c>
      <c r="J33" t="s">
        <v>28</v>
      </c>
      <c r="K33" t="s">
        <v>47</v>
      </c>
    </row>
    <row r="34" spans="1:15" x14ac:dyDescent="0.25">
      <c r="A34" s="3" t="s">
        <v>70</v>
      </c>
      <c r="B34" s="35" t="s">
        <v>18</v>
      </c>
      <c r="C34" s="35">
        <v>30</v>
      </c>
      <c r="D34" s="35">
        <v>69</v>
      </c>
      <c r="E34" s="26">
        <v>3000000</v>
      </c>
      <c r="F34" s="6"/>
      <c r="G34" s="6"/>
      <c r="J34" t="s">
        <v>30</v>
      </c>
      <c r="K34" t="s">
        <v>47</v>
      </c>
    </row>
    <row r="35" spans="1:15" x14ac:dyDescent="0.25">
      <c r="A35" s="3" t="s">
        <v>81</v>
      </c>
      <c r="B35" s="45" t="s">
        <v>26</v>
      </c>
      <c r="C35" s="43">
        <v>36</v>
      </c>
      <c r="D35" s="45">
        <v>74</v>
      </c>
      <c r="E35" s="6">
        <v>5000000</v>
      </c>
      <c r="F35" s="6"/>
      <c r="G35" s="6"/>
    </row>
    <row r="36" spans="1:15" x14ac:dyDescent="0.25">
      <c r="A36" t="s">
        <v>427</v>
      </c>
      <c r="B36" s="43" t="s">
        <v>22</v>
      </c>
      <c r="C36" s="43">
        <v>21</v>
      </c>
      <c r="D36" s="43">
        <v>61</v>
      </c>
      <c r="E36" s="10">
        <v>1000000</v>
      </c>
      <c r="F36" s="10">
        <v>1000000</v>
      </c>
      <c r="G36" s="6"/>
    </row>
    <row r="37" spans="1:15" x14ac:dyDescent="0.25">
      <c r="A37" t="s">
        <v>514</v>
      </c>
      <c r="B37" s="34" t="s">
        <v>24</v>
      </c>
      <c r="C37" s="34">
        <v>36</v>
      </c>
      <c r="D37" s="34">
        <v>66</v>
      </c>
      <c r="E37" s="26">
        <v>3000000</v>
      </c>
      <c r="F37" s="6"/>
      <c r="G37" s="6"/>
    </row>
    <row r="38" spans="1:15" x14ac:dyDescent="0.25">
      <c r="A38" s="3"/>
      <c r="B38" s="45"/>
      <c r="C38" s="43"/>
      <c r="D38" s="45"/>
      <c r="E38" s="9"/>
      <c r="F38" s="9"/>
      <c r="G38" s="6"/>
    </row>
    <row r="39" spans="1:15" x14ac:dyDescent="0.25">
      <c r="A39" s="3"/>
      <c r="B39" s="45"/>
      <c r="C39" s="43"/>
      <c r="D39" s="45"/>
      <c r="F39" s="6"/>
      <c r="G39" s="6"/>
    </row>
    <row r="40" spans="1:15" x14ac:dyDescent="0.25">
      <c r="A40" s="3"/>
      <c r="B40" s="35"/>
      <c r="C40" s="35"/>
      <c r="D40" s="35"/>
      <c r="F40" s="6"/>
      <c r="G40" s="6"/>
    </row>
    <row r="41" spans="1:15" x14ac:dyDescent="0.25">
      <c r="A41" t="s">
        <v>394</v>
      </c>
      <c r="B41" s="36">
        <f>AVERAGE(D25:D81)</f>
        <v>71.575000000000003</v>
      </c>
      <c r="D41" s="37" t="s">
        <v>396</v>
      </c>
      <c r="E41" s="26">
        <f>SUM(E25:E40)</f>
        <v>42200000</v>
      </c>
      <c r="F41" s="6">
        <f>SUM(F25:F40)</f>
        <v>21000000</v>
      </c>
      <c r="G41" s="6">
        <f>SUM(G25:G40)</f>
        <v>5000000</v>
      </c>
      <c r="I41" t="s">
        <v>513</v>
      </c>
      <c r="J41" s="58">
        <v>0.24</v>
      </c>
    </row>
    <row r="42" spans="1:15" x14ac:dyDescent="0.25">
      <c r="A42" t="s">
        <v>395</v>
      </c>
      <c r="B42" s="38">
        <f>AVERAGE(C25:C81)</f>
        <v>27.8</v>
      </c>
      <c r="D42" s="34" t="s">
        <v>397</v>
      </c>
      <c r="E42" s="26">
        <f>45000000-E41</f>
        <v>2800000</v>
      </c>
      <c r="F42" s="6">
        <f>45000000-F41</f>
        <v>24000000</v>
      </c>
      <c r="G42" s="6">
        <f>45000000-G41</f>
        <v>40000000</v>
      </c>
    </row>
    <row r="44" spans="1:15" ht="14.25" customHeight="1" x14ac:dyDescent="0.25">
      <c r="A44" s="66" t="s">
        <v>49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</row>
    <row r="45" spans="1:15" ht="14.2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</row>
    <row r="46" spans="1:15" ht="24.75" x14ac:dyDescent="0.35">
      <c r="A46" s="1" t="s">
        <v>1</v>
      </c>
      <c r="B46" s="33" t="s">
        <v>14</v>
      </c>
      <c r="C46" s="33" t="s">
        <v>15</v>
      </c>
      <c r="D46" s="33" t="s">
        <v>12</v>
      </c>
      <c r="E46" s="32" t="s">
        <v>13</v>
      </c>
      <c r="F46" s="2" t="s">
        <v>16</v>
      </c>
      <c r="G46" s="2" t="s">
        <v>17</v>
      </c>
      <c r="H46" s="2" t="s">
        <v>517</v>
      </c>
      <c r="I46" s="4" t="s">
        <v>27</v>
      </c>
    </row>
    <row r="47" spans="1:15" x14ac:dyDescent="0.25">
      <c r="A47" s="11" t="s">
        <v>402</v>
      </c>
      <c r="B47" s="39" t="s">
        <v>26</v>
      </c>
      <c r="C47" s="39">
        <v>20</v>
      </c>
      <c r="D47" s="39">
        <v>68</v>
      </c>
      <c r="E47" s="30" t="s">
        <v>403</v>
      </c>
      <c r="F47" s="12">
        <v>1000000</v>
      </c>
      <c r="G47" s="12">
        <v>1000000</v>
      </c>
      <c r="I47" t="s">
        <v>389</v>
      </c>
      <c r="J47" t="s">
        <v>28</v>
      </c>
      <c r="K47" t="s">
        <v>123</v>
      </c>
    </row>
    <row r="48" spans="1:15" x14ac:dyDescent="0.25">
      <c r="A48" s="3" t="s">
        <v>401</v>
      </c>
      <c r="B48" s="35" t="s">
        <v>21</v>
      </c>
      <c r="C48" s="35">
        <v>21</v>
      </c>
      <c r="D48" s="35">
        <v>72</v>
      </c>
      <c r="E48" s="27">
        <v>1000000</v>
      </c>
      <c r="F48" s="10">
        <v>1000000</v>
      </c>
      <c r="G48" s="6"/>
      <c r="J48" t="s">
        <v>30</v>
      </c>
      <c r="K48" t="s">
        <v>61</v>
      </c>
      <c r="L48" t="s">
        <v>48</v>
      </c>
    </row>
    <row r="49" spans="1:12" x14ac:dyDescent="0.25">
      <c r="A49" s="3" t="s">
        <v>53</v>
      </c>
      <c r="B49" s="35" t="s">
        <v>26</v>
      </c>
      <c r="C49" s="34">
        <v>22</v>
      </c>
      <c r="D49" s="35">
        <v>78</v>
      </c>
      <c r="E49" s="28">
        <v>5000000</v>
      </c>
      <c r="F49" s="9">
        <v>5000000</v>
      </c>
      <c r="G49" s="6"/>
      <c r="I49" t="s">
        <v>390</v>
      </c>
      <c r="J49" t="s">
        <v>28</v>
      </c>
      <c r="K49" t="s">
        <v>61</v>
      </c>
      <c r="L49" t="s">
        <v>75</v>
      </c>
    </row>
    <row r="50" spans="1:12" x14ac:dyDescent="0.25">
      <c r="A50" s="22" t="s">
        <v>463</v>
      </c>
      <c r="B50" s="34" t="s">
        <v>52</v>
      </c>
      <c r="C50" s="34">
        <v>22</v>
      </c>
      <c r="D50" s="34">
        <v>67</v>
      </c>
      <c r="E50" s="6">
        <v>3000000</v>
      </c>
      <c r="F50" s="21">
        <v>3000000</v>
      </c>
      <c r="G50" s="21">
        <v>3000000</v>
      </c>
      <c r="J50" t="s">
        <v>30</v>
      </c>
      <c r="K50" t="s">
        <v>61</v>
      </c>
    </row>
    <row r="51" spans="1:12" x14ac:dyDescent="0.25">
      <c r="A51" s="3" t="s">
        <v>50</v>
      </c>
      <c r="B51" s="35" t="s">
        <v>24</v>
      </c>
      <c r="C51" s="34">
        <v>23</v>
      </c>
      <c r="D51" s="35">
        <v>88</v>
      </c>
      <c r="E51" s="29">
        <v>10000000</v>
      </c>
      <c r="F51" s="8">
        <v>10000000</v>
      </c>
      <c r="G51" s="8">
        <v>10000000</v>
      </c>
      <c r="I51" t="s">
        <v>391</v>
      </c>
      <c r="J51" t="s">
        <v>28</v>
      </c>
      <c r="K51" t="s">
        <v>61</v>
      </c>
    </row>
    <row r="52" spans="1:12" x14ac:dyDescent="0.25">
      <c r="A52" s="3" t="s">
        <v>59</v>
      </c>
      <c r="B52" s="35" t="s">
        <v>23</v>
      </c>
      <c r="C52" s="34">
        <v>23</v>
      </c>
      <c r="D52" s="35">
        <v>69</v>
      </c>
      <c r="E52" s="26">
        <v>1200000</v>
      </c>
      <c r="F52" s="6"/>
      <c r="G52" s="6"/>
      <c r="J52" t="s">
        <v>30</v>
      </c>
      <c r="K52" t="s">
        <v>61</v>
      </c>
    </row>
    <row r="53" spans="1:12" x14ac:dyDescent="0.25">
      <c r="A53" t="s">
        <v>3</v>
      </c>
      <c r="B53" s="54" t="s">
        <v>19</v>
      </c>
      <c r="C53" s="54">
        <v>35</v>
      </c>
      <c r="D53" s="54">
        <v>77</v>
      </c>
      <c r="E53" s="6">
        <v>5000000</v>
      </c>
      <c r="F53" s="6">
        <v>5000000</v>
      </c>
      <c r="G53" s="6"/>
      <c r="I53" t="s">
        <v>392</v>
      </c>
      <c r="J53" t="s">
        <v>28</v>
      </c>
      <c r="K53" t="s">
        <v>61</v>
      </c>
    </row>
    <row r="54" spans="1:12" x14ac:dyDescent="0.25">
      <c r="A54" s="3" t="s">
        <v>54</v>
      </c>
      <c r="B54" s="35" t="s">
        <v>22</v>
      </c>
      <c r="C54" s="34">
        <v>25</v>
      </c>
      <c r="D54" s="35">
        <v>80</v>
      </c>
      <c r="E54" s="28">
        <v>5000000</v>
      </c>
      <c r="F54" s="9">
        <v>5000000</v>
      </c>
      <c r="G54" s="6"/>
      <c r="J54" t="s">
        <v>30</v>
      </c>
      <c r="K54" t="s">
        <v>61</v>
      </c>
    </row>
    <row r="55" spans="1:12" x14ac:dyDescent="0.25">
      <c r="A55" s="3" t="s">
        <v>56</v>
      </c>
      <c r="B55" s="35" t="s">
        <v>21</v>
      </c>
      <c r="C55" s="34">
        <v>25</v>
      </c>
      <c r="D55" s="35">
        <v>75</v>
      </c>
      <c r="E55" s="26">
        <v>3000000</v>
      </c>
      <c r="F55" s="6"/>
      <c r="G55" s="6"/>
      <c r="I55" t="s">
        <v>393</v>
      </c>
      <c r="J55" t="s">
        <v>28</v>
      </c>
      <c r="K55" t="s">
        <v>61</v>
      </c>
    </row>
    <row r="56" spans="1:12" x14ac:dyDescent="0.25">
      <c r="A56" s="3" t="s">
        <v>55</v>
      </c>
      <c r="B56" s="35" t="s">
        <v>24</v>
      </c>
      <c r="C56" s="34">
        <v>26</v>
      </c>
      <c r="D56" s="35">
        <v>79</v>
      </c>
      <c r="E56" s="28">
        <v>5000000</v>
      </c>
      <c r="F56" s="9"/>
      <c r="G56" s="9"/>
      <c r="J56" t="s">
        <v>30</v>
      </c>
      <c r="K56" t="s">
        <v>61</v>
      </c>
    </row>
    <row r="57" spans="1:12" x14ac:dyDescent="0.25">
      <c r="A57" s="3" t="s">
        <v>60</v>
      </c>
      <c r="B57" s="35" t="s">
        <v>21</v>
      </c>
      <c r="C57" s="34">
        <v>29</v>
      </c>
      <c r="D57" s="35">
        <v>65</v>
      </c>
      <c r="E57" s="26">
        <v>1200000</v>
      </c>
      <c r="F57" s="6"/>
      <c r="G57" s="6"/>
    </row>
    <row r="58" spans="1:12" x14ac:dyDescent="0.25">
      <c r="A58" s="3" t="s">
        <v>58</v>
      </c>
      <c r="B58" s="35" t="s">
        <v>19</v>
      </c>
      <c r="C58" s="34">
        <v>32</v>
      </c>
      <c r="D58" s="35">
        <v>66</v>
      </c>
      <c r="E58" s="26">
        <v>1200000</v>
      </c>
      <c r="F58" s="6"/>
      <c r="G58" s="6"/>
    </row>
    <row r="59" spans="1:12" x14ac:dyDescent="0.25">
      <c r="A59" s="22" t="s">
        <v>462</v>
      </c>
      <c r="B59" s="34" t="s">
        <v>400</v>
      </c>
      <c r="C59" s="34">
        <v>33</v>
      </c>
      <c r="D59" s="34">
        <v>64</v>
      </c>
      <c r="E59" s="6">
        <v>2000000</v>
      </c>
      <c r="F59" s="21">
        <v>2000000</v>
      </c>
    </row>
    <row r="60" spans="1:12" x14ac:dyDescent="0.25">
      <c r="A60" s="3" t="s">
        <v>57</v>
      </c>
      <c r="B60" s="35" t="s">
        <v>22</v>
      </c>
      <c r="C60" s="34">
        <v>34</v>
      </c>
      <c r="D60" s="35">
        <v>65</v>
      </c>
      <c r="E60" s="26">
        <v>1200000</v>
      </c>
      <c r="F60" s="6"/>
      <c r="G60" s="6"/>
    </row>
    <row r="61" spans="1:12" x14ac:dyDescent="0.25">
      <c r="E61" s="26"/>
      <c r="F61" s="6"/>
      <c r="G61" s="6"/>
    </row>
    <row r="62" spans="1:12" x14ac:dyDescent="0.25">
      <c r="A62" t="s">
        <v>394</v>
      </c>
      <c r="B62" s="36">
        <f>AVERAGE(D47:D61)</f>
        <v>72.357142857142861</v>
      </c>
      <c r="D62" s="37" t="s">
        <v>396</v>
      </c>
      <c r="E62" s="26">
        <f>SUM(E47:E61)</f>
        <v>43800000</v>
      </c>
      <c r="F62" s="6">
        <f>SUM(F47:F61)</f>
        <v>32000000</v>
      </c>
      <c r="G62" s="6">
        <f>SUM(G47:G61)</f>
        <v>14000000</v>
      </c>
      <c r="I62" t="s">
        <v>513</v>
      </c>
      <c r="J62" s="58">
        <v>0.39</v>
      </c>
    </row>
    <row r="63" spans="1:12" x14ac:dyDescent="0.25">
      <c r="A63" t="s">
        <v>395</v>
      </c>
      <c r="B63" s="38">
        <f>AVERAGE(C47:C61)</f>
        <v>26.428571428571427</v>
      </c>
      <c r="D63" s="34" t="s">
        <v>397</v>
      </c>
      <c r="E63" s="26">
        <f>45000000-E62</f>
        <v>1200000</v>
      </c>
      <c r="F63" s="6">
        <f>45000000-F62</f>
        <v>13000000</v>
      </c>
      <c r="G63" s="6">
        <f>45000000-G62</f>
        <v>31000000</v>
      </c>
    </row>
    <row r="65" spans="1:15" ht="14.25" customHeight="1" x14ac:dyDescent="0.25">
      <c r="A65" s="67" t="s">
        <v>62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</row>
    <row r="66" spans="1:15" ht="14.25" customHeight="1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</row>
    <row r="67" spans="1:15" ht="24.75" x14ac:dyDescent="0.35">
      <c r="A67" s="1" t="s">
        <v>1</v>
      </c>
      <c r="B67" s="33" t="s">
        <v>14</v>
      </c>
      <c r="C67" s="33" t="s">
        <v>15</v>
      </c>
      <c r="D67" s="33" t="s">
        <v>12</v>
      </c>
      <c r="E67" s="32" t="s">
        <v>13</v>
      </c>
      <c r="F67" s="2" t="s">
        <v>16</v>
      </c>
      <c r="G67" s="2" t="s">
        <v>17</v>
      </c>
      <c r="H67" s="2" t="s">
        <v>517</v>
      </c>
      <c r="I67" s="4" t="s">
        <v>27</v>
      </c>
    </row>
    <row r="68" spans="1:15" x14ac:dyDescent="0.25">
      <c r="A68" s="11" t="s">
        <v>406</v>
      </c>
      <c r="B68" s="39" t="s">
        <v>38</v>
      </c>
      <c r="C68" s="39">
        <v>21</v>
      </c>
      <c r="D68" s="39">
        <v>66</v>
      </c>
      <c r="E68" s="30" t="s">
        <v>403</v>
      </c>
      <c r="F68" s="13" t="s">
        <v>403</v>
      </c>
      <c r="G68" s="12">
        <v>1000000</v>
      </c>
      <c r="I68" t="s">
        <v>389</v>
      </c>
      <c r="J68" t="s">
        <v>28</v>
      </c>
    </row>
    <row r="69" spans="1:15" x14ac:dyDescent="0.25">
      <c r="A69" s="3" t="s">
        <v>404</v>
      </c>
      <c r="B69" s="35" t="s">
        <v>18</v>
      </c>
      <c r="C69" s="35">
        <v>22</v>
      </c>
      <c r="D69" s="35">
        <v>70</v>
      </c>
      <c r="E69" s="27">
        <v>1000000</v>
      </c>
      <c r="F69" s="10">
        <v>1000000</v>
      </c>
      <c r="G69" s="6"/>
      <c r="J69" t="s">
        <v>30</v>
      </c>
      <c r="K69" t="s">
        <v>74</v>
      </c>
      <c r="L69" t="s">
        <v>75</v>
      </c>
      <c r="M69" t="s">
        <v>45</v>
      </c>
    </row>
    <row r="70" spans="1:15" x14ac:dyDescent="0.25">
      <c r="A70" s="3" t="s">
        <v>405</v>
      </c>
      <c r="B70" s="35" t="s">
        <v>23</v>
      </c>
      <c r="C70" s="35">
        <v>22</v>
      </c>
      <c r="D70" s="35">
        <v>66</v>
      </c>
      <c r="E70" s="26">
        <v>1000000</v>
      </c>
      <c r="F70" s="6">
        <v>1000000</v>
      </c>
      <c r="G70" s="6"/>
      <c r="I70" t="s">
        <v>390</v>
      </c>
      <c r="J70" t="s">
        <v>28</v>
      </c>
      <c r="K70" t="s">
        <v>74</v>
      </c>
    </row>
    <row r="71" spans="1:15" x14ac:dyDescent="0.25">
      <c r="A71" t="s">
        <v>159</v>
      </c>
      <c r="B71" s="34" t="s">
        <v>18</v>
      </c>
      <c r="C71" s="34">
        <v>23</v>
      </c>
      <c r="D71" s="34">
        <v>63</v>
      </c>
      <c r="E71" s="26">
        <v>1200000</v>
      </c>
      <c r="F71" s="6"/>
      <c r="G71" s="6"/>
      <c r="J71" t="s">
        <v>30</v>
      </c>
      <c r="K71" t="s">
        <v>74</v>
      </c>
    </row>
    <row r="72" spans="1:15" x14ac:dyDescent="0.25">
      <c r="A72" s="3" t="s">
        <v>63</v>
      </c>
      <c r="B72" s="35" t="s">
        <v>64</v>
      </c>
      <c r="C72" s="35">
        <v>26</v>
      </c>
      <c r="D72" s="35">
        <v>98</v>
      </c>
      <c r="E72" s="29">
        <v>15000000</v>
      </c>
      <c r="F72" s="8">
        <v>15000000</v>
      </c>
      <c r="G72" s="8">
        <v>15000000</v>
      </c>
      <c r="I72" t="s">
        <v>391</v>
      </c>
      <c r="J72" t="s">
        <v>28</v>
      </c>
      <c r="K72" t="s">
        <v>74</v>
      </c>
    </row>
    <row r="73" spans="1:15" x14ac:dyDescent="0.25">
      <c r="A73" s="3" t="s">
        <v>67</v>
      </c>
      <c r="B73" s="35" t="s">
        <v>38</v>
      </c>
      <c r="C73" s="35">
        <v>27</v>
      </c>
      <c r="D73" s="35">
        <v>70</v>
      </c>
      <c r="E73" s="26">
        <v>3000000</v>
      </c>
      <c r="F73" s="6">
        <v>3000000</v>
      </c>
      <c r="G73" s="6"/>
      <c r="J73" t="s">
        <v>30</v>
      </c>
      <c r="K73" t="s">
        <v>74</v>
      </c>
    </row>
    <row r="74" spans="1:15" x14ac:dyDescent="0.25">
      <c r="A74" s="3" t="s">
        <v>65</v>
      </c>
      <c r="B74" s="35" t="s">
        <v>20</v>
      </c>
      <c r="C74" s="35">
        <v>28</v>
      </c>
      <c r="D74" s="35">
        <v>77</v>
      </c>
      <c r="E74" s="28">
        <v>5000000</v>
      </c>
      <c r="F74" s="9">
        <v>5000000</v>
      </c>
      <c r="G74" s="9"/>
      <c r="I74" t="s">
        <v>392</v>
      </c>
      <c r="J74" t="s">
        <v>28</v>
      </c>
      <c r="K74" t="s">
        <v>74</v>
      </c>
    </row>
    <row r="75" spans="1:15" x14ac:dyDescent="0.25">
      <c r="A75" s="3" t="s">
        <v>306</v>
      </c>
      <c r="B75" s="35" t="s">
        <v>25</v>
      </c>
      <c r="C75" s="34">
        <v>28</v>
      </c>
      <c r="D75" s="35">
        <v>77</v>
      </c>
      <c r="E75" s="28">
        <v>5000000</v>
      </c>
      <c r="F75" s="9">
        <v>5000000</v>
      </c>
      <c r="G75" s="9"/>
      <c r="J75" t="s">
        <v>30</v>
      </c>
      <c r="K75" t="s">
        <v>74</v>
      </c>
    </row>
    <row r="76" spans="1:15" x14ac:dyDescent="0.25">
      <c r="A76" t="s">
        <v>190</v>
      </c>
      <c r="B76" s="34" t="s">
        <v>40</v>
      </c>
      <c r="C76" s="34">
        <v>28</v>
      </c>
      <c r="D76" s="34">
        <v>76</v>
      </c>
      <c r="E76" s="26">
        <v>5000000</v>
      </c>
      <c r="F76" s="6"/>
      <c r="G76" s="6"/>
      <c r="I76" t="s">
        <v>393</v>
      </c>
      <c r="J76" t="s">
        <v>28</v>
      </c>
      <c r="K76" t="s">
        <v>74</v>
      </c>
    </row>
    <row r="77" spans="1:15" x14ac:dyDescent="0.25">
      <c r="A77" s="3" t="s">
        <v>71</v>
      </c>
      <c r="B77" s="35" t="s">
        <v>21</v>
      </c>
      <c r="C77" s="35">
        <v>29</v>
      </c>
      <c r="D77" s="35">
        <v>72</v>
      </c>
      <c r="E77" s="26">
        <v>3000000</v>
      </c>
      <c r="F77" s="6"/>
      <c r="G77" s="6"/>
      <c r="J77" t="s">
        <v>30</v>
      </c>
      <c r="K77" t="s">
        <v>74</v>
      </c>
    </row>
    <row r="78" spans="1:15" x14ac:dyDescent="0.25">
      <c r="A78" s="3" t="s">
        <v>72</v>
      </c>
      <c r="B78" s="35" t="s">
        <v>34</v>
      </c>
      <c r="C78" s="35">
        <v>30</v>
      </c>
      <c r="D78" s="35">
        <v>67</v>
      </c>
      <c r="E78" s="26">
        <v>1200000</v>
      </c>
      <c r="F78" s="6"/>
      <c r="G78" s="6"/>
    </row>
    <row r="79" spans="1:15" x14ac:dyDescent="0.25">
      <c r="A79" s="3" t="s">
        <v>266</v>
      </c>
      <c r="B79" s="35" t="s">
        <v>38</v>
      </c>
      <c r="C79" s="35">
        <v>32</v>
      </c>
      <c r="D79" s="35">
        <v>62</v>
      </c>
      <c r="E79" s="26">
        <v>1200000</v>
      </c>
      <c r="F79" s="6"/>
      <c r="G79" s="6"/>
    </row>
    <row r="80" spans="1:15" x14ac:dyDescent="0.25">
      <c r="A80" s="3" t="s">
        <v>262</v>
      </c>
      <c r="B80" s="35" t="s">
        <v>24</v>
      </c>
      <c r="C80" s="35">
        <v>36</v>
      </c>
      <c r="D80" s="35">
        <v>68</v>
      </c>
      <c r="E80" s="26">
        <v>3000000</v>
      </c>
      <c r="F80" s="6"/>
      <c r="G80" s="6"/>
    </row>
    <row r="81" spans="1:16" x14ac:dyDescent="0.25">
      <c r="A81" s="3"/>
      <c r="B81" s="35"/>
      <c r="C81" s="35"/>
      <c r="D81" s="35"/>
      <c r="F81" s="6"/>
      <c r="G81" s="6"/>
    </row>
    <row r="82" spans="1:16" x14ac:dyDescent="0.25">
      <c r="A82" t="s">
        <v>394</v>
      </c>
      <c r="B82" s="36">
        <f>AVERAGE(D67:D81)</f>
        <v>71.692307692307693</v>
      </c>
      <c r="D82" s="37" t="s">
        <v>396</v>
      </c>
      <c r="E82" s="26">
        <f>SUM(E68:E81)</f>
        <v>44600000</v>
      </c>
      <c r="F82" s="6">
        <f>SUM(F68:F81)</f>
        <v>30000000</v>
      </c>
      <c r="G82" s="6">
        <f>SUM(G68:G81)</f>
        <v>16000000</v>
      </c>
      <c r="I82" t="s">
        <v>513</v>
      </c>
      <c r="J82" s="58">
        <v>0.4</v>
      </c>
    </row>
    <row r="83" spans="1:16" x14ac:dyDescent="0.25">
      <c r="A83" t="s">
        <v>395</v>
      </c>
      <c r="B83" s="38">
        <f>AVERAGE(C67:C81)</f>
        <v>27.076923076923077</v>
      </c>
      <c r="D83" s="34" t="s">
        <v>397</v>
      </c>
      <c r="E83" s="26">
        <f>45000000-E82</f>
        <v>400000</v>
      </c>
      <c r="F83" s="6">
        <f>45000000-F82</f>
        <v>15000000</v>
      </c>
      <c r="G83" s="6">
        <f>45000000-G82</f>
        <v>29000000</v>
      </c>
    </row>
    <row r="84" spans="1:16" x14ac:dyDescent="0.25">
      <c r="E84" s="26"/>
      <c r="F84" s="6"/>
      <c r="G84" s="6"/>
    </row>
    <row r="85" spans="1:16" ht="14.25" customHeight="1" x14ac:dyDescent="0.25">
      <c r="A85" s="68" t="s">
        <v>76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spans="1:16" ht="14.25" customHeight="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>
        <v>1</v>
      </c>
    </row>
    <row r="87" spans="1:16" ht="24.75" x14ac:dyDescent="0.35">
      <c r="A87" s="1" t="s">
        <v>1</v>
      </c>
      <c r="B87" s="33" t="s">
        <v>14</v>
      </c>
      <c r="C87" s="33" t="s">
        <v>15</v>
      </c>
      <c r="D87" s="33" t="s">
        <v>12</v>
      </c>
      <c r="E87" s="32" t="s">
        <v>13</v>
      </c>
      <c r="F87" s="2" t="s">
        <v>16</v>
      </c>
      <c r="G87" s="2" t="s">
        <v>17</v>
      </c>
      <c r="H87" s="2" t="s">
        <v>517</v>
      </c>
      <c r="I87" s="4" t="s">
        <v>27</v>
      </c>
    </row>
    <row r="88" spans="1:16" x14ac:dyDescent="0.25">
      <c r="A88" s="3" t="s">
        <v>419</v>
      </c>
      <c r="B88" s="35" t="s">
        <v>24</v>
      </c>
      <c r="C88" s="35">
        <v>21</v>
      </c>
      <c r="D88" s="35">
        <v>69</v>
      </c>
      <c r="E88" s="26">
        <v>1000000</v>
      </c>
      <c r="F88" s="6">
        <v>1000000</v>
      </c>
      <c r="G88" s="6"/>
      <c r="I88" t="s">
        <v>389</v>
      </c>
      <c r="J88" t="s">
        <v>28</v>
      </c>
      <c r="K88" t="s">
        <v>218</v>
      </c>
    </row>
    <row r="89" spans="1:16" x14ac:dyDescent="0.25">
      <c r="A89" t="s">
        <v>407</v>
      </c>
      <c r="B89" s="34" t="s">
        <v>34</v>
      </c>
      <c r="C89" s="34">
        <v>22</v>
      </c>
      <c r="D89" s="34">
        <v>71</v>
      </c>
      <c r="E89" s="26">
        <v>1000000</v>
      </c>
      <c r="F89" s="6">
        <v>1000000</v>
      </c>
      <c r="G89" s="6"/>
      <c r="J89" t="s">
        <v>30</v>
      </c>
      <c r="K89" t="s">
        <v>87</v>
      </c>
    </row>
    <row r="90" spans="1:16" x14ac:dyDescent="0.25">
      <c r="A90" s="3" t="s">
        <v>85</v>
      </c>
      <c r="B90" s="35" t="s">
        <v>21</v>
      </c>
      <c r="C90" s="35">
        <v>24</v>
      </c>
      <c r="D90" s="35">
        <v>66</v>
      </c>
      <c r="E90" s="26">
        <v>1200000</v>
      </c>
      <c r="F90" s="6"/>
      <c r="G90" s="6"/>
      <c r="I90" t="s">
        <v>390</v>
      </c>
      <c r="J90" t="s">
        <v>28</v>
      </c>
      <c r="K90" t="s">
        <v>87</v>
      </c>
    </row>
    <row r="91" spans="1:16" x14ac:dyDescent="0.25">
      <c r="A91" s="3" t="s">
        <v>77</v>
      </c>
      <c r="B91" s="35" t="s">
        <v>24</v>
      </c>
      <c r="C91" s="34">
        <v>24</v>
      </c>
      <c r="D91" s="35">
        <v>87</v>
      </c>
      <c r="E91" s="29">
        <v>8000000</v>
      </c>
      <c r="F91" s="8">
        <v>8000000</v>
      </c>
      <c r="G91" s="8">
        <v>8000000</v>
      </c>
      <c r="J91" t="s">
        <v>30</v>
      </c>
      <c r="K91" t="s">
        <v>87</v>
      </c>
    </row>
    <row r="92" spans="1:16" x14ac:dyDescent="0.25">
      <c r="A92" t="s">
        <v>94</v>
      </c>
      <c r="B92" s="34" t="s">
        <v>38</v>
      </c>
      <c r="C92" s="34">
        <v>27</v>
      </c>
      <c r="D92" s="34">
        <v>73</v>
      </c>
      <c r="E92" s="26">
        <v>3000000</v>
      </c>
      <c r="F92" s="6"/>
      <c r="G92" s="6"/>
      <c r="I92" t="s">
        <v>391</v>
      </c>
      <c r="J92" t="s">
        <v>28</v>
      </c>
      <c r="K92" t="s">
        <v>87</v>
      </c>
    </row>
    <row r="93" spans="1:16" x14ac:dyDescent="0.25">
      <c r="A93" s="3" t="s">
        <v>79</v>
      </c>
      <c r="B93" s="35" t="s">
        <v>22</v>
      </c>
      <c r="C93" s="34">
        <v>27</v>
      </c>
      <c r="D93" s="35">
        <v>82</v>
      </c>
      <c r="E93" s="28">
        <v>6000000</v>
      </c>
      <c r="F93" s="9">
        <v>6000000</v>
      </c>
      <c r="G93" s="9"/>
      <c r="J93" t="s">
        <v>30</v>
      </c>
      <c r="K93" t="s">
        <v>87</v>
      </c>
    </row>
    <row r="94" spans="1:16" x14ac:dyDescent="0.25">
      <c r="A94" s="3" t="s">
        <v>86</v>
      </c>
      <c r="B94" s="35" t="s">
        <v>40</v>
      </c>
      <c r="C94" s="35">
        <v>28</v>
      </c>
      <c r="D94" s="35">
        <v>61</v>
      </c>
      <c r="E94" s="26">
        <v>1200000</v>
      </c>
      <c r="F94" s="6"/>
      <c r="G94" s="6"/>
      <c r="I94" t="s">
        <v>392</v>
      </c>
      <c r="J94" t="s">
        <v>28</v>
      </c>
      <c r="K94" t="s">
        <v>87</v>
      </c>
    </row>
    <row r="95" spans="1:16" x14ac:dyDescent="0.25">
      <c r="A95" s="3" t="s">
        <v>84</v>
      </c>
      <c r="B95" s="35" t="s">
        <v>18</v>
      </c>
      <c r="C95" s="35">
        <v>29</v>
      </c>
      <c r="D95" s="35">
        <v>63</v>
      </c>
      <c r="E95" s="26">
        <v>1200000</v>
      </c>
      <c r="F95" s="6"/>
      <c r="G95" s="6"/>
      <c r="J95" t="s">
        <v>30</v>
      </c>
      <c r="K95" t="s">
        <v>87</v>
      </c>
    </row>
    <row r="96" spans="1:16" x14ac:dyDescent="0.25">
      <c r="A96" s="22" t="s">
        <v>464</v>
      </c>
      <c r="B96" s="35" t="s">
        <v>25</v>
      </c>
      <c r="C96" s="35">
        <v>31</v>
      </c>
      <c r="D96" s="35">
        <v>66</v>
      </c>
      <c r="E96" s="26">
        <v>1500000</v>
      </c>
      <c r="F96" s="6">
        <v>1500000</v>
      </c>
      <c r="G96" s="6"/>
      <c r="I96" t="s">
        <v>393</v>
      </c>
      <c r="J96" t="s">
        <v>28</v>
      </c>
      <c r="K96" t="s">
        <v>87</v>
      </c>
    </row>
    <row r="97" spans="1:15" x14ac:dyDescent="0.25">
      <c r="A97" t="s">
        <v>208</v>
      </c>
      <c r="B97" s="34" t="s">
        <v>21</v>
      </c>
      <c r="C97" s="34">
        <v>32</v>
      </c>
      <c r="D97" s="34">
        <v>85</v>
      </c>
      <c r="E97" s="29">
        <v>8000000</v>
      </c>
      <c r="F97" s="8">
        <v>8000000</v>
      </c>
      <c r="G97" s="8">
        <v>8000000</v>
      </c>
      <c r="J97" t="s">
        <v>30</v>
      </c>
      <c r="K97" t="s">
        <v>87</v>
      </c>
      <c r="L97" t="s">
        <v>99</v>
      </c>
    </row>
    <row r="98" spans="1:15" x14ac:dyDescent="0.25">
      <c r="A98" s="3" t="s">
        <v>119</v>
      </c>
      <c r="B98" s="35" t="s">
        <v>25</v>
      </c>
      <c r="C98" s="35">
        <v>33</v>
      </c>
      <c r="D98" s="35">
        <v>65</v>
      </c>
      <c r="E98" s="26">
        <v>1200000</v>
      </c>
      <c r="F98" s="6"/>
      <c r="G98" s="6"/>
    </row>
    <row r="99" spans="1:15" x14ac:dyDescent="0.25">
      <c r="A99" t="s">
        <v>210</v>
      </c>
      <c r="B99" s="34" t="s">
        <v>19</v>
      </c>
      <c r="C99" s="34">
        <v>34</v>
      </c>
      <c r="D99" s="34">
        <v>75</v>
      </c>
      <c r="E99" s="28">
        <v>5000000</v>
      </c>
      <c r="F99" s="9">
        <v>5000000</v>
      </c>
      <c r="G99" s="6"/>
    </row>
    <row r="100" spans="1:15" x14ac:dyDescent="0.25">
      <c r="A100" s="3" t="s">
        <v>78</v>
      </c>
      <c r="B100" s="35" t="s">
        <v>18</v>
      </c>
      <c r="C100" s="34">
        <v>34</v>
      </c>
      <c r="D100" s="35">
        <v>81</v>
      </c>
      <c r="E100" s="28">
        <v>6000000</v>
      </c>
      <c r="F100" s="9">
        <v>6000000</v>
      </c>
      <c r="G100" s="9"/>
    </row>
    <row r="101" spans="1:15" x14ac:dyDescent="0.25">
      <c r="A101" s="3"/>
      <c r="B101" s="35"/>
      <c r="C101" s="35"/>
      <c r="D101" s="35"/>
      <c r="E101" s="26"/>
      <c r="F101" s="6"/>
      <c r="G101" s="6"/>
    </row>
    <row r="102" spans="1:15" x14ac:dyDescent="0.25">
      <c r="A102" s="3"/>
      <c r="B102" s="35"/>
      <c r="C102" s="35"/>
      <c r="D102" s="35"/>
      <c r="E102" s="26"/>
      <c r="F102" s="6"/>
      <c r="G102" s="6"/>
    </row>
    <row r="103" spans="1:15" x14ac:dyDescent="0.25">
      <c r="A103" t="s">
        <v>394</v>
      </c>
      <c r="B103" s="36">
        <f>AVERAGE(D88:D102)</f>
        <v>72.615384615384613</v>
      </c>
      <c r="D103" s="37" t="s">
        <v>396</v>
      </c>
      <c r="E103" s="26">
        <f>SUM(E88:E102)</f>
        <v>44300000</v>
      </c>
      <c r="F103" s="6">
        <f>SUM(F88:F102)</f>
        <v>36500000</v>
      </c>
      <c r="G103" s="6">
        <f>SUM(G88:G102)</f>
        <v>16000000</v>
      </c>
      <c r="I103" t="s">
        <v>513</v>
      </c>
      <c r="J103" s="58">
        <v>0.12</v>
      </c>
    </row>
    <row r="104" spans="1:15" x14ac:dyDescent="0.25">
      <c r="A104" t="s">
        <v>395</v>
      </c>
      <c r="B104" s="38">
        <f>AVERAGE(C88:C102)</f>
        <v>28.153846153846153</v>
      </c>
      <c r="D104" s="34" t="s">
        <v>397</v>
      </c>
      <c r="E104" s="26">
        <f>45000000-E103</f>
        <v>700000</v>
      </c>
      <c r="F104" s="6">
        <f>45000000-F103</f>
        <v>8500000</v>
      </c>
      <c r="G104" s="6">
        <f>45000000-G103</f>
        <v>29000000</v>
      </c>
    </row>
    <row r="106" spans="1:15" ht="14.25" customHeight="1" x14ac:dyDescent="0.25">
      <c r="A106" s="69" t="s">
        <v>112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</row>
    <row r="107" spans="1:15" ht="14.25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</row>
    <row r="108" spans="1:15" ht="24.75" x14ac:dyDescent="0.35">
      <c r="A108" s="1" t="s">
        <v>1</v>
      </c>
      <c r="B108" s="33" t="s">
        <v>14</v>
      </c>
      <c r="C108" s="33" t="s">
        <v>15</v>
      </c>
      <c r="D108" s="33" t="s">
        <v>12</v>
      </c>
      <c r="E108" s="32" t="s">
        <v>13</v>
      </c>
      <c r="F108" s="2" t="s">
        <v>16</v>
      </c>
      <c r="G108" s="2" t="s">
        <v>17</v>
      </c>
      <c r="H108" s="2" t="s">
        <v>517</v>
      </c>
      <c r="I108" s="4" t="s">
        <v>27</v>
      </c>
    </row>
    <row r="109" spans="1:15" x14ac:dyDescent="0.25">
      <c r="A109" s="3" t="s">
        <v>446</v>
      </c>
      <c r="B109" s="35" t="s">
        <v>19</v>
      </c>
      <c r="C109" s="35">
        <v>18</v>
      </c>
      <c r="D109" s="35">
        <v>70</v>
      </c>
      <c r="E109" s="26">
        <v>1000000</v>
      </c>
      <c r="F109" s="6">
        <v>1000000</v>
      </c>
      <c r="G109" s="6"/>
      <c r="I109" t="s">
        <v>389</v>
      </c>
      <c r="J109" t="s">
        <v>28</v>
      </c>
    </row>
    <row r="110" spans="1:15" x14ac:dyDescent="0.25">
      <c r="A110" t="s">
        <v>420</v>
      </c>
      <c r="B110" s="34" t="s">
        <v>26</v>
      </c>
      <c r="C110" s="34">
        <v>19</v>
      </c>
      <c r="D110" s="34">
        <v>71</v>
      </c>
      <c r="E110" s="27">
        <v>1000000</v>
      </c>
      <c r="F110" s="10">
        <v>1000000</v>
      </c>
      <c r="G110" s="9"/>
      <c r="J110" t="s">
        <v>30</v>
      </c>
      <c r="K110" t="s">
        <v>123</v>
      </c>
    </row>
    <row r="111" spans="1:15" x14ac:dyDescent="0.25">
      <c r="A111" s="3" t="s">
        <v>408</v>
      </c>
      <c r="B111" s="35" t="s">
        <v>34</v>
      </c>
      <c r="C111" s="35">
        <v>22</v>
      </c>
      <c r="D111" s="35">
        <v>66</v>
      </c>
      <c r="E111" s="27">
        <v>1000000</v>
      </c>
      <c r="F111" s="10">
        <v>1000000</v>
      </c>
      <c r="G111" s="6"/>
      <c r="I111" t="s">
        <v>390</v>
      </c>
      <c r="J111" t="s">
        <v>28</v>
      </c>
    </row>
    <row r="112" spans="1:15" x14ac:dyDescent="0.25">
      <c r="A112" t="s">
        <v>182</v>
      </c>
      <c r="B112" s="34" t="s">
        <v>18</v>
      </c>
      <c r="C112" s="34">
        <v>24</v>
      </c>
      <c r="D112" s="34">
        <v>67</v>
      </c>
      <c r="E112" s="26">
        <v>1200000</v>
      </c>
      <c r="F112" s="6"/>
      <c r="G112" s="6"/>
      <c r="J112" t="s">
        <v>30</v>
      </c>
      <c r="K112" t="s">
        <v>184</v>
      </c>
    </row>
    <row r="113" spans="1:15" x14ac:dyDescent="0.25">
      <c r="A113" s="3" t="s">
        <v>51</v>
      </c>
      <c r="B113" s="35" t="s">
        <v>52</v>
      </c>
      <c r="C113" s="34">
        <v>25</v>
      </c>
      <c r="D113" s="35">
        <v>78</v>
      </c>
      <c r="E113" s="28">
        <v>5000000</v>
      </c>
      <c r="F113" s="9">
        <v>5000000</v>
      </c>
      <c r="G113" s="6"/>
      <c r="I113" t="s">
        <v>391</v>
      </c>
      <c r="J113" t="s">
        <v>28</v>
      </c>
      <c r="K113" t="s">
        <v>123</v>
      </c>
    </row>
    <row r="114" spans="1:15" x14ac:dyDescent="0.25">
      <c r="A114" s="3" t="s">
        <v>120</v>
      </c>
      <c r="B114" s="35" t="s">
        <v>22</v>
      </c>
      <c r="C114" s="35">
        <v>26</v>
      </c>
      <c r="D114" s="35">
        <v>68</v>
      </c>
      <c r="E114" s="26">
        <v>1200000</v>
      </c>
      <c r="F114" s="6"/>
      <c r="G114" s="6"/>
      <c r="J114" t="s">
        <v>30</v>
      </c>
      <c r="K114" t="s">
        <v>123</v>
      </c>
    </row>
    <row r="115" spans="1:15" x14ac:dyDescent="0.25">
      <c r="A115" s="22" t="s">
        <v>498</v>
      </c>
      <c r="B115" s="35" t="s">
        <v>52</v>
      </c>
      <c r="C115" s="35">
        <v>26</v>
      </c>
      <c r="D115" s="35">
        <v>67</v>
      </c>
      <c r="E115" s="26">
        <v>1300000</v>
      </c>
      <c r="F115" s="6">
        <v>1300000</v>
      </c>
      <c r="G115" s="6"/>
      <c r="I115" t="s">
        <v>392</v>
      </c>
      <c r="J115" t="s">
        <v>28</v>
      </c>
      <c r="K115" t="s">
        <v>123</v>
      </c>
    </row>
    <row r="116" spans="1:15" x14ac:dyDescent="0.25">
      <c r="A116" s="3" t="s">
        <v>115</v>
      </c>
      <c r="B116" s="35" t="s">
        <v>24</v>
      </c>
      <c r="C116" s="34">
        <v>28</v>
      </c>
      <c r="D116" s="35">
        <v>82</v>
      </c>
      <c r="E116" s="28">
        <v>6000000</v>
      </c>
      <c r="F116" s="9">
        <v>6000000</v>
      </c>
      <c r="G116" s="9"/>
      <c r="J116" t="s">
        <v>30</v>
      </c>
      <c r="K116" t="s">
        <v>123</v>
      </c>
    </row>
    <row r="117" spans="1:15" x14ac:dyDescent="0.25">
      <c r="A117" s="3" t="s">
        <v>113</v>
      </c>
      <c r="B117" s="35" t="s">
        <v>19</v>
      </c>
      <c r="C117" s="34">
        <v>29</v>
      </c>
      <c r="D117" s="35">
        <v>88</v>
      </c>
      <c r="E117" s="29">
        <v>10000000</v>
      </c>
      <c r="F117" s="8">
        <v>10000000</v>
      </c>
      <c r="G117" s="8">
        <v>10000000</v>
      </c>
      <c r="I117" t="s">
        <v>393</v>
      </c>
      <c r="J117" t="s">
        <v>28</v>
      </c>
      <c r="K117" t="s">
        <v>123</v>
      </c>
    </row>
    <row r="118" spans="1:15" x14ac:dyDescent="0.25">
      <c r="A118" s="3" t="s">
        <v>121</v>
      </c>
      <c r="B118" s="35" t="s">
        <v>18</v>
      </c>
      <c r="C118" s="35">
        <v>30</v>
      </c>
      <c r="D118" s="35">
        <v>62</v>
      </c>
      <c r="E118" s="26">
        <v>1200000</v>
      </c>
      <c r="F118" s="6"/>
      <c r="G118" s="6"/>
      <c r="J118" t="s">
        <v>30</v>
      </c>
      <c r="K118" t="s">
        <v>123</v>
      </c>
    </row>
    <row r="119" spans="1:15" x14ac:dyDescent="0.25">
      <c r="A119" s="22" t="s">
        <v>499</v>
      </c>
      <c r="B119" s="35" t="s">
        <v>24</v>
      </c>
      <c r="C119" s="35">
        <v>31</v>
      </c>
      <c r="D119" s="35">
        <v>62</v>
      </c>
      <c r="E119" s="26">
        <v>1200000</v>
      </c>
      <c r="F119" s="6">
        <v>1200000</v>
      </c>
      <c r="G119" s="6"/>
    </row>
    <row r="120" spans="1:15" x14ac:dyDescent="0.25">
      <c r="A120" s="3" t="s">
        <v>304</v>
      </c>
      <c r="B120" s="35" t="s">
        <v>38</v>
      </c>
      <c r="C120" s="34">
        <v>34</v>
      </c>
      <c r="D120" s="35">
        <v>90</v>
      </c>
      <c r="E120" s="29">
        <v>12000000</v>
      </c>
      <c r="F120" s="8">
        <v>12000000</v>
      </c>
      <c r="G120" s="8">
        <v>12000000</v>
      </c>
    </row>
    <row r="121" spans="1:15" x14ac:dyDescent="0.25">
      <c r="A121" s="3" t="s">
        <v>122</v>
      </c>
      <c r="B121" s="35" t="s">
        <v>21</v>
      </c>
      <c r="C121" s="35">
        <v>36</v>
      </c>
      <c r="D121" s="35">
        <v>58</v>
      </c>
      <c r="E121" s="26">
        <v>1200000</v>
      </c>
      <c r="F121" s="6"/>
      <c r="G121" s="6"/>
    </row>
    <row r="122" spans="1:15" x14ac:dyDescent="0.25">
      <c r="A122" s="3"/>
      <c r="B122" s="35"/>
      <c r="C122" s="35"/>
      <c r="D122" s="35"/>
      <c r="E122" s="26"/>
      <c r="F122" s="6"/>
      <c r="G122" s="6"/>
    </row>
    <row r="123" spans="1:15" x14ac:dyDescent="0.25">
      <c r="E123" s="26"/>
      <c r="F123" s="6"/>
      <c r="G123" s="6"/>
    </row>
    <row r="124" spans="1:15" x14ac:dyDescent="0.25">
      <c r="A124" t="s">
        <v>394</v>
      </c>
      <c r="B124" s="36">
        <f>AVERAGE(D109:D123)</f>
        <v>71.461538461538467</v>
      </c>
      <c r="D124" s="37" t="s">
        <v>396</v>
      </c>
      <c r="E124" s="26">
        <f>SUM(E109:E123)</f>
        <v>43300000</v>
      </c>
      <c r="F124" s="6">
        <f>SUM(F109:F123)</f>
        <v>38500000</v>
      </c>
      <c r="G124" s="6">
        <f>SUM(G109:G123)</f>
        <v>22000000</v>
      </c>
      <c r="I124" t="s">
        <v>513</v>
      </c>
      <c r="J124" s="58">
        <v>0.37</v>
      </c>
    </row>
    <row r="125" spans="1:15" x14ac:dyDescent="0.25">
      <c r="A125" t="s">
        <v>395</v>
      </c>
      <c r="B125" s="38">
        <f>AVERAGE(C109:C123)</f>
        <v>26.76923076923077</v>
      </c>
      <c r="D125" s="34" t="s">
        <v>397</v>
      </c>
      <c r="E125" s="26">
        <f>45000000-E124</f>
        <v>1700000</v>
      </c>
      <c r="F125" s="6">
        <f>45000000-F124</f>
        <v>6500000</v>
      </c>
      <c r="G125" s="6">
        <f>45000000-G124</f>
        <v>23000000</v>
      </c>
    </row>
    <row r="127" spans="1:15" ht="14.25" customHeight="1" x14ac:dyDescent="0.25">
      <c r="A127" s="70" t="s">
        <v>124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</row>
    <row r="128" spans="1:15" ht="14.2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</row>
    <row r="129" spans="1:12" ht="24.75" x14ac:dyDescent="0.35">
      <c r="A129" s="1" t="s">
        <v>1</v>
      </c>
      <c r="B129" s="33" t="s">
        <v>14</v>
      </c>
      <c r="C129" s="33" t="s">
        <v>15</v>
      </c>
      <c r="D129" s="33" t="s">
        <v>12</v>
      </c>
      <c r="E129" s="32" t="s">
        <v>13</v>
      </c>
      <c r="F129" s="2" t="s">
        <v>16</v>
      </c>
      <c r="G129" s="2" t="s">
        <v>17</v>
      </c>
      <c r="H129" s="2" t="s">
        <v>517</v>
      </c>
      <c r="I129" s="4" t="s">
        <v>27</v>
      </c>
    </row>
    <row r="130" spans="1:12" x14ac:dyDescent="0.25">
      <c r="A130" t="s">
        <v>282</v>
      </c>
      <c r="B130" s="34" t="s">
        <v>19</v>
      </c>
      <c r="C130" s="34">
        <v>30</v>
      </c>
      <c r="D130" s="34">
        <v>77</v>
      </c>
      <c r="E130" s="28">
        <v>5000000</v>
      </c>
      <c r="F130" s="9"/>
      <c r="G130" s="9"/>
      <c r="I130" t="s">
        <v>389</v>
      </c>
      <c r="J130" t="s">
        <v>28</v>
      </c>
      <c r="K130" t="s">
        <v>135</v>
      </c>
    </row>
    <row r="131" spans="1:12" x14ac:dyDescent="0.25">
      <c r="A131" s="3" t="s">
        <v>411</v>
      </c>
      <c r="B131" s="35" t="s">
        <v>24</v>
      </c>
      <c r="C131" s="35">
        <v>21</v>
      </c>
      <c r="D131" s="35">
        <v>66</v>
      </c>
      <c r="E131" s="29">
        <v>1000000</v>
      </c>
      <c r="F131" s="8">
        <v>1000000</v>
      </c>
      <c r="G131" s="6"/>
      <c r="J131" t="s">
        <v>30</v>
      </c>
      <c r="K131" t="s">
        <v>135</v>
      </c>
      <c r="L131" t="s">
        <v>386</v>
      </c>
    </row>
    <row r="132" spans="1:12" x14ac:dyDescent="0.25">
      <c r="A132" s="3" t="s">
        <v>412</v>
      </c>
      <c r="B132" s="35" t="s">
        <v>38</v>
      </c>
      <c r="C132" s="35">
        <v>21</v>
      </c>
      <c r="D132" s="35">
        <v>59</v>
      </c>
      <c r="E132" s="28">
        <v>1000000</v>
      </c>
      <c r="F132" s="9">
        <v>1000000</v>
      </c>
      <c r="G132" s="6"/>
      <c r="I132" t="s">
        <v>390</v>
      </c>
      <c r="J132" t="s">
        <v>28</v>
      </c>
      <c r="K132" t="s">
        <v>135</v>
      </c>
      <c r="L132" t="s">
        <v>386</v>
      </c>
    </row>
    <row r="133" spans="1:12" x14ac:dyDescent="0.25">
      <c r="A133" s="3" t="s">
        <v>512</v>
      </c>
      <c r="B133" s="35" t="s">
        <v>34</v>
      </c>
      <c r="C133" s="35">
        <v>22</v>
      </c>
      <c r="D133" s="35">
        <v>68</v>
      </c>
      <c r="E133" s="28">
        <v>1000000</v>
      </c>
      <c r="F133" s="28">
        <v>1000000</v>
      </c>
      <c r="G133" s="6"/>
      <c r="J133" t="s">
        <v>30</v>
      </c>
      <c r="K133" t="s">
        <v>135</v>
      </c>
    </row>
    <row r="134" spans="1:12" x14ac:dyDescent="0.25">
      <c r="A134" t="s">
        <v>458</v>
      </c>
      <c r="B134" s="34" t="s">
        <v>20</v>
      </c>
      <c r="C134" s="34">
        <v>22</v>
      </c>
      <c r="D134" s="34">
        <v>58</v>
      </c>
      <c r="E134" s="10">
        <v>1000000</v>
      </c>
      <c r="F134" s="10">
        <v>1000000</v>
      </c>
      <c r="G134" s="6"/>
      <c r="I134" t="s">
        <v>391</v>
      </c>
      <c r="J134" t="s">
        <v>28</v>
      </c>
      <c r="K134" t="s">
        <v>135</v>
      </c>
    </row>
    <row r="135" spans="1:12" x14ac:dyDescent="0.25">
      <c r="A135" s="3" t="s">
        <v>129</v>
      </c>
      <c r="B135" s="35" t="s">
        <v>24</v>
      </c>
      <c r="C135" s="35">
        <v>24</v>
      </c>
      <c r="D135" s="35">
        <v>74</v>
      </c>
      <c r="E135" s="6">
        <v>3000000</v>
      </c>
      <c r="F135" s="6">
        <v>3000000</v>
      </c>
      <c r="G135" s="6"/>
      <c r="J135" t="s">
        <v>30</v>
      </c>
      <c r="K135" t="s">
        <v>135</v>
      </c>
    </row>
    <row r="136" spans="1:12" x14ac:dyDescent="0.25">
      <c r="A136" s="3" t="s">
        <v>132</v>
      </c>
      <c r="B136" s="35" t="s">
        <v>24</v>
      </c>
      <c r="C136" s="34">
        <v>25</v>
      </c>
      <c r="D136" s="35">
        <v>70</v>
      </c>
      <c r="E136" s="26">
        <v>3000000</v>
      </c>
      <c r="F136" s="6"/>
      <c r="G136" s="6"/>
      <c r="I136" t="s">
        <v>392</v>
      </c>
      <c r="J136" t="s">
        <v>28</v>
      </c>
      <c r="K136" t="s">
        <v>135</v>
      </c>
    </row>
    <row r="137" spans="1:12" x14ac:dyDescent="0.25">
      <c r="A137" s="3" t="s">
        <v>133</v>
      </c>
      <c r="B137" s="35" t="s">
        <v>34</v>
      </c>
      <c r="C137" s="35">
        <v>25</v>
      </c>
      <c r="D137" s="35">
        <v>67</v>
      </c>
      <c r="E137" s="6">
        <v>1200000</v>
      </c>
      <c r="F137" s="6"/>
      <c r="G137" s="6"/>
      <c r="J137" t="s">
        <v>30</v>
      </c>
      <c r="K137" t="s">
        <v>135</v>
      </c>
    </row>
    <row r="138" spans="1:12" x14ac:dyDescent="0.25">
      <c r="A138" s="3" t="s">
        <v>125</v>
      </c>
      <c r="B138" s="35" t="s">
        <v>19</v>
      </c>
      <c r="C138" s="34">
        <v>28</v>
      </c>
      <c r="D138" s="35">
        <v>95</v>
      </c>
      <c r="E138" s="29">
        <v>15000000</v>
      </c>
      <c r="F138" s="8">
        <v>15000000</v>
      </c>
      <c r="G138" s="8">
        <v>15000000</v>
      </c>
      <c r="I138" t="s">
        <v>393</v>
      </c>
      <c r="J138" t="s">
        <v>28</v>
      </c>
      <c r="K138" t="s">
        <v>135</v>
      </c>
    </row>
    <row r="139" spans="1:12" x14ac:dyDescent="0.25">
      <c r="A139" s="3" t="s">
        <v>130</v>
      </c>
      <c r="B139" s="35" t="s">
        <v>21</v>
      </c>
      <c r="C139" s="34">
        <v>30</v>
      </c>
      <c r="D139" s="35">
        <v>73</v>
      </c>
      <c r="E139" s="26">
        <v>3000000</v>
      </c>
      <c r="F139" s="6"/>
      <c r="G139" s="6"/>
      <c r="J139" t="s">
        <v>30</v>
      </c>
      <c r="K139" t="s">
        <v>135</v>
      </c>
    </row>
    <row r="140" spans="1:12" x14ac:dyDescent="0.25">
      <c r="A140" s="3" t="s">
        <v>127</v>
      </c>
      <c r="B140" s="35" t="s">
        <v>38</v>
      </c>
      <c r="C140" s="34">
        <v>33</v>
      </c>
      <c r="D140" s="35">
        <v>72</v>
      </c>
      <c r="E140" s="28">
        <v>5000000</v>
      </c>
      <c r="F140" s="9">
        <v>5000000</v>
      </c>
      <c r="G140" s="9"/>
    </row>
    <row r="141" spans="1:12" x14ac:dyDescent="0.25">
      <c r="A141" s="3" t="s">
        <v>128</v>
      </c>
      <c r="B141" s="35" t="s">
        <v>24</v>
      </c>
      <c r="C141" s="34">
        <v>35</v>
      </c>
      <c r="D141" s="35">
        <v>73</v>
      </c>
      <c r="E141" s="28">
        <v>5000000</v>
      </c>
      <c r="F141" s="6"/>
      <c r="G141" s="6"/>
    </row>
    <row r="142" spans="1:12" x14ac:dyDescent="0.25">
      <c r="A142" t="s">
        <v>457</v>
      </c>
      <c r="B142" s="34" t="s">
        <v>20</v>
      </c>
      <c r="C142" s="34">
        <v>22</v>
      </c>
      <c r="D142" s="34">
        <v>64</v>
      </c>
      <c r="E142" s="26">
        <v>1000000</v>
      </c>
      <c r="F142" s="6">
        <v>1000000</v>
      </c>
      <c r="G142" s="6"/>
    </row>
    <row r="143" spans="1:12" x14ac:dyDescent="0.25">
      <c r="A143" s="3"/>
      <c r="B143" s="35"/>
      <c r="C143" s="35"/>
      <c r="D143" s="35"/>
      <c r="E143" s="26"/>
      <c r="F143" s="6"/>
      <c r="G143" s="6"/>
    </row>
    <row r="144" spans="1:12" x14ac:dyDescent="0.25">
      <c r="A144" s="3"/>
      <c r="B144" s="35"/>
      <c r="C144" s="35"/>
      <c r="D144" s="35"/>
      <c r="E144" s="26"/>
      <c r="F144" s="6"/>
      <c r="G144" s="6"/>
    </row>
    <row r="145" spans="1:15" x14ac:dyDescent="0.25">
      <c r="A145" t="s">
        <v>394</v>
      </c>
      <c r="B145" s="36">
        <f>AVERAGE(D130:D144)</f>
        <v>70.461538461538467</v>
      </c>
      <c r="D145" s="37" t="s">
        <v>396</v>
      </c>
      <c r="E145" s="26">
        <f>SUM(E130:E144)</f>
        <v>45200000</v>
      </c>
      <c r="F145" s="6">
        <f>SUM(F130:F144)</f>
        <v>28000000</v>
      </c>
      <c r="G145" s="6">
        <f>SUM(G130:G144)</f>
        <v>15000000</v>
      </c>
      <c r="I145" t="s">
        <v>513</v>
      </c>
      <c r="J145" s="58">
        <v>0.42</v>
      </c>
    </row>
    <row r="146" spans="1:15" x14ac:dyDescent="0.25">
      <c r="A146" t="s">
        <v>395</v>
      </c>
      <c r="B146" s="38">
        <f>AVERAGE(C130:C144)</f>
        <v>26</v>
      </c>
      <c r="D146" s="34" t="s">
        <v>397</v>
      </c>
      <c r="E146" s="26">
        <f>45000000-E145</f>
        <v>-200000</v>
      </c>
      <c r="F146" s="6">
        <f>45000000-F145</f>
        <v>17000000</v>
      </c>
      <c r="G146" s="6">
        <f>45000000-G145</f>
        <v>30000000</v>
      </c>
    </row>
    <row r="148" spans="1:15" ht="14.25" customHeight="1" x14ac:dyDescent="0.25">
      <c r="A148" s="71" t="s">
        <v>136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</row>
    <row r="149" spans="1:15" ht="14.25" customHeight="1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</row>
    <row r="150" spans="1:15" ht="24.75" x14ac:dyDescent="0.35">
      <c r="A150" s="1" t="s">
        <v>1</v>
      </c>
      <c r="B150" s="33" t="s">
        <v>14</v>
      </c>
      <c r="C150" s="33" t="s">
        <v>15</v>
      </c>
      <c r="D150" s="33" t="s">
        <v>12</v>
      </c>
      <c r="E150" s="32" t="s">
        <v>13</v>
      </c>
      <c r="F150" s="2" t="s">
        <v>16</v>
      </c>
      <c r="G150" s="2" t="s">
        <v>17</v>
      </c>
      <c r="H150" s="2" t="s">
        <v>517</v>
      </c>
      <c r="I150" s="4" t="s">
        <v>27</v>
      </c>
    </row>
    <row r="151" spans="1:15" x14ac:dyDescent="0.25">
      <c r="A151" s="43" t="s">
        <v>415</v>
      </c>
      <c r="B151" s="43" t="s">
        <v>20</v>
      </c>
      <c r="C151" s="43">
        <v>20</v>
      </c>
      <c r="D151" s="43">
        <v>69</v>
      </c>
      <c r="E151" s="26">
        <v>1000000</v>
      </c>
      <c r="F151" s="6">
        <v>1000000</v>
      </c>
      <c r="G151" s="6"/>
      <c r="I151" t="s">
        <v>389</v>
      </c>
      <c r="J151" t="s">
        <v>28</v>
      </c>
      <c r="K151" t="s">
        <v>148</v>
      </c>
    </row>
    <row r="152" spans="1:15" x14ac:dyDescent="0.25">
      <c r="A152" s="43" t="s">
        <v>414</v>
      </c>
      <c r="B152" s="43" t="s">
        <v>22</v>
      </c>
      <c r="C152" s="43">
        <v>22</v>
      </c>
      <c r="D152" s="43">
        <v>60</v>
      </c>
      <c r="E152" s="27">
        <v>1000000</v>
      </c>
      <c r="F152" s="10">
        <v>1000000</v>
      </c>
      <c r="G152" s="6"/>
      <c r="J152" t="s">
        <v>30</v>
      </c>
      <c r="K152" t="s">
        <v>147</v>
      </c>
    </row>
    <row r="153" spans="1:15" x14ac:dyDescent="0.25">
      <c r="A153" t="s">
        <v>93</v>
      </c>
      <c r="B153" s="34" t="s">
        <v>26</v>
      </c>
      <c r="C153" s="34">
        <v>34</v>
      </c>
      <c r="D153" s="34">
        <v>84</v>
      </c>
      <c r="E153" s="28">
        <v>6000000</v>
      </c>
      <c r="F153" s="9"/>
      <c r="G153" s="6"/>
      <c r="I153" t="s">
        <v>390</v>
      </c>
      <c r="J153" t="s">
        <v>28</v>
      </c>
    </row>
    <row r="154" spans="1:15" x14ac:dyDescent="0.25">
      <c r="A154" s="43" t="s">
        <v>144</v>
      </c>
      <c r="B154" s="43" t="s">
        <v>34</v>
      </c>
      <c r="C154" s="43">
        <v>24</v>
      </c>
      <c r="D154" s="43">
        <v>69</v>
      </c>
      <c r="E154" s="26">
        <v>1200000</v>
      </c>
      <c r="F154" s="6"/>
      <c r="G154" s="6"/>
      <c r="J154" t="s">
        <v>30</v>
      </c>
      <c r="K154" t="s">
        <v>147</v>
      </c>
    </row>
    <row r="155" spans="1:15" x14ac:dyDescent="0.25">
      <c r="A155" s="52" t="s">
        <v>465</v>
      </c>
      <c r="B155" s="43" t="s">
        <v>19</v>
      </c>
      <c r="C155" s="43">
        <v>24</v>
      </c>
      <c r="D155" s="43">
        <v>68</v>
      </c>
      <c r="E155" s="6">
        <v>3000000</v>
      </c>
      <c r="I155" t="s">
        <v>391</v>
      </c>
      <c r="J155" t="s">
        <v>28</v>
      </c>
      <c r="K155" t="s">
        <v>45</v>
      </c>
    </row>
    <row r="156" spans="1:15" x14ac:dyDescent="0.25">
      <c r="A156" s="43" t="s">
        <v>237</v>
      </c>
      <c r="B156" s="43" t="s">
        <v>24</v>
      </c>
      <c r="C156" s="43">
        <v>24</v>
      </c>
      <c r="D156" s="43">
        <v>73</v>
      </c>
      <c r="E156" s="6">
        <v>3000000</v>
      </c>
      <c r="F156" s="6"/>
      <c r="G156" s="6"/>
      <c r="J156" t="s">
        <v>30</v>
      </c>
      <c r="K156" t="s">
        <v>147</v>
      </c>
      <c r="L156" t="s">
        <v>47</v>
      </c>
    </row>
    <row r="157" spans="1:15" x14ac:dyDescent="0.25">
      <c r="A157" s="43" t="s">
        <v>140</v>
      </c>
      <c r="B157" s="43" t="s">
        <v>21</v>
      </c>
      <c r="C157" s="43">
        <v>25</v>
      </c>
      <c r="D157" s="43">
        <v>74</v>
      </c>
      <c r="E157" s="26">
        <v>3000000</v>
      </c>
      <c r="F157" s="6">
        <v>3000000</v>
      </c>
      <c r="G157" s="6"/>
      <c r="I157" t="s">
        <v>392</v>
      </c>
      <c r="J157" t="s">
        <v>28</v>
      </c>
      <c r="K157" t="s">
        <v>147</v>
      </c>
    </row>
    <row r="158" spans="1:15" x14ac:dyDescent="0.25">
      <c r="A158" s="43" t="s">
        <v>102</v>
      </c>
      <c r="B158" s="43" t="s">
        <v>34</v>
      </c>
      <c r="C158" s="43">
        <v>25</v>
      </c>
      <c r="D158" s="43">
        <v>82</v>
      </c>
      <c r="E158" s="9">
        <v>6000000</v>
      </c>
      <c r="F158" s="9">
        <v>6000000</v>
      </c>
      <c r="G158" s="6"/>
      <c r="J158" t="s">
        <v>30</v>
      </c>
      <c r="K158" t="s">
        <v>147</v>
      </c>
    </row>
    <row r="159" spans="1:15" x14ac:dyDescent="0.25">
      <c r="A159" s="43" t="s">
        <v>241</v>
      </c>
      <c r="B159" s="43" t="s">
        <v>25</v>
      </c>
      <c r="C159" s="43">
        <v>26</v>
      </c>
      <c r="D159" s="43">
        <v>70</v>
      </c>
      <c r="E159" s="6">
        <v>1200000</v>
      </c>
      <c r="F159" s="6"/>
      <c r="G159" s="6"/>
      <c r="I159" t="s">
        <v>393</v>
      </c>
      <c r="J159" t="s">
        <v>28</v>
      </c>
      <c r="K159" t="s">
        <v>147</v>
      </c>
    </row>
    <row r="160" spans="1:15" x14ac:dyDescent="0.25">
      <c r="A160" s="43" t="s">
        <v>139</v>
      </c>
      <c r="B160" s="43" t="s">
        <v>24</v>
      </c>
      <c r="C160" s="43">
        <v>26</v>
      </c>
      <c r="D160" s="43">
        <v>78</v>
      </c>
      <c r="E160" s="28">
        <v>5000000</v>
      </c>
      <c r="F160" s="9">
        <v>5000000</v>
      </c>
      <c r="G160" s="9"/>
      <c r="J160" t="s">
        <v>30</v>
      </c>
      <c r="K160" t="s">
        <v>147</v>
      </c>
    </row>
    <row r="161" spans="1:16" x14ac:dyDescent="0.25">
      <c r="A161" s="43" t="s">
        <v>146</v>
      </c>
      <c r="B161" s="43" t="s">
        <v>22</v>
      </c>
      <c r="C161" s="43">
        <v>27</v>
      </c>
      <c r="D161" s="43">
        <v>61</v>
      </c>
      <c r="E161" s="26">
        <v>1200000</v>
      </c>
      <c r="F161" s="6"/>
      <c r="G161" s="6"/>
    </row>
    <row r="162" spans="1:16" x14ac:dyDescent="0.25">
      <c r="A162" s="43" t="s">
        <v>142</v>
      </c>
      <c r="B162" s="43" t="s">
        <v>21</v>
      </c>
      <c r="C162" s="43">
        <v>28</v>
      </c>
      <c r="D162" s="43">
        <v>73</v>
      </c>
      <c r="E162" s="26">
        <v>3000000</v>
      </c>
      <c r="F162" s="6"/>
      <c r="G162" s="6"/>
    </row>
    <row r="163" spans="1:16" x14ac:dyDescent="0.25">
      <c r="A163" s="43" t="s">
        <v>143</v>
      </c>
      <c r="B163" s="43" t="s">
        <v>24</v>
      </c>
      <c r="C163" s="43">
        <v>29</v>
      </c>
      <c r="D163" s="43">
        <v>71</v>
      </c>
      <c r="E163" s="26">
        <v>3000000</v>
      </c>
      <c r="F163" s="6"/>
      <c r="G163" s="6"/>
    </row>
    <row r="164" spans="1:16" x14ac:dyDescent="0.25">
      <c r="A164" s="43" t="s">
        <v>107</v>
      </c>
      <c r="B164" s="43" t="s">
        <v>24</v>
      </c>
      <c r="C164" s="43">
        <v>32</v>
      </c>
      <c r="D164" s="43">
        <v>65</v>
      </c>
      <c r="E164" s="6">
        <v>1200000</v>
      </c>
      <c r="G164" s="9"/>
    </row>
    <row r="165" spans="1:16" x14ac:dyDescent="0.25">
      <c r="A165" s="43" t="s">
        <v>137</v>
      </c>
      <c r="B165" s="43" t="s">
        <v>23</v>
      </c>
      <c r="C165" s="43">
        <v>32</v>
      </c>
      <c r="D165" s="43">
        <v>84</v>
      </c>
      <c r="E165" s="29">
        <v>8000000</v>
      </c>
      <c r="F165" s="8">
        <v>8000000</v>
      </c>
      <c r="G165" s="8">
        <v>8000000</v>
      </c>
    </row>
    <row r="166" spans="1:16" x14ac:dyDescent="0.25">
      <c r="F166" s="6"/>
      <c r="G166" s="6"/>
    </row>
    <row r="167" spans="1:16" x14ac:dyDescent="0.25">
      <c r="A167" t="s">
        <v>394</v>
      </c>
      <c r="B167" s="53">
        <f>AVERAGE(D151:D164)</f>
        <v>71.214285714285708</v>
      </c>
      <c r="D167" s="37" t="s">
        <v>396</v>
      </c>
      <c r="E167" s="6">
        <f>SUM(E151:E164)</f>
        <v>38800000</v>
      </c>
      <c r="F167" s="6">
        <f>SUM(F151:F166)</f>
        <v>24000000</v>
      </c>
      <c r="G167" s="6">
        <f>SUM(G151:G166)</f>
        <v>8000000</v>
      </c>
      <c r="I167" t="s">
        <v>513</v>
      </c>
      <c r="J167" s="58">
        <v>0.38</v>
      </c>
    </row>
    <row r="168" spans="1:16" x14ac:dyDescent="0.25">
      <c r="A168" t="s">
        <v>395</v>
      </c>
      <c r="B168" s="38">
        <f>AVERAGE(C151:C164)</f>
        <v>26.142857142857142</v>
      </c>
      <c r="D168" s="34" t="s">
        <v>397</v>
      </c>
      <c r="E168" s="26">
        <f>45000000-E167</f>
        <v>6200000</v>
      </c>
      <c r="F168" s="6">
        <f>45000000-F167</f>
        <v>21000000</v>
      </c>
      <c r="G168" s="6">
        <f>45000000-G167</f>
        <v>37000000</v>
      </c>
    </row>
    <row r="170" spans="1:16" ht="14.25" customHeight="1" x14ac:dyDescent="0.25">
      <c r="A170" s="72" t="s">
        <v>173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</row>
    <row r="171" spans="1:16" ht="14.25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</row>
    <row r="172" spans="1:16" ht="24.75" x14ac:dyDescent="0.35">
      <c r="A172" s="1" t="s">
        <v>1</v>
      </c>
      <c r="B172" s="33" t="s">
        <v>14</v>
      </c>
      <c r="C172" s="33" t="s">
        <v>15</v>
      </c>
      <c r="D172" s="33" t="s">
        <v>12</v>
      </c>
      <c r="E172" s="32" t="s">
        <v>13</v>
      </c>
      <c r="F172" s="2" t="s">
        <v>16</v>
      </c>
      <c r="G172" s="2" t="s">
        <v>17</v>
      </c>
      <c r="H172" s="2" t="s">
        <v>517</v>
      </c>
      <c r="I172" s="4" t="s">
        <v>27</v>
      </c>
    </row>
    <row r="173" spans="1:16" x14ac:dyDescent="0.25">
      <c r="A173" t="s">
        <v>421</v>
      </c>
      <c r="B173" s="34" t="s">
        <v>34</v>
      </c>
      <c r="C173" s="34">
        <v>20</v>
      </c>
      <c r="D173" s="34">
        <v>72</v>
      </c>
      <c r="E173" s="27">
        <v>1000000</v>
      </c>
      <c r="F173" s="10">
        <v>1000000</v>
      </c>
      <c r="G173" s="6"/>
      <c r="I173" t="s">
        <v>389</v>
      </c>
      <c r="J173" t="s">
        <v>28</v>
      </c>
      <c r="K173" t="s">
        <v>184</v>
      </c>
    </row>
    <row r="174" spans="1:16" x14ac:dyDescent="0.25">
      <c r="A174" t="s">
        <v>422</v>
      </c>
      <c r="B174" s="34" t="s">
        <v>22</v>
      </c>
      <c r="C174" s="34">
        <v>20</v>
      </c>
      <c r="D174" s="34">
        <v>68</v>
      </c>
      <c r="E174" s="26">
        <v>1000000</v>
      </c>
      <c r="F174" s="6">
        <v>1000000</v>
      </c>
      <c r="G174" s="6"/>
      <c r="J174" t="s">
        <v>30</v>
      </c>
      <c r="K174" t="s">
        <v>184</v>
      </c>
    </row>
    <row r="175" spans="1:16" x14ac:dyDescent="0.25">
      <c r="A175" s="3" t="s">
        <v>455</v>
      </c>
      <c r="B175" s="35" t="s">
        <v>38</v>
      </c>
      <c r="C175" s="35">
        <v>21</v>
      </c>
      <c r="D175" s="35">
        <v>73</v>
      </c>
      <c r="E175" s="27">
        <v>1000000</v>
      </c>
      <c r="F175" s="10">
        <v>1000000</v>
      </c>
      <c r="G175" s="6"/>
      <c r="I175" t="s">
        <v>390</v>
      </c>
      <c r="J175" t="s">
        <v>28</v>
      </c>
      <c r="K175" t="s">
        <v>184</v>
      </c>
    </row>
    <row r="176" spans="1:16" x14ac:dyDescent="0.25">
      <c r="A176" t="s">
        <v>175</v>
      </c>
      <c r="B176" s="34" t="s">
        <v>26</v>
      </c>
      <c r="C176" s="34">
        <v>23</v>
      </c>
      <c r="D176" s="34">
        <v>75</v>
      </c>
      <c r="E176" s="28">
        <v>5000000</v>
      </c>
      <c r="F176" s="9">
        <v>5000000</v>
      </c>
      <c r="G176" s="9"/>
      <c r="J176" t="s">
        <v>30</v>
      </c>
    </row>
    <row r="177" spans="1:15" x14ac:dyDescent="0.25">
      <c r="A177" s="3" t="s">
        <v>264</v>
      </c>
      <c r="B177" s="35" t="s">
        <v>34</v>
      </c>
      <c r="C177" s="34">
        <v>23</v>
      </c>
      <c r="D177" s="35">
        <v>66</v>
      </c>
      <c r="E177" s="26">
        <v>1200000</v>
      </c>
      <c r="F177" s="6"/>
      <c r="G177" s="6"/>
      <c r="I177" t="s">
        <v>391</v>
      </c>
      <c r="J177" t="s">
        <v>28</v>
      </c>
      <c r="K177" t="s">
        <v>184</v>
      </c>
      <c r="L177" t="s">
        <v>460</v>
      </c>
    </row>
    <row r="178" spans="1:15" x14ac:dyDescent="0.25">
      <c r="A178" t="s">
        <v>174</v>
      </c>
      <c r="B178" s="34" t="s">
        <v>24</v>
      </c>
      <c r="C178" s="34">
        <v>24</v>
      </c>
      <c r="D178" s="34">
        <v>82</v>
      </c>
      <c r="E178" s="29">
        <v>6000000</v>
      </c>
      <c r="F178" s="8">
        <v>6000000</v>
      </c>
      <c r="G178" s="8">
        <v>6000000</v>
      </c>
      <c r="J178" t="s">
        <v>30</v>
      </c>
    </row>
    <row r="179" spans="1:15" x14ac:dyDescent="0.25">
      <c r="A179" s="3" t="s">
        <v>118</v>
      </c>
      <c r="B179" s="35" t="s">
        <v>52</v>
      </c>
      <c r="C179" s="34">
        <v>24</v>
      </c>
      <c r="D179" s="35">
        <v>72</v>
      </c>
      <c r="E179" s="26">
        <v>3000000</v>
      </c>
      <c r="F179" s="6"/>
      <c r="G179" s="6"/>
      <c r="I179" t="s">
        <v>392</v>
      </c>
      <c r="J179" t="s">
        <v>28</v>
      </c>
      <c r="K179" t="s">
        <v>184</v>
      </c>
    </row>
    <row r="180" spans="1:15" x14ac:dyDescent="0.25">
      <c r="A180" t="s">
        <v>183</v>
      </c>
      <c r="B180" s="34" t="s">
        <v>22</v>
      </c>
      <c r="C180" s="34">
        <v>28</v>
      </c>
      <c r="D180" s="34">
        <v>63</v>
      </c>
      <c r="E180" s="26">
        <v>1200000</v>
      </c>
      <c r="F180" s="6"/>
      <c r="G180" s="6"/>
      <c r="J180" t="s">
        <v>30</v>
      </c>
      <c r="K180" t="s">
        <v>184</v>
      </c>
    </row>
    <row r="181" spans="1:15" x14ac:dyDescent="0.25">
      <c r="A181" s="22" t="s">
        <v>467</v>
      </c>
      <c r="B181" s="34" t="s">
        <v>26</v>
      </c>
      <c r="C181" s="34">
        <v>28</v>
      </c>
      <c r="D181" s="34">
        <v>60</v>
      </c>
      <c r="E181" s="6">
        <v>1800000</v>
      </c>
      <c r="F181" s="21">
        <v>1800000</v>
      </c>
      <c r="G181" s="21">
        <v>1800000</v>
      </c>
      <c r="I181" t="s">
        <v>393</v>
      </c>
      <c r="J181" t="s">
        <v>28</v>
      </c>
      <c r="K181" t="s">
        <v>184</v>
      </c>
    </row>
    <row r="182" spans="1:15" x14ac:dyDescent="0.25">
      <c r="A182" t="s">
        <v>180</v>
      </c>
      <c r="B182" s="34" t="s">
        <v>24</v>
      </c>
      <c r="C182" s="34">
        <v>29</v>
      </c>
      <c r="D182" s="34">
        <v>70</v>
      </c>
      <c r="E182" s="26">
        <v>3000000</v>
      </c>
      <c r="F182" s="6"/>
      <c r="G182" s="6"/>
      <c r="J182" t="s">
        <v>30</v>
      </c>
      <c r="K182" t="s">
        <v>184</v>
      </c>
    </row>
    <row r="183" spans="1:15" x14ac:dyDescent="0.25">
      <c r="A183" s="22" t="s">
        <v>466</v>
      </c>
      <c r="B183" s="34" t="s">
        <v>34</v>
      </c>
      <c r="C183" s="34">
        <v>29</v>
      </c>
      <c r="D183" s="34">
        <v>69</v>
      </c>
      <c r="E183" s="6">
        <v>1800000</v>
      </c>
      <c r="F183" s="21">
        <v>1800000</v>
      </c>
      <c r="G183" s="21">
        <v>1800000</v>
      </c>
    </row>
    <row r="184" spans="1:15" x14ac:dyDescent="0.25">
      <c r="A184" t="s">
        <v>176</v>
      </c>
      <c r="B184" s="34" t="s">
        <v>23</v>
      </c>
      <c r="C184" s="34">
        <v>30</v>
      </c>
      <c r="D184" s="34">
        <v>74</v>
      </c>
      <c r="E184" s="28">
        <v>5000000</v>
      </c>
      <c r="F184" s="9">
        <v>5000000</v>
      </c>
      <c r="G184" s="9"/>
    </row>
    <row r="185" spans="1:15" x14ac:dyDescent="0.25">
      <c r="A185" t="s">
        <v>377</v>
      </c>
      <c r="B185" s="34" t="s">
        <v>21</v>
      </c>
      <c r="C185" s="34">
        <v>31</v>
      </c>
      <c r="D185" s="34">
        <v>76</v>
      </c>
      <c r="E185" s="28">
        <v>5000000</v>
      </c>
      <c r="F185" s="9">
        <v>5000000</v>
      </c>
      <c r="G185" s="6"/>
    </row>
    <row r="186" spans="1:15" x14ac:dyDescent="0.25">
      <c r="A186" s="22" t="s">
        <v>468</v>
      </c>
      <c r="B186" s="34" t="s">
        <v>18</v>
      </c>
      <c r="C186" s="34">
        <v>31</v>
      </c>
      <c r="D186" s="34">
        <v>62</v>
      </c>
      <c r="E186" s="6">
        <v>1800000</v>
      </c>
      <c r="F186" s="21">
        <v>1800000</v>
      </c>
      <c r="G186" s="21">
        <v>1800000</v>
      </c>
    </row>
    <row r="187" spans="1:15" x14ac:dyDescent="0.25">
      <c r="A187" s="3" t="s">
        <v>117</v>
      </c>
      <c r="B187" s="35" t="s">
        <v>24</v>
      </c>
      <c r="C187" s="34">
        <v>32</v>
      </c>
      <c r="D187" s="35">
        <v>75</v>
      </c>
      <c r="E187" s="26">
        <v>5000000</v>
      </c>
      <c r="F187" s="6"/>
      <c r="G187" s="6"/>
    </row>
    <row r="188" spans="1:15" x14ac:dyDescent="0.25">
      <c r="A188" s="22"/>
      <c r="F188" s="21"/>
      <c r="G188" s="21"/>
    </row>
    <row r="189" spans="1:15" x14ac:dyDescent="0.25">
      <c r="A189" t="s">
        <v>394</v>
      </c>
      <c r="B189" s="36">
        <f>AVERAGE(D173:D184)</f>
        <v>70.333333333333329</v>
      </c>
      <c r="D189" s="37" t="s">
        <v>396</v>
      </c>
      <c r="E189" s="26">
        <f>SUM(E173:E187)</f>
        <v>42800000</v>
      </c>
      <c r="F189" s="6">
        <f>SUM(F173:F187)</f>
        <v>29400000</v>
      </c>
      <c r="G189" s="6">
        <f>SUM(G173:G187)</f>
        <v>11400000</v>
      </c>
      <c r="I189" t="s">
        <v>513</v>
      </c>
      <c r="J189" s="58">
        <v>0.41</v>
      </c>
    </row>
    <row r="190" spans="1:15" x14ac:dyDescent="0.25">
      <c r="A190" t="s">
        <v>395</v>
      </c>
      <c r="B190" s="38">
        <f>AVERAGE(C173:C184)</f>
        <v>24.916666666666668</v>
      </c>
      <c r="D190" s="34" t="s">
        <v>397</v>
      </c>
      <c r="E190" s="26">
        <f>45000000-E189</f>
        <v>2200000</v>
      </c>
      <c r="F190" s="6">
        <f>45000000-F189</f>
        <v>15600000</v>
      </c>
      <c r="G190" s="6">
        <f>45000000-G189</f>
        <v>33600000</v>
      </c>
    </row>
    <row r="192" spans="1:15" ht="14.25" customHeight="1" x14ac:dyDescent="0.25">
      <c r="A192" s="63" t="s">
        <v>196</v>
      </c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</row>
    <row r="193" spans="1:15" ht="14.25" customHeight="1" x14ac:dyDescent="0.2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</row>
    <row r="194" spans="1:15" ht="24.75" x14ac:dyDescent="0.35">
      <c r="A194" s="1" t="s">
        <v>1</v>
      </c>
      <c r="B194" s="33" t="s">
        <v>14</v>
      </c>
      <c r="C194" s="33" t="s">
        <v>15</v>
      </c>
      <c r="D194" s="33" t="s">
        <v>12</v>
      </c>
      <c r="E194" s="32" t="s">
        <v>13</v>
      </c>
      <c r="F194" s="2" t="s">
        <v>16</v>
      </c>
      <c r="G194" s="2" t="s">
        <v>17</v>
      </c>
      <c r="H194" s="2" t="s">
        <v>517</v>
      </c>
      <c r="I194" s="4" t="s">
        <v>27</v>
      </c>
    </row>
    <row r="195" spans="1:15" x14ac:dyDescent="0.25">
      <c r="A195" s="3" t="s">
        <v>429</v>
      </c>
      <c r="B195" s="35" t="s">
        <v>18</v>
      </c>
      <c r="C195" s="35">
        <v>19</v>
      </c>
      <c r="D195" s="35">
        <v>70</v>
      </c>
      <c r="E195" s="27">
        <v>1000000</v>
      </c>
      <c r="F195" s="10">
        <v>1000000</v>
      </c>
      <c r="G195" s="6"/>
      <c r="I195" t="s">
        <v>389</v>
      </c>
      <c r="J195" t="s">
        <v>28</v>
      </c>
      <c r="K195" t="s">
        <v>99</v>
      </c>
    </row>
    <row r="196" spans="1:15" x14ac:dyDescent="0.25">
      <c r="A196" s="3" t="s">
        <v>206</v>
      </c>
      <c r="B196" s="35" t="s">
        <v>21</v>
      </c>
      <c r="C196" s="34">
        <v>22</v>
      </c>
      <c r="D196" s="35">
        <v>68</v>
      </c>
      <c r="E196" s="26">
        <v>1200000</v>
      </c>
      <c r="F196" s="6"/>
      <c r="G196" s="6"/>
      <c r="J196" t="s">
        <v>30</v>
      </c>
      <c r="K196" t="s">
        <v>99</v>
      </c>
    </row>
    <row r="197" spans="1:15" x14ac:dyDescent="0.25">
      <c r="A197" s="3" t="s">
        <v>451</v>
      </c>
      <c r="B197" s="35" t="s">
        <v>20</v>
      </c>
      <c r="C197" s="35">
        <v>23</v>
      </c>
      <c r="D197" s="35">
        <v>70</v>
      </c>
      <c r="E197" s="26">
        <v>1000000</v>
      </c>
      <c r="F197" s="6">
        <v>1000000</v>
      </c>
      <c r="G197" s="6"/>
      <c r="I197" t="s">
        <v>390</v>
      </c>
      <c r="J197" t="s">
        <v>28</v>
      </c>
      <c r="K197" t="s">
        <v>46</v>
      </c>
    </row>
    <row r="198" spans="1:15" x14ac:dyDescent="0.25">
      <c r="A198" s="3" t="s">
        <v>349</v>
      </c>
      <c r="B198" s="35" t="s">
        <v>38</v>
      </c>
      <c r="C198" s="34">
        <v>25</v>
      </c>
      <c r="D198" s="35">
        <v>61</v>
      </c>
      <c r="E198" s="26">
        <v>1200000</v>
      </c>
      <c r="F198" s="6"/>
      <c r="G198" s="6"/>
      <c r="J198" t="s">
        <v>30</v>
      </c>
    </row>
    <row r="199" spans="1:15" x14ac:dyDescent="0.25">
      <c r="A199" s="3" t="s">
        <v>197</v>
      </c>
      <c r="B199" s="35" t="s">
        <v>22</v>
      </c>
      <c r="C199" s="34">
        <v>25</v>
      </c>
      <c r="D199" s="35">
        <v>95</v>
      </c>
      <c r="E199" s="29">
        <v>12000000</v>
      </c>
      <c r="F199" s="8">
        <v>12000000</v>
      </c>
      <c r="G199" s="8">
        <v>12000000</v>
      </c>
      <c r="I199" t="s">
        <v>391</v>
      </c>
      <c r="J199" t="s">
        <v>28</v>
      </c>
      <c r="K199" t="s">
        <v>46</v>
      </c>
    </row>
    <row r="200" spans="1:15" x14ac:dyDescent="0.25">
      <c r="A200" s="22" t="s">
        <v>469</v>
      </c>
      <c r="B200" s="34" t="s">
        <v>52</v>
      </c>
      <c r="C200" s="34">
        <v>27</v>
      </c>
      <c r="D200" s="34">
        <v>58</v>
      </c>
      <c r="E200" s="6">
        <v>1200000</v>
      </c>
      <c r="G200" s="6"/>
      <c r="J200" t="s">
        <v>30</v>
      </c>
      <c r="K200" t="s">
        <v>46</v>
      </c>
    </row>
    <row r="201" spans="1:15" x14ac:dyDescent="0.25">
      <c r="A201" s="3" t="s">
        <v>68</v>
      </c>
      <c r="B201" s="45" t="s">
        <v>23</v>
      </c>
      <c r="C201" s="45">
        <v>34</v>
      </c>
      <c r="D201" s="45">
        <v>75</v>
      </c>
      <c r="E201" s="9">
        <v>5000000</v>
      </c>
      <c r="F201" s="6"/>
      <c r="G201" s="6"/>
      <c r="I201" t="s">
        <v>392</v>
      </c>
      <c r="J201" t="s">
        <v>28</v>
      </c>
      <c r="K201" t="s">
        <v>46</v>
      </c>
    </row>
    <row r="202" spans="1:15" x14ac:dyDescent="0.25">
      <c r="A202" s="3" t="s">
        <v>203</v>
      </c>
      <c r="B202" s="35" t="s">
        <v>18</v>
      </c>
      <c r="C202" s="34">
        <v>28</v>
      </c>
      <c r="D202" s="35">
        <v>73</v>
      </c>
      <c r="E202" s="26">
        <v>3000000</v>
      </c>
      <c r="F202" s="6"/>
      <c r="G202" s="6"/>
      <c r="J202" t="s">
        <v>30</v>
      </c>
      <c r="K202" t="s">
        <v>46</v>
      </c>
    </row>
    <row r="203" spans="1:15" x14ac:dyDescent="0.25">
      <c r="A203" s="3" t="s">
        <v>200</v>
      </c>
      <c r="B203" s="35" t="s">
        <v>24</v>
      </c>
      <c r="C203" s="34">
        <v>28</v>
      </c>
      <c r="D203" s="35">
        <v>81</v>
      </c>
      <c r="E203" s="26">
        <v>5000000</v>
      </c>
      <c r="F203" s="6">
        <v>5000000</v>
      </c>
      <c r="G203" s="6"/>
      <c r="I203" t="s">
        <v>393</v>
      </c>
      <c r="J203" t="s">
        <v>28</v>
      </c>
      <c r="K203" t="s">
        <v>46</v>
      </c>
    </row>
    <row r="204" spans="1:15" x14ac:dyDescent="0.25">
      <c r="A204" s="3" t="s">
        <v>347</v>
      </c>
      <c r="B204" s="35" t="s">
        <v>348</v>
      </c>
      <c r="C204" s="35">
        <v>29</v>
      </c>
      <c r="D204" s="35">
        <v>68</v>
      </c>
      <c r="E204" s="26">
        <v>1200000</v>
      </c>
      <c r="F204" s="6"/>
      <c r="G204" s="6"/>
      <c r="J204" t="s">
        <v>30</v>
      </c>
      <c r="K204" t="s">
        <v>46</v>
      </c>
    </row>
    <row r="205" spans="1:15" x14ac:dyDescent="0.25">
      <c r="A205" s="3" t="s">
        <v>198</v>
      </c>
      <c r="B205" s="35" t="s">
        <v>18</v>
      </c>
      <c r="C205" s="34">
        <v>29</v>
      </c>
      <c r="D205" s="35">
        <v>85</v>
      </c>
      <c r="E205" s="28">
        <v>6000000</v>
      </c>
      <c r="F205" s="9">
        <v>6000000</v>
      </c>
      <c r="G205" s="9"/>
    </row>
    <row r="206" spans="1:15" x14ac:dyDescent="0.25">
      <c r="A206" s="3" t="s">
        <v>199</v>
      </c>
      <c r="B206" s="35" t="s">
        <v>18</v>
      </c>
      <c r="C206" s="34">
        <v>31</v>
      </c>
      <c r="D206" s="35">
        <v>81</v>
      </c>
      <c r="E206" s="28">
        <v>6000000</v>
      </c>
      <c r="F206" s="9">
        <v>6000000</v>
      </c>
      <c r="G206" s="9"/>
    </row>
    <row r="207" spans="1:15" x14ac:dyDescent="0.25">
      <c r="A207" t="s">
        <v>252</v>
      </c>
      <c r="B207" s="43" t="s">
        <v>18</v>
      </c>
      <c r="C207" s="43">
        <v>31</v>
      </c>
      <c r="D207" s="43">
        <v>67</v>
      </c>
      <c r="E207" s="6">
        <v>1200000</v>
      </c>
      <c r="F207" s="6"/>
      <c r="G207" s="6"/>
      <c r="H207" s="6"/>
    </row>
    <row r="208" spans="1:15" x14ac:dyDescent="0.25">
      <c r="E208" s="26"/>
      <c r="F208" s="6"/>
      <c r="G208" s="6"/>
    </row>
    <row r="209" spans="1:15" x14ac:dyDescent="0.25">
      <c r="A209" t="s">
        <v>424</v>
      </c>
      <c r="B209" s="40">
        <v>1000000</v>
      </c>
      <c r="E209" s="26"/>
      <c r="F209" s="6"/>
      <c r="G209" s="6"/>
    </row>
    <row r="210" spans="1:15" x14ac:dyDescent="0.25">
      <c r="A210" t="s">
        <v>394</v>
      </c>
      <c r="B210" s="36">
        <f>AVERAGE(D195:D209)</f>
        <v>73.230769230769226</v>
      </c>
      <c r="D210" s="37" t="s">
        <v>396</v>
      </c>
      <c r="E210" s="26">
        <f>SUM(E195:E209)</f>
        <v>45000000</v>
      </c>
      <c r="F210" s="6">
        <f>SUM(F195:F209)</f>
        <v>31000000</v>
      </c>
      <c r="G210" s="6">
        <f>SUM(G195:G209)</f>
        <v>12000000</v>
      </c>
      <c r="I210" t="s">
        <v>513</v>
      </c>
      <c r="J210" s="58">
        <v>0.51</v>
      </c>
    </row>
    <row r="211" spans="1:15" x14ac:dyDescent="0.25">
      <c r="A211" t="s">
        <v>395</v>
      </c>
      <c r="B211" s="38">
        <f>AVERAGE(C195:C209)</f>
        <v>27</v>
      </c>
      <c r="D211" s="34" t="s">
        <v>397</v>
      </c>
      <c r="E211" s="26">
        <f>45000000-E210+B209</f>
        <v>1000000</v>
      </c>
      <c r="F211" s="6">
        <f>45000000-F210+B209</f>
        <v>15000000</v>
      </c>
      <c r="G211" s="6">
        <f>45000000-G210+B209</f>
        <v>34000000</v>
      </c>
    </row>
    <row r="213" spans="1:15" ht="14.25" customHeight="1" x14ac:dyDescent="0.25">
      <c r="A213" s="59" t="s">
        <v>219</v>
      </c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</row>
    <row r="214" spans="1:15" ht="14.25" customHeight="1" x14ac:dyDescent="0.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</row>
    <row r="215" spans="1:15" ht="24.75" x14ac:dyDescent="0.35">
      <c r="A215" s="1" t="s">
        <v>1</v>
      </c>
      <c r="B215" s="33" t="s">
        <v>14</v>
      </c>
      <c r="C215" s="33" t="s">
        <v>15</v>
      </c>
      <c r="D215" s="33" t="s">
        <v>12</v>
      </c>
      <c r="E215" s="32" t="s">
        <v>13</v>
      </c>
      <c r="F215" s="2" t="s">
        <v>16</v>
      </c>
      <c r="G215" s="2" t="s">
        <v>17</v>
      </c>
      <c r="H215" s="2" t="s">
        <v>517</v>
      </c>
      <c r="I215" s="4" t="s">
        <v>27</v>
      </c>
    </row>
    <row r="216" spans="1:15" x14ac:dyDescent="0.25">
      <c r="A216" t="s">
        <v>431</v>
      </c>
      <c r="B216" s="34" t="s">
        <v>26</v>
      </c>
      <c r="C216" s="34">
        <v>19</v>
      </c>
      <c r="D216" s="34">
        <v>73</v>
      </c>
      <c r="E216" s="26">
        <v>1000000</v>
      </c>
      <c r="F216" s="6">
        <v>1000000</v>
      </c>
      <c r="G216" s="6"/>
      <c r="I216" t="s">
        <v>389</v>
      </c>
      <c r="J216" t="s">
        <v>28</v>
      </c>
      <c r="K216" t="s">
        <v>230</v>
      </c>
    </row>
    <row r="217" spans="1:15" x14ac:dyDescent="0.25">
      <c r="A217" t="s">
        <v>430</v>
      </c>
      <c r="B217" s="34" t="s">
        <v>24</v>
      </c>
      <c r="C217" s="34">
        <v>20</v>
      </c>
      <c r="D217" s="34">
        <v>69</v>
      </c>
      <c r="E217" s="27">
        <v>1000000</v>
      </c>
      <c r="F217" s="10">
        <v>1000000</v>
      </c>
      <c r="G217" s="6"/>
      <c r="J217" t="s">
        <v>30</v>
      </c>
      <c r="K217" t="s">
        <v>230</v>
      </c>
      <c r="L217" t="s">
        <v>29</v>
      </c>
      <c r="M217" t="s">
        <v>519</v>
      </c>
    </row>
    <row r="218" spans="1:15" x14ac:dyDescent="0.25">
      <c r="A218" t="s">
        <v>221</v>
      </c>
      <c r="B218" s="34" t="s">
        <v>22</v>
      </c>
      <c r="C218" s="34">
        <v>22</v>
      </c>
      <c r="D218" s="34">
        <v>83</v>
      </c>
      <c r="E218" s="29">
        <v>6000000</v>
      </c>
      <c r="F218" s="8">
        <v>6000000</v>
      </c>
      <c r="G218" s="8">
        <v>6000000</v>
      </c>
      <c r="I218" t="s">
        <v>390</v>
      </c>
      <c r="J218" t="s">
        <v>28</v>
      </c>
      <c r="K218" t="s">
        <v>230</v>
      </c>
    </row>
    <row r="219" spans="1:15" x14ac:dyDescent="0.25">
      <c r="A219" t="s">
        <v>191</v>
      </c>
      <c r="B219" s="34" t="s">
        <v>19</v>
      </c>
      <c r="C219" s="34">
        <v>26</v>
      </c>
      <c r="D219" s="34">
        <v>75</v>
      </c>
      <c r="E219" s="26">
        <v>5000000</v>
      </c>
      <c r="F219" s="6"/>
      <c r="G219" s="6"/>
      <c r="J219" t="s">
        <v>30</v>
      </c>
      <c r="K219" t="s">
        <v>230</v>
      </c>
    </row>
    <row r="220" spans="1:15" x14ac:dyDescent="0.25">
      <c r="A220" t="s">
        <v>224</v>
      </c>
      <c r="B220" s="34" t="s">
        <v>18</v>
      </c>
      <c r="C220" s="34">
        <v>23</v>
      </c>
      <c r="D220" s="34">
        <v>71</v>
      </c>
      <c r="E220" s="26">
        <v>3000000</v>
      </c>
      <c r="F220" s="6"/>
      <c r="G220" s="6"/>
      <c r="I220" t="s">
        <v>391</v>
      </c>
      <c r="J220" t="s">
        <v>28</v>
      </c>
      <c r="K220" t="s">
        <v>230</v>
      </c>
    </row>
    <row r="221" spans="1:15" x14ac:dyDescent="0.25">
      <c r="A221" s="22" t="s">
        <v>470</v>
      </c>
      <c r="B221" s="34" t="s">
        <v>25</v>
      </c>
      <c r="C221" s="34">
        <v>24</v>
      </c>
      <c r="D221" s="34">
        <v>68</v>
      </c>
      <c r="E221" s="6">
        <v>2500000</v>
      </c>
      <c r="F221" s="21">
        <v>2500000</v>
      </c>
      <c r="G221" s="21">
        <v>2500000</v>
      </c>
      <c r="J221" t="s">
        <v>30</v>
      </c>
      <c r="K221" t="s">
        <v>230</v>
      </c>
    </row>
    <row r="222" spans="1:15" x14ac:dyDescent="0.25">
      <c r="A222" t="s">
        <v>228</v>
      </c>
      <c r="B222" s="34" t="s">
        <v>40</v>
      </c>
      <c r="C222" s="34">
        <v>25</v>
      </c>
      <c r="D222" s="34">
        <v>66</v>
      </c>
      <c r="E222" s="26">
        <v>1200000</v>
      </c>
      <c r="F222" s="6"/>
      <c r="G222" s="6"/>
      <c r="I222" t="s">
        <v>392</v>
      </c>
      <c r="J222" t="s">
        <v>28</v>
      </c>
      <c r="K222" t="s">
        <v>230</v>
      </c>
    </row>
    <row r="223" spans="1:15" x14ac:dyDescent="0.25">
      <c r="A223" t="s">
        <v>225</v>
      </c>
      <c r="B223" s="34" t="s">
        <v>25</v>
      </c>
      <c r="C223" s="34">
        <v>26</v>
      </c>
      <c r="D223" s="34">
        <v>72</v>
      </c>
      <c r="E223" s="26">
        <v>3000000</v>
      </c>
      <c r="F223" s="6">
        <v>3000000</v>
      </c>
      <c r="G223" s="6"/>
      <c r="J223" t="s">
        <v>30</v>
      </c>
      <c r="K223" t="s">
        <v>230</v>
      </c>
    </row>
    <row r="224" spans="1:15" x14ac:dyDescent="0.25">
      <c r="A224" t="s">
        <v>220</v>
      </c>
      <c r="B224" s="34" t="s">
        <v>24</v>
      </c>
      <c r="C224" s="34">
        <v>27</v>
      </c>
      <c r="D224" s="34">
        <v>82</v>
      </c>
      <c r="E224" s="28">
        <v>6000000</v>
      </c>
      <c r="F224" s="9">
        <v>6000000</v>
      </c>
      <c r="G224" s="9"/>
      <c r="I224" t="s">
        <v>393</v>
      </c>
      <c r="J224" t="s">
        <v>28</v>
      </c>
      <c r="K224" t="s">
        <v>230</v>
      </c>
    </row>
    <row r="225" spans="1:15" x14ac:dyDescent="0.25">
      <c r="A225" t="s">
        <v>223</v>
      </c>
      <c r="B225" s="34" t="s">
        <v>20</v>
      </c>
      <c r="C225" s="34">
        <v>30</v>
      </c>
      <c r="D225" s="34">
        <v>72</v>
      </c>
      <c r="E225" s="26">
        <v>3000000</v>
      </c>
      <c r="F225" s="6"/>
      <c r="G225" s="6"/>
      <c r="J225" t="s">
        <v>30</v>
      </c>
      <c r="K225" t="s">
        <v>230</v>
      </c>
    </row>
    <row r="226" spans="1:15" x14ac:dyDescent="0.25">
      <c r="A226" t="s">
        <v>227</v>
      </c>
      <c r="B226" s="34" t="s">
        <v>52</v>
      </c>
      <c r="C226" s="34">
        <v>30</v>
      </c>
      <c r="D226" s="34">
        <v>69</v>
      </c>
      <c r="E226" s="26">
        <v>1200000</v>
      </c>
      <c r="F226" s="6"/>
      <c r="G226" s="6"/>
    </row>
    <row r="227" spans="1:15" x14ac:dyDescent="0.25">
      <c r="A227" t="s">
        <v>5</v>
      </c>
      <c r="B227" s="34" t="s">
        <v>21</v>
      </c>
      <c r="C227" s="34">
        <v>31</v>
      </c>
      <c r="D227" s="34">
        <v>73</v>
      </c>
      <c r="E227" s="26">
        <v>3000000</v>
      </c>
      <c r="F227" s="6">
        <v>3000000</v>
      </c>
      <c r="G227" s="6"/>
    </row>
    <row r="228" spans="1:15" x14ac:dyDescent="0.25">
      <c r="A228" t="s">
        <v>229</v>
      </c>
      <c r="B228" s="34" t="s">
        <v>34</v>
      </c>
      <c r="C228" s="34">
        <v>31</v>
      </c>
      <c r="D228" s="34">
        <v>60</v>
      </c>
      <c r="E228" s="26">
        <v>1200000</v>
      </c>
      <c r="F228" s="6"/>
      <c r="G228" s="6"/>
    </row>
    <row r="229" spans="1:15" x14ac:dyDescent="0.25">
      <c r="E229" s="26"/>
      <c r="F229" s="6"/>
      <c r="G229" s="6"/>
    </row>
    <row r="230" spans="1:15" x14ac:dyDescent="0.25">
      <c r="A230" s="3"/>
      <c r="B230" s="35"/>
      <c r="C230" s="35"/>
      <c r="E230" s="26"/>
      <c r="F230" s="6"/>
      <c r="G230" s="6"/>
    </row>
    <row r="231" spans="1:15" x14ac:dyDescent="0.25">
      <c r="A231" t="s">
        <v>394</v>
      </c>
      <c r="B231" s="36">
        <f>AVERAGE(D216:D230)</f>
        <v>71.769230769230774</v>
      </c>
      <c r="D231" s="37" t="s">
        <v>396</v>
      </c>
      <c r="E231" s="26">
        <f>SUM(E216:E230)</f>
        <v>37100000</v>
      </c>
      <c r="F231" s="6">
        <f>SUM(F216:F230)</f>
        <v>22500000</v>
      </c>
      <c r="G231" s="6">
        <f>SUM(G216:G230)</f>
        <v>8500000</v>
      </c>
      <c r="I231" t="s">
        <v>513</v>
      </c>
      <c r="J231" s="58">
        <v>0.39</v>
      </c>
    </row>
    <row r="232" spans="1:15" x14ac:dyDescent="0.25">
      <c r="A232" t="s">
        <v>395</v>
      </c>
      <c r="B232" s="38">
        <f>AVERAGE(C216:C230)</f>
        <v>25.692307692307693</v>
      </c>
      <c r="D232" s="34" t="s">
        <v>397</v>
      </c>
      <c r="E232" s="26">
        <f>45000000-E231</f>
        <v>7900000</v>
      </c>
      <c r="F232" s="6">
        <f>45000000-F231</f>
        <v>22500000</v>
      </c>
      <c r="G232" s="6">
        <f>45000000-G231</f>
        <v>36500000</v>
      </c>
    </row>
    <row r="234" spans="1:15" ht="14.25" customHeight="1" x14ac:dyDescent="0.25">
      <c r="A234" s="60" t="s">
        <v>244</v>
      </c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</row>
    <row r="235" spans="1:15" ht="14.25" customHeight="1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</row>
    <row r="236" spans="1:15" ht="24.75" x14ac:dyDescent="0.35">
      <c r="A236" s="1" t="s">
        <v>1</v>
      </c>
      <c r="B236" s="33" t="s">
        <v>14</v>
      </c>
      <c r="C236" s="33" t="s">
        <v>15</v>
      </c>
      <c r="D236" s="33" t="s">
        <v>12</v>
      </c>
      <c r="E236" s="32" t="s">
        <v>13</v>
      </c>
      <c r="F236" s="2" t="s">
        <v>16</v>
      </c>
      <c r="G236" s="2" t="s">
        <v>17</v>
      </c>
      <c r="H236" s="2" t="s">
        <v>517</v>
      </c>
      <c r="I236" s="4" t="s">
        <v>27</v>
      </c>
    </row>
    <row r="237" spans="1:15" x14ac:dyDescent="0.25">
      <c r="A237" t="s">
        <v>435</v>
      </c>
      <c r="B237" s="34" t="s">
        <v>23</v>
      </c>
      <c r="C237" s="34">
        <v>19</v>
      </c>
      <c r="D237" s="34">
        <v>75</v>
      </c>
      <c r="E237" s="27">
        <v>1000000</v>
      </c>
      <c r="F237" s="10">
        <v>1000000</v>
      </c>
      <c r="I237" t="s">
        <v>389</v>
      </c>
      <c r="J237" t="s">
        <v>28</v>
      </c>
      <c r="K237" t="s">
        <v>255</v>
      </c>
    </row>
    <row r="238" spans="1:15" x14ac:dyDescent="0.25">
      <c r="A238" t="s">
        <v>436</v>
      </c>
      <c r="B238" s="34" t="s">
        <v>52</v>
      </c>
      <c r="C238" s="34">
        <v>22</v>
      </c>
      <c r="D238" s="34">
        <v>70</v>
      </c>
      <c r="E238" s="26">
        <v>1000000</v>
      </c>
      <c r="F238" s="6">
        <v>1000000</v>
      </c>
      <c r="G238" s="6"/>
      <c r="J238" t="s">
        <v>30</v>
      </c>
    </row>
    <row r="239" spans="1:15" x14ac:dyDescent="0.25">
      <c r="A239" t="s">
        <v>246</v>
      </c>
      <c r="B239" s="34" t="s">
        <v>22</v>
      </c>
      <c r="C239" s="34">
        <v>24</v>
      </c>
      <c r="D239" s="34">
        <v>78</v>
      </c>
      <c r="E239" s="28">
        <v>5000000</v>
      </c>
      <c r="F239" s="9">
        <v>5000000</v>
      </c>
      <c r="G239" s="9"/>
      <c r="I239" t="s">
        <v>390</v>
      </c>
      <c r="J239" t="s">
        <v>28</v>
      </c>
      <c r="K239" t="s">
        <v>45</v>
      </c>
    </row>
    <row r="240" spans="1:15" x14ac:dyDescent="0.25">
      <c r="A240" t="s">
        <v>254</v>
      </c>
      <c r="B240" s="34" t="s">
        <v>24</v>
      </c>
      <c r="C240" s="34">
        <v>25</v>
      </c>
      <c r="D240" s="34">
        <v>62</v>
      </c>
      <c r="E240" s="26">
        <v>1200000</v>
      </c>
      <c r="F240" s="6"/>
      <c r="G240" s="6"/>
      <c r="J240" t="s">
        <v>30</v>
      </c>
      <c r="K240" t="s">
        <v>255</v>
      </c>
      <c r="L240" t="s">
        <v>99</v>
      </c>
    </row>
    <row r="241" spans="1:11" x14ac:dyDescent="0.25">
      <c r="A241" t="s">
        <v>250</v>
      </c>
      <c r="B241" s="34" t="s">
        <v>40</v>
      </c>
      <c r="C241" s="34">
        <v>26</v>
      </c>
      <c r="D241" s="34">
        <v>70</v>
      </c>
      <c r="E241" s="26">
        <v>1200000</v>
      </c>
      <c r="F241" s="6"/>
      <c r="G241" s="6"/>
      <c r="I241" t="s">
        <v>391</v>
      </c>
      <c r="J241" t="s">
        <v>28</v>
      </c>
      <c r="K241" t="s">
        <v>516</v>
      </c>
    </row>
    <row r="242" spans="1:11" x14ac:dyDescent="0.25">
      <c r="A242" t="s">
        <v>251</v>
      </c>
      <c r="B242" s="34" t="s">
        <v>26</v>
      </c>
      <c r="C242" s="34">
        <v>26</v>
      </c>
      <c r="D242" s="34">
        <v>68</v>
      </c>
      <c r="E242" s="26">
        <v>1200000</v>
      </c>
      <c r="F242" s="6"/>
      <c r="G242" s="6"/>
      <c r="J242" t="s">
        <v>30</v>
      </c>
      <c r="K242" t="s">
        <v>255</v>
      </c>
    </row>
    <row r="243" spans="1:11" x14ac:dyDescent="0.25">
      <c r="A243" t="s">
        <v>248</v>
      </c>
      <c r="B243" s="34" t="s">
        <v>24</v>
      </c>
      <c r="C243" s="34">
        <v>27</v>
      </c>
      <c r="D243" s="34">
        <v>74</v>
      </c>
      <c r="E243" s="28">
        <v>3000000</v>
      </c>
      <c r="F243" s="9">
        <v>3000000</v>
      </c>
      <c r="G243" s="6"/>
      <c r="I243" t="s">
        <v>392</v>
      </c>
      <c r="J243" t="s">
        <v>28</v>
      </c>
      <c r="K243" t="s">
        <v>255</v>
      </c>
    </row>
    <row r="244" spans="1:11" x14ac:dyDescent="0.25">
      <c r="A244" t="s">
        <v>253</v>
      </c>
      <c r="B244" s="34" t="s">
        <v>20</v>
      </c>
      <c r="C244" s="34">
        <v>29</v>
      </c>
      <c r="D244" s="34">
        <v>66</v>
      </c>
      <c r="E244" s="26">
        <v>1200000</v>
      </c>
      <c r="F244" s="6"/>
      <c r="G244" s="6"/>
      <c r="J244" t="s">
        <v>30</v>
      </c>
      <c r="K244" t="s">
        <v>255</v>
      </c>
    </row>
    <row r="245" spans="1:11" x14ac:dyDescent="0.25">
      <c r="A245" s="3" t="s">
        <v>308</v>
      </c>
      <c r="B245" s="35" t="s">
        <v>24</v>
      </c>
      <c r="C245" s="34">
        <v>29</v>
      </c>
      <c r="D245" s="35">
        <v>74</v>
      </c>
      <c r="E245" s="26">
        <v>3000000</v>
      </c>
      <c r="F245" s="9">
        <v>5000000</v>
      </c>
      <c r="G245" s="6"/>
      <c r="I245" t="s">
        <v>393</v>
      </c>
      <c r="J245" t="s">
        <v>28</v>
      </c>
      <c r="K245" t="s">
        <v>255</v>
      </c>
    </row>
    <row r="246" spans="1:11" x14ac:dyDescent="0.25">
      <c r="A246" t="s">
        <v>247</v>
      </c>
      <c r="B246" s="34" t="s">
        <v>18</v>
      </c>
      <c r="C246" s="34">
        <v>30</v>
      </c>
      <c r="D246" s="34">
        <v>72</v>
      </c>
      <c r="E246" s="28">
        <v>3000000</v>
      </c>
      <c r="F246" s="9">
        <v>3000000</v>
      </c>
      <c r="G246" s="9"/>
      <c r="J246" t="s">
        <v>30</v>
      </c>
      <c r="K246" t="s">
        <v>255</v>
      </c>
    </row>
    <row r="247" spans="1:11" x14ac:dyDescent="0.25">
      <c r="A247" t="s">
        <v>249</v>
      </c>
      <c r="B247" s="34" t="s">
        <v>40</v>
      </c>
      <c r="C247" s="34">
        <v>30</v>
      </c>
      <c r="D247" s="34">
        <v>72</v>
      </c>
      <c r="E247" s="28">
        <v>3000000</v>
      </c>
      <c r="F247" s="6"/>
      <c r="G247" s="6"/>
    </row>
    <row r="248" spans="1:11" x14ac:dyDescent="0.25">
      <c r="A248" s="22" t="s">
        <v>511</v>
      </c>
      <c r="B248" s="34" t="s">
        <v>23</v>
      </c>
      <c r="C248" s="34">
        <v>30</v>
      </c>
      <c r="D248" s="34">
        <v>63</v>
      </c>
      <c r="E248" s="26">
        <v>1200000</v>
      </c>
      <c r="F248" s="6"/>
      <c r="G248" s="6"/>
    </row>
    <row r="249" spans="1:11" x14ac:dyDescent="0.25">
      <c r="A249" s="3" t="s">
        <v>163</v>
      </c>
      <c r="B249" s="35" t="s">
        <v>26</v>
      </c>
      <c r="C249" s="34">
        <v>32</v>
      </c>
      <c r="D249" s="35">
        <v>73</v>
      </c>
      <c r="E249" s="28">
        <v>5000000</v>
      </c>
      <c r="F249" s="6"/>
      <c r="G249" s="6"/>
    </row>
    <row r="250" spans="1:11" x14ac:dyDescent="0.25">
      <c r="A250" t="s">
        <v>332</v>
      </c>
      <c r="B250" s="15" t="s">
        <v>333</v>
      </c>
      <c r="C250" s="15">
        <v>26</v>
      </c>
      <c r="D250" s="15">
        <v>69</v>
      </c>
      <c r="E250" s="9">
        <v>3000000</v>
      </c>
      <c r="F250" s="9">
        <v>3000000</v>
      </c>
      <c r="G250" s="6"/>
    </row>
    <row r="251" spans="1:11" x14ac:dyDescent="0.25">
      <c r="A251" s="22" t="s">
        <v>473</v>
      </c>
      <c r="B251" s="34" t="s">
        <v>18</v>
      </c>
      <c r="C251" s="34">
        <v>37</v>
      </c>
      <c r="D251" s="34">
        <v>64</v>
      </c>
      <c r="E251" s="6">
        <v>2000000</v>
      </c>
      <c r="F251" s="6"/>
      <c r="G251" s="6"/>
    </row>
    <row r="252" spans="1:11" x14ac:dyDescent="0.25">
      <c r="A252" t="s">
        <v>448</v>
      </c>
      <c r="B252" s="15" t="s">
        <v>38</v>
      </c>
      <c r="C252" s="15">
        <v>21</v>
      </c>
      <c r="D252" s="15">
        <v>75</v>
      </c>
      <c r="E252" s="10">
        <v>1000000</v>
      </c>
      <c r="F252" s="10">
        <v>1000000</v>
      </c>
      <c r="G252" s="6"/>
    </row>
    <row r="253" spans="1:11" x14ac:dyDescent="0.25">
      <c r="B253" s="15"/>
      <c r="C253" s="15"/>
      <c r="D253" s="15"/>
      <c r="E253" s="9"/>
      <c r="F253" s="9"/>
      <c r="G253" s="6"/>
    </row>
    <row r="254" spans="1:11" x14ac:dyDescent="0.25">
      <c r="A254" t="s">
        <v>394</v>
      </c>
      <c r="B254" s="36">
        <f>AVERAGE(D238:D251)</f>
        <v>69.642857142857139</v>
      </c>
      <c r="D254" s="37" t="s">
        <v>396</v>
      </c>
      <c r="E254" s="26">
        <f>SUM(E237:E252)</f>
        <v>36000000</v>
      </c>
      <c r="F254" s="6">
        <f>SUM(F237:F253)</f>
        <v>22000000</v>
      </c>
      <c r="G254" s="6">
        <f>SUM(G238:G253)</f>
        <v>0</v>
      </c>
      <c r="I254" t="s">
        <v>513</v>
      </c>
      <c r="J254" s="58">
        <v>0.43</v>
      </c>
    </row>
    <row r="255" spans="1:11" x14ac:dyDescent="0.25">
      <c r="A255" t="s">
        <v>395</v>
      </c>
      <c r="B255" s="38">
        <f>AVERAGE(C238:C251)</f>
        <v>28.071428571428573</v>
      </c>
      <c r="D255" s="34" t="s">
        <v>397</v>
      </c>
      <c r="E255" s="26">
        <f>45000000-E254</f>
        <v>9000000</v>
      </c>
      <c r="F255" s="6">
        <f>45000000-F254</f>
        <v>23000000</v>
      </c>
      <c r="G255" s="6">
        <f>45000000-G254</f>
        <v>45000000</v>
      </c>
    </row>
    <row r="257" spans="1:15" ht="14.25" customHeight="1" x14ac:dyDescent="0.25">
      <c r="A257" s="61" t="s">
        <v>268</v>
      </c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</row>
    <row r="258" spans="1:15" ht="14.25" customHeight="1" x14ac:dyDescent="0.2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</row>
    <row r="259" spans="1:15" ht="24.75" x14ac:dyDescent="0.35">
      <c r="A259" s="1" t="s">
        <v>1</v>
      </c>
      <c r="B259" s="33" t="s">
        <v>14</v>
      </c>
      <c r="C259" s="33" t="s">
        <v>15</v>
      </c>
      <c r="D259" s="33" t="s">
        <v>12</v>
      </c>
      <c r="E259" s="32" t="s">
        <v>13</v>
      </c>
      <c r="F259" s="2" t="s">
        <v>16</v>
      </c>
      <c r="G259" s="2" t="s">
        <v>17</v>
      </c>
      <c r="H259" s="2" t="s">
        <v>517</v>
      </c>
      <c r="I259" s="4" t="s">
        <v>27</v>
      </c>
    </row>
    <row r="260" spans="1:15" x14ac:dyDescent="0.25">
      <c r="A260" t="s">
        <v>439</v>
      </c>
      <c r="B260" s="34" t="s">
        <v>52</v>
      </c>
      <c r="C260" s="34">
        <v>20</v>
      </c>
      <c r="D260" s="34">
        <v>70</v>
      </c>
      <c r="E260" s="26">
        <v>1000000</v>
      </c>
      <c r="F260" s="6">
        <v>1000000</v>
      </c>
      <c r="G260" s="6"/>
      <c r="H260" t="s">
        <v>517</v>
      </c>
      <c r="I260" t="s">
        <v>389</v>
      </c>
      <c r="J260" t="s">
        <v>28</v>
      </c>
      <c r="K260" t="s">
        <v>48</v>
      </c>
      <c r="L260" t="s">
        <v>61</v>
      </c>
    </row>
    <row r="261" spans="1:15" x14ac:dyDescent="0.25">
      <c r="A261" s="3" t="s">
        <v>269</v>
      </c>
      <c r="B261" s="35" t="s">
        <v>21</v>
      </c>
      <c r="C261" s="34">
        <v>21</v>
      </c>
      <c r="D261" s="35">
        <v>82</v>
      </c>
      <c r="E261" s="29">
        <v>5000000</v>
      </c>
      <c r="F261" s="8">
        <v>5000000</v>
      </c>
      <c r="G261" s="8">
        <v>5000000</v>
      </c>
      <c r="J261" t="s">
        <v>30</v>
      </c>
      <c r="K261" t="s">
        <v>46</v>
      </c>
    </row>
    <row r="262" spans="1:15" x14ac:dyDescent="0.25">
      <c r="A262" t="s">
        <v>215</v>
      </c>
      <c r="B262" s="34" t="s">
        <v>20</v>
      </c>
      <c r="C262" s="34">
        <v>22</v>
      </c>
      <c r="D262" s="34">
        <v>72</v>
      </c>
      <c r="E262" s="26">
        <v>3000000</v>
      </c>
      <c r="F262" s="6"/>
      <c r="G262" s="6"/>
      <c r="I262" t="s">
        <v>390</v>
      </c>
      <c r="J262" t="s">
        <v>28</v>
      </c>
      <c r="K262" t="s">
        <v>48</v>
      </c>
    </row>
    <row r="263" spans="1:15" x14ac:dyDescent="0.25">
      <c r="A263" s="3" t="s">
        <v>276</v>
      </c>
      <c r="B263" s="35" t="s">
        <v>34</v>
      </c>
      <c r="C263" s="34">
        <v>22</v>
      </c>
      <c r="D263" s="35">
        <v>64</v>
      </c>
      <c r="E263" s="26">
        <v>1200000</v>
      </c>
      <c r="F263" s="6"/>
      <c r="G263" s="6"/>
      <c r="J263" t="s">
        <v>30</v>
      </c>
      <c r="K263" t="s">
        <v>48</v>
      </c>
    </row>
    <row r="264" spans="1:15" x14ac:dyDescent="0.25">
      <c r="A264" t="s">
        <v>110</v>
      </c>
      <c r="B264" s="34" t="s">
        <v>22</v>
      </c>
      <c r="C264" s="34">
        <v>23</v>
      </c>
      <c r="D264" s="34">
        <v>64</v>
      </c>
      <c r="E264" s="26">
        <v>1200000</v>
      </c>
      <c r="F264" s="6"/>
      <c r="G264" s="6"/>
      <c r="I264" t="s">
        <v>391</v>
      </c>
      <c r="J264" t="s">
        <v>28</v>
      </c>
      <c r="K264" t="s">
        <v>48</v>
      </c>
    </row>
    <row r="265" spans="1:15" x14ac:dyDescent="0.25">
      <c r="A265" s="3" t="s">
        <v>271</v>
      </c>
      <c r="B265" s="35" t="s">
        <v>20</v>
      </c>
      <c r="C265" s="34">
        <v>24</v>
      </c>
      <c r="D265" s="35">
        <v>76</v>
      </c>
      <c r="E265" s="28">
        <v>5000000</v>
      </c>
      <c r="F265" s="9">
        <v>5000000</v>
      </c>
      <c r="G265" s="9"/>
      <c r="J265" t="s">
        <v>30</v>
      </c>
      <c r="K265" t="s">
        <v>48</v>
      </c>
    </row>
    <row r="266" spans="1:15" x14ac:dyDescent="0.25">
      <c r="A266" s="3" t="s">
        <v>278</v>
      </c>
      <c r="B266" s="35" t="s">
        <v>26</v>
      </c>
      <c r="C266" s="34">
        <v>25</v>
      </c>
      <c r="D266" s="35">
        <v>61</v>
      </c>
      <c r="E266" s="26">
        <v>1200000</v>
      </c>
      <c r="F266" s="6">
        <v>1200000</v>
      </c>
      <c r="G266" s="6"/>
      <c r="I266" t="s">
        <v>392</v>
      </c>
      <c r="J266" t="s">
        <v>28</v>
      </c>
      <c r="K266" t="s">
        <v>48</v>
      </c>
    </row>
    <row r="267" spans="1:15" x14ac:dyDescent="0.25">
      <c r="A267" s="3" t="s">
        <v>272</v>
      </c>
      <c r="B267" s="35" t="s">
        <v>38</v>
      </c>
      <c r="C267" s="34">
        <v>27</v>
      </c>
      <c r="D267" s="35">
        <v>73</v>
      </c>
      <c r="E267" s="26">
        <v>3000000</v>
      </c>
      <c r="F267" s="6">
        <v>3000000</v>
      </c>
      <c r="G267" s="6"/>
      <c r="J267" t="s">
        <v>30</v>
      </c>
      <c r="K267" t="s">
        <v>48</v>
      </c>
    </row>
    <row r="268" spans="1:15" x14ac:dyDescent="0.25">
      <c r="A268" s="3" t="s">
        <v>273</v>
      </c>
      <c r="B268" s="35" t="s">
        <v>24</v>
      </c>
      <c r="C268" s="34">
        <v>27</v>
      </c>
      <c r="D268" s="35">
        <v>73</v>
      </c>
      <c r="E268" s="26">
        <v>3000000</v>
      </c>
      <c r="F268" s="6"/>
      <c r="G268" s="6"/>
      <c r="I268" t="s">
        <v>393</v>
      </c>
      <c r="J268" t="s">
        <v>28</v>
      </c>
      <c r="K268" t="s">
        <v>48</v>
      </c>
    </row>
    <row r="269" spans="1:15" x14ac:dyDescent="0.25">
      <c r="A269" s="3" t="s">
        <v>164</v>
      </c>
      <c r="B269" s="35" t="s">
        <v>38</v>
      </c>
      <c r="C269" s="34">
        <v>37</v>
      </c>
      <c r="D269" s="35">
        <v>70</v>
      </c>
      <c r="E269" s="28">
        <v>3000000</v>
      </c>
      <c r="F269" s="6"/>
      <c r="G269" s="6"/>
      <c r="J269" t="s">
        <v>30</v>
      </c>
      <c r="K269" t="s">
        <v>48</v>
      </c>
    </row>
    <row r="270" spans="1:15" x14ac:dyDescent="0.25">
      <c r="A270" s="3" t="s">
        <v>270</v>
      </c>
      <c r="B270" s="35" t="s">
        <v>18</v>
      </c>
      <c r="C270" s="34">
        <v>39</v>
      </c>
      <c r="D270" s="35">
        <v>72</v>
      </c>
      <c r="E270" s="28">
        <v>5000000</v>
      </c>
      <c r="F270" s="9"/>
      <c r="G270" s="9"/>
    </row>
    <row r="271" spans="1:15" x14ac:dyDescent="0.25">
      <c r="A271" s="22" t="s">
        <v>474</v>
      </c>
      <c r="B271" s="34" t="s">
        <v>25</v>
      </c>
      <c r="C271" s="34">
        <v>24</v>
      </c>
      <c r="D271" s="34">
        <v>64</v>
      </c>
      <c r="E271" s="6">
        <v>1500000</v>
      </c>
      <c r="F271" s="21">
        <v>1500000</v>
      </c>
      <c r="G271" s="21">
        <v>1500000</v>
      </c>
    </row>
    <row r="272" spans="1:15" x14ac:dyDescent="0.25">
      <c r="A272" s="22" t="s">
        <v>475</v>
      </c>
      <c r="B272" s="34" t="s">
        <v>26</v>
      </c>
      <c r="C272" s="34">
        <v>37</v>
      </c>
      <c r="D272" s="34">
        <v>64</v>
      </c>
      <c r="E272" s="6">
        <v>1500000</v>
      </c>
      <c r="F272" s="21">
        <v>1500000</v>
      </c>
    </row>
    <row r="273" spans="1:15" x14ac:dyDescent="0.25">
      <c r="A273" s="22" t="s">
        <v>476</v>
      </c>
      <c r="B273" s="34" t="s">
        <v>22</v>
      </c>
      <c r="C273" s="34">
        <v>32</v>
      </c>
      <c r="D273" s="34">
        <v>67</v>
      </c>
      <c r="E273" s="6">
        <v>1200000</v>
      </c>
      <c r="F273" s="21">
        <v>1200000</v>
      </c>
      <c r="G273" s="21">
        <v>1200000</v>
      </c>
    </row>
    <row r="274" spans="1:15" x14ac:dyDescent="0.25">
      <c r="A274" s="5"/>
      <c r="B274" s="41"/>
      <c r="C274" s="41"/>
      <c r="D274" s="41"/>
      <c r="E274" s="26"/>
      <c r="F274" s="6"/>
      <c r="G274" s="6"/>
    </row>
    <row r="275" spans="1:15" x14ac:dyDescent="0.25">
      <c r="A275" t="s">
        <v>394</v>
      </c>
      <c r="B275" s="36">
        <f>AVERAGE(D260:D274)</f>
        <v>69.428571428571431</v>
      </c>
      <c r="D275" s="37" t="s">
        <v>396</v>
      </c>
      <c r="E275" s="26">
        <f>SUM(E260:E274)</f>
        <v>35800000</v>
      </c>
      <c r="F275" s="6">
        <f>SUM(F260:F274)</f>
        <v>19400000</v>
      </c>
      <c r="G275" s="6">
        <f>SUM(G260:G274)</f>
        <v>7700000</v>
      </c>
      <c r="I275" t="s">
        <v>513</v>
      </c>
      <c r="J275" s="58">
        <v>0.31</v>
      </c>
    </row>
    <row r="276" spans="1:15" x14ac:dyDescent="0.25">
      <c r="A276" t="s">
        <v>395</v>
      </c>
      <c r="B276" s="38">
        <f>AVERAGE(C260:C274)</f>
        <v>27.142857142857142</v>
      </c>
      <c r="D276" s="34" t="s">
        <v>397</v>
      </c>
      <c r="E276" s="26">
        <f>45000000-E275</f>
        <v>9200000</v>
      </c>
      <c r="F276" s="6">
        <f>45000000-F275</f>
        <v>25600000</v>
      </c>
      <c r="G276" s="6">
        <f>45000000-G275</f>
        <v>37300000</v>
      </c>
    </row>
    <row r="278" spans="1:15" ht="14.25" customHeight="1" x14ac:dyDescent="0.25">
      <c r="A278" s="62" t="s">
        <v>279</v>
      </c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</row>
    <row r="279" spans="1:15" ht="14.25" customHeight="1" x14ac:dyDescent="0.2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</row>
    <row r="280" spans="1:15" ht="24.75" x14ac:dyDescent="0.35">
      <c r="A280" s="1" t="s">
        <v>1</v>
      </c>
      <c r="B280" s="33" t="s">
        <v>14</v>
      </c>
      <c r="C280" s="33" t="s">
        <v>15</v>
      </c>
      <c r="D280" s="33" t="s">
        <v>12</v>
      </c>
      <c r="E280" s="32" t="s">
        <v>13</v>
      </c>
      <c r="F280" s="2" t="s">
        <v>16</v>
      </c>
      <c r="G280" s="2" t="s">
        <v>17</v>
      </c>
      <c r="H280" s="2" t="s">
        <v>517</v>
      </c>
      <c r="I280" s="4" t="s">
        <v>27</v>
      </c>
    </row>
    <row r="281" spans="1:15" x14ac:dyDescent="0.25">
      <c r="A281" t="s">
        <v>4</v>
      </c>
      <c r="B281" s="43" t="s">
        <v>20</v>
      </c>
      <c r="C281" s="43">
        <v>25</v>
      </c>
      <c r="D281" s="43">
        <v>79</v>
      </c>
      <c r="E281" s="26">
        <v>5000000</v>
      </c>
      <c r="F281" s="6">
        <v>5000000</v>
      </c>
      <c r="G281" s="6"/>
      <c r="I281" t="s">
        <v>389</v>
      </c>
      <c r="J281" t="s">
        <v>28</v>
      </c>
    </row>
    <row r="282" spans="1:15" x14ac:dyDescent="0.25">
      <c r="A282" t="s">
        <v>285</v>
      </c>
      <c r="B282" s="34" t="s">
        <v>26</v>
      </c>
      <c r="C282" s="34">
        <v>22</v>
      </c>
      <c r="D282" s="34">
        <v>71</v>
      </c>
      <c r="E282" s="26">
        <v>1200000</v>
      </c>
      <c r="F282" s="6">
        <v>1200000</v>
      </c>
      <c r="G282" s="6"/>
      <c r="J282" t="s">
        <v>30</v>
      </c>
    </row>
    <row r="283" spans="1:15" x14ac:dyDescent="0.25">
      <c r="A283" t="s">
        <v>289</v>
      </c>
      <c r="B283" s="34" t="s">
        <v>22</v>
      </c>
      <c r="C283" s="34">
        <v>22</v>
      </c>
      <c r="D283" s="34">
        <v>63</v>
      </c>
      <c r="E283" s="26">
        <v>1200000</v>
      </c>
      <c r="F283" s="6"/>
      <c r="G283" s="6"/>
      <c r="I283" t="s">
        <v>390</v>
      </c>
      <c r="J283" t="s">
        <v>28</v>
      </c>
      <c r="K283" t="s">
        <v>290</v>
      </c>
    </row>
    <row r="284" spans="1:15" x14ac:dyDescent="0.25">
      <c r="A284" s="22" t="s">
        <v>479</v>
      </c>
      <c r="B284" s="34" t="s">
        <v>23</v>
      </c>
      <c r="C284" s="34">
        <v>22</v>
      </c>
      <c r="D284" s="34">
        <v>68</v>
      </c>
      <c r="E284" s="26">
        <v>1800000</v>
      </c>
      <c r="F284" s="6">
        <v>1800000</v>
      </c>
      <c r="G284" s="6"/>
      <c r="J284" t="s">
        <v>30</v>
      </c>
    </row>
    <row r="285" spans="1:15" x14ac:dyDescent="0.25">
      <c r="A285" t="s">
        <v>283</v>
      </c>
      <c r="B285" s="34" t="s">
        <v>24</v>
      </c>
      <c r="C285" s="34">
        <v>23</v>
      </c>
      <c r="D285" s="34">
        <v>75</v>
      </c>
      <c r="E285" s="26">
        <v>3000000</v>
      </c>
      <c r="F285" s="6">
        <v>3000000</v>
      </c>
      <c r="G285" s="6"/>
      <c r="I285" t="s">
        <v>391</v>
      </c>
      <c r="J285" t="s">
        <v>28</v>
      </c>
      <c r="K285" t="s">
        <v>290</v>
      </c>
    </row>
    <row r="286" spans="1:15" x14ac:dyDescent="0.25">
      <c r="A286" s="22" t="s">
        <v>477</v>
      </c>
      <c r="B286" s="34" t="s">
        <v>23</v>
      </c>
      <c r="C286" s="34">
        <v>23</v>
      </c>
      <c r="D286" s="34">
        <v>65</v>
      </c>
      <c r="E286" s="26">
        <v>3000000</v>
      </c>
      <c r="F286" s="6">
        <v>3000000</v>
      </c>
      <c r="G286" s="6"/>
      <c r="J286" t="s">
        <v>30</v>
      </c>
      <c r="K286" t="s">
        <v>290</v>
      </c>
    </row>
    <row r="287" spans="1:15" x14ac:dyDescent="0.25">
      <c r="A287" s="22" t="s">
        <v>478</v>
      </c>
      <c r="B287" s="34" t="s">
        <v>22</v>
      </c>
      <c r="C287" s="34">
        <v>23</v>
      </c>
      <c r="D287" s="34">
        <v>59</v>
      </c>
      <c r="E287" s="26">
        <v>3000000</v>
      </c>
      <c r="F287" s="6">
        <v>3000000</v>
      </c>
      <c r="G287" s="6"/>
      <c r="I287" t="s">
        <v>392</v>
      </c>
      <c r="J287" t="s">
        <v>28</v>
      </c>
      <c r="K287" t="s">
        <v>290</v>
      </c>
    </row>
    <row r="288" spans="1:15" x14ac:dyDescent="0.25">
      <c r="A288" t="s">
        <v>440</v>
      </c>
      <c r="B288" s="34" t="s">
        <v>24</v>
      </c>
      <c r="C288" s="34">
        <v>24</v>
      </c>
      <c r="D288" s="34">
        <v>63</v>
      </c>
      <c r="E288" s="26">
        <v>1000000</v>
      </c>
      <c r="F288" s="6">
        <v>1000000</v>
      </c>
      <c r="G288" s="6"/>
      <c r="J288" t="s">
        <v>30</v>
      </c>
      <c r="K288" t="s">
        <v>290</v>
      </c>
    </row>
    <row r="289" spans="1:15" x14ac:dyDescent="0.25">
      <c r="A289" t="s">
        <v>178</v>
      </c>
      <c r="B289" s="43" t="s">
        <v>34</v>
      </c>
      <c r="C289" s="43">
        <v>23</v>
      </c>
      <c r="D289" s="43">
        <v>75</v>
      </c>
      <c r="E289" s="6">
        <v>3000000</v>
      </c>
      <c r="F289" s="6">
        <v>3000000</v>
      </c>
      <c r="G289" s="6"/>
      <c r="H289" s="6"/>
      <c r="I289" t="s">
        <v>393</v>
      </c>
      <c r="J289" t="s">
        <v>28</v>
      </c>
      <c r="K289" t="s">
        <v>290</v>
      </c>
    </row>
    <row r="290" spans="1:15" x14ac:dyDescent="0.25">
      <c r="A290" s="22" t="s">
        <v>480</v>
      </c>
      <c r="B290" s="34" t="s">
        <v>22</v>
      </c>
      <c r="C290" s="34">
        <v>25</v>
      </c>
      <c r="D290" s="34">
        <v>58</v>
      </c>
      <c r="E290" s="26">
        <v>1500000</v>
      </c>
      <c r="F290" s="6">
        <v>1500000</v>
      </c>
      <c r="G290" s="6"/>
      <c r="J290" t="s">
        <v>30</v>
      </c>
      <c r="K290" t="s">
        <v>290</v>
      </c>
    </row>
    <row r="291" spans="1:15" x14ac:dyDescent="0.25">
      <c r="A291" t="s">
        <v>281</v>
      </c>
      <c r="B291" s="34" t="s">
        <v>21</v>
      </c>
      <c r="C291" s="34">
        <v>26</v>
      </c>
      <c r="D291" s="34">
        <v>77</v>
      </c>
      <c r="E291" s="28">
        <v>5000000</v>
      </c>
      <c r="F291" s="9">
        <v>5000000</v>
      </c>
      <c r="G291" s="9"/>
    </row>
    <row r="292" spans="1:15" x14ac:dyDescent="0.25">
      <c r="A292" t="s">
        <v>222</v>
      </c>
      <c r="B292" s="34" t="s">
        <v>18</v>
      </c>
      <c r="C292" s="34">
        <v>23</v>
      </c>
      <c r="D292" s="34">
        <v>76</v>
      </c>
      <c r="E292" s="28">
        <v>5000000</v>
      </c>
      <c r="F292" s="9">
        <v>5000000</v>
      </c>
      <c r="G292" s="9"/>
    </row>
    <row r="293" spans="1:15" x14ac:dyDescent="0.25">
      <c r="A293" t="s">
        <v>280</v>
      </c>
      <c r="B293" s="34" t="s">
        <v>38</v>
      </c>
      <c r="C293" s="34">
        <v>26</v>
      </c>
      <c r="D293" s="34">
        <v>89</v>
      </c>
      <c r="E293" s="29">
        <v>10000000</v>
      </c>
      <c r="F293" s="8">
        <v>10000000</v>
      </c>
      <c r="G293" s="8">
        <v>10000000</v>
      </c>
    </row>
    <row r="294" spans="1:15" x14ac:dyDescent="0.25">
      <c r="B294" s="43"/>
      <c r="C294" s="43"/>
      <c r="D294" s="43"/>
      <c r="E294" s="26"/>
      <c r="F294" s="6"/>
      <c r="G294" s="6"/>
    </row>
    <row r="295" spans="1:15" x14ac:dyDescent="0.25">
      <c r="B295" s="43"/>
      <c r="C295" s="43"/>
      <c r="D295" s="43"/>
      <c r="F295" s="6"/>
      <c r="G295" s="6"/>
      <c r="H295" s="6"/>
    </row>
    <row r="296" spans="1:15" x14ac:dyDescent="0.25">
      <c r="A296" s="23"/>
      <c r="B296" s="42"/>
      <c r="C296" s="42"/>
      <c r="D296" s="42"/>
      <c r="E296" s="24"/>
      <c r="F296" s="6"/>
      <c r="G296" s="6"/>
    </row>
    <row r="297" spans="1:15" x14ac:dyDescent="0.25">
      <c r="E297" s="26"/>
      <c r="F297" s="6"/>
      <c r="G297" s="6"/>
    </row>
    <row r="298" spans="1:15" x14ac:dyDescent="0.25">
      <c r="A298" t="s">
        <v>394</v>
      </c>
      <c r="B298" s="36">
        <f>AVERAGE(D281:D296)</f>
        <v>70.615384615384613</v>
      </c>
      <c r="D298" s="37" t="s">
        <v>396</v>
      </c>
      <c r="E298" s="26">
        <f>SUM(E281:E296)</f>
        <v>43700000</v>
      </c>
      <c r="F298" s="6">
        <f>SUM(F281:F296)</f>
        <v>42500000</v>
      </c>
      <c r="G298" s="6">
        <f>SUM(G281:G297)</f>
        <v>10000000</v>
      </c>
      <c r="I298" t="s">
        <v>513</v>
      </c>
      <c r="J298" s="58">
        <v>0.48</v>
      </c>
    </row>
    <row r="299" spans="1:15" x14ac:dyDescent="0.25">
      <c r="A299" t="s">
        <v>395</v>
      </c>
      <c r="B299" s="38">
        <f>AVERAGE(C281:C296)</f>
        <v>23.615384615384617</v>
      </c>
      <c r="D299" s="34" t="s">
        <v>397</v>
      </c>
      <c r="E299" s="26">
        <f>45000000-E298</f>
        <v>1300000</v>
      </c>
      <c r="F299" s="6">
        <f>45000000-F298</f>
        <v>2500000</v>
      </c>
      <c r="G299" s="6">
        <f>45000000-G298</f>
        <v>35000000</v>
      </c>
    </row>
    <row r="301" spans="1:15" ht="14.25" customHeight="1" x14ac:dyDescent="0.25">
      <c r="A301" s="61" t="s">
        <v>375</v>
      </c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</row>
    <row r="302" spans="1:15" ht="14.25" customHeight="1" x14ac:dyDescent="0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</row>
    <row r="303" spans="1:15" ht="24.75" x14ac:dyDescent="0.25">
      <c r="A303" s="2" t="s">
        <v>1</v>
      </c>
      <c r="B303" s="2" t="s">
        <v>14</v>
      </c>
      <c r="C303" s="2" t="s">
        <v>15</v>
      </c>
      <c r="D303" s="2" t="s">
        <v>12</v>
      </c>
      <c r="E303" s="25" t="s">
        <v>13</v>
      </c>
      <c r="F303" s="2" t="s">
        <v>16</v>
      </c>
      <c r="G303" s="2" t="s">
        <v>17</v>
      </c>
      <c r="H303" s="2" t="s">
        <v>517</v>
      </c>
      <c r="I303" s="4" t="s">
        <v>27</v>
      </c>
    </row>
    <row r="304" spans="1:15" x14ac:dyDescent="0.25">
      <c r="A304" t="s">
        <v>459</v>
      </c>
      <c r="B304" s="34" t="s">
        <v>26</v>
      </c>
      <c r="C304" s="34">
        <v>19</v>
      </c>
      <c r="D304" s="34">
        <v>68</v>
      </c>
      <c r="E304" s="26">
        <v>1000000</v>
      </c>
      <c r="F304" s="6">
        <v>1000000</v>
      </c>
      <c r="G304" s="6"/>
      <c r="I304" t="s">
        <v>389</v>
      </c>
      <c r="J304" t="s">
        <v>28</v>
      </c>
    </row>
    <row r="305" spans="1:13" x14ac:dyDescent="0.25">
      <c r="A305" s="3" t="s">
        <v>126</v>
      </c>
      <c r="B305" s="35" t="s">
        <v>23</v>
      </c>
      <c r="C305" s="34">
        <v>21</v>
      </c>
      <c r="D305" s="35">
        <v>77</v>
      </c>
      <c r="E305" s="9">
        <v>5000000</v>
      </c>
      <c r="F305" s="9">
        <v>5000000</v>
      </c>
      <c r="G305" s="9"/>
      <c r="J305" t="s">
        <v>30</v>
      </c>
    </row>
    <row r="306" spans="1:13" x14ac:dyDescent="0.25">
      <c r="A306" s="3" t="s">
        <v>134</v>
      </c>
      <c r="B306" s="35" t="s">
        <v>26</v>
      </c>
      <c r="C306" s="34">
        <v>23</v>
      </c>
      <c r="D306" s="35">
        <v>65</v>
      </c>
      <c r="E306" s="26">
        <v>1200000</v>
      </c>
      <c r="F306" s="6"/>
      <c r="G306" s="6"/>
      <c r="I306" t="s">
        <v>390</v>
      </c>
      <c r="J306" t="s">
        <v>28</v>
      </c>
      <c r="L306" t="s">
        <v>47</v>
      </c>
    </row>
    <row r="307" spans="1:13" x14ac:dyDescent="0.25">
      <c r="A307" t="s">
        <v>385</v>
      </c>
      <c r="B307" s="34" t="s">
        <v>22</v>
      </c>
      <c r="C307" s="34">
        <v>23</v>
      </c>
      <c r="D307" s="34">
        <v>60</v>
      </c>
      <c r="E307" s="26">
        <v>1200000</v>
      </c>
      <c r="F307" s="6"/>
      <c r="G307" s="6"/>
      <c r="J307" t="s">
        <v>30</v>
      </c>
    </row>
    <row r="308" spans="1:13" x14ac:dyDescent="0.25">
      <c r="A308" t="s">
        <v>329</v>
      </c>
      <c r="B308" s="34" t="s">
        <v>24</v>
      </c>
      <c r="C308" s="34">
        <v>23</v>
      </c>
      <c r="D308" s="34">
        <v>89</v>
      </c>
      <c r="E308" s="28">
        <v>10000000</v>
      </c>
      <c r="F308" s="9">
        <v>10000000</v>
      </c>
      <c r="G308" s="6"/>
      <c r="I308" t="s">
        <v>391</v>
      </c>
      <c r="J308" t="s">
        <v>28</v>
      </c>
      <c r="K308" t="s">
        <v>386</v>
      </c>
      <c r="L308" t="s">
        <v>111</v>
      </c>
      <c r="M308" t="s">
        <v>267</v>
      </c>
    </row>
    <row r="309" spans="1:13" x14ac:dyDescent="0.25">
      <c r="A309" s="3" t="s">
        <v>155</v>
      </c>
      <c r="B309" s="35" t="s">
        <v>20</v>
      </c>
      <c r="C309" s="35">
        <v>27</v>
      </c>
      <c r="D309" s="35">
        <v>68</v>
      </c>
      <c r="E309" s="6">
        <v>1200000</v>
      </c>
      <c r="F309" s="6"/>
      <c r="G309" s="6"/>
      <c r="J309" t="s">
        <v>30</v>
      </c>
      <c r="K309" t="s">
        <v>386</v>
      </c>
    </row>
    <row r="310" spans="1:13" x14ac:dyDescent="0.25">
      <c r="A310" t="s">
        <v>158</v>
      </c>
      <c r="B310" s="34" t="s">
        <v>26</v>
      </c>
      <c r="C310" s="34">
        <v>29</v>
      </c>
      <c r="D310" s="34">
        <v>66</v>
      </c>
      <c r="E310" s="26">
        <v>1200000</v>
      </c>
      <c r="F310" s="6"/>
      <c r="G310" s="6"/>
      <c r="I310" t="s">
        <v>392</v>
      </c>
      <c r="J310" t="s">
        <v>28</v>
      </c>
      <c r="K310" t="s">
        <v>386</v>
      </c>
    </row>
    <row r="311" spans="1:13" x14ac:dyDescent="0.25">
      <c r="A311" s="3" t="s">
        <v>131</v>
      </c>
      <c r="B311" s="35" t="s">
        <v>22</v>
      </c>
      <c r="C311" s="34">
        <v>35</v>
      </c>
      <c r="D311" s="35">
        <v>66</v>
      </c>
      <c r="E311" s="26">
        <v>3000000</v>
      </c>
      <c r="F311" s="6"/>
      <c r="G311" s="6"/>
      <c r="J311" t="s">
        <v>30</v>
      </c>
      <c r="K311" t="s">
        <v>386</v>
      </c>
    </row>
    <row r="312" spans="1:13" x14ac:dyDescent="0.25">
      <c r="A312" t="s">
        <v>177</v>
      </c>
      <c r="B312" s="34" t="s">
        <v>26</v>
      </c>
      <c r="C312" s="34">
        <v>31</v>
      </c>
      <c r="D312" s="34">
        <v>71</v>
      </c>
      <c r="E312" s="26">
        <v>3000000</v>
      </c>
      <c r="F312" s="6"/>
      <c r="G312" s="6"/>
      <c r="I312" t="s">
        <v>393</v>
      </c>
      <c r="J312" t="s">
        <v>28</v>
      </c>
      <c r="K312" t="s">
        <v>386</v>
      </c>
    </row>
    <row r="313" spans="1:13" x14ac:dyDescent="0.25">
      <c r="A313" s="22" t="s">
        <v>485</v>
      </c>
      <c r="B313" s="34" t="s">
        <v>19</v>
      </c>
      <c r="C313" s="34">
        <v>31</v>
      </c>
      <c r="D313" s="34">
        <v>71</v>
      </c>
      <c r="E313" s="26">
        <v>3100000</v>
      </c>
      <c r="F313" s="6">
        <v>3100000</v>
      </c>
      <c r="G313" s="6"/>
      <c r="J313" t="s">
        <v>30</v>
      </c>
      <c r="K313" t="s">
        <v>386</v>
      </c>
    </row>
    <row r="314" spans="1:13" x14ac:dyDescent="0.25">
      <c r="A314" t="s">
        <v>384</v>
      </c>
      <c r="B314" s="34" t="s">
        <v>25</v>
      </c>
      <c r="C314" s="34">
        <v>32</v>
      </c>
      <c r="D314" s="34">
        <v>67</v>
      </c>
      <c r="E314" s="26">
        <v>1200000</v>
      </c>
      <c r="F314" s="6"/>
      <c r="G314" s="6"/>
    </row>
    <row r="315" spans="1:13" x14ac:dyDescent="0.25">
      <c r="A315" t="s">
        <v>380</v>
      </c>
      <c r="B315" s="34" t="s">
        <v>52</v>
      </c>
      <c r="C315" s="34">
        <v>32</v>
      </c>
      <c r="D315" s="34">
        <v>71</v>
      </c>
      <c r="E315" s="26">
        <v>3000000</v>
      </c>
      <c r="F315" s="6">
        <v>3000000</v>
      </c>
      <c r="G315" s="6"/>
    </row>
    <row r="316" spans="1:13" x14ac:dyDescent="0.25">
      <c r="A316" t="s">
        <v>188</v>
      </c>
      <c r="B316" s="34" t="s">
        <v>52</v>
      </c>
      <c r="C316" s="34">
        <v>32</v>
      </c>
      <c r="D316" s="34">
        <v>81</v>
      </c>
      <c r="E316" s="28">
        <v>6000000</v>
      </c>
      <c r="F316" s="9">
        <v>6000000</v>
      </c>
      <c r="G316" s="6"/>
    </row>
    <row r="317" spans="1:13" x14ac:dyDescent="0.25">
      <c r="A317" s="22" t="s">
        <v>481</v>
      </c>
      <c r="B317" s="34" t="s">
        <v>34</v>
      </c>
      <c r="C317" s="34">
        <v>33</v>
      </c>
      <c r="D317" s="34">
        <v>60</v>
      </c>
      <c r="E317" s="6">
        <v>1800000</v>
      </c>
      <c r="F317" s="6"/>
      <c r="G317" s="6"/>
    </row>
    <row r="318" spans="1:13" x14ac:dyDescent="0.25">
      <c r="A318" s="3" t="s">
        <v>37</v>
      </c>
      <c r="B318" s="35" t="s">
        <v>38</v>
      </c>
      <c r="C318" s="35">
        <v>37</v>
      </c>
      <c r="D318" s="35">
        <v>69</v>
      </c>
      <c r="E318" s="6">
        <v>3000000</v>
      </c>
      <c r="F318" s="6"/>
      <c r="G318" s="9"/>
    </row>
    <row r="319" spans="1:13" x14ac:dyDescent="0.25">
      <c r="A319" s="3"/>
      <c r="B319" s="35"/>
      <c r="D319" s="35"/>
      <c r="E319" s="9"/>
      <c r="F319" s="9"/>
      <c r="G319" s="9"/>
    </row>
    <row r="320" spans="1:13" x14ac:dyDescent="0.25">
      <c r="A320" t="s">
        <v>394</v>
      </c>
      <c r="B320" s="53">
        <f>AVERAGE(D304:D319)</f>
        <v>69.933333333333337</v>
      </c>
      <c r="D320" s="37" t="s">
        <v>396</v>
      </c>
      <c r="E320" s="6">
        <f>SUM(E304:E319)</f>
        <v>44900000</v>
      </c>
      <c r="F320" s="6">
        <f>SUM(F304:F319)</f>
        <v>28100000</v>
      </c>
      <c r="G320" s="6">
        <f>SUM(G305:G318)</f>
        <v>0</v>
      </c>
      <c r="I320" t="s">
        <v>513</v>
      </c>
      <c r="J320" s="58">
        <v>0.39</v>
      </c>
    </row>
    <row r="321" spans="1:7" x14ac:dyDescent="0.25">
      <c r="A321" t="s">
        <v>395</v>
      </c>
      <c r="B321" s="38">
        <f>AVERAGE(C304:C319)</f>
        <v>28.533333333333335</v>
      </c>
      <c r="D321" s="34" t="s">
        <v>397</v>
      </c>
      <c r="E321" s="26">
        <f>45000000-E320</f>
        <v>100000</v>
      </c>
      <c r="F321" s="6">
        <f>45000000-F320</f>
        <v>16900000</v>
      </c>
      <c r="G321" s="6">
        <f>45000000-G320</f>
        <v>45000000</v>
      </c>
    </row>
    <row r="322" spans="1:7" x14ac:dyDescent="0.25">
      <c r="F322" s="6"/>
      <c r="G322" s="6"/>
    </row>
    <row r="323" spans="1:7" x14ac:dyDescent="0.25">
      <c r="F323" s="6"/>
      <c r="G323" s="6"/>
    </row>
  </sheetData>
  <mergeCells count="15">
    <mergeCell ref="A192:O193"/>
    <mergeCell ref="A1:O2"/>
    <mergeCell ref="A22:O23"/>
    <mergeCell ref="A44:O45"/>
    <mergeCell ref="A65:O66"/>
    <mergeCell ref="A85:O86"/>
    <mergeCell ref="A106:O107"/>
    <mergeCell ref="A127:O128"/>
    <mergeCell ref="A148:O149"/>
    <mergeCell ref="A170:P171"/>
    <mergeCell ref="A213:O214"/>
    <mergeCell ref="A234:O235"/>
    <mergeCell ref="A257:O258"/>
    <mergeCell ref="A278:O279"/>
    <mergeCell ref="A301:O302"/>
  </mergeCells>
  <phoneticPr fontId="16" alignment="center"/>
  <conditionalFormatting sqref="E83">
    <cfRule type="cellIs" dxfId="348" priority="96" operator="lessThan">
      <formula>0</formula>
    </cfRule>
    <cfRule type="cellIs" dxfId="347" priority="97" operator="lessThan">
      <formula>-1400000</formula>
    </cfRule>
  </conditionalFormatting>
  <conditionalFormatting sqref="F13:F14 F57 F96:F97 E266:E267 F161 E269 F211:G211 F200 F226 E228 E227:F227 E1:E3 E182:F183 E178:E181 E271:E280 E6 E206 E189:E200 E19:E25 E254:E264 F247:F248 E238:E247 E94 E102:E110 E96:E99 E287:E288 E298:E304 E230:E236 E224:E226 E204 E208:E218 E114:E118 E251 F140:F141 E163:E164 F163 E320:E321 E324:E1048576 F323 E310 E72:E76 E78 E41:E52 E80:E92 E122:E129 E159:E161 E167:E176 E131:E133 E312 E143:E152 E307:E308 E135:E141 E220:E222 E202 E296 E282:E285 E37 E8:E14 E54:E70 E154:E157">
    <cfRule type="cellIs" dxfId="346" priority="95" operator="lessThan">
      <formula>0</formula>
    </cfRule>
  </conditionalFormatting>
  <conditionalFormatting sqref="E95">
    <cfRule type="cellIs" dxfId="345" priority="94" operator="lessThan">
      <formula>0</formula>
    </cfRule>
  </conditionalFormatting>
  <conditionalFormatting sqref="F58">
    <cfRule type="cellIs" dxfId="344" priority="93" operator="lessThan">
      <formula>0</formula>
    </cfRule>
  </conditionalFormatting>
  <conditionalFormatting sqref="G58">
    <cfRule type="cellIs" dxfId="343" priority="92" operator="lessThan">
      <formula>0</formula>
    </cfRule>
  </conditionalFormatting>
  <conditionalFormatting sqref="E71">
    <cfRule type="cellIs" dxfId="342" priority="91" operator="lessThan">
      <formula>0</formula>
    </cfRule>
  </conditionalFormatting>
  <conditionalFormatting sqref="F78">
    <cfRule type="cellIs" dxfId="341" priority="86" operator="lessThan">
      <formula>0</formula>
    </cfRule>
  </conditionalFormatting>
  <conditionalFormatting sqref="G80">
    <cfRule type="cellIs" dxfId="340" priority="89" operator="lessThan">
      <formula>0</formula>
    </cfRule>
  </conditionalFormatting>
  <conditionalFormatting sqref="E265">
    <cfRule type="cellIs" dxfId="339" priority="83" operator="lessThan">
      <formula>0</formula>
    </cfRule>
  </conditionalFormatting>
  <conditionalFormatting sqref="E290:F291 E293:F293">
    <cfRule type="cellIs" dxfId="338" priority="79" operator="lessThan">
      <formula>0</formula>
    </cfRule>
  </conditionalFormatting>
  <conditionalFormatting sqref="E270:F270">
    <cfRule type="cellIs" dxfId="337" priority="80" operator="lessThan">
      <formula>0</formula>
    </cfRule>
  </conditionalFormatting>
  <conditionalFormatting sqref="E314:F316">
    <cfRule type="cellIs" dxfId="336" priority="78" operator="lessThan">
      <formula>0</formula>
    </cfRule>
  </conditionalFormatting>
  <conditionalFormatting sqref="E184">
    <cfRule type="cellIs" dxfId="335" priority="75" operator="lessThan">
      <formula>0</formula>
    </cfRule>
  </conditionalFormatting>
  <conditionalFormatting sqref="E177">
    <cfRule type="cellIs" dxfId="334" priority="74" operator="lessThan">
      <formula>0</formula>
    </cfRule>
  </conditionalFormatting>
  <conditionalFormatting sqref="E28">
    <cfRule type="cellIs" dxfId="333" priority="72" operator="lessThan">
      <formula>0</formula>
    </cfRule>
  </conditionalFormatting>
  <conditionalFormatting sqref="E313">
    <cfRule type="cellIs" dxfId="332" priority="70" operator="lessThan">
      <formula>0</formula>
    </cfRule>
  </conditionalFormatting>
  <conditionalFormatting sqref="E112">
    <cfRule type="cellIs" dxfId="331" priority="68" operator="lessThan">
      <formula>0</formula>
    </cfRule>
  </conditionalFormatting>
  <conditionalFormatting sqref="E111">
    <cfRule type="cellIs" dxfId="330" priority="67" operator="lessThan">
      <formula>0</formula>
    </cfRule>
  </conditionalFormatting>
  <conditionalFormatting sqref="E113">
    <cfRule type="cellIs" dxfId="329" priority="66" operator="lessThan">
      <formula>0</formula>
    </cfRule>
  </conditionalFormatting>
  <conditionalFormatting sqref="E93">
    <cfRule type="cellIs" dxfId="328" priority="64" operator="lessThan">
      <formula>0</formula>
    </cfRule>
  </conditionalFormatting>
  <conditionalFormatting sqref="E33">
    <cfRule type="cellIs" dxfId="327" priority="63" operator="lessThan">
      <formula>0</formula>
    </cfRule>
  </conditionalFormatting>
  <conditionalFormatting sqref="E310">
    <cfRule type="cellIs" dxfId="326" priority="62" operator="lessThan">
      <formula>0</formula>
    </cfRule>
  </conditionalFormatting>
  <conditionalFormatting sqref="E249">
    <cfRule type="cellIs" dxfId="325" priority="61" operator="lessThan">
      <formula>0</formula>
    </cfRule>
  </conditionalFormatting>
  <conditionalFormatting sqref="E286">
    <cfRule type="cellIs" dxfId="324" priority="60" operator="lessThan">
      <formula>0</formula>
    </cfRule>
  </conditionalFormatting>
  <conditionalFormatting sqref="E100">
    <cfRule type="cellIs" dxfId="323" priority="59" operator="lessThan">
      <formula>0</formula>
    </cfRule>
  </conditionalFormatting>
  <conditionalFormatting sqref="E223">
    <cfRule type="cellIs" dxfId="322" priority="58" operator="lessThan">
      <formula>0</formula>
    </cfRule>
  </conditionalFormatting>
  <conditionalFormatting sqref="E119">
    <cfRule type="cellIs" dxfId="321" priority="57" operator="lessThan">
      <formula>0</formula>
    </cfRule>
  </conditionalFormatting>
  <conditionalFormatting sqref="E203">
    <cfRule type="cellIs" dxfId="320" priority="56" operator="lessThan">
      <formula>0</formula>
    </cfRule>
  </conditionalFormatting>
  <conditionalFormatting sqref="E205">
    <cfRule type="cellIs" dxfId="319" priority="55" operator="lessThan">
      <formula>0</formula>
    </cfRule>
  </conditionalFormatting>
  <conditionalFormatting sqref="E79">
    <cfRule type="cellIs" dxfId="318" priority="53" operator="lessThan">
      <formula>0</formula>
    </cfRule>
  </conditionalFormatting>
  <conditionalFormatting sqref="E120">
    <cfRule type="cellIs" dxfId="317" priority="51" operator="lessThan">
      <formula>0</formula>
    </cfRule>
  </conditionalFormatting>
  <conditionalFormatting sqref="F120">
    <cfRule type="cellIs" dxfId="316" priority="50" operator="lessThan">
      <formula>0</formula>
    </cfRule>
  </conditionalFormatting>
  <conditionalFormatting sqref="E121:F121">
    <cfRule type="cellIs" dxfId="315" priority="49" operator="lessThan">
      <formula>0</formula>
    </cfRule>
  </conditionalFormatting>
  <conditionalFormatting sqref="E5">
    <cfRule type="cellIs" dxfId="314" priority="48" operator="lessThan">
      <formula>0</formula>
    </cfRule>
  </conditionalFormatting>
  <conditionalFormatting sqref="E162">
    <cfRule type="cellIs" dxfId="313" priority="47" operator="lessThan">
      <formula>0</formula>
    </cfRule>
  </conditionalFormatting>
  <conditionalFormatting sqref="E158">
    <cfRule type="cellIs" dxfId="312" priority="45" operator="lessThan">
      <formula>0</formula>
    </cfRule>
  </conditionalFormatting>
  <conditionalFormatting sqref="E165">
    <cfRule type="cellIs" dxfId="311" priority="44" operator="lessThan">
      <formula>0</formula>
    </cfRule>
  </conditionalFormatting>
  <conditionalFormatting sqref="E319">
    <cfRule type="cellIs" dxfId="310" priority="43" operator="lessThan">
      <formula>0</formula>
    </cfRule>
  </conditionalFormatting>
  <conditionalFormatting sqref="E130">
    <cfRule type="cellIs" dxfId="309" priority="42" operator="lessThan">
      <formula>0</formula>
    </cfRule>
  </conditionalFormatting>
  <conditionalFormatting sqref="E311:F311">
    <cfRule type="cellIs" dxfId="308" priority="41" operator="lessThan">
      <formula>0</formula>
    </cfRule>
  </conditionalFormatting>
  <conditionalFormatting sqref="E142">
    <cfRule type="cellIs" dxfId="307" priority="40" operator="lessThan">
      <formula>0</formula>
    </cfRule>
  </conditionalFormatting>
  <conditionalFormatting sqref="E306">
    <cfRule type="cellIs" dxfId="306" priority="39" operator="lessThan">
      <formula>0</formula>
    </cfRule>
  </conditionalFormatting>
  <conditionalFormatting sqref="E134">
    <cfRule type="cellIs" dxfId="305" priority="38" operator="lessThan">
      <formula>0</formula>
    </cfRule>
  </conditionalFormatting>
  <conditionalFormatting sqref="E305">
    <cfRule type="cellIs" dxfId="304" priority="37" operator="lessThan">
      <formula>0</formula>
    </cfRule>
  </conditionalFormatting>
  <conditionalFormatting sqref="E32:F32">
    <cfRule type="cellIs" dxfId="303" priority="34" operator="lessThan">
      <formula>0</formula>
    </cfRule>
  </conditionalFormatting>
  <conditionalFormatting sqref="E27">
    <cfRule type="cellIs" dxfId="302" priority="33" operator="lessThan">
      <formula>0</formula>
    </cfRule>
  </conditionalFormatting>
  <conditionalFormatting sqref="E229:F229">
    <cfRule type="cellIs" dxfId="301" priority="31" operator="lessThan">
      <formula>0</formula>
    </cfRule>
  </conditionalFormatting>
  <conditionalFormatting sqref="E292">
    <cfRule type="cellIs" dxfId="300" priority="30" operator="lessThan">
      <formula>0</formula>
    </cfRule>
  </conditionalFormatting>
  <conditionalFormatting sqref="E219:F219">
    <cfRule type="cellIs" dxfId="299" priority="29" operator="lessThan">
      <formula>0</formula>
    </cfRule>
  </conditionalFormatting>
  <conditionalFormatting sqref="E30">
    <cfRule type="cellIs" dxfId="298" priority="28" operator="lessThan">
      <formula>0</formula>
    </cfRule>
  </conditionalFormatting>
  <conditionalFormatting sqref="E207">
    <cfRule type="cellIs" dxfId="297" priority="27" operator="lessThan">
      <formula>0</formula>
    </cfRule>
  </conditionalFormatting>
  <conditionalFormatting sqref="E295">
    <cfRule type="cellIs" dxfId="296" priority="26" operator="lessThan">
      <formula>0</formula>
    </cfRule>
  </conditionalFormatting>
  <conditionalFormatting sqref="E294">
    <cfRule type="cellIs" dxfId="295" priority="25" operator="lessThan">
      <formula>0</formula>
    </cfRule>
  </conditionalFormatting>
  <conditionalFormatting sqref="E289">
    <cfRule type="cellIs" dxfId="294" priority="24" operator="lessThan">
      <formula>0</formula>
    </cfRule>
  </conditionalFormatting>
  <conditionalFormatting sqref="E281">
    <cfRule type="cellIs" dxfId="293" priority="23" operator="lessThan">
      <formula>0</formula>
    </cfRule>
  </conditionalFormatting>
  <conditionalFormatting sqref="E38:F39">
    <cfRule type="cellIs" dxfId="292" priority="22" operator="lessThan">
      <formula>0</formula>
    </cfRule>
  </conditionalFormatting>
  <conditionalFormatting sqref="E36">
    <cfRule type="cellIs" dxfId="291" priority="21" operator="lessThan">
      <formula>0</formula>
    </cfRule>
  </conditionalFormatting>
  <conditionalFormatting sqref="E29">
    <cfRule type="cellIs" dxfId="290" priority="20" operator="lessThan">
      <formula>0</formula>
    </cfRule>
  </conditionalFormatting>
  <conditionalFormatting sqref="E31">
    <cfRule type="cellIs" dxfId="289" priority="19" operator="lessThan">
      <formula>0</formula>
    </cfRule>
  </conditionalFormatting>
  <conditionalFormatting sqref="E35:F35">
    <cfRule type="cellIs" dxfId="288" priority="18" operator="lessThan">
      <formula>0</formula>
    </cfRule>
  </conditionalFormatting>
  <conditionalFormatting sqref="E26:F26">
    <cfRule type="cellIs" dxfId="287" priority="17" operator="lessThan">
      <formula>0</formula>
    </cfRule>
  </conditionalFormatting>
  <conditionalFormatting sqref="E15:F15">
    <cfRule type="cellIs" dxfId="285" priority="15" operator="lessThan">
      <formula>0</formula>
    </cfRule>
  </conditionalFormatting>
  <conditionalFormatting sqref="E53">
    <cfRule type="cellIs" dxfId="40" priority="14" operator="lessThan">
      <formula>0</formula>
    </cfRule>
  </conditionalFormatting>
  <conditionalFormatting sqref="E53">
    <cfRule type="cellIs" dxfId="39" priority="13" operator="lessThan">
      <formula>0</formula>
    </cfRule>
  </conditionalFormatting>
  <conditionalFormatting sqref="E14:F14">
    <cfRule type="cellIs" dxfId="36" priority="11" operator="lessThan">
      <formula>0</formula>
    </cfRule>
  </conditionalFormatting>
  <conditionalFormatting sqref="E18">
    <cfRule type="cellIs" dxfId="35" priority="10" operator="lessThan">
      <formula>0</formula>
    </cfRule>
  </conditionalFormatting>
  <conditionalFormatting sqref="E17">
    <cfRule type="cellIs" dxfId="33" priority="9" operator="lessThan">
      <formula>0</formula>
    </cfRule>
  </conditionalFormatting>
  <conditionalFormatting sqref="E16">
    <cfRule type="cellIs" dxfId="27" priority="8" operator="lessThan">
      <formula>0</formula>
    </cfRule>
  </conditionalFormatting>
  <conditionalFormatting sqref="E16">
    <cfRule type="cellIs" dxfId="21" priority="7" operator="lessThan">
      <formula>0</formula>
    </cfRule>
  </conditionalFormatting>
  <conditionalFormatting sqref="E15">
    <cfRule type="cellIs" dxfId="19" priority="6" operator="lessThan">
      <formula>0</formula>
    </cfRule>
  </conditionalFormatting>
  <conditionalFormatting sqref="E14">
    <cfRule type="cellIs" dxfId="17" priority="5" operator="lessThan">
      <formula>0</formula>
    </cfRule>
  </conditionalFormatting>
  <conditionalFormatting sqref="E252">
    <cfRule type="cellIs" dxfId="9" priority="4" operator="lessThan">
      <formula>0</formula>
    </cfRule>
  </conditionalFormatting>
  <conditionalFormatting sqref="E153">
    <cfRule type="cellIs" dxfId="7" priority="3" operator="lessThan">
      <formula>0</formula>
    </cfRule>
  </conditionalFormatting>
  <conditionalFormatting sqref="E253">
    <cfRule type="cellIs" dxfId="5" priority="2" operator="lessThan">
      <formula>0</formula>
    </cfRule>
  </conditionalFormatting>
  <conditionalFormatting sqref="E250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abSelected="1" topLeftCell="A220" zoomScaleNormal="100" workbookViewId="0">
      <selection activeCell="F243" sqref="F243"/>
    </sheetView>
  </sheetViews>
  <sheetFormatPr defaultRowHeight="15" x14ac:dyDescent="0.25"/>
  <cols>
    <col min="1" max="1" width="17.28515625" bestFit="1" customWidth="1"/>
    <col min="2" max="2" width="15.85546875" style="15" bestFit="1" customWidth="1"/>
    <col min="3" max="3" width="10.28515625" style="15" bestFit="1" customWidth="1"/>
    <col min="4" max="4" width="14.7109375" style="15" bestFit="1" customWidth="1"/>
    <col min="5" max="5" width="16.28515625" style="6" bestFit="1" customWidth="1"/>
    <col min="6" max="6" width="16.28515625" bestFit="1" customWidth="1"/>
    <col min="7" max="7" width="16.42578125" bestFit="1" customWidth="1"/>
    <col min="8" max="8" width="16.140625" bestFit="1" customWidth="1"/>
    <col min="9" max="9" width="18" bestFit="1" customWidth="1"/>
    <col min="11" max="12" width="12.140625" bestFit="1" customWidth="1"/>
  </cols>
  <sheetData>
    <row r="1" spans="1:15" x14ac:dyDescent="0.25">
      <c r="A1" s="79" t="s">
        <v>88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5" s="15" customFormat="1" ht="24.75" x14ac:dyDescent="0.2">
      <c r="A3" s="7" t="s">
        <v>1</v>
      </c>
      <c r="B3" s="7" t="s">
        <v>14</v>
      </c>
      <c r="C3" s="7" t="s">
        <v>15</v>
      </c>
      <c r="D3" s="7" t="s">
        <v>12</v>
      </c>
      <c r="E3" s="25" t="s">
        <v>13</v>
      </c>
      <c r="F3" s="2" t="s">
        <v>16</v>
      </c>
      <c r="G3" s="2" t="s">
        <v>17</v>
      </c>
      <c r="H3" s="2" t="s">
        <v>517</v>
      </c>
      <c r="I3" s="4" t="s">
        <v>27</v>
      </c>
    </row>
    <row r="4" spans="1:15" x14ac:dyDescent="0.2">
      <c r="A4" t="s">
        <v>103</v>
      </c>
      <c r="B4" s="54" t="s">
        <v>19</v>
      </c>
      <c r="C4" s="54">
        <v>24</v>
      </c>
      <c r="D4" s="54">
        <v>82</v>
      </c>
      <c r="E4" s="9">
        <v>6000000</v>
      </c>
      <c r="F4" s="6"/>
      <c r="G4" s="6"/>
      <c r="H4" s="6"/>
      <c r="I4" t="s">
        <v>389</v>
      </c>
      <c r="J4" t="s">
        <v>28</v>
      </c>
    </row>
    <row r="5" spans="1:15" x14ac:dyDescent="0.2">
      <c r="A5" s="3" t="s">
        <v>367</v>
      </c>
      <c r="B5" s="55" t="s">
        <v>38</v>
      </c>
      <c r="C5" s="54">
        <v>27</v>
      </c>
      <c r="D5" s="55">
        <v>83</v>
      </c>
      <c r="E5" s="9">
        <v>6000000</v>
      </c>
      <c r="F5" s="9">
        <v>6000000</v>
      </c>
      <c r="G5" s="6"/>
      <c r="H5" s="6"/>
      <c r="J5" t="s">
        <v>30</v>
      </c>
    </row>
    <row r="6" spans="1:15" x14ac:dyDescent="0.25">
      <c r="A6" s="3" t="s">
        <v>116</v>
      </c>
      <c r="B6" s="45" t="s">
        <v>38</v>
      </c>
      <c r="C6" s="43">
        <v>25</v>
      </c>
      <c r="D6" s="45">
        <v>82</v>
      </c>
      <c r="E6" s="9">
        <v>6000000</v>
      </c>
      <c r="F6" s="9">
        <v>6000000</v>
      </c>
      <c r="G6" s="6"/>
      <c r="H6" s="6"/>
      <c r="I6" t="s">
        <v>390</v>
      </c>
      <c r="J6" t="s">
        <v>28</v>
      </c>
    </row>
    <row r="7" spans="1:15" x14ac:dyDescent="0.25">
      <c r="A7" t="s">
        <v>90</v>
      </c>
      <c r="B7" s="54" t="s">
        <v>20</v>
      </c>
      <c r="C7" s="54">
        <v>29</v>
      </c>
      <c r="D7" s="54">
        <v>84</v>
      </c>
      <c r="E7" s="9">
        <v>6000000</v>
      </c>
      <c r="F7" s="9">
        <v>6000000</v>
      </c>
      <c r="G7" s="9"/>
      <c r="H7" s="6"/>
      <c r="J7" t="s">
        <v>30</v>
      </c>
    </row>
    <row r="8" spans="1:15" x14ac:dyDescent="0.25">
      <c r="A8" s="3" t="s">
        <v>42</v>
      </c>
      <c r="B8" s="35" t="s">
        <v>23</v>
      </c>
      <c r="C8" s="34">
        <v>25</v>
      </c>
      <c r="D8" s="35">
        <v>77</v>
      </c>
      <c r="E8" s="28">
        <v>5000000</v>
      </c>
      <c r="F8" s="6"/>
      <c r="G8" s="9"/>
      <c r="H8" s="6"/>
      <c r="I8" t="s">
        <v>391</v>
      </c>
      <c r="J8" t="s">
        <v>28</v>
      </c>
      <c r="K8" t="s">
        <v>518</v>
      </c>
    </row>
    <row r="9" spans="1:15" x14ac:dyDescent="0.25">
      <c r="A9" s="3" t="s">
        <v>309</v>
      </c>
      <c r="B9" s="55" t="s">
        <v>26</v>
      </c>
      <c r="C9" s="54">
        <v>30</v>
      </c>
      <c r="D9" s="55">
        <v>70</v>
      </c>
      <c r="E9" s="6">
        <v>3000000</v>
      </c>
      <c r="F9" s="6"/>
      <c r="G9" s="6"/>
      <c r="H9" s="6"/>
      <c r="J9" t="s">
        <v>30</v>
      </c>
    </row>
    <row r="10" spans="1:15" x14ac:dyDescent="0.25">
      <c r="A10" s="22" t="s">
        <v>500</v>
      </c>
      <c r="B10" s="54" t="s">
        <v>24</v>
      </c>
      <c r="C10" s="54">
        <v>30</v>
      </c>
      <c r="D10" s="54">
        <v>65</v>
      </c>
      <c r="E10" s="6">
        <v>1200000</v>
      </c>
      <c r="F10" s="21"/>
      <c r="G10" s="6"/>
      <c r="H10" s="6"/>
      <c r="I10" t="s">
        <v>392</v>
      </c>
      <c r="J10" t="s">
        <v>28</v>
      </c>
      <c r="K10" t="s">
        <v>99</v>
      </c>
    </row>
    <row r="11" spans="1:15" x14ac:dyDescent="0.2">
      <c r="A11" s="22" t="s">
        <v>507</v>
      </c>
      <c r="B11" s="54" t="s">
        <v>22</v>
      </c>
      <c r="C11" s="54">
        <v>32</v>
      </c>
      <c r="D11" s="54">
        <v>64</v>
      </c>
      <c r="E11" s="6">
        <v>1200000</v>
      </c>
      <c r="F11" s="6"/>
      <c r="G11" s="21"/>
      <c r="H11" s="6"/>
      <c r="J11" t="s">
        <v>30</v>
      </c>
    </row>
    <row r="12" spans="1:15" x14ac:dyDescent="0.25">
      <c r="A12" t="s">
        <v>98</v>
      </c>
      <c r="B12" s="54" t="s">
        <v>21</v>
      </c>
      <c r="C12" s="54">
        <v>34</v>
      </c>
      <c r="D12" s="54">
        <v>59</v>
      </c>
      <c r="E12" s="6">
        <v>1200000</v>
      </c>
      <c r="F12" s="6"/>
      <c r="G12" s="6"/>
      <c r="H12" s="6"/>
      <c r="I12" t="s">
        <v>393</v>
      </c>
      <c r="J12" t="s">
        <v>28</v>
      </c>
    </row>
    <row r="13" spans="1:15" x14ac:dyDescent="0.25">
      <c r="A13" s="22" t="s">
        <v>504</v>
      </c>
      <c r="B13" s="54" t="s">
        <v>38</v>
      </c>
      <c r="C13" s="54">
        <v>38</v>
      </c>
      <c r="D13" s="54">
        <v>66</v>
      </c>
      <c r="E13" s="6">
        <v>1200000</v>
      </c>
      <c r="F13" s="6"/>
      <c r="G13" s="6"/>
      <c r="H13" s="6"/>
      <c r="J13" t="s">
        <v>30</v>
      </c>
    </row>
    <row r="14" spans="1:15" x14ac:dyDescent="0.25">
      <c r="A14" s="43" t="s">
        <v>11</v>
      </c>
      <c r="B14" s="43" t="s">
        <v>26</v>
      </c>
      <c r="C14" s="43">
        <v>34</v>
      </c>
      <c r="D14" s="43">
        <v>65</v>
      </c>
      <c r="E14" s="48">
        <v>1200000</v>
      </c>
      <c r="F14" s="46"/>
      <c r="G14" s="9"/>
      <c r="H14" s="6"/>
    </row>
    <row r="15" spans="1:15" x14ac:dyDescent="0.25">
      <c r="A15" s="45" t="s">
        <v>506</v>
      </c>
      <c r="B15" s="43" t="s">
        <v>38</v>
      </c>
      <c r="C15" s="43">
        <v>37</v>
      </c>
      <c r="D15" s="43">
        <v>59</v>
      </c>
      <c r="E15" s="46">
        <v>1200000</v>
      </c>
      <c r="F15" s="46"/>
      <c r="G15" s="6"/>
      <c r="H15" s="6"/>
    </row>
    <row r="16" spans="1:15" x14ac:dyDescent="0.25">
      <c r="A16" s="45" t="s">
        <v>307</v>
      </c>
      <c r="B16" s="45" t="s">
        <v>23</v>
      </c>
      <c r="C16" s="43">
        <v>32</v>
      </c>
      <c r="D16" s="45">
        <v>76</v>
      </c>
      <c r="E16" s="48">
        <v>5000000</v>
      </c>
      <c r="F16" s="46">
        <v>5000000</v>
      </c>
      <c r="G16" s="6"/>
      <c r="H16" s="6"/>
    </row>
    <row r="17" spans="1:15" x14ac:dyDescent="0.25">
      <c r="A17" s="43"/>
      <c r="B17" s="43"/>
      <c r="C17" s="43"/>
      <c r="D17" s="43"/>
      <c r="E17" s="48"/>
      <c r="F17" s="46"/>
      <c r="G17" s="9"/>
      <c r="H17" s="6"/>
    </row>
    <row r="18" spans="1:15" x14ac:dyDescent="0.25">
      <c r="A18" s="22"/>
      <c r="B18" s="54"/>
      <c r="C18" s="54"/>
      <c r="D18" s="54"/>
      <c r="F18" s="6"/>
      <c r="G18" s="6"/>
      <c r="H18" s="6"/>
    </row>
    <row r="19" spans="1:15" x14ac:dyDescent="0.2">
      <c r="A19" t="s">
        <v>394</v>
      </c>
      <c r="B19" s="16">
        <f>AVERAGE(D5:D207)</f>
        <v>72.376923076923077</v>
      </c>
      <c r="D19" s="20" t="s">
        <v>396</v>
      </c>
      <c r="E19" s="6">
        <f>SUM(E4:E18)</f>
        <v>44200000</v>
      </c>
      <c r="F19" s="6">
        <f>SUM(F4:F17)</f>
        <v>23000000</v>
      </c>
      <c r="G19" s="6">
        <f>SUM(G4:G18)</f>
        <v>0</v>
      </c>
      <c r="I19" t="s">
        <v>513</v>
      </c>
      <c r="J19" s="58">
        <v>0.27</v>
      </c>
    </row>
    <row r="20" spans="1:15" x14ac:dyDescent="0.2">
      <c r="A20" t="s">
        <v>395</v>
      </c>
      <c r="B20" s="17">
        <f>AVERAGE(C5:C207)</f>
        <v>26.692307692307693</v>
      </c>
      <c r="D20" s="15" t="s">
        <v>397</v>
      </c>
      <c r="E20" s="6">
        <f>45000000-E19</f>
        <v>800000</v>
      </c>
      <c r="F20" s="6">
        <f>45000000-F19</f>
        <v>22000000</v>
      </c>
      <c r="G20" s="6">
        <f>45000000-G19</f>
        <v>45000000</v>
      </c>
    </row>
    <row r="22" spans="1:15" x14ac:dyDescent="0.25">
      <c r="A22" s="77" t="s">
        <v>100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1:15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1:15" s="15" customFormat="1" ht="24.75" x14ac:dyDescent="0.2">
      <c r="A24" s="7" t="s">
        <v>1</v>
      </c>
      <c r="B24" s="7" t="s">
        <v>14</v>
      </c>
      <c r="C24" s="7" t="s">
        <v>15</v>
      </c>
      <c r="D24" s="7" t="s">
        <v>12</v>
      </c>
      <c r="E24" s="25" t="s">
        <v>13</v>
      </c>
      <c r="F24" s="2" t="s">
        <v>16</v>
      </c>
      <c r="G24" s="2" t="s">
        <v>17</v>
      </c>
      <c r="H24" s="2" t="s">
        <v>517</v>
      </c>
      <c r="I24" s="4" t="s">
        <v>27</v>
      </c>
    </row>
    <row r="25" spans="1:15" x14ac:dyDescent="0.2">
      <c r="A25" s="22" t="s">
        <v>484</v>
      </c>
      <c r="B25" s="34" t="s">
        <v>22</v>
      </c>
      <c r="C25" s="34">
        <v>21</v>
      </c>
      <c r="D25" s="34">
        <v>65</v>
      </c>
      <c r="E25" s="6">
        <v>1400000</v>
      </c>
      <c r="F25" s="21">
        <v>1400000</v>
      </c>
      <c r="G25" s="6"/>
      <c r="H25" s="6"/>
      <c r="I25" t="s">
        <v>389</v>
      </c>
      <c r="J25" t="s">
        <v>28</v>
      </c>
      <c r="K25" t="s">
        <v>111</v>
      </c>
      <c r="L25" t="s">
        <v>147</v>
      </c>
    </row>
    <row r="26" spans="1:15" x14ac:dyDescent="0.25">
      <c r="A26" t="s">
        <v>410</v>
      </c>
      <c r="B26" s="34" t="s">
        <v>40</v>
      </c>
      <c r="C26" s="34">
        <v>22</v>
      </c>
      <c r="D26" s="34">
        <v>63</v>
      </c>
      <c r="E26" s="10">
        <v>1000000</v>
      </c>
      <c r="F26" s="10">
        <v>1000000</v>
      </c>
      <c r="G26" s="6"/>
      <c r="H26" s="6"/>
      <c r="J26" t="s">
        <v>30</v>
      </c>
      <c r="K26" t="s">
        <v>111</v>
      </c>
    </row>
    <row r="27" spans="1:15" x14ac:dyDescent="0.2">
      <c r="A27" t="s">
        <v>108</v>
      </c>
      <c r="B27" s="34" t="s">
        <v>23</v>
      </c>
      <c r="C27" s="34">
        <v>22</v>
      </c>
      <c r="D27" s="34">
        <v>68</v>
      </c>
      <c r="E27" s="6">
        <v>1200000</v>
      </c>
      <c r="F27" s="6"/>
      <c r="G27" s="6"/>
      <c r="H27" s="6"/>
      <c r="I27" t="s">
        <v>390</v>
      </c>
      <c r="J27" t="s">
        <v>28</v>
      </c>
      <c r="K27" t="s">
        <v>111</v>
      </c>
      <c r="L27" t="s">
        <v>314</v>
      </c>
      <c r="M27" t="s">
        <v>242</v>
      </c>
    </row>
    <row r="28" spans="1:15" x14ac:dyDescent="0.25">
      <c r="A28" t="s">
        <v>409</v>
      </c>
      <c r="B28" s="34" t="s">
        <v>18</v>
      </c>
      <c r="C28" s="34">
        <v>23</v>
      </c>
      <c r="D28" s="34">
        <v>69</v>
      </c>
      <c r="E28" s="6">
        <v>1000000</v>
      </c>
      <c r="F28" s="6">
        <v>1000000</v>
      </c>
      <c r="G28" s="6"/>
      <c r="H28" s="6"/>
      <c r="J28" t="s">
        <v>30</v>
      </c>
      <c r="K28" t="s">
        <v>111</v>
      </c>
    </row>
    <row r="29" spans="1:15" x14ac:dyDescent="0.2">
      <c r="A29" s="3" t="s">
        <v>274</v>
      </c>
      <c r="B29" s="35" t="s">
        <v>40</v>
      </c>
      <c r="C29" s="34">
        <v>23</v>
      </c>
      <c r="D29" s="35">
        <v>69</v>
      </c>
      <c r="E29" s="6">
        <v>1200000</v>
      </c>
      <c r="F29" s="6"/>
      <c r="G29" s="6"/>
      <c r="H29" s="6"/>
      <c r="I29" t="s">
        <v>391</v>
      </c>
      <c r="J29" t="s">
        <v>28</v>
      </c>
    </row>
    <row r="30" spans="1:15" x14ac:dyDescent="0.2">
      <c r="A30" t="s">
        <v>105</v>
      </c>
      <c r="B30" s="34" t="s">
        <v>24</v>
      </c>
      <c r="C30" s="34">
        <v>24</v>
      </c>
      <c r="D30" s="34">
        <v>81</v>
      </c>
      <c r="E30" s="6">
        <v>5000000</v>
      </c>
      <c r="F30" s="6">
        <v>5000000</v>
      </c>
      <c r="G30" s="6"/>
      <c r="H30" s="6"/>
      <c r="J30" t="s">
        <v>30</v>
      </c>
      <c r="K30" t="s">
        <v>111</v>
      </c>
    </row>
    <row r="31" spans="1:15" x14ac:dyDescent="0.2">
      <c r="A31" t="s">
        <v>109</v>
      </c>
      <c r="B31" s="34" t="s">
        <v>52</v>
      </c>
      <c r="C31" s="34">
        <v>25</v>
      </c>
      <c r="D31" s="34">
        <v>66</v>
      </c>
      <c r="E31" s="6">
        <v>1200000</v>
      </c>
      <c r="F31" s="6"/>
      <c r="G31" s="6"/>
      <c r="H31" s="6"/>
      <c r="I31" t="s">
        <v>392</v>
      </c>
      <c r="J31" t="s">
        <v>28</v>
      </c>
      <c r="K31" t="s">
        <v>111</v>
      </c>
    </row>
    <row r="32" spans="1:15" x14ac:dyDescent="0.25">
      <c r="A32" t="s">
        <v>106</v>
      </c>
      <c r="B32" s="34" t="s">
        <v>26</v>
      </c>
      <c r="C32" s="34">
        <v>25</v>
      </c>
      <c r="D32" s="34">
        <v>72</v>
      </c>
      <c r="E32" s="6">
        <v>3000000</v>
      </c>
      <c r="F32" s="6"/>
      <c r="G32" s="6"/>
      <c r="H32" s="6"/>
      <c r="J32" t="s">
        <v>30</v>
      </c>
      <c r="K32" t="s">
        <v>111</v>
      </c>
    </row>
    <row r="33" spans="1:15" x14ac:dyDescent="0.25">
      <c r="A33" t="s">
        <v>104</v>
      </c>
      <c r="B33" s="34" t="s">
        <v>22</v>
      </c>
      <c r="C33" s="34">
        <v>25</v>
      </c>
      <c r="D33" s="34">
        <v>83</v>
      </c>
      <c r="E33" s="6">
        <v>5000000</v>
      </c>
      <c r="F33" s="6">
        <v>5000000</v>
      </c>
      <c r="G33" s="6"/>
      <c r="H33" s="6"/>
      <c r="I33" t="s">
        <v>393</v>
      </c>
      <c r="J33" t="s">
        <v>28</v>
      </c>
      <c r="K33" t="s">
        <v>111</v>
      </c>
    </row>
    <row r="34" spans="1:15" x14ac:dyDescent="0.25">
      <c r="A34" s="3" t="s">
        <v>41</v>
      </c>
      <c r="B34" s="35" t="s">
        <v>25</v>
      </c>
      <c r="C34" s="34">
        <v>28</v>
      </c>
      <c r="D34" s="35">
        <v>73</v>
      </c>
      <c r="E34" s="6">
        <v>3000000</v>
      </c>
      <c r="F34" s="6"/>
      <c r="G34" s="6"/>
      <c r="H34" s="6"/>
      <c r="J34" t="s">
        <v>30</v>
      </c>
      <c r="K34" t="s">
        <v>111</v>
      </c>
    </row>
    <row r="35" spans="1:15" x14ac:dyDescent="0.25">
      <c r="A35" s="3" t="s">
        <v>341</v>
      </c>
      <c r="B35" s="35" t="s">
        <v>19</v>
      </c>
      <c r="C35" s="34">
        <v>30</v>
      </c>
      <c r="D35" s="35">
        <v>77</v>
      </c>
      <c r="E35" s="9">
        <v>5000000</v>
      </c>
      <c r="F35" s="9">
        <v>5000000</v>
      </c>
      <c r="G35" s="9"/>
      <c r="H35" s="6"/>
    </row>
    <row r="36" spans="1:15" x14ac:dyDescent="0.25">
      <c r="A36" t="s">
        <v>101</v>
      </c>
      <c r="B36" s="34" t="s">
        <v>21</v>
      </c>
      <c r="C36" s="34">
        <v>30</v>
      </c>
      <c r="D36" s="34">
        <v>84</v>
      </c>
      <c r="E36" s="8">
        <v>6000000</v>
      </c>
      <c r="F36" s="8">
        <v>6000000</v>
      </c>
      <c r="G36" s="8">
        <v>6000000</v>
      </c>
      <c r="H36" s="6"/>
    </row>
    <row r="37" spans="1:15" x14ac:dyDescent="0.25">
      <c r="A37" t="s">
        <v>138</v>
      </c>
      <c r="B37" s="34" t="s">
        <v>24</v>
      </c>
      <c r="C37" s="34">
        <v>31</v>
      </c>
      <c r="D37" s="34">
        <v>80</v>
      </c>
      <c r="E37" s="28">
        <v>8000000</v>
      </c>
      <c r="F37" s="9">
        <v>8000000</v>
      </c>
      <c r="G37" s="6"/>
      <c r="H37" s="6"/>
    </row>
    <row r="38" spans="1:15" x14ac:dyDescent="0.25">
      <c r="G38" s="9"/>
      <c r="H38" s="6"/>
    </row>
    <row r="39" spans="1:15" x14ac:dyDescent="0.25">
      <c r="F39" s="6"/>
      <c r="G39" s="6"/>
      <c r="H39" s="6"/>
    </row>
    <row r="40" spans="1:15" x14ac:dyDescent="0.25">
      <c r="A40" t="s">
        <v>394</v>
      </c>
      <c r="B40" s="16">
        <f>AVERAGE(D25:D38)</f>
        <v>73.07692307692308</v>
      </c>
      <c r="D40" s="20" t="s">
        <v>396</v>
      </c>
      <c r="E40" s="6">
        <f>SUM(E25:E38)</f>
        <v>42000000</v>
      </c>
      <c r="F40" s="6">
        <f>SUM(F25:F38)</f>
        <v>32400000</v>
      </c>
      <c r="G40" s="6">
        <f>SUM(G25:G39)</f>
        <v>6000000</v>
      </c>
      <c r="I40" t="s">
        <v>513</v>
      </c>
      <c r="J40" s="58">
        <v>0.45</v>
      </c>
    </row>
    <row r="41" spans="1:15" x14ac:dyDescent="0.25">
      <c r="A41" t="s">
        <v>395</v>
      </c>
      <c r="B41" s="17">
        <f>AVERAGE(C25:C38)</f>
        <v>25.307692307692307</v>
      </c>
      <c r="D41" s="15" t="s">
        <v>397</v>
      </c>
      <c r="E41" s="6">
        <f>45000000-E40</f>
        <v>3000000</v>
      </c>
      <c r="F41" s="6">
        <f>45000000-F40</f>
        <v>12600000</v>
      </c>
      <c r="G41" s="6">
        <f>45000000-G40</f>
        <v>39000000</v>
      </c>
    </row>
    <row r="43" spans="1:15" x14ac:dyDescent="0.25">
      <c r="A43" s="80" t="s">
        <v>149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1:15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1:15" s="15" customFormat="1" ht="24.75" x14ac:dyDescent="0.25">
      <c r="A45" s="7" t="s">
        <v>1</v>
      </c>
      <c r="B45" s="7" t="s">
        <v>14</v>
      </c>
      <c r="C45" s="7" t="s">
        <v>15</v>
      </c>
      <c r="D45" s="7" t="s">
        <v>12</v>
      </c>
      <c r="E45" s="25" t="s">
        <v>13</v>
      </c>
      <c r="F45" s="2" t="s">
        <v>16</v>
      </c>
      <c r="G45" s="2" t="s">
        <v>17</v>
      </c>
      <c r="H45" s="2" t="s">
        <v>517</v>
      </c>
      <c r="I45" s="4" t="s">
        <v>27</v>
      </c>
    </row>
    <row r="46" spans="1:15" x14ac:dyDescent="0.25">
      <c r="A46" t="s">
        <v>416</v>
      </c>
      <c r="B46" s="43" t="s">
        <v>19</v>
      </c>
      <c r="C46" s="43">
        <v>21</v>
      </c>
      <c r="D46" s="43">
        <v>71</v>
      </c>
      <c r="E46" s="10">
        <v>1000000</v>
      </c>
      <c r="F46" s="10">
        <v>1000000</v>
      </c>
      <c r="G46" s="6"/>
      <c r="H46" s="6"/>
      <c r="I46" t="s">
        <v>389</v>
      </c>
      <c r="J46" t="s">
        <v>28</v>
      </c>
      <c r="K46" t="s">
        <v>160</v>
      </c>
    </row>
    <row r="47" spans="1:15" x14ac:dyDescent="0.25">
      <c r="A47" t="s">
        <v>417</v>
      </c>
      <c r="B47" s="43" t="s">
        <v>18</v>
      </c>
      <c r="C47" s="43">
        <v>22</v>
      </c>
      <c r="D47" s="43">
        <v>68</v>
      </c>
      <c r="E47" s="6">
        <v>1000000</v>
      </c>
      <c r="F47" s="6">
        <v>1000000</v>
      </c>
      <c r="G47" s="6"/>
      <c r="H47" s="6"/>
      <c r="J47" t="s">
        <v>30</v>
      </c>
      <c r="K47" t="s">
        <v>160</v>
      </c>
    </row>
    <row r="48" spans="1:15" x14ac:dyDescent="0.25">
      <c r="A48" t="s">
        <v>456</v>
      </c>
      <c r="B48" s="43" t="s">
        <v>38</v>
      </c>
      <c r="C48" s="43">
        <v>23</v>
      </c>
      <c r="D48" s="43">
        <v>67</v>
      </c>
      <c r="E48" s="6">
        <v>1000000</v>
      </c>
      <c r="F48" s="6">
        <v>1000000</v>
      </c>
      <c r="G48" s="6"/>
      <c r="H48" s="6"/>
      <c r="I48" t="s">
        <v>390</v>
      </c>
      <c r="J48" t="s">
        <v>28</v>
      </c>
    </row>
    <row r="49" spans="1:15" x14ac:dyDescent="0.25">
      <c r="A49" t="s">
        <v>157</v>
      </c>
      <c r="B49" s="43" t="s">
        <v>24</v>
      </c>
      <c r="C49" s="43">
        <v>24</v>
      </c>
      <c r="D49" s="43">
        <v>66</v>
      </c>
      <c r="E49" s="6">
        <v>1200000</v>
      </c>
      <c r="F49" s="6"/>
      <c r="G49" s="6"/>
      <c r="H49" s="6"/>
      <c r="J49" t="s">
        <v>30</v>
      </c>
      <c r="K49" t="s">
        <v>160</v>
      </c>
    </row>
    <row r="50" spans="1:15" x14ac:dyDescent="0.25">
      <c r="A50" t="s">
        <v>152</v>
      </c>
      <c r="B50" s="43" t="s">
        <v>40</v>
      </c>
      <c r="C50" s="43">
        <v>25</v>
      </c>
      <c r="D50" s="43">
        <v>80</v>
      </c>
      <c r="E50" s="6">
        <v>5000000</v>
      </c>
      <c r="F50" s="6">
        <v>5000000</v>
      </c>
      <c r="G50" s="6"/>
      <c r="H50" s="6"/>
      <c r="I50" t="s">
        <v>391</v>
      </c>
      <c r="J50" t="s">
        <v>28</v>
      </c>
      <c r="K50" t="s">
        <v>160</v>
      </c>
    </row>
    <row r="51" spans="1:15" x14ac:dyDescent="0.25">
      <c r="A51" t="s">
        <v>156</v>
      </c>
      <c r="B51" s="43" t="s">
        <v>26</v>
      </c>
      <c r="C51" s="43">
        <v>25</v>
      </c>
      <c r="D51" s="43">
        <v>70</v>
      </c>
      <c r="E51" s="6">
        <v>1200000</v>
      </c>
      <c r="F51" s="6"/>
      <c r="G51" s="6"/>
      <c r="H51" s="6"/>
      <c r="J51" t="s">
        <v>30</v>
      </c>
      <c r="K51" t="s">
        <v>160</v>
      </c>
      <c r="L51" t="s">
        <v>184</v>
      </c>
    </row>
    <row r="52" spans="1:15" x14ac:dyDescent="0.25">
      <c r="A52" t="s">
        <v>150</v>
      </c>
      <c r="B52" s="43" t="s">
        <v>24</v>
      </c>
      <c r="C52" s="43">
        <v>26</v>
      </c>
      <c r="D52" s="43">
        <v>95</v>
      </c>
      <c r="E52" s="10">
        <v>12000000</v>
      </c>
      <c r="F52" s="10">
        <v>12000000</v>
      </c>
      <c r="G52" s="10">
        <v>12000000</v>
      </c>
      <c r="H52" s="6"/>
      <c r="I52" t="s">
        <v>392</v>
      </c>
      <c r="J52" t="s">
        <v>28</v>
      </c>
      <c r="K52" t="s">
        <v>160</v>
      </c>
    </row>
    <row r="53" spans="1:15" x14ac:dyDescent="0.25">
      <c r="A53" s="22" t="s">
        <v>501</v>
      </c>
      <c r="B53" s="43" t="s">
        <v>40</v>
      </c>
      <c r="C53" s="43">
        <v>26</v>
      </c>
      <c r="D53" s="43">
        <v>66</v>
      </c>
      <c r="E53" s="6">
        <v>1200000</v>
      </c>
      <c r="F53" s="6"/>
      <c r="G53" s="6"/>
      <c r="H53" s="6"/>
      <c r="J53" t="s">
        <v>30</v>
      </c>
      <c r="K53" t="s">
        <v>160</v>
      </c>
      <c r="L53" t="s">
        <v>47</v>
      </c>
    </row>
    <row r="54" spans="1:15" x14ac:dyDescent="0.25">
      <c r="A54" s="22" t="s">
        <v>502</v>
      </c>
      <c r="B54" s="43" t="s">
        <v>21</v>
      </c>
      <c r="C54" s="43">
        <v>27</v>
      </c>
      <c r="D54" s="43">
        <v>65</v>
      </c>
      <c r="E54" s="6">
        <v>1200000</v>
      </c>
      <c r="F54" s="6"/>
      <c r="G54" s="6"/>
      <c r="H54" s="6"/>
      <c r="I54" t="s">
        <v>393</v>
      </c>
      <c r="J54" t="s">
        <v>28</v>
      </c>
      <c r="K54" t="s">
        <v>160</v>
      </c>
    </row>
    <row r="55" spans="1:15" x14ac:dyDescent="0.25">
      <c r="A55" s="22" t="s">
        <v>482</v>
      </c>
      <c r="B55" s="43" t="s">
        <v>38</v>
      </c>
      <c r="C55" s="43">
        <v>28</v>
      </c>
      <c r="D55" s="43">
        <v>69</v>
      </c>
      <c r="E55" s="6">
        <v>2000000</v>
      </c>
      <c r="F55" s="6">
        <v>2000000</v>
      </c>
      <c r="G55" s="6">
        <v>2000000</v>
      </c>
      <c r="H55" s="6"/>
      <c r="J55" t="s">
        <v>30</v>
      </c>
      <c r="K55" t="s">
        <v>160</v>
      </c>
    </row>
    <row r="56" spans="1:15" x14ac:dyDescent="0.25">
      <c r="A56" t="s">
        <v>376</v>
      </c>
      <c r="B56" s="43" t="s">
        <v>22</v>
      </c>
      <c r="C56" s="43">
        <v>28</v>
      </c>
      <c r="D56" s="43">
        <v>79</v>
      </c>
      <c r="E56" s="8">
        <v>5000000</v>
      </c>
      <c r="F56" s="8">
        <v>5000000</v>
      </c>
      <c r="G56" s="8">
        <v>5000000</v>
      </c>
      <c r="H56" s="6"/>
    </row>
    <row r="57" spans="1:15" x14ac:dyDescent="0.25">
      <c r="A57" t="s">
        <v>153</v>
      </c>
      <c r="B57" s="43" t="s">
        <v>52</v>
      </c>
      <c r="C57" s="43">
        <v>29</v>
      </c>
      <c r="D57" s="43">
        <v>76</v>
      </c>
      <c r="E57" s="6">
        <v>5000000</v>
      </c>
      <c r="F57" s="6">
        <v>5000000</v>
      </c>
      <c r="G57" s="6"/>
      <c r="H57" s="6"/>
    </row>
    <row r="58" spans="1:15" x14ac:dyDescent="0.25">
      <c r="A58" s="3" t="s">
        <v>44</v>
      </c>
      <c r="B58" s="45" t="s">
        <v>20</v>
      </c>
      <c r="C58" s="45">
        <v>35</v>
      </c>
      <c r="D58" s="45">
        <v>84</v>
      </c>
      <c r="E58" s="9">
        <v>6000000</v>
      </c>
      <c r="F58" s="9"/>
      <c r="G58" s="9"/>
      <c r="H58" s="6"/>
    </row>
    <row r="59" spans="1:15" x14ac:dyDescent="0.25">
      <c r="B59" s="43"/>
      <c r="C59" s="43"/>
      <c r="D59" s="43"/>
      <c r="F59" s="6"/>
      <c r="G59" s="6"/>
      <c r="H59" s="6"/>
    </row>
    <row r="60" spans="1:15" x14ac:dyDescent="0.25">
      <c r="F60" s="6"/>
      <c r="G60" s="6"/>
      <c r="H60" s="6"/>
    </row>
    <row r="61" spans="1:15" x14ac:dyDescent="0.25">
      <c r="A61" t="s">
        <v>394</v>
      </c>
      <c r="B61" s="16">
        <f>AVERAGE(D46:D60)</f>
        <v>73.538461538461533</v>
      </c>
      <c r="D61" s="20" t="s">
        <v>396</v>
      </c>
      <c r="E61" s="6">
        <f>SUM(Table37[2010])</f>
        <v>42800000</v>
      </c>
      <c r="F61" s="6">
        <f>SUM(Table37[2011])</f>
        <v>32000000</v>
      </c>
      <c r="G61" s="6">
        <f>SUM(Table37[2012])</f>
        <v>19000000</v>
      </c>
      <c r="I61" t="s">
        <v>513</v>
      </c>
      <c r="J61" s="58">
        <v>0.35</v>
      </c>
    </row>
    <row r="62" spans="1:15" x14ac:dyDescent="0.25">
      <c r="A62" t="s">
        <v>395</v>
      </c>
      <c r="B62" s="17">
        <f>AVERAGE(C46:C60)</f>
        <v>26.076923076923077</v>
      </c>
      <c r="D62" s="15" t="s">
        <v>397</v>
      </c>
      <c r="E62" s="6">
        <f>45000000-E61</f>
        <v>2200000</v>
      </c>
      <c r="F62" s="6">
        <f>45000000-F61</f>
        <v>13000000</v>
      </c>
      <c r="G62" s="6">
        <f>45000000-G61</f>
        <v>26000000</v>
      </c>
    </row>
    <row r="64" spans="1:15" x14ac:dyDescent="0.25">
      <c r="A64" s="81" t="s">
        <v>161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1:15" x14ac:dyDescent="0.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1:15" s="15" customFormat="1" ht="24.75" x14ac:dyDescent="0.25">
      <c r="A66" s="7" t="s">
        <v>1</v>
      </c>
      <c r="B66" s="7" t="s">
        <v>14</v>
      </c>
      <c r="C66" s="7" t="s">
        <v>15</v>
      </c>
      <c r="D66" s="7" t="s">
        <v>12</v>
      </c>
      <c r="E66" s="25" t="s">
        <v>13</v>
      </c>
      <c r="F66" s="2" t="s">
        <v>16</v>
      </c>
      <c r="G66" s="2" t="s">
        <v>17</v>
      </c>
      <c r="H66" s="2" t="s">
        <v>517</v>
      </c>
      <c r="I66" s="4" t="s">
        <v>27</v>
      </c>
    </row>
    <row r="67" spans="1:15" x14ac:dyDescent="0.25">
      <c r="A67" s="3" t="s">
        <v>162</v>
      </c>
      <c r="B67" s="45" t="s">
        <v>24</v>
      </c>
      <c r="C67" s="43">
        <v>22</v>
      </c>
      <c r="D67" s="45">
        <v>76</v>
      </c>
      <c r="E67" s="8">
        <v>5000000</v>
      </c>
      <c r="F67" s="8">
        <v>5000000</v>
      </c>
      <c r="G67" s="8">
        <v>5000000</v>
      </c>
      <c r="H67" s="6"/>
      <c r="I67" t="s">
        <v>389</v>
      </c>
      <c r="J67" t="s">
        <v>28</v>
      </c>
    </row>
    <row r="68" spans="1:15" x14ac:dyDescent="0.25">
      <c r="A68" s="3" t="s">
        <v>169</v>
      </c>
      <c r="B68" s="45" t="s">
        <v>52</v>
      </c>
      <c r="C68" s="43">
        <v>22</v>
      </c>
      <c r="D68" s="45">
        <v>68</v>
      </c>
      <c r="E68" s="6">
        <v>1200000</v>
      </c>
      <c r="F68" s="6">
        <v>1200000</v>
      </c>
      <c r="G68" s="6"/>
      <c r="H68" s="6"/>
      <c r="J68" t="s">
        <v>30</v>
      </c>
      <c r="K68" t="s">
        <v>172</v>
      </c>
    </row>
    <row r="69" spans="1:15" x14ac:dyDescent="0.25">
      <c r="A69" t="s">
        <v>418</v>
      </c>
      <c r="B69" s="43" t="s">
        <v>38</v>
      </c>
      <c r="C69" s="43">
        <v>23</v>
      </c>
      <c r="D69" s="43">
        <v>70</v>
      </c>
      <c r="E69" s="10">
        <v>1000000</v>
      </c>
      <c r="F69" s="10">
        <v>1000000</v>
      </c>
      <c r="G69" s="9"/>
      <c r="H69" s="6"/>
      <c r="I69" t="s">
        <v>390</v>
      </c>
      <c r="J69" t="s">
        <v>28</v>
      </c>
      <c r="K69" t="s">
        <v>172</v>
      </c>
    </row>
    <row r="70" spans="1:15" x14ac:dyDescent="0.25">
      <c r="A70" s="3" t="s">
        <v>69</v>
      </c>
      <c r="B70" s="45" t="s">
        <v>22</v>
      </c>
      <c r="C70" s="45">
        <v>38</v>
      </c>
      <c r="D70" s="45">
        <v>73</v>
      </c>
      <c r="E70" s="9">
        <v>5000000</v>
      </c>
      <c r="F70" s="6"/>
      <c r="G70" s="6"/>
      <c r="H70" s="6"/>
      <c r="J70" t="s">
        <v>30</v>
      </c>
      <c r="K70" t="s">
        <v>172</v>
      </c>
    </row>
    <row r="71" spans="1:15" x14ac:dyDescent="0.25">
      <c r="A71" s="3" t="s">
        <v>170</v>
      </c>
      <c r="B71" s="45" t="s">
        <v>26</v>
      </c>
      <c r="C71" s="43">
        <v>34</v>
      </c>
      <c r="D71" s="45">
        <v>62</v>
      </c>
      <c r="E71" s="6">
        <v>1200000</v>
      </c>
      <c r="F71" s="6"/>
      <c r="G71" s="6"/>
      <c r="H71" s="6"/>
      <c r="I71" t="s">
        <v>391</v>
      </c>
      <c r="J71" t="s">
        <v>28</v>
      </c>
      <c r="K71" t="s">
        <v>172</v>
      </c>
    </row>
    <row r="72" spans="1:15" x14ac:dyDescent="0.25">
      <c r="A72" s="22" t="s">
        <v>486</v>
      </c>
      <c r="B72" s="45" t="s">
        <v>52</v>
      </c>
      <c r="C72" s="43">
        <v>24</v>
      </c>
      <c r="D72" s="43">
        <v>61</v>
      </c>
      <c r="E72" s="6">
        <v>1500000</v>
      </c>
      <c r="F72" s="6"/>
      <c r="G72" s="6"/>
      <c r="H72" s="6"/>
      <c r="J72" t="s">
        <v>30</v>
      </c>
      <c r="K72" t="s">
        <v>172</v>
      </c>
    </row>
    <row r="73" spans="1:15" x14ac:dyDescent="0.25">
      <c r="A73" s="3" t="s">
        <v>114</v>
      </c>
      <c r="B73" s="45" t="s">
        <v>23</v>
      </c>
      <c r="C73" s="43">
        <v>25</v>
      </c>
      <c r="D73" s="45">
        <v>84</v>
      </c>
      <c r="E73" s="9">
        <v>6000000</v>
      </c>
      <c r="F73" s="9">
        <v>6000000</v>
      </c>
      <c r="G73" s="6"/>
      <c r="H73" s="6"/>
      <c r="I73" t="s">
        <v>392</v>
      </c>
      <c r="J73" t="s">
        <v>28</v>
      </c>
      <c r="K73" t="s">
        <v>172</v>
      </c>
    </row>
    <row r="74" spans="1:15" x14ac:dyDescent="0.25">
      <c r="A74" t="s">
        <v>245</v>
      </c>
      <c r="B74" s="54" t="s">
        <v>52</v>
      </c>
      <c r="C74" s="54">
        <v>27</v>
      </c>
      <c r="D74" s="54">
        <v>83</v>
      </c>
      <c r="E74" s="8">
        <v>8000000</v>
      </c>
      <c r="F74" s="8">
        <v>8000000</v>
      </c>
      <c r="G74" s="8">
        <v>8000000</v>
      </c>
      <c r="H74" s="6"/>
      <c r="J74" t="s">
        <v>30</v>
      </c>
      <c r="K74" t="s">
        <v>172</v>
      </c>
    </row>
    <row r="75" spans="1:15" x14ac:dyDescent="0.25">
      <c r="A75" s="3" t="s">
        <v>171</v>
      </c>
      <c r="B75" s="45" t="s">
        <v>52</v>
      </c>
      <c r="C75" s="43">
        <v>26</v>
      </c>
      <c r="D75" s="45">
        <v>66</v>
      </c>
      <c r="E75" s="6">
        <v>1200000</v>
      </c>
      <c r="F75" s="6"/>
      <c r="G75" s="6"/>
      <c r="H75" s="6"/>
      <c r="I75" t="s">
        <v>393</v>
      </c>
      <c r="J75" t="s">
        <v>28</v>
      </c>
    </row>
    <row r="76" spans="1:15" x14ac:dyDescent="0.25">
      <c r="A76" s="45" t="s">
        <v>345</v>
      </c>
      <c r="B76" s="45" t="s">
        <v>26</v>
      </c>
      <c r="C76" s="43">
        <v>24</v>
      </c>
      <c r="D76" s="45">
        <v>73</v>
      </c>
      <c r="E76" s="6">
        <v>3000000</v>
      </c>
      <c r="F76" s="6">
        <v>3000000</v>
      </c>
      <c r="G76" s="6"/>
      <c r="H76" s="6"/>
      <c r="J76" t="s">
        <v>30</v>
      </c>
    </row>
    <row r="77" spans="1:15" x14ac:dyDescent="0.25">
      <c r="A77" s="3" t="s">
        <v>43</v>
      </c>
      <c r="B77" s="45" t="s">
        <v>26</v>
      </c>
      <c r="C77" s="45">
        <v>32</v>
      </c>
      <c r="D77" s="45">
        <v>73</v>
      </c>
      <c r="E77" s="9">
        <v>5000000</v>
      </c>
      <c r="F77" s="6"/>
      <c r="G77" s="6"/>
      <c r="H77" s="6"/>
    </row>
    <row r="78" spans="1:15" x14ac:dyDescent="0.25">
      <c r="A78" s="3" t="s">
        <v>168</v>
      </c>
      <c r="B78" s="45" t="s">
        <v>52</v>
      </c>
      <c r="C78" s="43">
        <v>32</v>
      </c>
      <c r="D78" s="45">
        <v>66</v>
      </c>
      <c r="E78" s="6">
        <v>1200000</v>
      </c>
      <c r="F78" s="6"/>
      <c r="G78" s="6"/>
      <c r="H78" s="6"/>
    </row>
    <row r="79" spans="1:15" x14ac:dyDescent="0.25">
      <c r="A79" s="45" t="s">
        <v>342</v>
      </c>
      <c r="B79" s="45" t="s">
        <v>24</v>
      </c>
      <c r="C79" s="43">
        <v>21</v>
      </c>
      <c r="D79" s="45">
        <v>76</v>
      </c>
      <c r="E79" s="9">
        <v>5000000</v>
      </c>
      <c r="F79" s="9"/>
      <c r="G79" s="9"/>
      <c r="H79" s="6"/>
    </row>
    <row r="80" spans="1:15" x14ac:dyDescent="0.25">
      <c r="F80" s="6"/>
      <c r="G80" s="6"/>
      <c r="H80" s="6"/>
    </row>
    <row r="81" spans="1:15" x14ac:dyDescent="0.25">
      <c r="F81" s="6"/>
      <c r="G81" s="6"/>
      <c r="H81" s="6"/>
    </row>
    <row r="82" spans="1:15" x14ac:dyDescent="0.25">
      <c r="A82" t="s">
        <v>394</v>
      </c>
      <c r="B82" s="16">
        <f>AVERAGE(D68:D81)</f>
        <v>71.25</v>
      </c>
      <c r="D82" s="20" t="s">
        <v>396</v>
      </c>
      <c r="E82" s="6">
        <f>SUM(E67:E81)</f>
        <v>44300000</v>
      </c>
      <c r="F82" s="6">
        <f>SUM(F67:F81)</f>
        <v>24200000</v>
      </c>
      <c r="G82" s="6">
        <f>SUM(G68:G81)</f>
        <v>8000000</v>
      </c>
      <c r="I82" t="s">
        <v>513</v>
      </c>
      <c r="J82" s="58">
        <v>0.53</v>
      </c>
    </row>
    <row r="83" spans="1:15" x14ac:dyDescent="0.25">
      <c r="A83" t="s">
        <v>395</v>
      </c>
      <c r="B83" s="17">
        <f>AVERAGE(C68:C81)</f>
        <v>27.333333333333332</v>
      </c>
      <c r="D83" s="15" t="s">
        <v>397</v>
      </c>
      <c r="E83" s="6">
        <f>45000000-E82</f>
        <v>700000</v>
      </c>
      <c r="F83" s="6">
        <f>45000000-F82</f>
        <v>20800000</v>
      </c>
      <c r="G83" s="6">
        <f>45000000-G82</f>
        <v>37000000</v>
      </c>
    </row>
    <row r="85" spans="1:15" x14ac:dyDescent="0.25">
      <c r="A85" s="81" t="s">
        <v>185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1:15" x14ac:dyDescent="0.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1:15" s="15" customFormat="1" ht="24.75" x14ac:dyDescent="0.25">
      <c r="A87" s="7" t="s">
        <v>1</v>
      </c>
      <c r="B87" s="7" t="s">
        <v>14</v>
      </c>
      <c r="C87" s="7" t="s">
        <v>15</v>
      </c>
      <c r="D87" s="7" t="s">
        <v>12</v>
      </c>
      <c r="E87" s="25" t="s">
        <v>13</v>
      </c>
      <c r="F87" s="2" t="s">
        <v>16</v>
      </c>
      <c r="G87" s="2" t="s">
        <v>17</v>
      </c>
      <c r="H87" s="2" t="s">
        <v>517</v>
      </c>
      <c r="I87" s="4" t="s">
        <v>27</v>
      </c>
    </row>
    <row r="88" spans="1:15" x14ac:dyDescent="0.25">
      <c r="A88" t="s">
        <v>425</v>
      </c>
      <c r="B88" s="43" t="s">
        <v>23</v>
      </c>
      <c r="C88" s="43">
        <v>21</v>
      </c>
      <c r="D88" s="43">
        <v>65</v>
      </c>
      <c r="E88" s="10">
        <v>1000000</v>
      </c>
      <c r="F88" s="10">
        <v>1000000</v>
      </c>
      <c r="G88" s="6"/>
      <c r="H88" s="6"/>
      <c r="I88" t="s">
        <v>389</v>
      </c>
      <c r="J88" t="s">
        <v>28</v>
      </c>
    </row>
    <row r="89" spans="1:15" x14ac:dyDescent="0.25">
      <c r="A89" s="14" t="s">
        <v>445</v>
      </c>
      <c r="B89" s="56" t="s">
        <v>38</v>
      </c>
      <c r="C89" s="56">
        <v>21</v>
      </c>
      <c r="D89" s="56">
        <v>62</v>
      </c>
      <c r="E89" s="13" t="s">
        <v>403</v>
      </c>
      <c r="F89" s="12">
        <v>1000000</v>
      </c>
      <c r="G89" s="12">
        <v>1000000</v>
      </c>
      <c r="H89" s="6"/>
      <c r="J89" t="s">
        <v>30</v>
      </c>
      <c r="K89" t="s">
        <v>195</v>
      </c>
    </row>
    <row r="90" spans="1:15" x14ac:dyDescent="0.25">
      <c r="A90" t="s">
        <v>286</v>
      </c>
      <c r="B90" s="43" t="s">
        <v>40</v>
      </c>
      <c r="C90" s="43">
        <v>23</v>
      </c>
      <c r="D90" s="43">
        <v>67</v>
      </c>
      <c r="E90" s="6">
        <v>1200000</v>
      </c>
      <c r="F90" s="6"/>
      <c r="G90" s="6"/>
      <c r="H90" s="6"/>
      <c r="I90" t="s">
        <v>390</v>
      </c>
      <c r="J90" t="s">
        <v>28</v>
      </c>
      <c r="K90" t="s">
        <v>195</v>
      </c>
    </row>
    <row r="91" spans="1:15" x14ac:dyDescent="0.25">
      <c r="A91" t="s">
        <v>189</v>
      </c>
      <c r="B91" s="43" t="s">
        <v>22</v>
      </c>
      <c r="C91" s="43">
        <v>24</v>
      </c>
      <c r="D91" s="43">
        <v>79</v>
      </c>
      <c r="E91" s="6">
        <v>5000000</v>
      </c>
      <c r="F91" s="6">
        <v>5000000</v>
      </c>
      <c r="G91" s="6"/>
      <c r="H91" s="6"/>
      <c r="J91" t="s">
        <v>30</v>
      </c>
      <c r="K91" t="s">
        <v>290</v>
      </c>
    </row>
    <row r="92" spans="1:15" x14ac:dyDescent="0.25">
      <c r="A92" t="s">
        <v>284</v>
      </c>
      <c r="B92" s="43" t="s">
        <v>26</v>
      </c>
      <c r="C92" s="43">
        <v>24</v>
      </c>
      <c r="D92" s="43">
        <v>69</v>
      </c>
      <c r="E92" s="6">
        <v>1200000</v>
      </c>
      <c r="F92" s="6"/>
      <c r="G92" s="6"/>
      <c r="H92" s="6"/>
      <c r="I92" t="s">
        <v>391</v>
      </c>
      <c r="J92" t="s">
        <v>28</v>
      </c>
      <c r="K92" t="s">
        <v>195</v>
      </c>
    </row>
    <row r="93" spans="1:15" x14ac:dyDescent="0.25">
      <c r="A93" s="3" t="s">
        <v>202</v>
      </c>
      <c r="B93" s="45" t="s">
        <v>52</v>
      </c>
      <c r="C93" s="43">
        <v>30</v>
      </c>
      <c r="D93" s="45">
        <v>74</v>
      </c>
      <c r="E93" s="6">
        <v>3000000</v>
      </c>
      <c r="F93" s="6"/>
      <c r="G93" s="6"/>
      <c r="H93" s="6"/>
      <c r="J93" t="s">
        <v>30</v>
      </c>
      <c r="K93" t="s">
        <v>195</v>
      </c>
    </row>
    <row r="94" spans="1:15" x14ac:dyDescent="0.25">
      <c r="A94" t="s">
        <v>194</v>
      </c>
      <c r="B94" s="43" t="s">
        <v>52</v>
      </c>
      <c r="C94" s="43">
        <v>30</v>
      </c>
      <c r="D94" s="43">
        <v>64</v>
      </c>
      <c r="E94" s="6">
        <v>1200000</v>
      </c>
      <c r="F94" s="6"/>
      <c r="G94" s="6"/>
      <c r="H94" s="6"/>
      <c r="I94" t="s">
        <v>392</v>
      </c>
      <c r="J94" t="s">
        <v>28</v>
      </c>
      <c r="K94" t="s">
        <v>195</v>
      </c>
    </row>
    <row r="95" spans="1:15" x14ac:dyDescent="0.25">
      <c r="A95" t="s">
        <v>187</v>
      </c>
      <c r="B95" s="43" t="s">
        <v>38</v>
      </c>
      <c r="C95" s="43">
        <v>31</v>
      </c>
      <c r="D95" s="43">
        <v>87</v>
      </c>
      <c r="E95" s="9">
        <v>10000000</v>
      </c>
      <c r="F95" s="9">
        <v>10000000</v>
      </c>
      <c r="G95" s="9"/>
      <c r="H95" s="6"/>
      <c r="J95" t="s">
        <v>30</v>
      </c>
      <c r="K95" t="s">
        <v>195</v>
      </c>
    </row>
    <row r="96" spans="1:15" x14ac:dyDescent="0.25">
      <c r="A96" t="s">
        <v>186</v>
      </c>
      <c r="B96" s="43" t="s">
        <v>26</v>
      </c>
      <c r="C96" s="43">
        <v>33</v>
      </c>
      <c r="D96" s="43">
        <v>99</v>
      </c>
      <c r="E96" s="8">
        <v>15000000</v>
      </c>
      <c r="F96" s="8">
        <v>15000000</v>
      </c>
      <c r="G96" s="8">
        <v>15000000</v>
      </c>
      <c r="H96" s="6"/>
      <c r="I96" t="s">
        <v>393</v>
      </c>
      <c r="J96" t="s">
        <v>28</v>
      </c>
      <c r="K96" t="s">
        <v>195</v>
      </c>
    </row>
    <row r="97" spans="1:15" x14ac:dyDescent="0.25">
      <c r="A97" s="3" t="s">
        <v>263</v>
      </c>
      <c r="B97" s="35" t="s">
        <v>24</v>
      </c>
      <c r="C97" s="34">
        <v>22</v>
      </c>
      <c r="D97" s="35">
        <v>70</v>
      </c>
      <c r="E97" s="26">
        <v>1200000</v>
      </c>
      <c r="F97" s="6">
        <v>1200000</v>
      </c>
      <c r="G97" s="6"/>
      <c r="H97" s="6"/>
      <c r="J97" t="s">
        <v>30</v>
      </c>
      <c r="K97" t="s">
        <v>195</v>
      </c>
    </row>
    <row r="98" spans="1:15" x14ac:dyDescent="0.25">
      <c r="A98" t="s">
        <v>383</v>
      </c>
      <c r="B98" s="43" t="s">
        <v>24</v>
      </c>
      <c r="C98" s="43">
        <v>34</v>
      </c>
      <c r="D98" s="43">
        <v>64</v>
      </c>
      <c r="E98" s="6">
        <v>1200000</v>
      </c>
      <c r="F98" s="6"/>
      <c r="G98" s="6"/>
      <c r="H98" s="6"/>
    </row>
    <row r="99" spans="1:15" x14ac:dyDescent="0.25">
      <c r="A99" t="s">
        <v>97</v>
      </c>
      <c r="B99" s="43" t="s">
        <v>22</v>
      </c>
      <c r="C99" s="43">
        <v>36</v>
      </c>
      <c r="D99" s="43">
        <v>60</v>
      </c>
      <c r="E99" s="6">
        <v>1200000</v>
      </c>
      <c r="F99" s="6"/>
      <c r="G99" s="6"/>
      <c r="H99" s="6"/>
    </row>
    <row r="100" spans="1:15" x14ac:dyDescent="0.25">
      <c r="A100" s="3" t="s">
        <v>296</v>
      </c>
      <c r="B100" s="35" t="s">
        <v>24</v>
      </c>
      <c r="C100" s="35">
        <v>24</v>
      </c>
      <c r="D100" s="35">
        <v>81</v>
      </c>
      <c r="E100" s="6">
        <v>5000000</v>
      </c>
      <c r="F100" s="6">
        <v>5000000</v>
      </c>
      <c r="G100" s="6"/>
      <c r="H100" s="6"/>
    </row>
    <row r="101" spans="1:15" x14ac:dyDescent="0.25">
      <c r="B101" s="43"/>
      <c r="C101" s="43"/>
      <c r="D101" s="43"/>
      <c r="F101" s="6"/>
      <c r="G101" s="6"/>
      <c r="H101" s="6"/>
    </row>
    <row r="102" spans="1:15" x14ac:dyDescent="0.25">
      <c r="A102" t="s">
        <v>423</v>
      </c>
      <c r="B102" s="19">
        <v>2000000</v>
      </c>
      <c r="F102" s="6"/>
      <c r="G102" s="6"/>
      <c r="H102" s="6"/>
    </row>
    <row r="103" spans="1:15" x14ac:dyDescent="0.25">
      <c r="A103" t="s">
        <v>394</v>
      </c>
      <c r="B103" s="16">
        <f>AVERAGE(D88:D102)</f>
        <v>72.384615384615387</v>
      </c>
      <c r="D103" s="20" t="s">
        <v>396</v>
      </c>
      <c r="E103" s="6">
        <f>SUM(E88:E102)</f>
        <v>46200000</v>
      </c>
      <c r="F103" s="6">
        <f>SUM(F88:F102)</f>
        <v>38200000</v>
      </c>
      <c r="G103" s="6">
        <f>SUM(G88:G102)</f>
        <v>16000000</v>
      </c>
      <c r="I103" t="s">
        <v>513</v>
      </c>
      <c r="J103" s="58">
        <v>0.34</v>
      </c>
    </row>
    <row r="104" spans="1:15" x14ac:dyDescent="0.25">
      <c r="A104" t="s">
        <v>395</v>
      </c>
      <c r="B104" s="17">
        <f>AVERAGE(C88:C102)</f>
        <v>27.153846153846153</v>
      </c>
      <c r="D104" s="15" t="s">
        <v>397</v>
      </c>
      <c r="E104" s="6">
        <f>45000000-E103+B102</f>
        <v>800000</v>
      </c>
      <c r="F104" s="6">
        <f>45000000-F103+B102</f>
        <v>8800000</v>
      </c>
      <c r="G104" s="6">
        <f>45000000-G103+B102</f>
        <v>31000000</v>
      </c>
    </row>
    <row r="106" spans="1:15" x14ac:dyDescent="0.25">
      <c r="A106" s="78" t="s">
        <v>207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s="15" customFormat="1" ht="24.75" x14ac:dyDescent="0.25">
      <c r="A108" s="7" t="s">
        <v>1</v>
      </c>
      <c r="B108" s="7" t="s">
        <v>14</v>
      </c>
      <c r="C108" s="7" t="s">
        <v>15</v>
      </c>
      <c r="D108" s="7" t="s">
        <v>12</v>
      </c>
      <c r="E108" s="25" t="s">
        <v>13</v>
      </c>
      <c r="F108" s="2" t="s">
        <v>16</v>
      </c>
      <c r="G108" s="2" t="s">
        <v>17</v>
      </c>
      <c r="H108" s="2" t="s">
        <v>517</v>
      </c>
      <c r="I108" s="4" t="s">
        <v>27</v>
      </c>
    </row>
    <row r="109" spans="1:15" x14ac:dyDescent="0.25">
      <c r="A109" t="s">
        <v>428</v>
      </c>
      <c r="B109" s="43" t="s">
        <v>26</v>
      </c>
      <c r="C109" s="43">
        <v>20</v>
      </c>
      <c r="D109" s="43">
        <v>67</v>
      </c>
      <c r="E109" s="6">
        <v>1000000</v>
      </c>
      <c r="F109" s="6">
        <v>1000000</v>
      </c>
      <c r="G109" s="6"/>
      <c r="H109" s="6"/>
      <c r="I109" t="s">
        <v>389</v>
      </c>
      <c r="J109" t="s">
        <v>28</v>
      </c>
      <c r="K109" t="s">
        <v>521</v>
      </c>
      <c r="L109" t="s">
        <v>386</v>
      </c>
    </row>
    <row r="110" spans="1:15" x14ac:dyDescent="0.25">
      <c r="A110" s="3" t="s">
        <v>66</v>
      </c>
      <c r="B110" s="35" t="s">
        <v>19</v>
      </c>
      <c r="C110" s="35">
        <v>28</v>
      </c>
      <c r="D110" s="35">
        <v>73</v>
      </c>
      <c r="E110" s="28">
        <v>5000000</v>
      </c>
      <c r="F110" s="9">
        <v>5000000</v>
      </c>
      <c r="G110" s="6"/>
      <c r="H110" s="6"/>
      <c r="J110" t="s">
        <v>30</v>
      </c>
      <c r="K110" t="s">
        <v>218</v>
      </c>
    </row>
    <row r="111" spans="1:15" x14ac:dyDescent="0.25">
      <c r="A111" t="s">
        <v>426</v>
      </c>
      <c r="B111" s="43" t="s">
        <v>20</v>
      </c>
      <c r="C111" s="43">
        <v>22</v>
      </c>
      <c r="D111" s="43">
        <v>68</v>
      </c>
      <c r="E111" s="6">
        <v>1000000</v>
      </c>
      <c r="F111" s="6">
        <v>1000000</v>
      </c>
      <c r="G111" s="9"/>
      <c r="H111" s="6"/>
      <c r="I111" t="s">
        <v>390</v>
      </c>
      <c r="J111" t="s">
        <v>28</v>
      </c>
      <c r="K111" t="s">
        <v>218</v>
      </c>
    </row>
    <row r="112" spans="1:15" x14ac:dyDescent="0.25">
      <c r="A112" t="s">
        <v>212</v>
      </c>
      <c r="B112" s="43" t="s">
        <v>20</v>
      </c>
      <c r="C112" s="43">
        <v>24</v>
      </c>
      <c r="D112" s="43">
        <v>77</v>
      </c>
      <c r="E112" s="9">
        <v>5000000</v>
      </c>
      <c r="F112" s="6"/>
      <c r="G112" s="6"/>
      <c r="H112" s="6"/>
      <c r="J112" t="s">
        <v>30</v>
      </c>
      <c r="K112" t="s">
        <v>218</v>
      </c>
    </row>
    <row r="113" spans="1:15" x14ac:dyDescent="0.25">
      <c r="A113" t="s">
        <v>216</v>
      </c>
      <c r="B113" s="43" t="s">
        <v>24</v>
      </c>
      <c r="C113" s="43">
        <v>26</v>
      </c>
      <c r="D113" s="43">
        <v>72</v>
      </c>
      <c r="E113" s="6">
        <v>3000000</v>
      </c>
      <c r="F113" s="6"/>
      <c r="G113" s="6"/>
      <c r="H113" s="6"/>
      <c r="I113" t="s">
        <v>391</v>
      </c>
      <c r="J113" t="s">
        <v>28</v>
      </c>
      <c r="K113" t="s">
        <v>218</v>
      </c>
    </row>
    <row r="114" spans="1:15" x14ac:dyDescent="0.25">
      <c r="A114" s="3" t="s">
        <v>82</v>
      </c>
      <c r="B114" s="45" t="s">
        <v>22</v>
      </c>
      <c r="C114" s="43">
        <v>27</v>
      </c>
      <c r="D114" s="45">
        <v>73</v>
      </c>
      <c r="E114" s="6">
        <v>3000000</v>
      </c>
      <c r="F114" s="6"/>
      <c r="G114" s="6"/>
      <c r="H114" s="6"/>
      <c r="J114" t="s">
        <v>30</v>
      </c>
      <c r="K114" t="s">
        <v>218</v>
      </c>
    </row>
    <row r="115" spans="1:15" x14ac:dyDescent="0.25">
      <c r="A115" s="3" t="s">
        <v>151</v>
      </c>
      <c r="B115" s="35" t="s">
        <v>21</v>
      </c>
      <c r="C115" s="35">
        <v>30</v>
      </c>
      <c r="D115" s="35">
        <v>84</v>
      </c>
      <c r="E115" s="6">
        <v>8000000</v>
      </c>
      <c r="F115" s="6">
        <v>8000000</v>
      </c>
      <c r="G115" s="9"/>
      <c r="H115" s="6"/>
      <c r="I115" t="s">
        <v>392</v>
      </c>
      <c r="J115" t="s">
        <v>28</v>
      </c>
      <c r="K115" t="s">
        <v>218</v>
      </c>
    </row>
    <row r="116" spans="1:15" x14ac:dyDescent="0.25">
      <c r="A116" s="3" t="s">
        <v>275</v>
      </c>
      <c r="B116" s="45" t="s">
        <v>26</v>
      </c>
      <c r="C116" s="43">
        <v>30</v>
      </c>
      <c r="D116" s="45">
        <v>67</v>
      </c>
      <c r="E116" s="6">
        <v>1200000</v>
      </c>
      <c r="F116" s="6"/>
      <c r="G116" s="6"/>
      <c r="H116" s="6"/>
      <c r="J116" t="s">
        <v>30</v>
      </c>
      <c r="K116" t="s">
        <v>218</v>
      </c>
    </row>
    <row r="117" spans="1:15" x14ac:dyDescent="0.25">
      <c r="A117" t="s">
        <v>211</v>
      </c>
      <c r="B117" s="43" t="s">
        <v>52</v>
      </c>
      <c r="C117" s="43">
        <v>32</v>
      </c>
      <c r="D117" s="43">
        <v>74</v>
      </c>
      <c r="E117" s="9">
        <v>5000000</v>
      </c>
      <c r="F117" s="9">
        <v>5000000</v>
      </c>
      <c r="G117" s="9"/>
      <c r="H117" s="6"/>
      <c r="I117" t="s">
        <v>393</v>
      </c>
      <c r="J117" t="s">
        <v>28</v>
      </c>
      <c r="K117" t="s">
        <v>218</v>
      </c>
    </row>
    <row r="118" spans="1:15" x14ac:dyDescent="0.25">
      <c r="A118" s="3" t="s">
        <v>381</v>
      </c>
      <c r="B118" s="35" t="s">
        <v>34</v>
      </c>
      <c r="C118" s="35">
        <v>30</v>
      </c>
      <c r="D118" s="35">
        <v>72</v>
      </c>
      <c r="E118" s="6">
        <v>3000000</v>
      </c>
      <c r="F118" s="6"/>
      <c r="G118" s="6"/>
      <c r="H118" s="6"/>
      <c r="J118" t="s">
        <v>30</v>
      </c>
      <c r="K118" t="s">
        <v>218</v>
      </c>
    </row>
    <row r="119" spans="1:15" x14ac:dyDescent="0.25">
      <c r="A119" s="3" t="s">
        <v>166</v>
      </c>
      <c r="B119" s="35" t="s">
        <v>26</v>
      </c>
      <c r="C119" s="34">
        <v>29</v>
      </c>
      <c r="D119" s="35">
        <v>68</v>
      </c>
      <c r="E119" s="26">
        <v>1200000</v>
      </c>
      <c r="F119" s="6"/>
      <c r="G119" s="6"/>
      <c r="H119" s="6"/>
    </row>
    <row r="120" spans="1:15" x14ac:dyDescent="0.25">
      <c r="A120" s="3" t="s">
        <v>73</v>
      </c>
      <c r="B120" s="35" t="s">
        <v>40</v>
      </c>
      <c r="C120" s="35">
        <v>25</v>
      </c>
      <c r="D120" s="35">
        <v>67</v>
      </c>
      <c r="E120" s="26">
        <v>1200000</v>
      </c>
      <c r="F120" s="6"/>
      <c r="G120" s="6"/>
      <c r="H120" s="6"/>
    </row>
    <row r="121" spans="1:15" x14ac:dyDescent="0.25">
      <c r="A121" t="s">
        <v>209</v>
      </c>
      <c r="B121" s="43" t="s">
        <v>24</v>
      </c>
      <c r="C121" s="43">
        <v>37</v>
      </c>
      <c r="D121" s="43">
        <v>81</v>
      </c>
      <c r="E121" s="9">
        <v>6000000</v>
      </c>
      <c r="F121" s="9">
        <v>6000000</v>
      </c>
      <c r="G121" s="6"/>
      <c r="H121" s="6"/>
    </row>
    <row r="122" spans="1:15" x14ac:dyDescent="0.25">
      <c r="A122" s="3"/>
      <c r="B122" s="18"/>
      <c r="C122" s="18"/>
      <c r="D122" s="18"/>
      <c r="F122" s="6"/>
      <c r="G122" s="6"/>
      <c r="H122" s="6"/>
    </row>
    <row r="123" spans="1:15" x14ac:dyDescent="0.25">
      <c r="F123" s="6"/>
      <c r="G123" s="6"/>
      <c r="H123" s="6"/>
    </row>
    <row r="124" spans="1:15" x14ac:dyDescent="0.25">
      <c r="A124" t="s">
        <v>394</v>
      </c>
      <c r="B124" s="16">
        <f>AVERAGE(D110:D123)</f>
        <v>73</v>
      </c>
      <c r="D124" s="20" t="s">
        <v>396</v>
      </c>
      <c r="E124" s="6">
        <f>SUM(E109:E123)</f>
        <v>43600000</v>
      </c>
      <c r="F124" s="6">
        <f>SUM(F109:F123)</f>
        <v>26000000</v>
      </c>
      <c r="G124" s="6">
        <f>SUM(G110:G123)</f>
        <v>0</v>
      </c>
      <c r="I124" t="s">
        <v>513</v>
      </c>
      <c r="J124" s="58">
        <v>0.16</v>
      </c>
    </row>
    <row r="125" spans="1:15" x14ac:dyDescent="0.25">
      <c r="A125" t="s">
        <v>395</v>
      </c>
      <c r="B125" s="17">
        <f>AVERAGE(C110:C123)</f>
        <v>28.333333333333332</v>
      </c>
      <c r="D125" s="15" t="s">
        <v>397</v>
      </c>
      <c r="E125" s="6">
        <f>45000000-E124</f>
        <v>1400000</v>
      </c>
      <c r="F125" s="6">
        <f>45000000-F124</f>
        <v>19000000</v>
      </c>
      <c r="G125" s="6">
        <f>45000000-G124</f>
        <v>45000000</v>
      </c>
    </row>
    <row r="127" spans="1:15" x14ac:dyDescent="0.25">
      <c r="A127" s="74" t="s">
        <v>231</v>
      </c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</row>
    <row r="128" spans="1:15" x14ac:dyDescent="0.2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</row>
    <row r="129" spans="1:12" s="15" customFormat="1" ht="24.75" x14ac:dyDescent="0.25">
      <c r="A129" s="7" t="s">
        <v>1</v>
      </c>
      <c r="B129" s="7" t="s">
        <v>14</v>
      </c>
      <c r="C129" s="7" t="s">
        <v>15</v>
      </c>
      <c r="D129" s="7" t="s">
        <v>12</v>
      </c>
      <c r="E129" s="25" t="s">
        <v>13</v>
      </c>
      <c r="F129" s="2" t="s">
        <v>16</v>
      </c>
      <c r="G129" s="2" t="s">
        <v>17</v>
      </c>
      <c r="H129" s="2" t="s">
        <v>517</v>
      </c>
      <c r="I129" s="4" t="s">
        <v>27</v>
      </c>
    </row>
    <row r="130" spans="1:12" x14ac:dyDescent="0.25">
      <c r="A130" t="s">
        <v>434</v>
      </c>
      <c r="B130" s="43" t="s">
        <v>19</v>
      </c>
      <c r="C130" s="43">
        <v>20</v>
      </c>
      <c r="D130" s="43">
        <v>73</v>
      </c>
      <c r="E130" s="50">
        <v>1000000</v>
      </c>
      <c r="F130" s="10">
        <v>1000000</v>
      </c>
      <c r="G130" s="6"/>
      <c r="H130" s="6"/>
      <c r="I130" t="s">
        <v>389</v>
      </c>
      <c r="J130" t="s">
        <v>28</v>
      </c>
      <c r="K130" t="s">
        <v>242</v>
      </c>
      <c r="L130" t="s">
        <v>243</v>
      </c>
    </row>
    <row r="131" spans="1:12" x14ac:dyDescent="0.25">
      <c r="A131" t="s">
        <v>433</v>
      </c>
      <c r="B131" s="43" t="s">
        <v>20</v>
      </c>
      <c r="C131" s="43">
        <v>21</v>
      </c>
      <c r="D131" s="43">
        <v>69</v>
      </c>
      <c r="E131" s="46">
        <v>1000000</v>
      </c>
      <c r="F131" s="6">
        <v>1000000</v>
      </c>
      <c r="G131" s="6"/>
      <c r="H131" s="6"/>
      <c r="J131" t="s">
        <v>30</v>
      </c>
    </row>
    <row r="132" spans="1:12" x14ac:dyDescent="0.25">
      <c r="A132" t="s">
        <v>432</v>
      </c>
      <c r="B132" s="43" t="s">
        <v>23</v>
      </c>
      <c r="C132" s="43">
        <v>22</v>
      </c>
      <c r="D132" s="43">
        <v>65</v>
      </c>
      <c r="E132" s="46">
        <v>1000000</v>
      </c>
      <c r="F132" s="6">
        <v>1000000</v>
      </c>
      <c r="G132" s="6"/>
      <c r="H132" s="6"/>
      <c r="I132" t="s">
        <v>390</v>
      </c>
      <c r="J132" t="s">
        <v>28</v>
      </c>
      <c r="K132" t="s">
        <v>243</v>
      </c>
    </row>
    <row r="133" spans="1:12" x14ac:dyDescent="0.25">
      <c r="A133" t="s">
        <v>145</v>
      </c>
      <c r="B133" s="43" t="s">
        <v>26</v>
      </c>
      <c r="C133" s="43">
        <v>23</v>
      </c>
      <c r="D133" s="43">
        <v>70</v>
      </c>
      <c r="E133" s="46">
        <v>1200000</v>
      </c>
      <c r="F133" s="6"/>
      <c r="G133" s="6"/>
      <c r="H133" s="6"/>
      <c r="J133" t="s">
        <v>30</v>
      </c>
    </row>
    <row r="134" spans="1:12" x14ac:dyDescent="0.25">
      <c r="A134" t="s">
        <v>235</v>
      </c>
      <c r="B134" s="43" t="s">
        <v>24</v>
      </c>
      <c r="C134" s="43">
        <v>24</v>
      </c>
      <c r="D134" s="43">
        <v>79</v>
      </c>
      <c r="E134" s="46">
        <v>5000000</v>
      </c>
      <c r="F134" s="9">
        <v>5000000</v>
      </c>
      <c r="G134" s="6"/>
      <c r="H134" s="6"/>
      <c r="I134" t="s">
        <v>391</v>
      </c>
      <c r="J134" t="s">
        <v>28</v>
      </c>
      <c r="K134" t="s">
        <v>242</v>
      </c>
    </row>
    <row r="135" spans="1:12" x14ac:dyDescent="0.25">
      <c r="A135" t="s">
        <v>141</v>
      </c>
      <c r="B135" s="43" t="s">
        <v>21</v>
      </c>
      <c r="C135" s="43">
        <v>25</v>
      </c>
      <c r="D135" s="43">
        <v>72</v>
      </c>
      <c r="E135" s="48">
        <v>3000000</v>
      </c>
      <c r="F135" s="6"/>
      <c r="G135" s="6"/>
      <c r="H135" s="6"/>
      <c r="J135" t="s">
        <v>30</v>
      </c>
      <c r="K135" t="s">
        <v>242</v>
      </c>
    </row>
    <row r="136" spans="1:12" x14ac:dyDescent="0.25">
      <c r="A136" t="s">
        <v>232</v>
      </c>
      <c r="B136" s="43" t="s">
        <v>52</v>
      </c>
      <c r="C136" s="43">
        <v>26</v>
      </c>
      <c r="D136" s="43">
        <v>92</v>
      </c>
      <c r="E136" s="50">
        <v>12000000</v>
      </c>
      <c r="F136" s="8">
        <v>12000000</v>
      </c>
      <c r="G136" s="8">
        <v>12000000</v>
      </c>
      <c r="H136" s="6"/>
      <c r="I136" t="s">
        <v>392</v>
      </c>
      <c r="J136" t="s">
        <v>28</v>
      </c>
      <c r="K136" t="s">
        <v>242</v>
      </c>
    </row>
    <row r="137" spans="1:12" x14ac:dyDescent="0.25">
      <c r="A137" t="s">
        <v>239</v>
      </c>
      <c r="B137" s="43" t="s">
        <v>52</v>
      </c>
      <c r="C137" s="43">
        <v>27</v>
      </c>
      <c r="D137" s="43">
        <v>69</v>
      </c>
      <c r="E137" s="46">
        <v>1200000</v>
      </c>
      <c r="F137" s="6"/>
      <c r="G137" s="6"/>
      <c r="H137" s="6"/>
      <c r="J137" t="s">
        <v>30</v>
      </c>
      <c r="K137" t="s">
        <v>242</v>
      </c>
    </row>
    <row r="138" spans="1:12" x14ac:dyDescent="0.25">
      <c r="A138" t="s">
        <v>238</v>
      </c>
      <c r="B138" s="43" t="s">
        <v>34</v>
      </c>
      <c r="C138" s="43">
        <v>28</v>
      </c>
      <c r="D138" s="43">
        <v>70</v>
      </c>
      <c r="E138" s="46">
        <v>3000000</v>
      </c>
      <c r="F138" s="6"/>
      <c r="G138" s="6"/>
      <c r="H138" s="6"/>
      <c r="I138" t="s">
        <v>393</v>
      </c>
      <c r="J138" t="s">
        <v>28</v>
      </c>
      <c r="K138" t="s">
        <v>242</v>
      </c>
    </row>
    <row r="139" spans="1:12" x14ac:dyDescent="0.25">
      <c r="A139" s="52" t="s">
        <v>510</v>
      </c>
      <c r="B139" s="45" t="s">
        <v>22</v>
      </c>
      <c r="C139" s="45">
        <v>28</v>
      </c>
      <c r="D139" s="45">
        <v>68</v>
      </c>
      <c r="E139" s="6">
        <v>2000000</v>
      </c>
      <c r="F139" s="6">
        <v>2000000</v>
      </c>
      <c r="G139" s="6">
        <v>2000000</v>
      </c>
      <c r="H139" s="6"/>
      <c r="J139" t="s">
        <v>30</v>
      </c>
      <c r="K139" t="s">
        <v>242</v>
      </c>
    </row>
    <row r="140" spans="1:12" x14ac:dyDescent="0.25">
      <c r="A140" t="s">
        <v>91</v>
      </c>
      <c r="B140" s="43" t="s">
        <v>23</v>
      </c>
      <c r="C140" s="43">
        <v>32</v>
      </c>
      <c r="D140" s="43">
        <v>78</v>
      </c>
      <c r="E140" s="46">
        <v>5000000</v>
      </c>
      <c r="F140" s="6">
        <v>5000000</v>
      </c>
      <c r="G140" s="6"/>
      <c r="H140" s="6"/>
    </row>
    <row r="141" spans="1:12" x14ac:dyDescent="0.25">
      <c r="A141" t="s">
        <v>240</v>
      </c>
      <c r="B141" s="43" t="s">
        <v>21</v>
      </c>
      <c r="C141" s="43">
        <v>33</v>
      </c>
      <c r="D141" s="43">
        <v>70</v>
      </c>
      <c r="E141" s="46">
        <v>1200000</v>
      </c>
      <c r="F141" s="6"/>
      <c r="G141" s="6"/>
      <c r="H141" s="6"/>
    </row>
    <row r="142" spans="1:12" x14ac:dyDescent="0.25">
      <c r="A142" t="s">
        <v>233</v>
      </c>
      <c r="B142" s="43" t="s">
        <v>26</v>
      </c>
      <c r="C142" s="43">
        <v>34</v>
      </c>
      <c r="D142" s="43">
        <v>87</v>
      </c>
      <c r="E142" s="46">
        <v>8000000</v>
      </c>
      <c r="F142" s="9">
        <v>8000000</v>
      </c>
      <c r="G142" s="9"/>
      <c r="H142" s="6"/>
    </row>
    <row r="143" spans="1:12" x14ac:dyDescent="0.25">
      <c r="A143" s="52"/>
      <c r="B143" s="45"/>
      <c r="C143" s="45"/>
      <c r="D143" s="45"/>
      <c r="F143" s="6"/>
      <c r="G143" s="6"/>
      <c r="H143" s="6"/>
    </row>
    <row r="144" spans="1:12" x14ac:dyDescent="0.25">
      <c r="F144" s="6"/>
      <c r="G144" s="6"/>
      <c r="H144" s="6"/>
    </row>
    <row r="145" spans="1:15" x14ac:dyDescent="0.25">
      <c r="A145" t="s">
        <v>394</v>
      </c>
      <c r="B145" s="16">
        <f>AVERAGE(D130:D144)</f>
        <v>74</v>
      </c>
      <c r="D145" s="20" t="s">
        <v>396</v>
      </c>
      <c r="E145" s="6">
        <f>SUM(E130:E144)</f>
        <v>44600000</v>
      </c>
      <c r="F145" s="6">
        <f>SUM(F130:F144)</f>
        <v>35000000</v>
      </c>
      <c r="G145" s="6">
        <f>SUM(G130:G144)</f>
        <v>14000000</v>
      </c>
      <c r="I145" t="s">
        <v>513</v>
      </c>
      <c r="J145" s="58">
        <v>0.36</v>
      </c>
    </row>
    <row r="146" spans="1:15" x14ac:dyDescent="0.25">
      <c r="A146" t="s">
        <v>395</v>
      </c>
      <c r="B146" s="17">
        <f>AVERAGE(C130:C144)</f>
        <v>26.384615384615383</v>
      </c>
      <c r="D146" s="15" t="s">
        <v>397</v>
      </c>
      <c r="E146" s="6">
        <f>45000000-E145</f>
        <v>400000</v>
      </c>
      <c r="F146" s="6">
        <f>45000000-F145</f>
        <v>10000000</v>
      </c>
      <c r="G146" s="6">
        <f>45000000-G145</f>
        <v>31000000</v>
      </c>
    </row>
    <row r="148" spans="1:15" x14ac:dyDescent="0.25">
      <c r="A148" s="75" t="s">
        <v>256</v>
      </c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</row>
    <row r="149" spans="1:15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</row>
    <row r="150" spans="1:15" s="15" customFormat="1" ht="24.75" x14ac:dyDescent="0.25">
      <c r="A150" s="7" t="s">
        <v>1</v>
      </c>
      <c r="B150" s="7" t="s">
        <v>14</v>
      </c>
      <c r="C150" s="7" t="s">
        <v>15</v>
      </c>
      <c r="D150" s="7" t="s">
        <v>12</v>
      </c>
      <c r="E150" s="25" t="s">
        <v>13</v>
      </c>
      <c r="F150" s="2" t="s">
        <v>16</v>
      </c>
      <c r="G150" s="2" t="s">
        <v>17</v>
      </c>
      <c r="H150" s="2" t="s">
        <v>517</v>
      </c>
      <c r="I150" s="4" t="s">
        <v>27</v>
      </c>
    </row>
    <row r="151" spans="1:15" x14ac:dyDescent="0.25">
      <c r="A151" s="3" t="s">
        <v>438</v>
      </c>
      <c r="B151" s="55" t="s">
        <v>21</v>
      </c>
      <c r="C151" s="55">
        <v>19</v>
      </c>
      <c r="D151" s="55">
        <v>77</v>
      </c>
      <c r="E151" s="10">
        <v>1000000</v>
      </c>
      <c r="F151" s="10">
        <v>1000000</v>
      </c>
      <c r="G151" s="6"/>
      <c r="H151" s="6"/>
      <c r="I151" t="s">
        <v>389</v>
      </c>
      <c r="J151" t="s">
        <v>28</v>
      </c>
      <c r="K151" t="s">
        <v>267</v>
      </c>
    </row>
    <row r="152" spans="1:15" x14ac:dyDescent="0.25">
      <c r="A152" s="3" t="s">
        <v>437</v>
      </c>
      <c r="B152" s="55" t="s">
        <v>34</v>
      </c>
      <c r="C152" s="55">
        <v>21</v>
      </c>
      <c r="D152" s="55">
        <v>67</v>
      </c>
      <c r="E152" s="6">
        <v>1000000</v>
      </c>
      <c r="F152" s="6">
        <v>1000000</v>
      </c>
      <c r="G152" s="6"/>
      <c r="H152" s="6"/>
      <c r="J152" t="s">
        <v>30</v>
      </c>
      <c r="K152" t="s">
        <v>267</v>
      </c>
    </row>
    <row r="153" spans="1:15" x14ac:dyDescent="0.25">
      <c r="A153" s="3" t="s">
        <v>398</v>
      </c>
      <c r="B153" s="54" t="s">
        <v>23</v>
      </c>
      <c r="C153" s="55">
        <v>22</v>
      </c>
      <c r="D153" s="55">
        <v>57</v>
      </c>
      <c r="E153" s="6">
        <v>1000000</v>
      </c>
      <c r="F153" s="6">
        <v>1000000</v>
      </c>
      <c r="G153" s="6"/>
      <c r="H153" s="6"/>
      <c r="I153" t="s">
        <v>390</v>
      </c>
      <c r="J153" t="s">
        <v>28</v>
      </c>
      <c r="K153" t="s">
        <v>267</v>
      </c>
    </row>
    <row r="154" spans="1:15" x14ac:dyDescent="0.25">
      <c r="A154" s="3" t="s">
        <v>261</v>
      </c>
      <c r="B154" s="55" t="s">
        <v>19</v>
      </c>
      <c r="C154" s="54">
        <v>23</v>
      </c>
      <c r="D154" s="55">
        <v>71</v>
      </c>
      <c r="E154" s="6">
        <v>3000000</v>
      </c>
      <c r="F154" s="6"/>
      <c r="G154" s="6"/>
      <c r="H154" s="6"/>
      <c r="J154" t="s">
        <v>30</v>
      </c>
      <c r="K154" t="s">
        <v>267</v>
      </c>
      <c r="L154" t="s">
        <v>45</v>
      </c>
    </row>
    <row r="155" spans="1:15" x14ac:dyDescent="0.25">
      <c r="A155" s="3" t="s">
        <v>258</v>
      </c>
      <c r="B155" s="55" t="s">
        <v>38</v>
      </c>
      <c r="C155" s="54">
        <v>24</v>
      </c>
      <c r="D155" s="55">
        <v>82</v>
      </c>
      <c r="E155" s="9">
        <v>6000000</v>
      </c>
      <c r="F155" s="9">
        <v>6000000</v>
      </c>
      <c r="G155" s="9"/>
      <c r="H155" s="6"/>
      <c r="I155" t="s">
        <v>391</v>
      </c>
      <c r="J155" t="s">
        <v>28</v>
      </c>
    </row>
    <row r="156" spans="1:15" x14ac:dyDescent="0.25">
      <c r="A156" s="3" t="s">
        <v>35</v>
      </c>
      <c r="B156" s="55" t="s">
        <v>24</v>
      </c>
      <c r="C156" s="55">
        <v>24</v>
      </c>
      <c r="D156" s="55">
        <v>72</v>
      </c>
      <c r="E156" s="6">
        <v>3000000</v>
      </c>
      <c r="F156" s="6">
        <v>3000000</v>
      </c>
      <c r="G156" s="6"/>
      <c r="H156" s="6"/>
      <c r="J156" t="s">
        <v>30</v>
      </c>
      <c r="K156" t="s">
        <v>267</v>
      </c>
    </row>
    <row r="157" spans="1:15" x14ac:dyDescent="0.25">
      <c r="A157" s="3" t="s">
        <v>257</v>
      </c>
      <c r="B157" s="55" t="s">
        <v>24</v>
      </c>
      <c r="C157" s="54">
        <v>25</v>
      </c>
      <c r="D157" s="55">
        <v>97</v>
      </c>
      <c r="E157" s="8">
        <v>12000000</v>
      </c>
      <c r="F157" s="8">
        <v>12000000</v>
      </c>
      <c r="G157" s="8">
        <v>12000000</v>
      </c>
      <c r="H157" s="6"/>
      <c r="I157" t="s">
        <v>392</v>
      </c>
      <c r="J157" t="s">
        <v>28</v>
      </c>
      <c r="K157" t="s">
        <v>267</v>
      </c>
    </row>
    <row r="158" spans="1:15" x14ac:dyDescent="0.25">
      <c r="A158" s="3" t="s">
        <v>259</v>
      </c>
      <c r="B158" s="55" t="s">
        <v>40</v>
      </c>
      <c r="C158" s="54">
        <v>25</v>
      </c>
      <c r="D158" s="55">
        <v>72</v>
      </c>
      <c r="E158" s="6">
        <v>3000000</v>
      </c>
      <c r="F158" s="6">
        <v>3000000</v>
      </c>
      <c r="G158" s="9"/>
      <c r="H158" s="6"/>
      <c r="J158" t="s">
        <v>30</v>
      </c>
    </row>
    <row r="159" spans="1:15" x14ac:dyDescent="0.25">
      <c r="A159" s="3" t="s">
        <v>265</v>
      </c>
      <c r="B159" s="55" t="s">
        <v>22</v>
      </c>
      <c r="C159" s="54">
        <v>26</v>
      </c>
      <c r="D159" s="55">
        <v>64</v>
      </c>
      <c r="E159" s="6">
        <v>1200000</v>
      </c>
      <c r="F159" s="6"/>
      <c r="G159" s="6"/>
      <c r="H159" s="6"/>
      <c r="I159" t="s">
        <v>393</v>
      </c>
      <c r="J159" t="s">
        <v>28</v>
      </c>
      <c r="K159" t="s">
        <v>267</v>
      </c>
    </row>
    <row r="160" spans="1:15" x14ac:dyDescent="0.25">
      <c r="A160" s="3" t="s">
        <v>39</v>
      </c>
      <c r="B160" s="55" t="s">
        <v>40</v>
      </c>
      <c r="C160" s="55">
        <v>27</v>
      </c>
      <c r="D160" s="55">
        <v>73</v>
      </c>
      <c r="E160" s="6">
        <v>3000000</v>
      </c>
      <c r="F160" s="6"/>
      <c r="G160" s="6"/>
      <c r="H160" s="6"/>
      <c r="J160" t="s">
        <v>30</v>
      </c>
      <c r="K160" t="s">
        <v>267</v>
      </c>
    </row>
    <row r="161" spans="1:15" x14ac:dyDescent="0.25">
      <c r="A161" s="3" t="s">
        <v>33</v>
      </c>
      <c r="B161" s="55" t="s">
        <v>34</v>
      </c>
      <c r="C161" s="55">
        <v>31</v>
      </c>
      <c r="D161" s="55">
        <v>77</v>
      </c>
      <c r="E161" s="9">
        <v>5000000</v>
      </c>
      <c r="F161" s="9">
        <v>5000000</v>
      </c>
      <c r="G161" s="6"/>
      <c r="H161" s="6"/>
    </row>
    <row r="162" spans="1:15" x14ac:dyDescent="0.25">
      <c r="A162" s="3" t="s">
        <v>260</v>
      </c>
      <c r="B162" s="55" t="s">
        <v>26</v>
      </c>
      <c r="C162" s="54">
        <v>34</v>
      </c>
      <c r="D162" s="55">
        <v>70</v>
      </c>
      <c r="E162" s="6">
        <v>3000000</v>
      </c>
      <c r="F162" s="6"/>
      <c r="G162" s="6"/>
      <c r="H162" s="6"/>
    </row>
    <row r="163" spans="1:15" x14ac:dyDescent="0.25">
      <c r="A163" s="22" t="s">
        <v>487</v>
      </c>
      <c r="B163" s="54" t="s">
        <v>38</v>
      </c>
      <c r="C163" s="54">
        <v>30</v>
      </c>
      <c r="D163" s="54">
        <v>68</v>
      </c>
      <c r="E163" s="6">
        <v>1500000</v>
      </c>
      <c r="G163" s="6"/>
      <c r="H163" s="6"/>
    </row>
    <row r="164" spans="1:15" x14ac:dyDescent="0.25">
      <c r="A164" s="52"/>
      <c r="B164" s="43"/>
      <c r="C164" s="43"/>
      <c r="D164" s="43"/>
      <c r="E164" s="46"/>
      <c r="F164" s="51"/>
      <c r="G164" s="6"/>
      <c r="H164" s="6"/>
    </row>
    <row r="165" spans="1:15" x14ac:dyDescent="0.25">
      <c r="F165" s="6"/>
      <c r="G165" s="6"/>
      <c r="H165" s="6"/>
    </row>
    <row r="166" spans="1:15" x14ac:dyDescent="0.25">
      <c r="A166" t="s">
        <v>394</v>
      </c>
      <c r="B166" s="16">
        <f>AVERAGE(D151:D165)</f>
        <v>72.84615384615384</v>
      </c>
      <c r="D166" s="20" t="s">
        <v>396</v>
      </c>
      <c r="E166" s="6">
        <f>SUM(E151:E165)</f>
        <v>43700000</v>
      </c>
      <c r="F166" s="6">
        <f>SUM(F151:F165)</f>
        <v>32000000</v>
      </c>
      <c r="G166" s="6">
        <f>SUM(G151:G165)</f>
        <v>12000000</v>
      </c>
      <c r="I166" t="s">
        <v>513</v>
      </c>
      <c r="J166" s="58">
        <v>0.46</v>
      </c>
    </row>
    <row r="167" spans="1:15" x14ac:dyDescent="0.25">
      <c r="A167" t="s">
        <v>395</v>
      </c>
      <c r="B167" s="17">
        <f>AVERAGE(C151:C165)</f>
        <v>25.46153846153846</v>
      </c>
      <c r="D167" s="15" t="s">
        <v>397</v>
      </c>
      <c r="E167" s="6">
        <f>45000000-E166</f>
        <v>1300000</v>
      </c>
      <c r="F167" s="6">
        <f>45000000-F166</f>
        <v>13000000</v>
      </c>
      <c r="G167" s="6">
        <f>45000000-G166</f>
        <v>33000000</v>
      </c>
    </row>
    <row r="169" spans="1:15" x14ac:dyDescent="0.25">
      <c r="A169" s="66" t="s">
        <v>291</v>
      </c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</row>
    <row r="170" spans="1:15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</row>
    <row r="171" spans="1:15" s="15" customFormat="1" ht="24.75" x14ac:dyDescent="0.25">
      <c r="A171" s="7" t="s">
        <v>1</v>
      </c>
      <c r="B171" s="7" t="s">
        <v>14</v>
      </c>
      <c r="C171" s="7" t="s">
        <v>15</v>
      </c>
      <c r="D171" s="7" t="s">
        <v>12</v>
      </c>
      <c r="E171" s="25" t="s">
        <v>13</v>
      </c>
      <c r="F171" s="2" t="s">
        <v>16</v>
      </c>
      <c r="G171" s="2" t="s">
        <v>17</v>
      </c>
      <c r="H171" s="2" t="s">
        <v>517</v>
      </c>
      <c r="I171" s="4" t="s">
        <v>27</v>
      </c>
    </row>
    <row r="172" spans="1:15" x14ac:dyDescent="0.25">
      <c r="A172" s="14" t="s">
        <v>442</v>
      </c>
      <c r="B172" s="56" t="s">
        <v>18</v>
      </c>
      <c r="C172" s="56">
        <v>20</v>
      </c>
      <c r="D172" s="56">
        <v>70</v>
      </c>
      <c r="E172" s="13" t="s">
        <v>403</v>
      </c>
      <c r="F172" s="12">
        <v>1000000</v>
      </c>
      <c r="G172" s="12">
        <v>1000000</v>
      </c>
      <c r="H172" s="6"/>
      <c r="I172" t="s">
        <v>389</v>
      </c>
      <c r="J172" t="s">
        <v>28</v>
      </c>
      <c r="K172" t="s">
        <v>302</v>
      </c>
      <c r="L172" t="s">
        <v>123</v>
      </c>
      <c r="M172" t="s">
        <v>46</v>
      </c>
    </row>
    <row r="173" spans="1:15" x14ac:dyDescent="0.25">
      <c r="A173" t="s">
        <v>443</v>
      </c>
      <c r="B173" s="43" t="s">
        <v>64</v>
      </c>
      <c r="C173" s="43">
        <v>21</v>
      </c>
      <c r="D173" s="43">
        <v>77</v>
      </c>
      <c r="E173" s="10">
        <v>1000000</v>
      </c>
      <c r="F173" s="10">
        <v>1000000</v>
      </c>
      <c r="G173" s="6"/>
      <c r="H173" s="6"/>
      <c r="J173" t="s">
        <v>30</v>
      </c>
      <c r="K173" t="s">
        <v>302</v>
      </c>
    </row>
    <row r="174" spans="1:15" x14ac:dyDescent="0.25">
      <c r="A174" t="s">
        <v>293</v>
      </c>
      <c r="B174" s="43" t="s">
        <v>34</v>
      </c>
      <c r="C174" s="43">
        <v>22</v>
      </c>
      <c r="D174" s="43">
        <v>73</v>
      </c>
      <c r="E174" s="6">
        <v>3000000</v>
      </c>
      <c r="F174" s="6"/>
      <c r="G174" s="6"/>
      <c r="H174" s="6"/>
      <c r="I174" t="s">
        <v>390</v>
      </c>
      <c r="J174" t="s">
        <v>28</v>
      </c>
      <c r="K174" t="s">
        <v>302</v>
      </c>
    </row>
    <row r="175" spans="1:15" x14ac:dyDescent="0.25">
      <c r="A175" s="22" t="s">
        <v>489</v>
      </c>
      <c r="B175" s="43" t="s">
        <v>40</v>
      </c>
      <c r="C175" s="43">
        <v>23</v>
      </c>
      <c r="D175" s="43">
        <v>68</v>
      </c>
      <c r="E175" s="6">
        <v>2500000</v>
      </c>
      <c r="F175" s="21">
        <v>2500000</v>
      </c>
      <c r="G175" s="6"/>
      <c r="H175" s="6"/>
      <c r="J175" t="s">
        <v>30</v>
      </c>
    </row>
    <row r="176" spans="1:15" x14ac:dyDescent="0.25">
      <c r="A176" t="s">
        <v>294</v>
      </c>
      <c r="B176" s="43" t="s">
        <v>40</v>
      </c>
      <c r="C176" s="43">
        <v>24</v>
      </c>
      <c r="D176" s="43">
        <v>72</v>
      </c>
      <c r="E176" s="6">
        <v>3000000</v>
      </c>
      <c r="F176" s="6"/>
      <c r="G176" s="6"/>
      <c r="H176" s="6"/>
      <c r="I176" t="s">
        <v>391</v>
      </c>
      <c r="J176" t="s">
        <v>28</v>
      </c>
      <c r="K176" t="s">
        <v>302</v>
      </c>
    </row>
    <row r="177" spans="1:15" x14ac:dyDescent="0.25">
      <c r="A177" t="s">
        <v>292</v>
      </c>
      <c r="B177" s="43" t="s">
        <v>25</v>
      </c>
      <c r="C177" s="43">
        <v>24</v>
      </c>
      <c r="D177" s="43">
        <v>64</v>
      </c>
      <c r="E177" s="6">
        <v>1200000</v>
      </c>
      <c r="F177" s="6"/>
      <c r="G177" s="6"/>
      <c r="H177" s="6"/>
      <c r="J177" t="s">
        <v>30</v>
      </c>
      <c r="K177" t="s">
        <v>302</v>
      </c>
    </row>
    <row r="178" spans="1:15" x14ac:dyDescent="0.25">
      <c r="A178" t="s">
        <v>300</v>
      </c>
      <c r="B178" s="43" t="s">
        <v>24</v>
      </c>
      <c r="C178" s="43">
        <v>25</v>
      </c>
      <c r="D178" s="43">
        <v>80</v>
      </c>
      <c r="E178" s="9">
        <v>6000000</v>
      </c>
      <c r="F178" s="9">
        <v>6000000</v>
      </c>
      <c r="G178" s="9"/>
      <c r="H178" s="6"/>
      <c r="I178" t="s">
        <v>392</v>
      </c>
      <c r="J178" t="s">
        <v>28</v>
      </c>
      <c r="K178" t="s">
        <v>302</v>
      </c>
    </row>
    <row r="179" spans="1:15" x14ac:dyDescent="0.25">
      <c r="A179" t="s">
        <v>295</v>
      </c>
      <c r="B179" s="43" t="s">
        <v>52</v>
      </c>
      <c r="C179" s="43">
        <v>25</v>
      </c>
      <c r="D179" s="43">
        <v>78</v>
      </c>
      <c r="E179" s="10">
        <v>5000000</v>
      </c>
      <c r="F179" s="10">
        <v>5000000</v>
      </c>
      <c r="G179" s="10">
        <v>5000000</v>
      </c>
      <c r="H179" s="6"/>
      <c r="J179" t="s">
        <v>30</v>
      </c>
      <c r="K179" t="s">
        <v>302</v>
      </c>
    </row>
    <row r="180" spans="1:15" x14ac:dyDescent="0.25">
      <c r="A180" t="s">
        <v>301</v>
      </c>
      <c r="B180" s="43" t="s">
        <v>26</v>
      </c>
      <c r="C180" s="43">
        <v>27</v>
      </c>
      <c r="D180" s="43">
        <v>80</v>
      </c>
      <c r="E180" s="9">
        <v>6000000</v>
      </c>
      <c r="F180" s="9">
        <v>6000000</v>
      </c>
      <c r="G180" s="9"/>
      <c r="H180" s="6"/>
      <c r="I180" t="s">
        <v>393</v>
      </c>
      <c r="J180" t="s">
        <v>28</v>
      </c>
      <c r="K180" t="s">
        <v>302</v>
      </c>
    </row>
    <row r="181" spans="1:15" x14ac:dyDescent="0.25">
      <c r="A181" s="3" t="s">
        <v>305</v>
      </c>
      <c r="B181" s="45" t="s">
        <v>38</v>
      </c>
      <c r="C181" s="43">
        <v>29</v>
      </c>
      <c r="D181" s="45">
        <v>78</v>
      </c>
      <c r="E181" s="9">
        <v>5000000</v>
      </c>
      <c r="F181" s="9">
        <v>5000000</v>
      </c>
      <c r="G181" s="6"/>
      <c r="H181" s="6"/>
      <c r="J181" t="s">
        <v>30</v>
      </c>
      <c r="K181" t="s">
        <v>302</v>
      </c>
    </row>
    <row r="182" spans="1:15" x14ac:dyDescent="0.25">
      <c r="A182" t="s">
        <v>299</v>
      </c>
      <c r="B182" s="43" t="s">
        <v>22</v>
      </c>
      <c r="C182" s="43">
        <v>31</v>
      </c>
      <c r="D182" s="43">
        <v>79</v>
      </c>
      <c r="E182" s="9">
        <v>6000000</v>
      </c>
      <c r="F182" s="9"/>
      <c r="G182" s="9"/>
      <c r="H182" s="6"/>
    </row>
    <row r="183" spans="1:15" x14ac:dyDescent="0.25">
      <c r="A183" s="3" t="s">
        <v>310</v>
      </c>
      <c r="B183" s="45" t="s">
        <v>52</v>
      </c>
      <c r="C183" s="43">
        <v>34</v>
      </c>
      <c r="D183" s="45">
        <v>69</v>
      </c>
      <c r="E183" s="6">
        <v>3000000</v>
      </c>
      <c r="F183" s="6"/>
      <c r="G183" s="6"/>
      <c r="H183" s="6"/>
    </row>
    <row r="184" spans="1:15" x14ac:dyDescent="0.25">
      <c r="A184" s="22" t="s">
        <v>505</v>
      </c>
      <c r="B184" s="43" t="s">
        <v>24</v>
      </c>
      <c r="C184" s="43">
        <v>34</v>
      </c>
      <c r="D184" s="43">
        <v>58</v>
      </c>
      <c r="E184" s="6">
        <v>1200000</v>
      </c>
      <c r="F184" s="6"/>
      <c r="G184" s="6"/>
      <c r="H184" s="6"/>
    </row>
    <row r="185" spans="1:15" x14ac:dyDescent="0.25">
      <c r="F185" s="6"/>
      <c r="G185" s="6"/>
      <c r="H185" s="6"/>
    </row>
    <row r="186" spans="1:15" x14ac:dyDescent="0.25">
      <c r="F186" s="6"/>
      <c r="G186" s="6"/>
      <c r="H186" s="6"/>
    </row>
    <row r="187" spans="1:15" x14ac:dyDescent="0.25">
      <c r="A187" t="s">
        <v>394</v>
      </c>
      <c r="B187" s="16">
        <f>AVERAGE(D172:D186)</f>
        <v>72.769230769230774</v>
      </c>
      <c r="D187" s="20" t="s">
        <v>396</v>
      </c>
      <c r="E187" s="6">
        <f>SUM(E172:E186)</f>
        <v>42900000</v>
      </c>
      <c r="F187" s="6">
        <f>SUM(F172:F186)</f>
        <v>26500000</v>
      </c>
      <c r="G187" s="6">
        <f>SUM(G172:G186)</f>
        <v>6000000</v>
      </c>
      <c r="I187" t="s">
        <v>513</v>
      </c>
      <c r="J187" s="58">
        <v>0.36</v>
      </c>
    </row>
    <row r="188" spans="1:15" x14ac:dyDescent="0.25">
      <c r="A188" t="s">
        <v>395</v>
      </c>
      <c r="B188" s="17">
        <f>AVERAGE(C172:C186)</f>
        <v>26.076923076923077</v>
      </c>
      <c r="D188" s="15" t="s">
        <v>397</v>
      </c>
      <c r="E188" s="6">
        <f>45000000-E187</f>
        <v>2100000</v>
      </c>
      <c r="F188" s="6">
        <f>45000000-F187</f>
        <v>18500000</v>
      </c>
      <c r="G188" s="6">
        <f>45000000-G187</f>
        <v>39000000</v>
      </c>
    </row>
    <row r="190" spans="1:15" x14ac:dyDescent="0.25">
      <c r="A190" s="76" t="s">
        <v>303</v>
      </c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</row>
    <row r="191" spans="1:15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</row>
    <row r="192" spans="1:15" s="15" customFormat="1" ht="24.75" x14ac:dyDescent="0.25">
      <c r="A192" s="7" t="s">
        <v>1</v>
      </c>
      <c r="B192" s="7" t="s">
        <v>14</v>
      </c>
      <c r="C192" s="7" t="s">
        <v>15</v>
      </c>
      <c r="D192" s="7" t="s">
        <v>12</v>
      </c>
      <c r="E192" s="25" t="s">
        <v>13</v>
      </c>
      <c r="F192" s="2" t="s">
        <v>16</v>
      </c>
      <c r="G192" s="2" t="s">
        <v>17</v>
      </c>
      <c r="H192" s="2" t="s">
        <v>517</v>
      </c>
      <c r="I192" s="4" t="s">
        <v>27</v>
      </c>
    </row>
    <row r="193" spans="1:14" x14ac:dyDescent="0.25">
      <c r="A193" t="s">
        <v>444</v>
      </c>
      <c r="B193" s="43" t="s">
        <v>20</v>
      </c>
      <c r="C193" s="43">
        <v>22</v>
      </c>
      <c r="D193" s="43">
        <v>68</v>
      </c>
      <c r="E193" s="6">
        <v>1000000</v>
      </c>
      <c r="F193" s="6">
        <v>1000000</v>
      </c>
      <c r="G193" s="6"/>
      <c r="H193" s="6"/>
      <c r="I193" s="43" t="s">
        <v>389</v>
      </c>
      <c r="J193" t="s">
        <v>28</v>
      </c>
      <c r="K193" t="s">
        <v>314</v>
      </c>
      <c r="L193" t="s">
        <v>45</v>
      </c>
      <c r="M193" t="s">
        <v>74</v>
      </c>
    </row>
    <row r="194" spans="1:14" x14ac:dyDescent="0.25">
      <c r="A194" s="3" t="s">
        <v>167</v>
      </c>
      <c r="B194" s="45" t="s">
        <v>38</v>
      </c>
      <c r="C194" s="43">
        <v>22</v>
      </c>
      <c r="D194" s="45">
        <v>68</v>
      </c>
      <c r="E194" s="6">
        <v>1200000</v>
      </c>
      <c r="F194" s="6"/>
      <c r="G194" s="6"/>
      <c r="H194" s="6"/>
      <c r="I194" s="43"/>
      <c r="J194" t="s">
        <v>30</v>
      </c>
      <c r="K194" t="s">
        <v>314</v>
      </c>
      <c r="M194" t="s">
        <v>255</v>
      </c>
    </row>
    <row r="195" spans="1:14" x14ac:dyDescent="0.25">
      <c r="A195" t="s">
        <v>331</v>
      </c>
      <c r="B195" s="43" t="s">
        <v>21</v>
      </c>
      <c r="C195" s="43">
        <v>22</v>
      </c>
      <c r="D195" s="43">
        <v>72</v>
      </c>
      <c r="E195" s="9">
        <v>3000000</v>
      </c>
      <c r="F195" s="9">
        <v>3000000</v>
      </c>
      <c r="G195" s="6"/>
      <c r="H195" s="6"/>
      <c r="I195" s="43" t="s">
        <v>390</v>
      </c>
      <c r="J195" t="s">
        <v>28</v>
      </c>
    </row>
    <row r="196" spans="1:14" x14ac:dyDescent="0.25">
      <c r="A196" t="s">
        <v>226</v>
      </c>
      <c r="B196" s="43" t="s">
        <v>21</v>
      </c>
      <c r="C196" s="43">
        <v>24</v>
      </c>
      <c r="D196" s="43">
        <v>70</v>
      </c>
      <c r="E196" s="6">
        <v>3000000</v>
      </c>
      <c r="F196" s="6"/>
      <c r="G196" s="9"/>
      <c r="H196" s="6"/>
      <c r="I196" s="43"/>
      <c r="J196" t="s">
        <v>30</v>
      </c>
      <c r="K196" t="s">
        <v>314</v>
      </c>
      <c r="L196" t="s">
        <v>47</v>
      </c>
      <c r="M196" t="s">
        <v>123</v>
      </c>
      <c r="N196" t="s">
        <v>302</v>
      </c>
    </row>
    <row r="197" spans="1:14" x14ac:dyDescent="0.25">
      <c r="A197" t="s">
        <v>179</v>
      </c>
      <c r="B197" s="43" t="s">
        <v>20</v>
      </c>
      <c r="C197" s="43">
        <v>24</v>
      </c>
      <c r="D197" s="43">
        <v>72</v>
      </c>
      <c r="E197" s="6">
        <v>3000000</v>
      </c>
      <c r="F197" s="6"/>
      <c r="G197" s="6"/>
      <c r="H197" s="6"/>
      <c r="I197" s="43" t="s">
        <v>391</v>
      </c>
      <c r="J197" t="s">
        <v>28</v>
      </c>
    </row>
    <row r="198" spans="1:14" x14ac:dyDescent="0.25">
      <c r="A198" t="s">
        <v>95</v>
      </c>
      <c r="B198" s="43" t="s">
        <v>52</v>
      </c>
      <c r="C198" s="43">
        <v>27</v>
      </c>
      <c r="D198" s="43">
        <v>70</v>
      </c>
      <c r="E198" s="6">
        <v>3000000</v>
      </c>
      <c r="F198" s="6"/>
      <c r="G198" s="6"/>
      <c r="H198" s="6"/>
      <c r="I198" s="43"/>
      <c r="J198" t="s">
        <v>30</v>
      </c>
      <c r="K198" t="s">
        <v>314</v>
      </c>
      <c r="L198" t="s">
        <v>99</v>
      </c>
    </row>
    <row r="199" spans="1:14" x14ac:dyDescent="0.25">
      <c r="A199" t="s">
        <v>213</v>
      </c>
      <c r="B199" s="43" t="s">
        <v>38</v>
      </c>
      <c r="C199" s="43">
        <v>29</v>
      </c>
      <c r="D199" s="43">
        <v>76</v>
      </c>
      <c r="E199" s="9">
        <v>5000000</v>
      </c>
      <c r="F199" s="6"/>
      <c r="G199" s="6"/>
      <c r="H199" s="6"/>
      <c r="I199" s="43" t="s">
        <v>392</v>
      </c>
      <c r="J199" t="s">
        <v>28</v>
      </c>
      <c r="K199" t="s">
        <v>47</v>
      </c>
    </row>
    <row r="200" spans="1:14" x14ac:dyDescent="0.25">
      <c r="A200" t="s">
        <v>379</v>
      </c>
      <c r="B200" s="43" t="s">
        <v>24</v>
      </c>
      <c r="C200" s="43">
        <v>30</v>
      </c>
      <c r="D200" s="43">
        <v>74</v>
      </c>
      <c r="E200" s="6">
        <v>3000000</v>
      </c>
      <c r="F200" s="6">
        <v>3000000</v>
      </c>
      <c r="G200" s="6"/>
      <c r="H200" s="6"/>
      <c r="I200" s="43"/>
      <c r="J200" t="s">
        <v>30</v>
      </c>
      <c r="K200" t="s">
        <v>314</v>
      </c>
      <c r="L200" t="s">
        <v>99</v>
      </c>
    </row>
    <row r="201" spans="1:14" x14ac:dyDescent="0.25">
      <c r="A201" s="43" t="s">
        <v>193</v>
      </c>
      <c r="B201" s="43" t="s">
        <v>24</v>
      </c>
      <c r="C201" s="43">
        <v>25</v>
      </c>
      <c r="D201" s="43">
        <v>70</v>
      </c>
      <c r="E201" s="6">
        <v>3000000</v>
      </c>
      <c r="F201" s="6"/>
      <c r="G201" s="6"/>
      <c r="H201" s="6"/>
      <c r="I201" s="43" t="s">
        <v>393</v>
      </c>
      <c r="J201" t="s">
        <v>28</v>
      </c>
    </row>
    <row r="202" spans="1:14" x14ac:dyDescent="0.25">
      <c r="A202" s="3" t="s">
        <v>204</v>
      </c>
      <c r="B202" s="35" t="s">
        <v>20</v>
      </c>
      <c r="C202" s="34">
        <v>28</v>
      </c>
      <c r="D202" s="35">
        <v>73</v>
      </c>
      <c r="E202" s="26">
        <v>3000000</v>
      </c>
      <c r="F202" s="6"/>
      <c r="G202" s="6"/>
      <c r="H202" s="6"/>
      <c r="I202" s="43"/>
      <c r="J202" t="s">
        <v>30</v>
      </c>
    </row>
    <row r="203" spans="1:14" x14ac:dyDescent="0.25">
      <c r="A203" s="45" t="s">
        <v>452</v>
      </c>
      <c r="B203" s="45" t="s">
        <v>34</v>
      </c>
      <c r="C203" s="45">
        <v>20</v>
      </c>
      <c r="D203" s="45">
        <v>72</v>
      </c>
      <c r="E203" s="10">
        <v>1000000</v>
      </c>
      <c r="F203" s="10">
        <v>1000000</v>
      </c>
      <c r="G203" s="9"/>
      <c r="H203" s="6"/>
    </row>
    <row r="204" spans="1:14" x14ac:dyDescent="0.25">
      <c r="A204" s="3" t="s">
        <v>201</v>
      </c>
      <c r="B204" s="35" t="s">
        <v>23</v>
      </c>
      <c r="C204" s="34">
        <v>32</v>
      </c>
      <c r="D204" s="35">
        <v>72</v>
      </c>
      <c r="E204" s="26">
        <v>5000000</v>
      </c>
      <c r="F204" s="6"/>
      <c r="G204" s="6"/>
    </row>
    <row r="205" spans="1:14" x14ac:dyDescent="0.25">
      <c r="A205" s="3" t="s">
        <v>277</v>
      </c>
      <c r="B205" s="45" t="s">
        <v>34</v>
      </c>
      <c r="C205" s="43">
        <v>24</v>
      </c>
      <c r="D205" s="45">
        <v>57</v>
      </c>
      <c r="E205" s="6">
        <v>1200000</v>
      </c>
      <c r="F205" s="9"/>
      <c r="G205" s="9"/>
      <c r="H205" s="6"/>
    </row>
    <row r="206" spans="1:14" x14ac:dyDescent="0.25">
      <c r="A206" s="3" t="s">
        <v>181</v>
      </c>
      <c r="B206" s="45" t="s">
        <v>22</v>
      </c>
      <c r="C206" s="45">
        <v>24</v>
      </c>
      <c r="D206" s="45">
        <v>69</v>
      </c>
      <c r="E206" s="6">
        <v>3000000</v>
      </c>
      <c r="F206" s="6"/>
      <c r="G206" s="6"/>
      <c r="H206" s="6"/>
    </row>
    <row r="207" spans="1:14" x14ac:dyDescent="0.25">
      <c r="A207" s="3"/>
      <c r="B207" s="35"/>
      <c r="C207" s="34"/>
      <c r="D207" s="35"/>
      <c r="E207" s="26"/>
      <c r="F207" s="6"/>
      <c r="G207" s="6"/>
      <c r="H207" s="6"/>
    </row>
    <row r="208" spans="1:14" x14ac:dyDescent="0.25">
      <c r="A208" t="s">
        <v>394</v>
      </c>
      <c r="B208" s="16">
        <f>AVERAGE(D177:D205)</f>
        <v>71.428571428571431</v>
      </c>
      <c r="D208" s="20" t="s">
        <v>396</v>
      </c>
      <c r="E208" s="6">
        <f>SUM(Table12[2010])</f>
        <v>38400000</v>
      </c>
      <c r="F208" s="6">
        <f>SUM(Table12[2011])</f>
        <v>8000000</v>
      </c>
      <c r="G208" s="6">
        <f>SUM(Table12[2012])</f>
        <v>0</v>
      </c>
      <c r="I208" t="s">
        <v>513</v>
      </c>
      <c r="J208" s="58">
        <v>0.31</v>
      </c>
    </row>
    <row r="209" spans="1:15" x14ac:dyDescent="0.25">
      <c r="A209" t="s">
        <v>395</v>
      </c>
      <c r="B209" s="17">
        <f>AVERAGE(C177:C205)</f>
        <v>26.571428571428573</v>
      </c>
      <c r="D209" s="15" t="s">
        <v>397</v>
      </c>
      <c r="E209" s="6">
        <f>45000000-E208</f>
        <v>6600000</v>
      </c>
      <c r="F209" s="6">
        <f>45000000-F208</f>
        <v>37000000</v>
      </c>
      <c r="G209" s="6">
        <f>45000000-G208</f>
        <v>45000000</v>
      </c>
    </row>
    <row r="211" spans="1:15" x14ac:dyDescent="0.25">
      <c r="A211" s="67" t="s">
        <v>315</v>
      </c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</row>
    <row r="212" spans="1:15" x14ac:dyDescent="0.2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</row>
    <row r="213" spans="1:15" s="15" customFormat="1" ht="24.75" x14ac:dyDescent="0.25">
      <c r="A213" s="7" t="s">
        <v>1</v>
      </c>
      <c r="B213" s="7" t="s">
        <v>14</v>
      </c>
      <c r="C213" s="7" t="s">
        <v>15</v>
      </c>
      <c r="D213" s="7" t="s">
        <v>12</v>
      </c>
      <c r="E213" s="25" t="s">
        <v>13</v>
      </c>
      <c r="F213" s="2" t="s">
        <v>16</v>
      </c>
      <c r="G213" s="2" t="s">
        <v>17</v>
      </c>
      <c r="H213" s="2" t="s">
        <v>517</v>
      </c>
      <c r="I213" s="4" t="s">
        <v>27</v>
      </c>
    </row>
    <row r="214" spans="1:15" x14ac:dyDescent="0.25">
      <c r="A214" s="3" t="s">
        <v>322</v>
      </c>
      <c r="B214" s="47" t="s">
        <v>21</v>
      </c>
      <c r="C214" s="44">
        <v>21</v>
      </c>
      <c r="D214" s="47">
        <v>71</v>
      </c>
      <c r="E214" s="6">
        <v>3000000</v>
      </c>
      <c r="F214" s="6"/>
      <c r="G214" s="6"/>
      <c r="H214" s="6"/>
      <c r="I214" t="s">
        <v>389</v>
      </c>
      <c r="J214" t="s">
        <v>28</v>
      </c>
      <c r="K214" t="s">
        <v>326</v>
      </c>
    </row>
    <row r="215" spans="1:15" x14ac:dyDescent="0.25">
      <c r="A215" s="3" t="s">
        <v>323</v>
      </c>
      <c r="B215" s="47" t="s">
        <v>22</v>
      </c>
      <c r="C215" s="44">
        <v>22</v>
      </c>
      <c r="D215" s="47">
        <v>70</v>
      </c>
      <c r="E215" s="6">
        <v>1200000</v>
      </c>
      <c r="F215" s="6"/>
      <c r="G215" s="6"/>
      <c r="H215" s="6"/>
      <c r="J215" t="s">
        <v>30</v>
      </c>
      <c r="K215" t="s">
        <v>326</v>
      </c>
    </row>
    <row r="216" spans="1:15" x14ac:dyDescent="0.25">
      <c r="A216" s="3" t="s">
        <v>447</v>
      </c>
      <c r="B216" s="47" t="s">
        <v>18</v>
      </c>
      <c r="C216" s="47">
        <v>22</v>
      </c>
      <c r="D216" s="47">
        <v>62</v>
      </c>
      <c r="E216" s="10">
        <v>1000000</v>
      </c>
      <c r="F216" s="10">
        <v>1000000</v>
      </c>
      <c r="G216" s="6"/>
      <c r="H216" s="6"/>
      <c r="I216" t="s">
        <v>390</v>
      </c>
      <c r="J216" t="s">
        <v>28</v>
      </c>
      <c r="K216" t="s">
        <v>326</v>
      </c>
    </row>
    <row r="217" spans="1:15" x14ac:dyDescent="0.25">
      <c r="A217" s="3" t="s">
        <v>321</v>
      </c>
      <c r="B217" s="47" t="s">
        <v>20</v>
      </c>
      <c r="C217" s="44">
        <v>24</v>
      </c>
      <c r="D217" s="47">
        <v>75</v>
      </c>
      <c r="E217" s="6">
        <v>3000000</v>
      </c>
      <c r="F217" s="6"/>
      <c r="G217" s="6"/>
      <c r="H217" s="6"/>
      <c r="J217" t="s">
        <v>30</v>
      </c>
      <c r="K217" t="s">
        <v>326</v>
      </c>
    </row>
    <row r="218" spans="1:15" x14ac:dyDescent="0.25">
      <c r="A218" s="3" t="s">
        <v>320</v>
      </c>
      <c r="B218" s="47" t="s">
        <v>18</v>
      </c>
      <c r="C218" s="44">
        <v>26</v>
      </c>
      <c r="D218" s="47">
        <v>73</v>
      </c>
      <c r="E218" s="6">
        <v>3000000</v>
      </c>
      <c r="F218" s="6"/>
      <c r="G218" s="6"/>
      <c r="H218" s="6"/>
      <c r="I218" t="s">
        <v>391</v>
      </c>
      <c r="J218" t="s">
        <v>28</v>
      </c>
      <c r="K218" t="s">
        <v>326</v>
      </c>
    </row>
    <row r="219" spans="1:15" x14ac:dyDescent="0.25">
      <c r="A219" s="3" t="s">
        <v>325</v>
      </c>
      <c r="B219" s="47" t="s">
        <v>25</v>
      </c>
      <c r="C219" s="44">
        <v>26</v>
      </c>
      <c r="D219" s="47">
        <v>68</v>
      </c>
      <c r="E219" s="6">
        <v>1200000</v>
      </c>
      <c r="F219" s="6"/>
      <c r="G219" s="6"/>
      <c r="H219" s="6"/>
      <c r="J219" t="s">
        <v>30</v>
      </c>
      <c r="K219" t="s">
        <v>326</v>
      </c>
    </row>
    <row r="220" spans="1:15" x14ac:dyDescent="0.25">
      <c r="A220" s="3" t="s">
        <v>324</v>
      </c>
      <c r="B220" s="47" t="s">
        <v>38</v>
      </c>
      <c r="C220" s="44">
        <v>27</v>
      </c>
      <c r="D220" s="47">
        <v>67</v>
      </c>
      <c r="E220" s="6">
        <v>1200000</v>
      </c>
      <c r="F220" s="6"/>
      <c r="G220" s="6"/>
      <c r="H220" s="6"/>
      <c r="I220" t="s">
        <v>392</v>
      </c>
      <c r="J220" t="s">
        <v>28</v>
      </c>
      <c r="K220" t="s">
        <v>326</v>
      </c>
    </row>
    <row r="221" spans="1:15" x14ac:dyDescent="0.25">
      <c r="A221" s="3" t="s">
        <v>316</v>
      </c>
      <c r="B221" s="47" t="s">
        <v>21</v>
      </c>
      <c r="C221" s="44">
        <v>29</v>
      </c>
      <c r="D221" s="47">
        <v>88</v>
      </c>
      <c r="E221" s="8">
        <v>8000000</v>
      </c>
      <c r="F221" s="8">
        <v>8000000</v>
      </c>
      <c r="G221" s="8">
        <v>8000000</v>
      </c>
      <c r="H221" s="6"/>
      <c r="J221" t="s">
        <v>30</v>
      </c>
      <c r="K221" t="s">
        <v>326</v>
      </c>
    </row>
    <row r="222" spans="1:15" x14ac:dyDescent="0.25">
      <c r="A222" s="3" t="s">
        <v>318</v>
      </c>
      <c r="B222" s="47" t="s">
        <v>20</v>
      </c>
      <c r="C222" s="44">
        <v>29</v>
      </c>
      <c r="D222" s="47">
        <v>74</v>
      </c>
      <c r="E222" s="9">
        <v>5000000</v>
      </c>
      <c r="F222" s="9">
        <v>5000000</v>
      </c>
      <c r="G222" s="9"/>
      <c r="H222" s="6"/>
      <c r="I222" t="s">
        <v>393</v>
      </c>
      <c r="J222" t="s">
        <v>28</v>
      </c>
      <c r="K222" t="s">
        <v>326</v>
      </c>
    </row>
    <row r="223" spans="1:15" x14ac:dyDescent="0.25">
      <c r="A223" s="3" t="s">
        <v>319</v>
      </c>
      <c r="B223" s="47" t="s">
        <v>26</v>
      </c>
      <c r="C223" s="44">
        <v>29</v>
      </c>
      <c r="D223" s="47">
        <v>72</v>
      </c>
      <c r="E223" s="6">
        <v>3000000</v>
      </c>
      <c r="F223" s="6">
        <v>3000000</v>
      </c>
      <c r="G223" s="6"/>
      <c r="H223" s="6"/>
      <c r="J223" t="s">
        <v>30</v>
      </c>
      <c r="K223" t="s">
        <v>326</v>
      </c>
    </row>
    <row r="224" spans="1:15" x14ac:dyDescent="0.25">
      <c r="A224" s="3" t="s">
        <v>317</v>
      </c>
      <c r="B224" s="47" t="s">
        <v>24</v>
      </c>
      <c r="C224" s="44">
        <v>36</v>
      </c>
      <c r="D224" s="47">
        <v>82</v>
      </c>
      <c r="E224" s="9">
        <v>8000000</v>
      </c>
      <c r="F224" s="9">
        <v>8000000</v>
      </c>
      <c r="G224" s="9"/>
      <c r="H224" s="6"/>
    </row>
    <row r="225" spans="1:15" x14ac:dyDescent="0.25">
      <c r="A225" s="22" t="s">
        <v>490</v>
      </c>
      <c r="B225" s="44" t="s">
        <v>40</v>
      </c>
      <c r="C225" s="44">
        <v>29</v>
      </c>
      <c r="D225" s="44">
        <v>67</v>
      </c>
      <c r="E225" s="6">
        <v>2000000</v>
      </c>
      <c r="G225" s="6"/>
      <c r="H225" s="6"/>
    </row>
    <row r="226" spans="1:15" x14ac:dyDescent="0.25">
      <c r="A226" s="22" t="s">
        <v>491</v>
      </c>
      <c r="B226" s="44" t="s">
        <v>18</v>
      </c>
      <c r="C226" s="47">
        <v>29</v>
      </c>
      <c r="D226" s="44">
        <v>57</v>
      </c>
      <c r="E226" s="6">
        <v>1500000</v>
      </c>
      <c r="G226" s="6"/>
      <c r="H226" s="6"/>
    </row>
    <row r="227" spans="1:15" x14ac:dyDescent="0.25">
      <c r="A227" s="3"/>
      <c r="B227" s="47"/>
      <c r="C227" s="47"/>
      <c r="D227" s="47"/>
      <c r="F227" s="6"/>
      <c r="G227" s="6"/>
      <c r="H227" s="6"/>
    </row>
    <row r="228" spans="1:15" x14ac:dyDescent="0.25">
      <c r="F228" s="6"/>
      <c r="G228" s="6"/>
      <c r="H228" s="6"/>
    </row>
    <row r="229" spans="1:15" x14ac:dyDescent="0.25">
      <c r="A229" t="s">
        <v>394</v>
      </c>
      <c r="B229" s="16">
        <f>AVERAGE(D214:D228)</f>
        <v>71.230769230769226</v>
      </c>
      <c r="D229" s="20" t="s">
        <v>396</v>
      </c>
      <c r="E229" s="6">
        <f>SUM(E214:E228)</f>
        <v>41100000</v>
      </c>
      <c r="F229" s="6">
        <f>SUM(F214:F228)</f>
        <v>25000000</v>
      </c>
      <c r="G229" s="6">
        <f>SUM(G214:G228)</f>
        <v>8000000</v>
      </c>
      <c r="I229" t="s">
        <v>513</v>
      </c>
      <c r="J229" s="58">
        <v>0.52</v>
      </c>
    </row>
    <row r="230" spans="1:15" x14ac:dyDescent="0.25">
      <c r="A230" t="s">
        <v>395</v>
      </c>
      <c r="B230" s="17">
        <f>AVERAGE(C214:C228)</f>
        <v>26.846153846153847</v>
      </c>
      <c r="D230" s="15" t="s">
        <v>397</v>
      </c>
      <c r="E230" s="6">
        <f>45000000-E229</f>
        <v>3900000</v>
      </c>
      <c r="F230" s="6">
        <f>F208-F229</f>
        <v>-17000000</v>
      </c>
      <c r="G230" s="6">
        <f>45000000-G229</f>
        <v>37000000</v>
      </c>
    </row>
    <row r="232" spans="1:15" x14ac:dyDescent="0.25">
      <c r="A232" s="77" t="s">
        <v>327</v>
      </c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</row>
    <row r="233" spans="1:15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</row>
    <row r="234" spans="1:15" s="15" customFormat="1" ht="24.75" x14ac:dyDescent="0.25">
      <c r="A234" s="7" t="s">
        <v>1</v>
      </c>
      <c r="B234" s="7" t="s">
        <v>14</v>
      </c>
      <c r="C234" s="7" t="s">
        <v>15</v>
      </c>
      <c r="D234" s="7" t="s">
        <v>12</v>
      </c>
      <c r="E234" s="25" t="s">
        <v>13</v>
      </c>
      <c r="F234" s="2" t="s">
        <v>16</v>
      </c>
      <c r="G234" s="2" t="s">
        <v>17</v>
      </c>
      <c r="H234" s="2" t="s">
        <v>517</v>
      </c>
      <c r="I234" s="4" t="s">
        <v>27</v>
      </c>
    </row>
    <row r="235" spans="1:15" x14ac:dyDescent="0.25">
      <c r="A235" t="s">
        <v>449</v>
      </c>
      <c r="B235" s="15" t="s">
        <v>24</v>
      </c>
      <c r="C235" s="15">
        <v>20</v>
      </c>
      <c r="D235" s="15">
        <v>78</v>
      </c>
      <c r="E235" s="10">
        <v>1000000</v>
      </c>
      <c r="F235" s="10">
        <v>1000000</v>
      </c>
      <c r="G235" s="6"/>
      <c r="H235" s="6"/>
      <c r="I235" t="s">
        <v>389</v>
      </c>
      <c r="J235" t="s">
        <v>28</v>
      </c>
    </row>
    <row r="236" spans="1:15" x14ac:dyDescent="0.25">
      <c r="A236" t="s">
        <v>450</v>
      </c>
      <c r="B236" s="15" t="s">
        <v>38</v>
      </c>
      <c r="C236" s="15">
        <v>20</v>
      </c>
      <c r="D236" s="15">
        <v>76</v>
      </c>
      <c r="E236" s="10">
        <v>1000000</v>
      </c>
      <c r="F236" s="10">
        <v>1000000</v>
      </c>
      <c r="G236" s="6"/>
      <c r="H236" s="6"/>
      <c r="J236" t="s">
        <v>30</v>
      </c>
    </row>
    <row r="237" spans="1:15" x14ac:dyDescent="0.25">
      <c r="A237" s="43" t="s">
        <v>413</v>
      </c>
      <c r="B237" s="43" t="s">
        <v>23</v>
      </c>
      <c r="C237" s="43">
        <v>22</v>
      </c>
      <c r="D237" s="43">
        <v>65</v>
      </c>
      <c r="E237" s="27">
        <v>1000000</v>
      </c>
      <c r="F237" s="10">
        <v>1000000</v>
      </c>
      <c r="G237" s="6"/>
      <c r="H237" s="6"/>
      <c r="I237" t="s">
        <v>390</v>
      </c>
      <c r="J237" t="s">
        <v>28</v>
      </c>
      <c r="K237" t="s">
        <v>147</v>
      </c>
      <c r="L237" t="s">
        <v>160</v>
      </c>
    </row>
    <row r="238" spans="1:15" x14ac:dyDescent="0.25">
      <c r="A238" t="s">
        <v>328</v>
      </c>
      <c r="B238" s="15" t="s">
        <v>52</v>
      </c>
      <c r="C238" s="15">
        <v>23</v>
      </c>
      <c r="D238" s="15">
        <v>93</v>
      </c>
      <c r="E238" s="8">
        <v>12000000</v>
      </c>
      <c r="F238" s="8">
        <v>12000000</v>
      </c>
      <c r="G238" s="8">
        <v>12000000</v>
      </c>
      <c r="H238" s="6"/>
      <c r="J238" t="s">
        <v>30</v>
      </c>
    </row>
    <row r="239" spans="1:15" x14ac:dyDescent="0.25">
      <c r="A239" t="s">
        <v>330</v>
      </c>
      <c r="B239" s="15" t="s">
        <v>24</v>
      </c>
      <c r="C239" s="15">
        <v>23</v>
      </c>
      <c r="D239" s="15">
        <v>70</v>
      </c>
      <c r="E239" s="9">
        <v>3000000</v>
      </c>
      <c r="F239" s="9"/>
      <c r="G239" s="9"/>
      <c r="H239" s="6"/>
      <c r="I239" t="s">
        <v>391</v>
      </c>
      <c r="J239" t="s">
        <v>28</v>
      </c>
      <c r="K239" t="s">
        <v>147</v>
      </c>
    </row>
    <row r="240" spans="1:15" x14ac:dyDescent="0.25">
      <c r="A240" t="s">
        <v>337</v>
      </c>
      <c r="B240" s="15" t="s">
        <v>25</v>
      </c>
      <c r="C240" s="15">
        <v>24</v>
      </c>
      <c r="D240" s="15">
        <v>62</v>
      </c>
      <c r="E240" s="6">
        <v>1200000</v>
      </c>
      <c r="F240" s="6"/>
      <c r="G240" s="6"/>
      <c r="H240" s="6"/>
      <c r="J240" t="s">
        <v>30</v>
      </c>
      <c r="K240" t="s">
        <v>45</v>
      </c>
    </row>
    <row r="241" spans="1:15" x14ac:dyDescent="0.25">
      <c r="A241" s="3" t="s">
        <v>311</v>
      </c>
      <c r="B241" s="18" t="s">
        <v>25</v>
      </c>
      <c r="C241" s="15">
        <v>25</v>
      </c>
      <c r="D241" s="18">
        <v>72</v>
      </c>
      <c r="E241" s="6">
        <v>3000000</v>
      </c>
      <c r="F241" s="6"/>
      <c r="G241" s="6"/>
      <c r="H241" s="6"/>
      <c r="I241" t="s">
        <v>392</v>
      </c>
      <c r="J241" t="s">
        <v>28</v>
      </c>
      <c r="K241" t="s">
        <v>45</v>
      </c>
    </row>
    <row r="242" spans="1:15" x14ac:dyDescent="0.25">
      <c r="A242" t="s">
        <v>334</v>
      </c>
      <c r="B242" s="15" t="s">
        <v>21</v>
      </c>
      <c r="C242" s="15">
        <v>25</v>
      </c>
      <c r="D242" s="15">
        <v>66</v>
      </c>
      <c r="E242" s="6">
        <v>1200000</v>
      </c>
      <c r="F242" s="6"/>
      <c r="G242" s="6"/>
      <c r="H242" s="6"/>
      <c r="J242" t="s">
        <v>30</v>
      </c>
      <c r="K242" t="s">
        <v>45</v>
      </c>
    </row>
    <row r="243" spans="1:15" x14ac:dyDescent="0.25">
      <c r="A243" t="s">
        <v>522</v>
      </c>
      <c r="C243" s="15">
        <v>27</v>
      </c>
      <c r="D243" s="15">
        <v>59</v>
      </c>
      <c r="E243" s="9">
        <v>1200000</v>
      </c>
      <c r="F243" s="9"/>
      <c r="G243" s="6"/>
      <c r="H243" s="6"/>
      <c r="I243" t="s">
        <v>393</v>
      </c>
      <c r="J243" t="s">
        <v>28</v>
      </c>
      <c r="K243" t="s">
        <v>45</v>
      </c>
    </row>
    <row r="244" spans="1:15" x14ac:dyDescent="0.25">
      <c r="A244" s="3" t="s">
        <v>313</v>
      </c>
      <c r="B244" s="18" t="s">
        <v>24</v>
      </c>
      <c r="C244" s="15">
        <v>26</v>
      </c>
      <c r="D244" s="18">
        <v>66</v>
      </c>
      <c r="E244" s="6">
        <v>1200000</v>
      </c>
      <c r="F244" s="6"/>
      <c r="G244" s="9"/>
      <c r="H244" s="6"/>
      <c r="J244" t="s">
        <v>30</v>
      </c>
      <c r="K244" t="s">
        <v>45</v>
      </c>
    </row>
    <row r="245" spans="1:15" x14ac:dyDescent="0.25">
      <c r="A245" s="22" t="s">
        <v>493</v>
      </c>
      <c r="B245" s="15" t="s">
        <v>19</v>
      </c>
      <c r="C245" s="15">
        <v>26</v>
      </c>
      <c r="D245" s="15">
        <v>67</v>
      </c>
      <c r="E245" s="6">
        <v>3500000</v>
      </c>
      <c r="F245" s="6"/>
      <c r="G245" s="6"/>
      <c r="H245" s="6"/>
    </row>
    <row r="246" spans="1:15" x14ac:dyDescent="0.25">
      <c r="A246" s="22" t="s">
        <v>492</v>
      </c>
      <c r="B246" s="15" t="s">
        <v>21</v>
      </c>
      <c r="C246" s="15">
        <v>27</v>
      </c>
      <c r="D246" s="15">
        <v>66</v>
      </c>
      <c r="E246" s="6">
        <v>3000000</v>
      </c>
      <c r="F246" s="6"/>
      <c r="G246" s="6"/>
      <c r="H246" s="6"/>
    </row>
    <row r="247" spans="1:15" x14ac:dyDescent="0.25">
      <c r="A247" t="s">
        <v>154</v>
      </c>
      <c r="B247" s="15" t="s">
        <v>38</v>
      </c>
      <c r="C247" s="15">
        <v>31</v>
      </c>
      <c r="D247" s="15">
        <v>73</v>
      </c>
      <c r="E247" s="6">
        <v>5000000</v>
      </c>
      <c r="F247" s="6"/>
      <c r="G247" s="6"/>
      <c r="H247" s="6"/>
    </row>
    <row r="248" spans="1:15" x14ac:dyDescent="0.25">
      <c r="A248" t="s">
        <v>335</v>
      </c>
      <c r="B248" s="15" t="s">
        <v>38</v>
      </c>
      <c r="C248" s="15">
        <v>31</v>
      </c>
      <c r="D248" s="15">
        <v>64</v>
      </c>
      <c r="E248" s="6">
        <v>1200000</v>
      </c>
      <c r="F248" s="6"/>
      <c r="G248" s="6"/>
      <c r="H248" s="6"/>
    </row>
    <row r="249" spans="1:15" x14ac:dyDescent="0.25">
      <c r="A249" t="s">
        <v>336</v>
      </c>
      <c r="B249" s="15" t="s">
        <v>22</v>
      </c>
      <c r="C249" s="15">
        <v>32</v>
      </c>
      <c r="D249" s="15">
        <v>60</v>
      </c>
      <c r="E249" s="6">
        <v>1200000</v>
      </c>
      <c r="F249" s="6"/>
      <c r="G249" s="6"/>
      <c r="H249" s="6"/>
    </row>
    <row r="250" spans="1:15" x14ac:dyDescent="0.25">
      <c r="A250" s="43"/>
      <c r="B250" s="43"/>
      <c r="C250" s="43"/>
      <c r="D250" s="43"/>
      <c r="E250" s="83"/>
      <c r="F250" s="82"/>
      <c r="G250" s="6"/>
    </row>
    <row r="251" spans="1:15" x14ac:dyDescent="0.25">
      <c r="A251" t="s">
        <v>394</v>
      </c>
      <c r="B251" s="16">
        <f>AVERAGE(D235:D249)</f>
        <v>69.13333333333334</v>
      </c>
      <c r="D251" s="20" t="s">
        <v>396</v>
      </c>
      <c r="E251" s="6">
        <f>SUM(E235:E249)</f>
        <v>39700000</v>
      </c>
      <c r="F251" s="6">
        <f>SUM(F235:F248)</f>
        <v>15000000</v>
      </c>
      <c r="G251" s="6">
        <f>SUM(G235:G247)</f>
        <v>12000000</v>
      </c>
      <c r="I251" t="s">
        <v>513</v>
      </c>
      <c r="J251" s="58">
        <v>0.21</v>
      </c>
    </row>
    <row r="252" spans="1:15" x14ac:dyDescent="0.25">
      <c r="A252" t="s">
        <v>395</v>
      </c>
      <c r="B252" s="17">
        <f>AVERAGE(C235:C249)</f>
        <v>25.466666666666665</v>
      </c>
      <c r="D252" s="15" t="s">
        <v>397</v>
      </c>
      <c r="E252" s="6">
        <f>45000000-E251</f>
        <v>5300000</v>
      </c>
      <c r="F252" s="6">
        <f>45000000-F251</f>
        <v>30000000</v>
      </c>
      <c r="G252" s="6">
        <f>45000000-G251</f>
        <v>33000000</v>
      </c>
    </row>
    <row r="254" spans="1:15" x14ac:dyDescent="0.25">
      <c r="A254" s="61" t="s">
        <v>339</v>
      </c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</row>
    <row r="255" spans="1:15" x14ac:dyDescent="0.2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</row>
    <row r="256" spans="1:15" s="15" customFormat="1" ht="24.75" x14ac:dyDescent="0.25">
      <c r="A256" s="7" t="s">
        <v>1</v>
      </c>
      <c r="B256" s="7" t="s">
        <v>14</v>
      </c>
      <c r="C256" s="7" t="s">
        <v>15</v>
      </c>
      <c r="D256" s="7" t="s">
        <v>12</v>
      </c>
      <c r="E256" s="25" t="s">
        <v>13</v>
      </c>
      <c r="F256" s="2" t="s">
        <v>16</v>
      </c>
      <c r="G256" s="2" t="s">
        <v>17</v>
      </c>
      <c r="H256" s="2" t="s">
        <v>517</v>
      </c>
      <c r="I256" s="4" t="s">
        <v>27</v>
      </c>
    </row>
    <row r="257" spans="1:14" x14ac:dyDescent="0.25">
      <c r="A257" t="s">
        <v>297</v>
      </c>
      <c r="B257" s="43" t="s">
        <v>21</v>
      </c>
      <c r="C257" s="43">
        <v>30</v>
      </c>
      <c r="D257" s="43">
        <v>76</v>
      </c>
      <c r="E257" s="6">
        <v>5000000</v>
      </c>
      <c r="F257" s="6"/>
      <c r="G257" s="6"/>
      <c r="H257" s="6"/>
      <c r="I257" t="s">
        <v>389</v>
      </c>
      <c r="J257" t="s">
        <v>28</v>
      </c>
      <c r="K257" t="s">
        <v>195</v>
      </c>
    </row>
    <row r="258" spans="1:14" x14ac:dyDescent="0.25">
      <c r="A258" s="3" t="s">
        <v>83</v>
      </c>
      <c r="B258" s="45" t="s">
        <v>24</v>
      </c>
      <c r="C258" s="43">
        <v>31</v>
      </c>
      <c r="D258" s="45">
        <v>71</v>
      </c>
      <c r="E258" s="6">
        <v>3000000</v>
      </c>
      <c r="F258" s="6"/>
      <c r="G258" s="6"/>
      <c r="H258" s="6"/>
      <c r="J258" t="s">
        <v>30</v>
      </c>
      <c r="K258" t="s">
        <v>243</v>
      </c>
      <c r="L258" t="s">
        <v>242</v>
      </c>
      <c r="M258" t="s">
        <v>47</v>
      </c>
      <c r="N258" t="s">
        <v>46</v>
      </c>
    </row>
    <row r="259" spans="1:14" x14ac:dyDescent="0.25">
      <c r="A259" s="45" t="s">
        <v>343</v>
      </c>
      <c r="B259" s="45" t="s">
        <v>24</v>
      </c>
      <c r="C259" s="43">
        <v>23</v>
      </c>
      <c r="D259" s="45">
        <v>80</v>
      </c>
      <c r="E259" s="10">
        <v>5000000</v>
      </c>
      <c r="F259" s="10">
        <v>5000000</v>
      </c>
      <c r="G259" s="6"/>
      <c r="H259" s="6"/>
      <c r="I259" t="s">
        <v>390</v>
      </c>
      <c r="J259" t="s">
        <v>28</v>
      </c>
      <c r="K259" t="s">
        <v>123</v>
      </c>
    </row>
    <row r="260" spans="1:14" x14ac:dyDescent="0.25">
      <c r="A260" s="45" t="s">
        <v>340</v>
      </c>
      <c r="B260" s="45" t="s">
        <v>40</v>
      </c>
      <c r="C260" s="43">
        <v>23</v>
      </c>
      <c r="D260" s="45">
        <v>80</v>
      </c>
      <c r="E260" s="8">
        <v>5000000</v>
      </c>
      <c r="F260" s="8">
        <v>5000000</v>
      </c>
      <c r="G260" s="8">
        <v>5000000</v>
      </c>
      <c r="H260" s="6"/>
      <c r="J260" t="s">
        <v>30</v>
      </c>
      <c r="K260" t="s">
        <v>243</v>
      </c>
      <c r="L260" t="s">
        <v>242</v>
      </c>
      <c r="M260" t="s">
        <v>195</v>
      </c>
    </row>
    <row r="261" spans="1:14" x14ac:dyDescent="0.25">
      <c r="A261" t="s">
        <v>236</v>
      </c>
      <c r="B261" s="43" t="s">
        <v>22</v>
      </c>
      <c r="C261" s="43">
        <v>32</v>
      </c>
      <c r="D261" s="43">
        <v>71</v>
      </c>
      <c r="E261" s="46">
        <v>3000000</v>
      </c>
      <c r="F261" s="6"/>
      <c r="G261" s="6"/>
      <c r="H261" s="6"/>
      <c r="I261" t="s">
        <v>391</v>
      </c>
      <c r="J261" t="s">
        <v>28</v>
      </c>
      <c r="K261" t="s">
        <v>243</v>
      </c>
      <c r="L261" t="s">
        <v>99</v>
      </c>
    </row>
    <row r="262" spans="1:14" x14ac:dyDescent="0.25">
      <c r="A262" t="s">
        <v>298</v>
      </c>
      <c r="B262" s="43" t="s">
        <v>26</v>
      </c>
      <c r="C262" s="43">
        <v>33</v>
      </c>
      <c r="D262" s="43">
        <v>73</v>
      </c>
      <c r="E262" s="6">
        <v>5000000</v>
      </c>
      <c r="F262" s="6"/>
      <c r="G262" s="6"/>
      <c r="H262" s="6"/>
      <c r="J262" t="s">
        <v>30</v>
      </c>
      <c r="K262" t="s">
        <v>243</v>
      </c>
    </row>
    <row r="263" spans="1:14" x14ac:dyDescent="0.25">
      <c r="A263" s="45" t="s">
        <v>205</v>
      </c>
      <c r="B263" s="45" t="s">
        <v>21</v>
      </c>
      <c r="C263" s="45">
        <v>25</v>
      </c>
      <c r="D263" s="45">
        <v>70</v>
      </c>
      <c r="E263" s="6">
        <v>3000000</v>
      </c>
      <c r="F263" s="6"/>
      <c r="G263" s="6"/>
      <c r="H263" s="6"/>
      <c r="I263" t="s">
        <v>392</v>
      </c>
      <c r="J263" t="s">
        <v>28</v>
      </c>
      <c r="K263" t="s">
        <v>243</v>
      </c>
    </row>
    <row r="264" spans="1:14" x14ac:dyDescent="0.25">
      <c r="A264" s="45" t="s">
        <v>344</v>
      </c>
      <c r="B264" s="45" t="s">
        <v>25</v>
      </c>
      <c r="C264" s="45">
        <v>26</v>
      </c>
      <c r="D264" s="45">
        <v>73</v>
      </c>
      <c r="E264" s="6">
        <v>3000000</v>
      </c>
      <c r="F264" s="6">
        <v>3000000</v>
      </c>
      <c r="G264" s="6"/>
      <c r="H264" s="6"/>
      <c r="J264" t="s">
        <v>30</v>
      </c>
      <c r="K264" t="s">
        <v>243</v>
      </c>
    </row>
    <row r="265" spans="1:14" x14ac:dyDescent="0.25">
      <c r="A265" s="45" t="s">
        <v>350</v>
      </c>
      <c r="B265" s="45" t="s">
        <v>351</v>
      </c>
      <c r="C265" s="43">
        <v>28</v>
      </c>
      <c r="D265" s="45">
        <v>59</v>
      </c>
      <c r="E265" s="6">
        <v>1200000</v>
      </c>
      <c r="F265" s="6"/>
      <c r="G265" s="6"/>
      <c r="H265" s="6"/>
      <c r="I265" t="s">
        <v>393</v>
      </c>
      <c r="J265" t="s">
        <v>28</v>
      </c>
    </row>
    <row r="266" spans="1:14" x14ac:dyDescent="0.25">
      <c r="A266" s="3" t="s">
        <v>36</v>
      </c>
      <c r="B266" s="35" t="s">
        <v>22</v>
      </c>
      <c r="C266" s="35">
        <v>29</v>
      </c>
      <c r="D266" s="35">
        <v>72</v>
      </c>
      <c r="E266" s="26">
        <v>3000000</v>
      </c>
      <c r="F266" s="6">
        <v>3000000</v>
      </c>
      <c r="G266" s="6"/>
      <c r="H266" s="6"/>
      <c r="J266" t="s">
        <v>30</v>
      </c>
    </row>
    <row r="267" spans="1:14" x14ac:dyDescent="0.25">
      <c r="A267" s="45" t="s">
        <v>346</v>
      </c>
      <c r="B267" s="45" t="s">
        <v>21</v>
      </c>
      <c r="C267" s="43">
        <v>37</v>
      </c>
      <c r="D267" s="45">
        <v>65</v>
      </c>
      <c r="E267" s="6">
        <v>1200000</v>
      </c>
      <c r="F267" s="6"/>
      <c r="G267" s="6"/>
      <c r="H267" s="6"/>
    </row>
    <row r="268" spans="1:14" x14ac:dyDescent="0.25">
      <c r="A268" s="57" t="s">
        <v>508</v>
      </c>
      <c r="B268" s="45" t="s">
        <v>21</v>
      </c>
      <c r="C268" s="45">
        <v>30</v>
      </c>
      <c r="D268" s="45">
        <v>63</v>
      </c>
      <c r="E268" s="6">
        <v>1400000</v>
      </c>
      <c r="F268" s="6">
        <v>1400000</v>
      </c>
      <c r="G268" s="6"/>
      <c r="H268" s="6"/>
    </row>
    <row r="269" spans="1:14" x14ac:dyDescent="0.25">
      <c r="A269" s="57" t="s">
        <v>509</v>
      </c>
      <c r="B269" s="45" t="s">
        <v>18</v>
      </c>
      <c r="C269" s="45">
        <v>30</v>
      </c>
      <c r="D269" s="45">
        <v>65</v>
      </c>
      <c r="E269" s="6">
        <v>2000000</v>
      </c>
      <c r="F269" s="6">
        <v>2000000</v>
      </c>
      <c r="G269" s="6">
        <v>2000000</v>
      </c>
      <c r="H269" s="6"/>
    </row>
    <row r="270" spans="1:14" x14ac:dyDescent="0.25">
      <c r="B270" s="43"/>
      <c r="C270" s="43"/>
      <c r="D270" s="43"/>
      <c r="E270" s="46"/>
      <c r="F270" s="6"/>
      <c r="G270" s="6"/>
      <c r="H270" s="6"/>
    </row>
    <row r="271" spans="1:14" x14ac:dyDescent="0.25">
      <c r="A271" s="3"/>
      <c r="B271" s="35"/>
      <c r="C271" s="35"/>
      <c r="D271" s="35"/>
      <c r="E271" s="26"/>
      <c r="F271" s="6"/>
      <c r="G271" s="6"/>
    </row>
    <row r="272" spans="1:14" x14ac:dyDescent="0.25">
      <c r="A272" t="s">
        <v>394</v>
      </c>
      <c r="B272" s="16">
        <f>AVERAGE(D257:D271)</f>
        <v>70.615384615384613</v>
      </c>
      <c r="D272" s="20" t="s">
        <v>396</v>
      </c>
      <c r="E272" s="6">
        <f>SUM(E257:E271)</f>
        <v>40800000</v>
      </c>
      <c r="F272" s="6">
        <f>SUM(F257:F271)</f>
        <v>19400000</v>
      </c>
      <c r="G272" s="6">
        <f>SUM(G257:G271)</f>
        <v>7000000</v>
      </c>
      <c r="I272" t="s">
        <v>513</v>
      </c>
      <c r="J272" s="58">
        <v>0.3</v>
      </c>
    </row>
    <row r="273" spans="1:15" x14ac:dyDescent="0.25">
      <c r="A273" t="s">
        <v>395</v>
      </c>
      <c r="B273" s="17">
        <f>AVERAGE(C257:C271)</f>
        <v>29</v>
      </c>
      <c r="D273" s="15" t="s">
        <v>397</v>
      </c>
      <c r="E273" s="6">
        <f>45000000-E272</f>
        <v>4200000</v>
      </c>
      <c r="F273" s="6">
        <f>45000000-F272</f>
        <v>25600000</v>
      </c>
      <c r="G273" s="6">
        <f>45000000-G272</f>
        <v>38000000</v>
      </c>
    </row>
    <row r="275" spans="1:15" x14ac:dyDescent="0.25">
      <c r="A275" s="66" t="s">
        <v>352</v>
      </c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</row>
    <row r="276" spans="1:15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</row>
    <row r="277" spans="1:15" s="15" customFormat="1" ht="24.75" x14ac:dyDescent="0.25">
      <c r="A277" s="7" t="s">
        <v>1</v>
      </c>
      <c r="B277" s="7" t="s">
        <v>14</v>
      </c>
      <c r="C277" s="7" t="s">
        <v>15</v>
      </c>
      <c r="D277" s="7" t="s">
        <v>12</v>
      </c>
      <c r="E277" s="25" t="s">
        <v>13</v>
      </c>
      <c r="F277" s="2" t="s">
        <v>16</v>
      </c>
      <c r="G277" s="2" t="s">
        <v>17</v>
      </c>
      <c r="H277" s="2" t="s">
        <v>517</v>
      </c>
      <c r="I277" s="4" t="s">
        <v>27</v>
      </c>
    </row>
    <row r="278" spans="1:15" x14ac:dyDescent="0.25">
      <c r="A278" t="s">
        <v>454</v>
      </c>
      <c r="B278" s="43" t="s">
        <v>26</v>
      </c>
      <c r="C278" s="43">
        <v>20</v>
      </c>
      <c r="D278" s="43">
        <v>69</v>
      </c>
      <c r="E278" s="10">
        <v>1000000</v>
      </c>
      <c r="F278" s="10">
        <v>1000000</v>
      </c>
      <c r="G278" s="6"/>
      <c r="H278" s="6"/>
      <c r="I278" t="s">
        <v>389</v>
      </c>
      <c r="J278" t="s">
        <v>28</v>
      </c>
      <c r="K278" t="s">
        <v>363</v>
      </c>
    </row>
    <row r="279" spans="1:15" x14ac:dyDescent="0.25">
      <c r="A279" t="s">
        <v>453</v>
      </c>
      <c r="B279" s="43" t="s">
        <v>24</v>
      </c>
      <c r="C279" s="43">
        <v>21</v>
      </c>
      <c r="D279" s="43">
        <v>67</v>
      </c>
      <c r="E279" s="6">
        <v>1000000</v>
      </c>
      <c r="F279" s="6">
        <v>1000000</v>
      </c>
      <c r="G279" s="6"/>
      <c r="H279" s="6"/>
      <c r="J279" t="s">
        <v>30</v>
      </c>
      <c r="K279" t="s">
        <v>363</v>
      </c>
    </row>
    <row r="280" spans="1:15" x14ac:dyDescent="0.25">
      <c r="A280" t="s">
        <v>357</v>
      </c>
      <c r="B280" s="43" t="s">
        <v>22</v>
      </c>
      <c r="C280" s="43">
        <v>22</v>
      </c>
      <c r="D280" s="43">
        <v>79</v>
      </c>
      <c r="E280" s="9">
        <v>5000000</v>
      </c>
      <c r="F280" s="6"/>
      <c r="G280" s="6"/>
      <c r="H280" s="6"/>
      <c r="I280" t="s">
        <v>390</v>
      </c>
      <c r="J280" t="s">
        <v>28</v>
      </c>
      <c r="K280" t="s">
        <v>363</v>
      </c>
    </row>
    <row r="281" spans="1:15" x14ac:dyDescent="0.25">
      <c r="A281" t="s">
        <v>359</v>
      </c>
      <c r="B281" s="43" t="s">
        <v>18</v>
      </c>
      <c r="C281" s="43">
        <v>22</v>
      </c>
      <c r="D281" s="43">
        <v>74</v>
      </c>
      <c r="E281" s="6">
        <v>3000000</v>
      </c>
      <c r="F281" s="6">
        <v>3000000</v>
      </c>
      <c r="G281" s="6"/>
      <c r="H281" s="6"/>
      <c r="J281" t="s">
        <v>30</v>
      </c>
      <c r="K281" t="s">
        <v>363</v>
      </c>
    </row>
    <row r="282" spans="1:15" x14ac:dyDescent="0.25">
      <c r="A282" t="s">
        <v>361</v>
      </c>
      <c r="B282" s="43" t="s">
        <v>19</v>
      </c>
      <c r="C282" s="43">
        <v>23</v>
      </c>
      <c r="D282" s="43">
        <v>71</v>
      </c>
      <c r="E282" s="6">
        <v>3000000</v>
      </c>
      <c r="F282" s="6"/>
      <c r="G282" s="6"/>
      <c r="H282" s="6"/>
      <c r="I282" t="s">
        <v>391</v>
      </c>
      <c r="J282" t="s">
        <v>28</v>
      </c>
      <c r="K282" t="s">
        <v>363</v>
      </c>
    </row>
    <row r="283" spans="1:15" x14ac:dyDescent="0.25">
      <c r="A283" t="s">
        <v>362</v>
      </c>
      <c r="B283" s="43" t="s">
        <v>34</v>
      </c>
      <c r="C283" s="43">
        <v>24</v>
      </c>
      <c r="D283" s="43">
        <v>70</v>
      </c>
      <c r="E283" s="6">
        <v>1200000</v>
      </c>
      <c r="F283" s="6"/>
      <c r="G283" s="6"/>
      <c r="H283" s="6"/>
      <c r="J283" t="s">
        <v>30</v>
      </c>
      <c r="K283" t="s">
        <v>363</v>
      </c>
    </row>
    <row r="284" spans="1:15" x14ac:dyDescent="0.25">
      <c r="A284" t="s">
        <v>360</v>
      </c>
      <c r="B284" s="43" t="s">
        <v>26</v>
      </c>
      <c r="C284" s="43">
        <v>25</v>
      </c>
      <c r="D284" s="43">
        <v>71</v>
      </c>
      <c r="E284" s="6">
        <v>3000000</v>
      </c>
      <c r="F284" s="6">
        <v>3000000</v>
      </c>
      <c r="G284" s="6"/>
      <c r="H284" s="6"/>
      <c r="I284" t="s">
        <v>392</v>
      </c>
      <c r="J284" t="s">
        <v>28</v>
      </c>
      <c r="K284" t="s">
        <v>363</v>
      </c>
    </row>
    <row r="285" spans="1:15" x14ac:dyDescent="0.25">
      <c r="A285" t="s">
        <v>355</v>
      </c>
      <c r="B285" s="43" t="s">
        <v>21</v>
      </c>
      <c r="C285" s="43">
        <v>26</v>
      </c>
      <c r="D285" s="43">
        <v>80</v>
      </c>
      <c r="E285" s="9">
        <v>5000000</v>
      </c>
      <c r="F285" s="9">
        <v>5000000</v>
      </c>
      <c r="G285" s="9"/>
      <c r="H285" s="6"/>
      <c r="J285" t="s">
        <v>30</v>
      </c>
      <c r="K285" t="s">
        <v>363</v>
      </c>
    </row>
    <row r="286" spans="1:15" x14ac:dyDescent="0.25">
      <c r="A286" s="22" t="s">
        <v>495</v>
      </c>
      <c r="B286" s="43" t="s">
        <v>24</v>
      </c>
      <c r="C286" s="43">
        <v>26</v>
      </c>
      <c r="D286" s="43">
        <v>72</v>
      </c>
      <c r="E286" s="6">
        <v>1600000</v>
      </c>
      <c r="F286" s="21">
        <v>1600000</v>
      </c>
      <c r="G286" s="6"/>
      <c r="H286" s="6"/>
      <c r="I286" t="s">
        <v>393</v>
      </c>
      <c r="J286" t="s">
        <v>28</v>
      </c>
      <c r="K286" t="s">
        <v>363</v>
      </c>
    </row>
    <row r="287" spans="1:15" x14ac:dyDescent="0.25">
      <c r="A287" t="s">
        <v>353</v>
      </c>
      <c r="B287" s="43" t="s">
        <v>25</v>
      </c>
      <c r="C287" s="43">
        <v>27</v>
      </c>
      <c r="D287" s="43">
        <v>84</v>
      </c>
      <c r="E287" s="8">
        <v>8000000</v>
      </c>
      <c r="F287" s="8">
        <v>8000000</v>
      </c>
      <c r="G287" s="8">
        <v>8000000</v>
      </c>
      <c r="H287" s="6"/>
      <c r="J287" t="s">
        <v>30</v>
      </c>
      <c r="K287" t="s">
        <v>363</v>
      </c>
    </row>
    <row r="288" spans="1:15" x14ac:dyDescent="0.25">
      <c r="A288" t="s">
        <v>358</v>
      </c>
      <c r="B288" s="43" t="s">
        <v>20</v>
      </c>
      <c r="C288" s="43">
        <v>28</v>
      </c>
      <c r="D288" s="43">
        <v>73</v>
      </c>
      <c r="E288" s="6">
        <v>3000000</v>
      </c>
      <c r="F288" s="6"/>
      <c r="G288" s="6"/>
      <c r="H288" s="6"/>
    </row>
    <row r="289" spans="1:15" x14ac:dyDescent="0.25">
      <c r="A289" t="s">
        <v>354</v>
      </c>
      <c r="B289" s="43" t="s">
        <v>24</v>
      </c>
      <c r="C289" s="43">
        <v>34</v>
      </c>
      <c r="D289" s="43">
        <v>75</v>
      </c>
      <c r="E289" s="9">
        <v>5000000</v>
      </c>
      <c r="F289" s="9"/>
      <c r="G289" s="9"/>
      <c r="H289" s="6"/>
    </row>
    <row r="290" spans="1:15" x14ac:dyDescent="0.25">
      <c r="A290" t="s">
        <v>356</v>
      </c>
      <c r="B290" s="43" t="s">
        <v>40</v>
      </c>
      <c r="C290" s="43">
        <v>36</v>
      </c>
      <c r="D290" s="43">
        <v>73</v>
      </c>
      <c r="E290" s="9">
        <v>5000000</v>
      </c>
      <c r="F290" s="6"/>
      <c r="G290" s="6"/>
      <c r="H290" s="6"/>
    </row>
    <row r="291" spans="1:15" x14ac:dyDescent="0.25">
      <c r="F291" s="6"/>
      <c r="G291" s="6"/>
      <c r="H291" s="6"/>
    </row>
    <row r="292" spans="1:15" x14ac:dyDescent="0.25">
      <c r="F292" s="6"/>
      <c r="G292" s="6"/>
      <c r="H292" s="6"/>
    </row>
    <row r="293" spans="1:15" x14ac:dyDescent="0.25">
      <c r="A293" t="s">
        <v>394</v>
      </c>
      <c r="B293" s="16">
        <f>AVERAGE(D278:D292)</f>
        <v>73.692307692307693</v>
      </c>
      <c r="D293" s="20" t="s">
        <v>396</v>
      </c>
      <c r="E293" s="6">
        <f>SUM(E278:E292)</f>
        <v>44800000</v>
      </c>
      <c r="F293" s="6">
        <f>SUM(F278:F292)</f>
        <v>22600000</v>
      </c>
      <c r="G293" s="6">
        <f>SUM(G278:G292)</f>
        <v>8000000</v>
      </c>
      <c r="I293" t="s">
        <v>513</v>
      </c>
      <c r="J293" s="58">
        <v>0.51</v>
      </c>
    </row>
    <row r="294" spans="1:15" x14ac:dyDescent="0.25">
      <c r="A294" t="s">
        <v>395</v>
      </c>
      <c r="B294" s="17">
        <f>AVERAGE(C278:C292)</f>
        <v>25.692307692307693</v>
      </c>
      <c r="D294" s="15" t="s">
        <v>397</v>
      </c>
      <c r="E294" s="6">
        <f>45000000-E293</f>
        <v>200000</v>
      </c>
      <c r="F294" s="6">
        <f>45000000-F293</f>
        <v>22400000</v>
      </c>
      <c r="G294" s="6">
        <f>45000000-G293</f>
        <v>37000000</v>
      </c>
    </row>
    <row r="296" spans="1:15" x14ac:dyDescent="0.25">
      <c r="A296" s="73" t="s">
        <v>364</v>
      </c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</row>
    <row r="297" spans="1:15" x14ac:dyDescent="0.2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</row>
    <row r="298" spans="1:15" s="15" customFormat="1" ht="24.75" x14ac:dyDescent="0.25">
      <c r="A298" s="7" t="s">
        <v>1</v>
      </c>
      <c r="B298" s="7" t="s">
        <v>14</v>
      </c>
      <c r="C298" s="7" t="s">
        <v>15</v>
      </c>
      <c r="D298" s="7" t="s">
        <v>12</v>
      </c>
      <c r="E298" s="25" t="s">
        <v>13</v>
      </c>
      <c r="F298" s="2" t="s">
        <v>16</v>
      </c>
      <c r="G298" s="2" t="s">
        <v>17</v>
      </c>
      <c r="H298" s="2" t="s">
        <v>517</v>
      </c>
      <c r="I298" s="4" t="s">
        <v>27</v>
      </c>
    </row>
    <row r="299" spans="1:15" x14ac:dyDescent="0.25">
      <c r="A299" s="3" t="s">
        <v>366</v>
      </c>
      <c r="B299" s="45" t="s">
        <v>24</v>
      </c>
      <c r="C299" s="43">
        <v>22</v>
      </c>
      <c r="D299" s="45">
        <v>90</v>
      </c>
      <c r="E299" s="8">
        <v>6000000</v>
      </c>
      <c r="F299" s="8">
        <v>6000000</v>
      </c>
      <c r="G299" s="8">
        <v>6000000</v>
      </c>
      <c r="H299" s="6"/>
      <c r="I299" t="s">
        <v>389</v>
      </c>
      <c r="J299" t="s">
        <v>28</v>
      </c>
      <c r="K299" t="s">
        <v>75</v>
      </c>
      <c r="L299" t="s">
        <v>520</v>
      </c>
    </row>
    <row r="300" spans="1:15" x14ac:dyDescent="0.25">
      <c r="A300" s="3" t="s">
        <v>369</v>
      </c>
      <c r="B300" s="45" t="s">
        <v>38</v>
      </c>
      <c r="C300" s="43">
        <v>22</v>
      </c>
      <c r="D300" s="45">
        <v>74</v>
      </c>
      <c r="E300" s="6">
        <v>3000000</v>
      </c>
      <c r="F300" s="6">
        <v>3000000</v>
      </c>
      <c r="G300" s="6"/>
      <c r="H300" s="6"/>
      <c r="J300" t="s">
        <v>30</v>
      </c>
    </row>
    <row r="301" spans="1:15" x14ac:dyDescent="0.25">
      <c r="A301" t="s">
        <v>378</v>
      </c>
      <c r="B301" s="34" t="s">
        <v>26</v>
      </c>
      <c r="C301" s="34">
        <v>32</v>
      </c>
      <c r="D301" s="34">
        <v>74</v>
      </c>
      <c r="E301" s="28">
        <v>5000000</v>
      </c>
      <c r="F301" s="9"/>
      <c r="G301" s="9"/>
      <c r="I301" t="s">
        <v>390</v>
      </c>
      <c r="J301" t="s">
        <v>28</v>
      </c>
    </row>
    <row r="302" spans="1:15" x14ac:dyDescent="0.25">
      <c r="A302" s="3" t="s">
        <v>373</v>
      </c>
      <c r="B302" s="45" t="s">
        <v>26</v>
      </c>
      <c r="C302" s="43">
        <v>23</v>
      </c>
      <c r="D302" s="45">
        <v>72</v>
      </c>
      <c r="E302" s="6">
        <v>1200000</v>
      </c>
      <c r="F302" s="6">
        <v>1200000</v>
      </c>
      <c r="G302" s="6"/>
      <c r="H302" s="6"/>
      <c r="J302" t="s">
        <v>30</v>
      </c>
      <c r="K302" t="s">
        <v>75</v>
      </c>
    </row>
    <row r="303" spans="1:15" x14ac:dyDescent="0.25">
      <c r="A303" s="3" t="s">
        <v>370</v>
      </c>
      <c r="B303" s="45" t="s">
        <v>21</v>
      </c>
      <c r="C303" s="43">
        <v>23</v>
      </c>
      <c r="D303" s="45">
        <v>70</v>
      </c>
      <c r="E303" s="6">
        <v>1200000</v>
      </c>
      <c r="F303" s="6"/>
      <c r="G303" s="6"/>
      <c r="H303" s="6"/>
      <c r="I303" t="s">
        <v>391</v>
      </c>
      <c r="J303" t="s">
        <v>28</v>
      </c>
      <c r="K303" t="s">
        <v>75</v>
      </c>
      <c r="L303" t="s">
        <v>515</v>
      </c>
    </row>
    <row r="304" spans="1:15" x14ac:dyDescent="0.25">
      <c r="A304" t="s">
        <v>92</v>
      </c>
      <c r="B304" s="43" t="s">
        <v>22</v>
      </c>
      <c r="C304" s="43">
        <v>23</v>
      </c>
      <c r="D304" s="43">
        <v>66</v>
      </c>
      <c r="E304" s="6">
        <v>1200000</v>
      </c>
      <c r="F304" s="6">
        <v>1200000</v>
      </c>
      <c r="G304" s="6"/>
      <c r="H304" s="6"/>
      <c r="J304" t="s">
        <v>30</v>
      </c>
    </row>
    <row r="305" spans="1:12" x14ac:dyDescent="0.25">
      <c r="A305" s="3" t="s">
        <v>372</v>
      </c>
      <c r="B305" s="45" t="s">
        <v>21</v>
      </c>
      <c r="C305" s="43">
        <v>24</v>
      </c>
      <c r="D305" s="45">
        <v>69</v>
      </c>
      <c r="E305" s="6">
        <v>1200000</v>
      </c>
      <c r="F305" s="6"/>
      <c r="G305" s="6"/>
      <c r="H305" s="6"/>
      <c r="I305" t="s">
        <v>392</v>
      </c>
      <c r="J305" t="s">
        <v>28</v>
      </c>
      <c r="K305" t="s">
        <v>75</v>
      </c>
    </row>
    <row r="306" spans="1:12" x14ac:dyDescent="0.25">
      <c r="A306" s="3" t="s">
        <v>374</v>
      </c>
      <c r="B306" s="45" t="s">
        <v>24</v>
      </c>
      <c r="C306" s="43">
        <v>24</v>
      </c>
      <c r="D306" s="45">
        <v>63</v>
      </c>
      <c r="E306" s="6">
        <v>1200000</v>
      </c>
      <c r="F306" s="6"/>
      <c r="G306" s="6"/>
      <c r="H306" s="6"/>
      <c r="J306" t="s">
        <v>30</v>
      </c>
      <c r="K306" t="s">
        <v>75</v>
      </c>
    </row>
    <row r="307" spans="1:12" x14ac:dyDescent="0.25">
      <c r="A307" s="22" t="s">
        <v>496</v>
      </c>
      <c r="B307" s="45" t="s">
        <v>20</v>
      </c>
      <c r="C307" s="43">
        <v>24</v>
      </c>
      <c r="D307" s="43">
        <v>66</v>
      </c>
      <c r="E307" s="6">
        <v>1500000</v>
      </c>
      <c r="F307" s="21">
        <v>1500000</v>
      </c>
      <c r="G307" s="21">
        <v>1500000</v>
      </c>
      <c r="H307" s="6"/>
      <c r="I307" t="s">
        <v>393</v>
      </c>
      <c r="J307" t="s">
        <v>28</v>
      </c>
      <c r="K307" t="s">
        <v>75</v>
      </c>
      <c r="L307" t="s">
        <v>99</v>
      </c>
    </row>
    <row r="308" spans="1:12" x14ac:dyDescent="0.25">
      <c r="A308" t="s">
        <v>288</v>
      </c>
      <c r="B308" s="34" t="s">
        <v>26</v>
      </c>
      <c r="C308" s="34">
        <v>25</v>
      </c>
      <c r="D308" s="34">
        <v>64</v>
      </c>
      <c r="E308" s="26">
        <v>1200000</v>
      </c>
      <c r="F308" s="6"/>
      <c r="G308" s="6"/>
      <c r="J308" t="s">
        <v>30</v>
      </c>
      <c r="K308" t="s">
        <v>75</v>
      </c>
    </row>
    <row r="309" spans="1:12" x14ac:dyDescent="0.25">
      <c r="A309" t="s">
        <v>2</v>
      </c>
      <c r="B309" s="43" t="s">
        <v>18</v>
      </c>
      <c r="C309" s="43">
        <v>26</v>
      </c>
      <c r="D309" s="43">
        <v>85</v>
      </c>
      <c r="E309" s="27">
        <v>8000000</v>
      </c>
      <c r="F309" s="10">
        <v>8000000</v>
      </c>
      <c r="G309" s="10">
        <v>8000000</v>
      </c>
      <c r="H309" s="6"/>
    </row>
    <row r="310" spans="1:12" x14ac:dyDescent="0.25">
      <c r="A310" s="3" t="s">
        <v>371</v>
      </c>
      <c r="B310" s="45" t="s">
        <v>26</v>
      </c>
      <c r="C310" s="43">
        <v>26</v>
      </c>
      <c r="D310" s="45">
        <v>70</v>
      </c>
      <c r="E310" s="6">
        <v>1200000</v>
      </c>
      <c r="F310" s="6"/>
      <c r="G310" s="6"/>
      <c r="H310" s="6"/>
    </row>
    <row r="311" spans="1:12" x14ac:dyDescent="0.25">
      <c r="A311" s="22" t="s">
        <v>497</v>
      </c>
      <c r="B311" s="43" t="s">
        <v>34</v>
      </c>
      <c r="C311" s="43">
        <v>26</v>
      </c>
      <c r="D311" s="43">
        <v>55</v>
      </c>
      <c r="E311" s="6">
        <v>1200000</v>
      </c>
      <c r="F311" s="21">
        <v>1200000</v>
      </c>
      <c r="G311" s="21">
        <v>1200000</v>
      </c>
      <c r="H311" s="6"/>
    </row>
    <row r="312" spans="1:12" x14ac:dyDescent="0.25">
      <c r="A312" s="3" t="s">
        <v>368</v>
      </c>
      <c r="B312" s="45" t="s">
        <v>18</v>
      </c>
      <c r="C312" s="45">
        <v>27</v>
      </c>
      <c r="D312" s="45">
        <v>68</v>
      </c>
      <c r="E312" s="6">
        <v>3000000</v>
      </c>
      <c r="F312" s="6"/>
      <c r="G312" s="6"/>
      <c r="H312" s="6"/>
    </row>
    <row r="313" spans="1:12" x14ac:dyDescent="0.25">
      <c r="A313" t="s">
        <v>441</v>
      </c>
      <c r="B313" s="34" t="s">
        <v>38</v>
      </c>
      <c r="C313" s="34">
        <v>20</v>
      </c>
      <c r="D313" s="34">
        <v>75</v>
      </c>
      <c r="E313" s="27">
        <v>1000000</v>
      </c>
      <c r="F313" s="10">
        <v>1000000</v>
      </c>
      <c r="G313" s="6"/>
    </row>
    <row r="314" spans="1:12" x14ac:dyDescent="0.25">
      <c r="A314" t="s">
        <v>394</v>
      </c>
      <c r="B314" s="16">
        <f>AVERAGE(D299:D313)</f>
        <v>70.733333333333334</v>
      </c>
      <c r="D314" s="20" t="s">
        <v>396</v>
      </c>
      <c r="E314" s="6">
        <f>SUM(E299:E313)</f>
        <v>37100000</v>
      </c>
      <c r="F314" s="6">
        <f>SUM(F299:F313)</f>
        <v>23100000</v>
      </c>
      <c r="G314" s="6">
        <f>SUM(G299:G313)</f>
        <v>16700000</v>
      </c>
      <c r="I314" t="s">
        <v>513</v>
      </c>
      <c r="J314" s="58">
        <v>0.54</v>
      </c>
    </row>
    <row r="315" spans="1:12" x14ac:dyDescent="0.25">
      <c r="A315" t="s">
        <v>395</v>
      </c>
      <c r="B315" s="17">
        <f>AVERAGE(C299:C313)</f>
        <v>24.466666666666665</v>
      </c>
      <c r="D315" s="15" t="s">
        <v>397</v>
      </c>
      <c r="E315" s="6">
        <f>45000000-E314</f>
        <v>7900000</v>
      </c>
      <c r="F315" s="6">
        <f t="shared" ref="F315:G315" si="0">45000000-F314</f>
        <v>21900000</v>
      </c>
      <c r="G315" s="6">
        <f t="shared" si="0"/>
        <v>28300000</v>
      </c>
    </row>
  </sheetData>
  <mergeCells count="15">
    <mergeCell ref="A106:O107"/>
    <mergeCell ref="A1:O2"/>
    <mergeCell ref="A22:O23"/>
    <mergeCell ref="A43:O44"/>
    <mergeCell ref="A64:O65"/>
    <mergeCell ref="A85:O86"/>
    <mergeCell ref="A254:O255"/>
    <mergeCell ref="A275:O276"/>
    <mergeCell ref="A296:O297"/>
    <mergeCell ref="A127:O128"/>
    <mergeCell ref="A148:O149"/>
    <mergeCell ref="A169:O170"/>
    <mergeCell ref="A190:O191"/>
    <mergeCell ref="A211:O212"/>
    <mergeCell ref="A232:O233"/>
  </mergeCells>
  <conditionalFormatting sqref="E1:E2 E302 F36:F37 E90 E92 E102:E107 F104:G104 F121 E111:E114 F183:G183 E299 E88 E25:E30 E235:E236 E239 E68 E77:F78 E185:E191 E214:E233 F224 F246:F249 E278:E288 F288 E290:E297 E289:F289 E311:E312 E46 F51:F52 E130:E133 E304:E307 E159 E151:E156 E161:F161 E165:E170 E195:E196 F181 E172:E181 E193:F193 E81:E86 E75 E94:E96 E48:E54 E259:E260 E272:E276 E40:E44 E318:E1048576 E38 E32:E33 E35:E36 E19:E23 E199:E200 E145:E149 E137:E138 E135 E59:E65 E57 E241:E249 E208:E212 E263:E264 E140:F142 E309 E314:E315 E121:E128 E116:E117 E5:E6 E11:F12 E251:E255">
    <cfRule type="cellIs" dxfId="198" priority="134" operator="lessThan">
      <formula>0</formula>
    </cfRule>
  </conditionalFormatting>
  <conditionalFormatting sqref="E4">
    <cfRule type="cellIs" dxfId="197" priority="133" operator="lessThan">
      <formula>0</formula>
    </cfRule>
  </conditionalFormatting>
  <conditionalFormatting sqref="E34">
    <cfRule type="cellIs" dxfId="196" priority="132" operator="lessThan">
      <formula>0</formula>
    </cfRule>
  </conditionalFormatting>
  <conditionalFormatting sqref="F98">
    <cfRule type="cellIs" dxfId="195" priority="127" operator="lessThan">
      <formula>0</formula>
    </cfRule>
  </conditionalFormatting>
  <conditionalFormatting sqref="E98">
    <cfRule type="cellIs" dxfId="194" priority="128" operator="lessThan">
      <formula>0</formula>
    </cfRule>
  </conditionalFormatting>
  <conditionalFormatting sqref="G98">
    <cfRule type="cellIs" dxfId="193" priority="126" operator="lessThan">
      <formula>0</formula>
    </cfRule>
  </conditionalFormatting>
  <conditionalFormatting sqref="E182">
    <cfRule type="cellIs" dxfId="192" priority="125" operator="lessThan">
      <formula>0</formula>
    </cfRule>
  </conditionalFormatting>
  <conditionalFormatting sqref="E310:F310">
    <cfRule type="cellIs" dxfId="191" priority="110" operator="lessThan">
      <formula>0</formula>
    </cfRule>
  </conditionalFormatting>
  <conditionalFormatting sqref="E45">
    <cfRule type="cellIs" dxfId="190" priority="108" operator="lessThan">
      <formula>0</formula>
    </cfRule>
  </conditionalFormatting>
  <conditionalFormatting sqref="E87">
    <cfRule type="cellIs" dxfId="189" priority="106" operator="lessThan">
      <formula>0</formula>
    </cfRule>
  </conditionalFormatting>
  <conditionalFormatting sqref="E129">
    <cfRule type="cellIs" dxfId="188" priority="104" operator="lessThan">
      <formula>0</formula>
    </cfRule>
  </conditionalFormatting>
  <conditionalFormatting sqref="E171">
    <cfRule type="cellIs" dxfId="187" priority="102" operator="lessThan">
      <formula>0</formula>
    </cfRule>
  </conditionalFormatting>
  <conditionalFormatting sqref="E213">
    <cfRule type="cellIs" dxfId="186" priority="100" operator="lessThan">
      <formula>0</formula>
    </cfRule>
  </conditionalFormatting>
  <conditionalFormatting sqref="E256">
    <cfRule type="cellIs" dxfId="185" priority="98" operator="lessThan">
      <formula>0</formula>
    </cfRule>
  </conditionalFormatting>
  <conditionalFormatting sqref="E3">
    <cfRule type="cellIs" dxfId="184" priority="111" operator="lessThan">
      <formula>0</formula>
    </cfRule>
  </conditionalFormatting>
  <conditionalFormatting sqref="E24">
    <cfRule type="cellIs" dxfId="183" priority="109" operator="lessThan">
      <formula>0</formula>
    </cfRule>
  </conditionalFormatting>
  <conditionalFormatting sqref="E66">
    <cfRule type="cellIs" dxfId="182" priority="107" operator="lessThan">
      <formula>0</formula>
    </cfRule>
  </conditionalFormatting>
  <conditionalFormatting sqref="E108">
    <cfRule type="cellIs" dxfId="181" priority="105" operator="lessThan">
      <formula>0</formula>
    </cfRule>
  </conditionalFormatting>
  <conditionalFormatting sqref="E150">
    <cfRule type="cellIs" dxfId="180" priority="103" operator="lessThan">
      <formula>0</formula>
    </cfRule>
  </conditionalFormatting>
  <conditionalFormatting sqref="E192">
    <cfRule type="cellIs" dxfId="179" priority="101" operator="lessThan">
      <formula>0</formula>
    </cfRule>
  </conditionalFormatting>
  <conditionalFormatting sqref="E234">
    <cfRule type="cellIs" dxfId="178" priority="99" operator="lessThan">
      <formula>0</formula>
    </cfRule>
  </conditionalFormatting>
  <conditionalFormatting sqref="E277">
    <cfRule type="cellIs" dxfId="177" priority="97" operator="lessThan">
      <formula>0</formula>
    </cfRule>
  </conditionalFormatting>
  <conditionalFormatting sqref="E298">
    <cfRule type="cellIs" dxfId="176" priority="96" operator="lessThan">
      <formula>0</formula>
    </cfRule>
  </conditionalFormatting>
  <conditionalFormatting sqref="E47">
    <cfRule type="cellIs" dxfId="175" priority="95" operator="lessThan">
      <formula>0</formula>
    </cfRule>
  </conditionalFormatting>
  <conditionalFormatting sqref="E303">
    <cfRule type="cellIs" dxfId="174" priority="93" operator="lessThan">
      <formula>0</formula>
    </cfRule>
  </conditionalFormatting>
  <conditionalFormatting sqref="E160">
    <cfRule type="cellIs" dxfId="173" priority="92" operator="lessThan">
      <formula>0</formula>
    </cfRule>
  </conditionalFormatting>
  <conditionalFormatting sqref="E157:E158">
    <cfRule type="cellIs" dxfId="172" priority="91" operator="lessThan">
      <formula>0</formula>
    </cfRule>
  </conditionalFormatting>
  <conditionalFormatting sqref="E162:F162">
    <cfRule type="cellIs" dxfId="171" priority="90" operator="lessThan">
      <formula>0</formula>
    </cfRule>
  </conditionalFormatting>
  <conditionalFormatting sqref="E93">
    <cfRule type="cellIs" dxfId="170" priority="88" operator="lessThan">
      <formula>0</formula>
    </cfRule>
  </conditionalFormatting>
  <conditionalFormatting sqref="E55:F55">
    <cfRule type="cellIs" dxfId="169" priority="87" operator="lessThan">
      <formula>0</formula>
    </cfRule>
  </conditionalFormatting>
  <conditionalFormatting sqref="E67">
    <cfRule type="cellIs" dxfId="168" priority="85" operator="lessThan">
      <formula>0</formula>
    </cfRule>
  </conditionalFormatting>
  <conditionalFormatting sqref="E73">
    <cfRule type="cellIs" dxfId="167" priority="83" operator="lessThan">
      <formula>0</formula>
    </cfRule>
  </conditionalFormatting>
  <conditionalFormatting sqref="E197">
    <cfRule type="cellIs" dxfId="166" priority="81" operator="lessThan">
      <formula>0</formula>
    </cfRule>
  </conditionalFormatting>
  <conditionalFormatting sqref="E99">
    <cfRule type="cellIs" dxfId="165" priority="80" operator="lessThan">
      <formula>0</formula>
    </cfRule>
  </conditionalFormatting>
  <conditionalFormatting sqref="E194">
    <cfRule type="cellIs" dxfId="164" priority="77" operator="lessThan">
      <formula>0</formula>
    </cfRule>
  </conditionalFormatting>
  <conditionalFormatting sqref="E267">
    <cfRule type="cellIs" dxfId="163" priority="75" operator="lessThan">
      <formula>0</formula>
    </cfRule>
  </conditionalFormatting>
  <conditionalFormatting sqref="E265">
    <cfRule type="cellIs" dxfId="162" priority="74" operator="lessThan">
      <formula>0</formula>
    </cfRule>
  </conditionalFormatting>
  <conditionalFormatting sqref="E69">
    <cfRule type="cellIs" dxfId="161" priority="73" operator="lessThan">
      <formula>0</formula>
    </cfRule>
  </conditionalFormatting>
  <conditionalFormatting sqref="E72">
    <cfRule type="cellIs" dxfId="160" priority="72" operator="lessThan">
      <formula>0</formula>
    </cfRule>
  </conditionalFormatting>
  <conditionalFormatting sqref="E11:E13">
    <cfRule type="cellIs" dxfId="159" priority="68" operator="lessThan">
      <formula>0</formula>
    </cfRule>
  </conditionalFormatting>
  <conditionalFormatting sqref="E184">
    <cfRule type="cellIs" dxfId="158" priority="67" operator="lessThan">
      <formula>0</formula>
    </cfRule>
  </conditionalFormatting>
  <conditionalFormatting sqref="E58">
    <cfRule type="cellIs" dxfId="157" priority="64" operator="lessThan">
      <formula>0</formula>
    </cfRule>
  </conditionalFormatting>
  <conditionalFormatting sqref="F58">
    <cfRule type="cellIs" dxfId="156" priority="63" operator="lessThan">
      <formula>0</formula>
    </cfRule>
  </conditionalFormatting>
  <conditionalFormatting sqref="G58">
    <cfRule type="cellIs" dxfId="155" priority="62" operator="lessThan">
      <formula>0</formula>
    </cfRule>
  </conditionalFormatting>
  <conditionalFormatting sqref="E300">
    <cfRule type="cellIs" dxfId="154" priority="61" operator="lessThan">
      <formula>0</formula>
    </cfRule>
  </conditionalFormatting>
  <conditionalFormatting sqref="E39:F39">
    <cfRule type="cellIs" dxfId="153" priority="59" operator="lessThan">
      <formula>0</formula>
    </cfRule>
  </conditionalFormatting>
  <conditionalFormatting sqref="E144">
    <cfRule type="cellIs" dxfId="152" priority="58" operator="lessThan">
      <formula>0</formula>
    </cfRule>
  </conditionalFormatting>
  <conditionalFormatting sqref="E144">
    <cfRule type="cellIs" dxfId="151" priority="57" operator="lessThan">
      <formula>0</formula>
    </cfRule>
  </conditionalFormatting>
  <conditionalFormatting sqref="E257">
    <cfRule type="cellIs" dxfId="150" priority="55" operator="lessThan">
      <formula>0</formula>
    </cfRule>
  </conditionalFormatting>
  <conditionalFormatting sqref="E201">
    <cfRule type="cellIs" dxfId="149" priority="54" operator="lessThan">
      <formula>0</formula>
    </cfRule>
  </conditionalFormatting>
  <conditionalFormatting sqref="E262">
    <cfRule type="cellIs" dxfId="148" priority="53" operator="lessThan">
      <formula>0</formula>
    </cfRule>
  </conditionalFormatting>
  <conditionalFormatting sqref="E203">
    <cfRule type="cellIs" dxfId="147" priority="52" operator="lessThan">
      <formula>0</formula>
    </cfRule>
  </conditionalFormatting>
  <conditionalFormatting sqref="E206">
    <cfRule type="cellIs" dxfId="146" priority="51" operator="lessThan">
      <formula>0</formula>
    </cfRule>
  </conditionalFormatting>
  <conditionalFormatting sqref="E70">
    <cfRule type="cellIs" dxfId="145" priority="50" operator="lessThan">
      <formula>0</formula>
    </cfRule>
  </conditionalFormatting>
  <conditionalFormatting sqref="E205">
    <cfRule type="cellIs" dxfId="144" priority="49" operator="lessThan">
      <formula>0</formula>
    </cfRule>
  </conditionalFormatting>
  <conditionalFormatting sqref="E74">
    <cfRule type="cellIs" dxfId="143" priority="47" operator="lessThan">
      <formula>0</formula>
    </cfRule>
  </conditionalFormatting>
  <conditionalFormatting sqref="E7">
    <cfRule type="cellIs" dxfId="142" priority="46" operator="lessThan">
      <formula>0</formula>
    </cfRule>
  </conditionalFormatting>
  <conditionalFormatting sqref="E101:F101">
    <cfRule type="cellIs" dxfId="141" priority="45" operator="lessThan">
      <formula>0</formula>
    </cfRule>
  </conditionalFormatting>
  <conditionalFormatting sqref="E97">
    <cfRule type="cellIs" dxfId="140" priority="44" operator="lessThan">
      <formula>0</formula>
    </cfRule>
  </conditionalFormatting>
  <conditionalFormatting sqref="E100">
    <cfRule type="cellIs" dxfId="139" priority="43" operator="lessThan">
      <formula>0</formula>
    </cfRule>
  </conditionalFormatting>
  <conditionalFormatting sqref="E270">
    <cfRule type="cellIs" dxfId="138" priority="42" operator="lessThan">
      <formula>0</formula>
    </cfRule>
  </conditionalFormatting>
  <conditionalFormatting sqref="E271">
    <cfRule type="cellIs" dxfId="137" priority="41" operator="lessThan">
      <formula>0</formula>
    </cfRule>
  </conditionalFormatting>
  <conditionalFormatting sqref="E266">
    <cfRule type="cellIs" dxfId="136" priority="40" operator="lessThan">
      <formula>0</formula>
    </cfRule>
  </conditionalFormatting>
  <conditionalFormatting sqref="E207">
    <cfRule type="cellIs" dxfId="135" priority="39" operator="lessThan">
      <formula>0</formula>
    </cfRule>
  </conditionalFormatting>
  <conditionalFormatting sqref="E204">
    <cfRule type="cellIs" dxfId="134" priority="38" operator="lessThan">
      <formula>0</formula>
    </cfRule>
  </conditionalFormatting>
  <conditionalFormatting sqref="E202">
    <cfRule type="cellIs" dxfId="133" priority="37" operator="lessThan">
      <formula>0</formula>
    </cfRule>
  </conditionalFormatting>
  <conditionalFormatting sqref="E79">
    <cfRule type="cellIs" dxfId="132" priority="36" operator="lessThan">
      <formula>0</formula>
    </cfRule>
  </conditionalFormatting>
  <conditionalFormatting sqref="F258">
    <cfRule type="cellIs" dxfId="131" priority="35" operator="lessThan">
      <formula>0</formula>
    </cfRule>
  </conditionalFormatting>
  <conditionalFormatting sqref="E76">
    <cfRule type="cellIs" dxfId="130" priority="34" operator="lessThan">
      <formula>0</formula>
    </cfRule>
  </conditionalFormatting>
  <conditionalFormatting sqref="E301">
    <cfRule type="cellIs" dxfId="129" priority="33" operator="lessThan">
      <formula>0</formula>
    </cfRule>
  </conditionalFormatting>
  <conditionalFormatting sqref="E308">
    <cfRule type="cellIs" dxfId="128" priority="32" operator="lessThan">
      <formula>0</formula>
    </cfRule>
  </conditionalFormatting>
  <conditionalFormatting sqref="E313">
    <cfRule type="cellIs" dxfId="127" priority="31" operator="lessThan">
      <formula>0</formula>
    </cfRule>
  </conditionalFormatting>
  <conditionalFormatting sqref="E261">
    <cfRule type="cellIs" dxfId="126" priority="30" operator="lessThan">
      <formula>0</formula>
    </cfRule>
  </conditionalFormatting>
  <conditionalFormatting sqref="E119:E120">
    <cfRule type="cellIs" dxfId="125" priority="29" operator="lessThan">
      <formula>0</formula>
    </cfRule>
  </conditionalFormatting>
  <conditionalFormatting sqref="F119">
    <cfRule type="cellIs" dxfId="124" priority="28" operator="lessThan">
      <formula>0</formula>
    </cfRule>
  </conditionalFormatting>
  <conditionalFormatting sqref="F118">
    <cfRule type="cellIs" dxfId="123" priority="27" operator="lessThan">
      <formula>0</formula>
    </cfRule>
  </conditionalFormatting>
  <conditionalFormatting sqref="E118">
    <cfRule type="cellIs" dxfId="122" priority="26" operator="lessThan">
      <formula>0</formula>
    </cfRule>
  </conditionalFormatting>
  <conditionalFormatting sqref="E115">
    <cfRule type="cellIs" dxfId="121" priority="25" operator="lessThan">
      <formula>0</formula>
    </cfRule>
  </conditionalFormatting>
  <conditionalFormatting sqref="E18">
    <cfRule type="cellIs" dxfId="120" priority="24" operator="lessThan">
      <formula>0</formula>
    </cfRule>
  </conditionalFormatting>
  <conditionalFormatting sqref="E9">
    <cfRule type="cellIs" dxfId="117" priority="21" operator="lessThan">
      <formula>0</formula>
    </cfRule>
  </conditionalFormatting>
  <conditionalFormatting sqref="E10:F10">
    <cfRule type="cellIs" dxfId="115" priority="18" operator="lessThan">
      <formula>0</formula>
    </cfRule>
  </conditionalFormatting>
  <conditionalFormatting sqref="E6">
    <cfRule type="cellIs" dxfId="113" priority="16" operator="lessThan">
      <formula>0</formula>
    </cfRule>
  </conditionalFormatting>
  <conditionalFormatting sqref="E7">
    <cfRule type="cellIs" dxfId="112" priority="15" operator="lessThan">
      <formula>0</formula>
    </cfRule>
  </conditionalFormatting>
  <conditionalFormatting sqref="E9:F9">
    <cfRule type="cellIs" dxfId="110" priority="13" operator="lessThan">
      <formula>0</formula>
    </cfRule>
  </conditionalFormatting>
  <conditionalFormatting sqref="E13">
    <cfRule type="cellIs" dxfId="109" priority="12" operator="lessThan">
      <formula>0</formula>
    </cfRule>
  </conditionalFormatting>
  <conditionalFormatting sqref="E8">
    <cfRule type="cellIs" dxfId="38" priority="9" operator="lessThan">
      <formula>0</formula>
    </cfRule>
  </conditionalFormatting>
  <conditionalFormatting sqref="E15:F15">
    <cfRule type="cellIs" dxfId="31" priority="8" operator="lessThan">
      <formula>0</formula>
    </cfRule>
  </conditionalFormatting>
  <conditionalFormatting sqref="E16">
    <cfRule type="cellIs" dxfId="29" priority="7" operator="lessThan">
      <formula>0</formula>
    </cfRule>
  </conditionalFormatting>
  <conditionalFormatting sqref="E17:F17">
    <cfRule type="cellIs" dxfId="25" priority="6" operator="lessThan">
      <formula>0</formula>
    </cfRule>
  </conditionalFormatting>
  <conditionalFormatting sqref="E17:F17">
    <cfRule type="cellIs" dxfId="23" priority="5" operator="lessThan">
      <formula>0</formula>
    </cfRule>
  </conditionalFormatting>
  <conditionalFormatting sqref="E14:F14">
    <cfRule type="cellIs" dxfId="15" priority="4" operator="lessThan">
      <formula>0</formula>
    </cfRule>
  </conditionalFormatting>
  <conditionalFormatting sqref="E14:F14">
    <cfRule type="cellIs" dxfId="13" priority="3" operator="lessThan">
      <formula>0</formula>
    </cfRule>
  </conditionalFormatting>
  <conditionalFormatting sqref="E250">
    <cfRule type="cellIs" dxfId="11" priority="2" operator="lessThan">
      <formula>0</formula>
    </cfRule>
  </conditionalFormatting>
  <conditionalFormatting sqref="E23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3" zoomScaleNormal="60" zoomScaleSheetLayoutView="100" workbookViewId="0">
      <selection activeCell="D1" sqref="D1:D1048576"/>
    </sheetView>
  </sheetViews>
  <sheetFormatPr defaultRowHeight="15" x14ac:dyDescent="0.25"/>
  <cols>
    <col min="2" max="2" width="17.42578125" style="22" bestFit="1" customWidth="1"/>
    <col min="3" max="3" width="6" bestFit="1" customWidth="1"/>
    <col min="4" max="5" width="2.85546875" bestFit="1" customWidth="1"/>
    <col min="6" max="8" width="13.7109375" bestFit="1" customWidth="1"/>
  </cols>
  <sheetData>
    <row r="2" spans="1:8" x14ac:dyDescent="0.2">
      <c r="A2" t="s">
        <v>29</v>
      </c>
      <c r="B2" s="22" t="s">
        <v>461</v>
      </c>
      <c r="F2" s="21">
        <v>1200000</v>
      </c>
    </row>
    <row r="3" spans="1:8" x14ac:dyDescent="0.2">
      <c r="A3" t="s">
        <v>61</v>
      </c>
      <c r="B3" s="22" t="s">
        <v>462</v>
      </c>
      <c r="F3" s="21">
        <v>2000000</v>
      </c>
      <c r="G3" s="21">
        <v>2000000</v>
      </c>
    </row>
    <row r="4" spans="1:8" x14ac:dyDescent="0.2">
      <c r="B4" s="22" t="s">
        <v>463</v>
      </c>
      <c r="F4" s="21">
        <v>3000000</v>
      </c>
      <c r="G4" s="21">
        <v>3000000</v>
      </c>
      <c r="H4" s="21">
        <v>3000000</v>
      </c>
    </row>
    <row r="5" spans="1:8" x14ac:dyDescent="0.2">
      <c r="A5" t="s">
        <v>148</v>
      </c>
      <c r="B5" s="22" t="s">
        <v>464</v>
      </c>
      <c r="F5" s="21">
        <v>1500000</v>
      </c>
      <c r="G5" s="21">
        <v>1500000</v>
      </c>
    </row>
    <row r="6" spans="1:8" x14ac:dyDescent="0.2">
      <c r="A6" t="s">
        <v>147</v>
      </c>
      <c r="B6" s="22" t="s">
        <v>465</v>
      </c>
      <c r="F6" s="21">
        <v>3000000</v>
      </c>
    </row>
    <row r="7" spans="1:8" x14ac:dyDescent="0.2">
      <c r="A7" t="s">
        <v>184</v>
      </c>
      <c r="B7" s="22" t="s">
        <v>466</v>
      </c>
      <c r="F7" s="21">
        <v>1800000</v>
      </c>
      <c r="G7" s="21">
        <v>1800000</v>
      </c>
      <c r="H7" s="21">
        <v>1800000</v>
      </c>
    </row>
    <row r="8" spans="1:8" x14ac:dyDescent="0.2">
      <c r="B8" s="22" t="s">
        <v>467</v>
      </c>
      <c r="F8" s="21">
        <v>1800000</v>
      </c>
      <c r="G8" s="21">
        <v>1800000</v>
      </c>
      <c r="H8" s="21">
        <v>1800000</v>
      </c>
    </row>
    <row r="9" spans="1:8" x14ac:dyDescent="0.2">
      <c r="B9" s="22" t="s">
        <v>468</v>
      </c>
      <c r="F9" s="21">
        <v>1800000</v>
      </c>
      <c r="G9" s="21">
        <v>1800000</v>
      </c>
      <c r="H9" s="21">
        <v>1800000</v>
      </c>
    </row>
    <row r="10" spans="1:8" x14ac:dyDescent="0.2">
      <c r="A10" t="s">
        <v>46</v>
      </c>
      <c r="B10" s="22" t="s">
        <v>469</v>
      </c>
      <c r="F10" s="21">
        <v>1200000</v>
      </c>
    </row>
    <row r="11" spans="1:8" x14ac:dyDescent="0.2">
      <c r="A11" t="s">
        <v>230</v>
      </c>
      <c r="B11" s="22" t="s">
        <v>470</v>
      </c>
      <c r="F11" s="21">
        <v>2500000</v>
      </c>
      <c r="G11" s="21">
        <v>2500000</v>
      </c>
      <c r="H11" s="21">
        <v>2500000</v>
      </c>
    </row>
    <row r="12" spans="1:8" x14ac:dyDescent="0.2">
      <c r="A12" t="s">
        <v>255</v>
      </c>
      <c r="B12" s="22" t="s">
        <v>471</v>
      </c>
      <c r="F12" s="21">
        <v>1200000</v>
      </c>
    </row>
    <row r="13" spans="1:8" x14ac:dyDescent="0.2">
      <c r="B13" s="22" t="s">
        <v>472</v>
      </c>
      <c r="F13" s="21">
        <v>1200000</v>
      </c>
    </row>
    <row r="14" spans="1:8" x14ac:dyDescent="0.2">
      <c r="B14" s="22" t="s">
        <v>473</v>
      </c>
      <c r="F14" s="21">
        <v>2000000</v>
      </c>
      <c r="G14" s="21">
        <v>2000000</v>
      </c>
    </row>
    <row r="15" spans="1:8" x14ac:dyDescent="0.2">
      <c r="A15" t="s">
        <v>48</v>
      </c>
      <c r="B15" s="22" t="s">
        <v>474</v>
      </c>
      <c r="F15" s="21">
        <v>1500000</v>
      </c>
      <c r="G15" s="21">
        <v>1500000</v>
      </c>
      <c r="H15" s="21">
        <v>1500000</v>
      </c>
    </row>
    <row r="16" spans="1:8" x14ac:dyDescent="0.2">
      <c r="B16" s="22" t="s">
        <v>475</v>
      </c>
      <c r="F16" s="21">
        <v>1500000</v>
      </c>
      <c r="G16" s="21">
        <v>1500000</v>
      </c>
    </row>
    <row r="17" spans="1:8" x14ac:dyDescent="0.2">
      <c r="B17" s="22" t="s">
        <v>476</v>
      </c>
      <c r="F17" s="21">
        <v>1200000</v>
      </c>
      <c r="G17" s="21">
        <v>1200000</v>
      </c>
      <c r="H17" s="21">
        <v>1200000</v>
      </c>
    </row>
    <row r="18" spans="1:8" x14ac:dyDescent="0.2">
      <c r="A18" t="s">
        <v>290</v>
      </c>
      <c r="B18" s="22" t="s">
        <v>477</v>
      </c>
      <c r="F18" s="21">
        <v>3000000</v>
      </c>
      <c r="G18" s="21">
        <v>3000000</v>
      </c>
    </row>
    <row r="19" spans="1:8" x14ac:dyDescent="0.2">
      <c r="B19" s="22" t="s">
        <v>478</v>
      </c>
      <c r="F19" s="21">
        <v>3000000</v>
      </c>
      <c r="G19" s="21">
        <v>3000000</v>
      </c>
    </row>
    <row r="20" spans="1:8" x14ac:dyDescent="0.2">
      <c r="B20" s="22" t="s">
        <v>479</v>
      </c>
      <c r="F20" s="21">
        <v>1800000</v>
      </c>
      <c r="G20" s="21">
        <v>1800000</v>
      </c>
    </row>
    <row r="21" spans="1:8" x14ac:dyDescent="0.2">
      <c r="B21" s="22" t="s">
        <v>480</v>
      </c>
      <c r="F21" s="21">
        <v>1500000</v>
      </c>
      <c r="G21" s="21">
        <v>1500000</v>
      </c>
    </row>
    <row r="22" spans="1:8" x14ac:dyDescent="0.2">
      <c r="B22" s="22" t="s">
        <v>287</v>
      </c>
      <c r="F22" s="21">
        <v>1200000</v>
      </c>
    </row>
    <row r="23" spans="1:8" x14ac:dyDescent="0.2">
      <c r="A23" t="s">
        <v>386</v>
      </c>
      <c r="B23" s="22" t="s">
        <v>481</v>
      </c>
      <c r="F23" s="21">
        <v>1800000</v>
      </c>
    </row>
    <row r="25" spans="1:8" x14ac:dyDescent="0.2">
      <c r="A25" t="s">
        <v>99</v>
      </c>
      <c r="B25" s="22" t="s">
        <v>482</v>
      </c>
      <c r="F25" s="21">
        <v>3100000</v>
      </c>
      <c r="G25" s="21">
        <v>3100000</v>
      </c>
      <c r="H25" s="21">
        <v>3100000</v>
      </c>
    </row>
    <row r="26" spans="1:8" x14ac:dyDescent="0.2">
      <c r="A26" t="s">
        <v>111</v>
      </c>
      <c r="B26" s="22" t="s">
        <v>483</v>
      </c>
      <c r="F26" s="21">
        <v>1200000</v>
      </c>
      <c r="G26" s="21">
        <v>1200000</v>
      </c>
    </row>
    <row r="27" spans="1:8" x14ac:dyDescent="0.2">
      <c r="B27" s="22" t="s">
        <v>484</v>
      </c>
      <c r="F27" s="21">
        <v>1400000</v>
      </c>
      <c r="G27" s="21">
        <v>1400000</v>
      </c>
    </row>
    <row r="28" spans="1:8" x14ac:dyDescent="0.2">
      <c r="A28" t="s">
        <v>160</v>
      </c>
      <c r="B28" s="22" t="s">
        <v>485</v>
      </c>
      <c r="F28" s="21">
        <v>4500000</v>
      </c>
      <c r="G28" s="21">
        <v>4500000</v>
      </c>
    </row>
    <row r="29" spans="1:8" x14ac:dyDescent="0.2">
      <c r="A29" t="s">
        <v>172</v>
      </c>
      <c r="B29" s="22" t="s">
        <v>486</v>
      </c>
      <c r="F29" s="21">
        <v>1500000</v>
      </c>
    </row>
    <row r="30" spans="1:8" x14ac:dyDescent="0.2">
      <c r="A30" t="s">
        <v>267</v>
      </c>
      <c r="B30" s="22" t="s">
        <v>487</v>
      </c>
      <c r="F30" s="21">
        <v>1500000</v>
      </c>
    </row>
    <row r="31" spans="1:8" x14ac:dyDescent="0.2">
      <c r="B31" s="22" t="s">
        <v>488</v>
      </c>
      <c r="F31" s="21">
        <v>1500000</v>
      </c>
      <c r="G31" s="21">
        <v>1500000</v>
      </c>
    </row>
    <row r="32" spans="1:8" x14ac:dyDescent="0.2">
      <c r="A32" t="s">
        <v>302</v>
      </c>
      <c r="B32" s="22" t="s">
        <v>489</v>
      </c>
      <c r="F32" s="21">
        <v>2500000</v>
      </c>
      <c r="G32" s="21">
        <v>2500000</v>
      </c>
    </row>
    <row r="33" spans="1:8" x14ac:dyDescent="0.2">
      <c r="A33" t="s">
        <v>326</v>
      </c>
      <c r="B33" s="22" t="s">
        <v>490</v>
      </c>
      <c r="F33" s="21">
        <v>2000000</v>
      </c>
    </row>
    <row r="34" spans="1:8" x14ac:dyDescent="0.2">
      <c r="B34" s="22" t="s">
        <v>491</v>
      </c>
      <c r="F34" s="21">
        <v>1500000</v>
      </c>
    </row>
    <row r="35" spans="1:8" x14ac:dyDescent="0.25">
      <c r="A35" t="s">
        <v>45</v>
      </c>
      <c r="B35" s="22" t="s">
        <v>492</v>
      </c>
      <c r="F35" s="21">
        <v>3000000</v>
      </c>
    </row>
    <row r="36" spans="1:8" x14ac:dyDescent="0.25">
      <c r="B36" s="22" t="s">
        <v>493</v>
      </c>
      <c r="F36" s="21">
        <v>3500000</v>
      </c>
    </row>
    <row r="37" spans="1:8" x14ac:dyDescent="0.25">
      <c r="B37" s="22" t="s">
        <v>338</v>
      </c>
      <c r="F37" s="21">
        <v>1200000</v>
      </c>
    </row>
    <row r="38" spans="1:8" x14ac:dyDescent="0.25">
      <c r="A38" t="s">
        <v>494</v>
      </c>
      <c r="B38" s="22" t="s">
        <v>495</v>
      </c>
      <c r="F38" s="21">
        <v>1600000</v>
      </c>
      <c r="G38" s="21">
        <v>1600000</v>
      </c>
    </row>
    <row r="39" spans="1:8" x14ac:dyDescent="0.25">
      <c r="A39" t="s">
        <v>75</v>
      </c>
      <c r="B39" s="22" t="s">
        <v>496</v>
      </c>
      <c r="F39" s="21">
        <v>1500000</v>
      </c>
      <c r="G39" s="21">
        <v>1500000</v>
      </c>
      <c r="H39" s="21">
        <v>1500000</v>
      </c>
    </row>
    <row r="40" spans="1:8" x14ac:dyDescent="0.25">
      <c r="B40" s="22" t="s">
        <v>497</v>
      </c>
      <c r="F40" s="21">
        <v>1200000</v>
      </c>
      <c r="G40" s="21">
        <v>1200000</v>
      </c>
      <c r="H40" s="21">
        <v>1200000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</vt:lpstr>
      <vt:lpstr>West</vt:lpstr>
      <vt:lpstr>FA signings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German</dc:creator>
  <cp:lastModifiedBy>Man Design Subli</cp:lastModifiedBy>
  <dcterms:created xsi:type="dcterms:W3CDTF">2021-04-16T17:41:07Z</dcterms:created>
  <dcterms:modified xsi:type="dcterms:W3CDTF">2021-05-23T15:23:18Z</dcterms:modified>
</cp:coreProperties>
</file>