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leighmartin/GitHub/AeolianFieldworkAnalysis/AnalysisData/Literature/"/>
    </mc:Choice>
  </mc:AlternateContent>
  <bookViews>
    <workbookView xWindow="0" yWindow="800" windowWidth="18700" windowHeight="13820" tabRatio="500"/>
  </bookViews>
  <sheets>
    <sheet name="FarrellEtAl2012.txt" sheetId="4" r:id="rId1"/>
    <sheet name="AllData" sheetId="1" r:id="rId2"/>
    <sheet name="Shear Velocity - Airborne D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9" i="1"/>
  <c r="C31" i="1"/>
  <c r="J34" i="1"/>
  <c r="I34" i="1"/>
  <c r="H34" i="1"/>
  <c r="G34" i="1"/>
  <c r="E34" i="1"/>
  <c r="J276" i="1"/>
  <c r="I276" i="1"/>
  <c r="H276" i="1"/>
  <c r="G276" i="1"/>
  <c r="F276" i="1"/>
  <c r="E276" i="1"/>
  <c r="J265" i="1"/>
  <c r="I265" i="1"/>
  <c r="H265" i="1"/>
  <c r="G265" i="1"/>
  <c r="F265" i="1"/>
  <c r="E265" i="1"/>
  <c r="J254" i="1"/>
  <c r="I254" i="1"/>
  <c r="H254" i="1"/>
  <c r="G254" i="1"/>
  <c r="F254" i="1"/>
  <c r="E254" i="1"/>
  <c r="J243" i="1"/>
  <c r="I243" i="1"/>
  <c r="H243" i="1"/>
  <c r="G243" i="1"/>
  <c r="F243" i="1"/>
  <c r="E243" i="1"/>
  <c r="J232" i="1"/>
  <c r="I232" i="1"/>
  <c r="H232" i="1"/>
  <c r="G232" i="1"/>
  <c r="F232" i="1"/>
  <c r="E232" i="1"/>
  <c r="J221" i="1"/>
  <c r="I221" i="1"/>
  <c r="H221" i="1"/>
  <c r="G221" i="1"/>
  <c r="F221" i="1"/>
  <c r="E221" i="1"/>
  <c r="J210" i="1"/>
  <c r="I210" i="1"/>
  <c r="H210" i="1"/>
  <c r="G210" i="1"/>
  <c r="F210" i="1"/>
  <c r="E210" i="1"/>
  <c r="J199" i="1"/>
  <c r="I199" i="1"/>
  <c r="H199" i="1"/>
  <c r="G199" i="1"/>
  <c r="F199" i="1"/>
  <c r="E199" i="1"/>
  <c r="J188" i="1"/>
  <c r="I188" i="1"/>
  <c r="H188" i="1"/>
  <c r="G188" i="1"/>
  <c r="F188" i="1"/>
  <c r="E188" i="1"/>
  <c r="J177" i="1"/>
  <c r="I177" i="1"/>
  <c r="H177" i="1"/>
  <c r="G177" i="1"/>
  <c r="F177" i="1"/>
  <c r="E177" i="1"/>
  <c r="J166" i="1"/>
  <c r="I166" i="1"/>
  <c r="H166" i="1"/>
  <c r="G166" i="1"/>
  <c r="F166" i="1"/>
  <c r="E166" i="1"/>
  <c r="J155" i="1"/>
  <c r="I155" i="1"/>
  <c r="H155" i="1"/>
  <c r="G155" i="1"/>
  <c r="F155" i="1"/>
  <c r="E155" i="1"/>
  <c r="J144" i="1"/>
  <c r="I144" i="1"/>
  <c r="H144" i="1"/>
  <c r="G144" i="1"/>
  <c r="F144" i="1"/>
  <c r="E144" i="1"/>
  <c r="J133" i="1"/>
  <c r="I133" i="1"/>
  <c r="H133" i="1"/>
  <c r="G133" i="1"/>
  <c r="F133" i="1"/>
  <c r="E133" i="1"/>
  <c r="J122" i="1"/>
  <c r="I122" i="1"/>
  <c r="H122" i="1"/>
  <c r="G122" i="1"/>
  <c r="F122" i="1"/>
  <c r="E122" i="1"/>
  <c r="J111" i="1"/>
  <c r="I111" i="1"/>
  <c r="H111" i="1"/>
  <c r="G111" i="1"/>
  <c r="F111" i="1"/>
  <c r="E111" i="1"/>
  <c r="J100" i="1"/>
  <c r="I100" i="1"/>
  <c r="H100" i="1"/>
  <c r="G100" i="1"/>
  <c r="F100" i="1"/>
  <c r="E100" i="1"/>
  <c r="J89" i="1"/>
  <c r="I89" i="1"/>
  <c r="H89" i="1"/>
  <c r="G89" i="1"/>
  <c r="F89" i="1"/>
  <c r="E89" i="1"/>
  <c r="J78" i="1"/>
  <c r="I78" i="1"/>
  <c r="H78" i="1"/>
  <c r="G78" i="1"/>
  <c r="F78" i="1"/>
  <c r="E78" i="1"/>
  <c r="J67" i="1"/>
  <c r="I67" i="1"/>
  <c r="H67" i="1"/>
  <c r="G67" i="1"/>
  <c r="F67" i="1"/>
  <c r="E67" i="1"/>
  <c r="J56" i="1"/>
  <c r="I56" i="1"/>
  <c r="H56" i="1"/>
  <c r="G56" i="1"/>
  <c r="F56" i="1"/>
  <c r="E56" i="1"/>
  <c r="J45" i="1"/>
  <c r="I45" i="1"/>
  <c r="H45" i="1"/>
  <c r="G45" i="1"/>
  <c r="F45" i="1"/>
  <c r="E45" i="1"/>
  <c r="J23" i="1"/>
  <c r="I23" i="1"/>
  <c r="H23" i="1"/>
  <c r="G23" i="1"/>
  <c r="F23" i="1"/>
  <c r="E23" i="1"/>
  <c r="F12" i="1"/>
  <c r="G12" i="1"/>
  <c r="H12" i="1"/>
  <c r="I12" i="1"/>
  <c r="J12" i="1"/>
  <c r="E12" i="1"/>
  <c r="C8" i="1"/>
  <c r="C7" i="1"/>
  <c r="C9" i="1"/>
  <c r="C18" i="1"/>
  <c r="C19" i="1"/>
  <c r="C20" i="1"/>
  <c r="C40" i="1"/>
  <c r="C41" i="1"/>
  <c r="C42" i="1"/>
  <c r="C51" i="1"/>
  <c r="C52" i="1"/>
  <c r="C53" i="1"/>
  <c r="C62" i="1"/>
  <c r="C63" i="1"/>
  <c r="C64" i="1"/>
  <c r="C73" i="1"/>
  <c r="C74" i="1"/>
  <c r="C75" i="1"/>
  <c r="C84" i="1"/>
  <c r="C85" i="1"/>
  <c r="C86" i="1"/>
  <c r="C95" i="1"/>
  <c r="C96" i="1"/>
  <c r="C97" i="1"/>
  <c r="C106" i="1"/>
  <c r="C107" i="1"/>
  <c r="C108" i="1"/>
  <c r="C117" i="1"/>
  <c r="C118" i="1"/>
  <c r="C119" i="1"/>
  <c r="C128" i="1"/>
  <c r="C129" i="1"/>
  <c r="C130" i="1"/>
  <c r="C139" i="1"/>
  <c r="C140" i="1"/>
  <c r="C141" i="1"/>
  <c r="C150" i="1"/>
  <c r="C151" i="1"/>
  <c r="C152" i="1"/>
  <c r="C161" i="1"/>
  <c r="C162" i="1"/>
  <c r="C163" i="1"/>
  <c r="C172" i="1"/>
  <c r="C173" i="1"/>
  <c r="C174" i="1"/>
  <c r="C183" i="1"/>
  <c r="C184" i="1"/>
  <c r="C185" i="1"/>
  <c r="C194" i="1"/>
  <c r="C195" i="1"/>
  <c r="C196" i="1"/>
  <c r="C205" i="1"/>
  <c r="C206" i="1"/>
  <c r="C207" i="1"/>
  <c r="C216" i="1"/>
  <c r="C217" i="1"/>
  <c r="C218" i="1"/>
  <c r="C227" i="1"/>
  <c r="C228" i="1"/>
  <c r="C229" i="1"/>
  <c r="C238" i="1"/>
  <c r="C239" i="1"/>
  <c r="C240" i="1"/>
  <c r="C249" i="1"/>
  <c r="C250" i="1"/>
  <c r="C251" i="1"/>
  <c r="C260" i="1"/>
  <c r="C261" i="1"/>
  <c r="C262" i="1"/>
  <c r="C271" i="1"/>
  <c r="C272" i="1"/>
  <c r="C273" i="1"/>
</calcChain>
</file>

<file path=xl/sharedStrings.xml><?xml version="1.0" encoding="utf-8"?>
<sst xmlns="http://schemas.openxmlformats.org/spreadsheetml/2006/main" count="509" uniqueCount="102">
  <si>
    <t>Run</t>
  </si>
  <si>
    <t>Trap 1 (25 mm)</t>
  </si>
  <si>
    <t>Trap 2 (25 mm)</t>
  </si>
  <si>
    <t>Trap 3 (50 mm)</t>
  </si>
  <si>
    <t>Trap 4 (50 mm)</t>
  </si>
  <si>
    <t>Trap 5 (100 mm)</t>
  </si>
  <si>
    <t>Trap 6(100 mm)</t>
  </si>
  <si>
    <t>10/22 Run1</t>
  </si>
  <si>
    <t>CSFF</t>
  </si>
  <si>
    <t>mass (g)</t>
  </si>
  <si>
    <t>Duration: 120 s</t>
  </si>
  <si>
    <t>U*: 0.54 m/s</t>
  </si>
  <si>
    <t xml:space="preserve"> </t>
  </si>
  <si>
    <t>10/22 Run 2</t>
  </si>
  <si>
    <t>Duration: 180 s</t>
  </si>
  <si>
    <t>U*: 0.47 m/s</t>
  </si>
  <si>
    <t>10/22 Run 3</t>
  </si>
  <si>
    <t>Duration: 240 s</t>
  </si>
  <si>
    <t>U*: 0.53 m/s</t>
  </si>
  <si>
    <t>10/24 Run 1</t>
  </si>
  <si>
    <t>Duration: 170 s</t>
  </si>
  <si>
    <t>U*: 0.49 m/s</t>
  </si>
  <si>
    <t>10/24 Run 2</t>
  </si>
  <si>
    <t>U*: 0.50 m/s</t>
  </si>
  <si>
    <t>10/24 Run 3</t>
  </si>
  <si>
    <t>10/24 Run 4</t>
  </si>
  <si>
    <t>10/24 Run 5</t>
  </si>
  <si>
    <t>U*: 0.45 m/s</t>
  </si>
  <si>
    <t>10/24 Run 6</t>
  </si>
  <si>
    <t>U*: 0.51 m/s</t>
  </si>
  <si>
    <t>10/25 Run 1</t>
  </si>
  <si>
    <t>Duration: 150 s</t>
  </si>
  <si>
    <t>10/25 Run 2</t>
  </si>
  <si>
    <t>Duration: 300 s</t>
  </si>
  <si>
    <t>10/25 Run 3</t>
  </si>
  <si>
    <t>10/25 Run 4</t>
  </si>
  <si>
    <t>Duration: 480 s</t>
  </si>
  <si>
    <t>10/26 Run 1</t>
  </si>
  <si>
    <t>U*: 0.48 m/s</t>
  </si>
  <si>
    <t>10/26 Run 2</t>
  </si>
  <si>
    <t>U*: 0.41 m/s</t>
  </si>
  <si>
    <t>10/29 Run 1</t>
  </si>
  <si>
    <t>10/29 Run 2</t>
  </si>
  <si>
    <t>10/29 Run 3</t>
  </si>
  <si>
    <t>10/26 Run 3</t>
  </si>
  <si>
    <t>CSFC</t>
  </si>
  <si>
    <t>10/30 Run 1</t>
  </si>
  <si>
    <t>10/30 Run 2</t>
  </si>
  <si>
    <t>10/30 Run 3</t>
  </si>
  <si>
    <t>10/29 Run 4</t>
  </si>
  <si>
    <t>BEACH</t>
  </si>
  <si>
    <t>10/29 Run 5</t>
  </si>
  <si>
    <t>10/30 Run 4</t>
  </si>
  <si>
    <t>sigma_g</t>
  </si>
  <si>
    <t>H_trap (m)</t>
  </si>
  <si>
    <t>z_traptop (m)</t>
  </si>
  <si>
    <t>z_trapmid (m)</t>
  </si>
  <si>
    <t>Sk_g</t>
  </si>
  <si>
    <t>D_trap (mm)</t>
  </si>
  <si>
    <t>W_trap (m)</t>
  </si>
  <si>
    <t>K_g</t>
  </si>
  <si>
    <t>Dw (mm): 0.297</t>
  </si>
  <si>
    <t>Dw (mm): 0.248</t>
  </si>
  <si>
    <t>Dw (mm): 0.257</t>
  </si>
  <si>
    <t>Dw (mm): 0.318</t>
  </si>
  <si>
    <t>Dw (mm): 0.304</t>
  </si>
  <si>
    <t>Dw (mm): 0.290</t>
  </si>
  <si>
    <t>Dw (mm): 0.293</t>
  </si>
  <si>
    <t>Dw (mm): 0.31</t>
  </si>
  <si>
    <t>Dw (mm): 0.306</t>
  </si>
  <si>
    <t>Dw (mm): 0.341</t>
  </si>
  <si>
    <t>Dw (mm): 0.324</t>
  </si>
  <si>
    <t>Dw (mm): 0.305</t>
  </si>
  <si>
    <t>Dw (mm): 0.245</t>
  </si>
  <si>
    <t>Dw (mm): 0.317</t>
  </si>
  <si>
    <t>Dw (mm): 0.266</t>
  </si>
  <si>
    <t>Dw (mm): 0.319</t>
  </si>
  <si>
    <t>Dw (mm): 0.296</t>
  </si>
  <si>
    <t>Dw (mm): 0.280</t>
  </si>
  <si>
    <t>Dw (mm): 0.354</t>
  </si>
  <si>
    <t>Dw (mm): 0.392</t>
  </si>
  <si>
    <t>Dw (mm): 0.393</t>
  </si>
  <si>
    <t>Dw (mm): 0.387</t>
  </si>
  <si>
    <t>Dw (mm): 0.235</t>
  </si>
  <si>
    <t>Dw (mm): 0.262</t>
  </si>
  <si>
    <t>q (g/m^2/s)</t>
  </si>
  <si>
    <t>T_trap (s)</t>
  </si>
  <si>
    <t>zQ (m)</t>
  </si>
  <si>
    <t>q0 (g/m^2/s)</t>
  </si>
  <si>
    <t>Q (g/m/s)</t>
  </si>
  <si>
    <t>Calcs</t>
  </si>
  <si>
    <t>Weight_g</t>
  </si>
  <si>
    <t>Duration_s</t>
  </si>
  <si>
    <t>IntervalN</t>
  </si>
  <si>
    <t>TrapN</t>
  </si>
  <si>
    <t>HeightTrap_m</t>
  </si>
  <si>
    <t>TopHeight_m</t>
  </si>
  <si>
    <t>WidthTrap_m</t>
  </si>
  <si>
    <t>u* (m/s)</t>
  </si>
  <si>
    <t>Dw (mm)</t>
  </si>
  <si>
    <t>Dtrap_mm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</si>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</sst>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4" fillId="0" borderId="0" xfId="0" applyFont="1"/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Farrell et al. (2012)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Velocity - Airborne D'!$C$1</c:f>
              <c:strCache>
                <c:ptCount val="1"/>
                <c:pt idx="0">
                  <c:v>Dw (mm)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Velocity - Airborne D'!$B$2:$B$15</c:f>
              <c:numCache>
                <c:formatCode>General</c:formatCode>
                <c:ptCount val="14"/>
                <c:pt idx="0">
                  <c:v>0.54</c:v>
                </c:pt>
                <c:pt idx="1">
                  <c:v>0.47</c:v>
                </c:pt>
                <c:pt idx="2">
                  <c:v>0.53</c:v>
                </c:pt>
                <c:pt idx="3">
                  <c:v>0.49</c:v>
                </c:pt>
                <c:pt idx="4">
                  <c:v>0.5</c:v>
                </c:pt>
                <c:pt idx="5">
                  <c:v>0.5</c:v>
                </c:pt>
                <c:pt idx="6">
                  <c:v>0.47</c:v>
                </c:pt>
                <c:pt idx="7">
                  <c:v>0.45</c:v>
                </c:pt>
                <c:pt idx="8">
                  <c:v>0.51</c:v>
                </c:pt>
                <c:pt idx="9">
                  <c:v>0.48</c:v>
                </c:pt>
                <c:pt idx="10">
                  <c:v>0.41</c:v>
                </c:pt>
                <c:pt idx="11">
                  <c:v>0.5</c:v>
                </c:pt>
                <c:pt idx="12">
                  <c:v>0.5</c:v>
                </c:pt>
                <c:pt idx="13">
                  <c:v>0.49</c:v>
                </c:pt>
              </c:numCache>
            </c:numRef>
          </c:xVal>
          <c:yVal>
            <c:numRef>
              <c:f>'Shear Velocity - Airborne D'!$C$2:$C$15</c:f>
              <c:numCache>
                <c:formatCode>General</c:formatCode>
                <c:ptCount val="14"/>
                <c:pt idx="0">
                  <c:v>0.297</c:v>
                </c:pt>
                <c:pt idx="1">
                  <c:v>0.248</c:v>
                </c:pt>
                <c:pt idx="2">
                  <c:v>0.257</c:v>
                </c:pt>
                <c:pt idx="3">
                  <c:v>0.318</c:v>
                </c:pt>
                <c:pt idx="4">
                  <c:v>0.304</c:v>
                </c:pt>
                <c:pt idx="5">
                  <c:v>0.29</c:v>
                </c:pt>
                <c:pt idx="6">
                  <c:v>0.293</c:v>
                </c:pt>
                <c:pt idx="7">
                  <c:v>0.31</c:v>
                </c:pt>
                <c:pt idx="8">
                  <c:v>0.306</c:v>
                </c:pt>
                <c:pt idx="9">
                  <c:v>0.317</c:v>
                </c:pt>
                <c:pt idx="10">
                  <c:v>0.266</c:v>
                </c:pt>
                <c:pt idx="11">
                  <c:v>0.392</c:v>
                </c:pt>
                <c:pt idx="12">
                  <c:v>0.393</c:v>
                </c:pt>
                <c:pt idx="13">
                  <c:v>0.387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40016"/>
        <c:axId val="1013413184"/>
      </c:scatterChart>
      <c:valAx>
        <c:axId val="10142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velocity,</a:t>
                </a:r>
                <a:r>
                  <a:rPr lang="en-US" baseline="0"/>
                  <a:t> u*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13184"/>
        <c:crosses val="autoZero"/>
        <c:crossBetween val="midCat"/>
      </c:valAx>
      <c:valAx>
        <c:axId val="1013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airborne grain diameter, Dw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9</xdr:row>
      <xdr:rowOff>38100</xdr:rowOff>
    </xdr:from>
    <xdr:to>
      <xdr:col>9</xdr:col>
      <xdr:colOff>215900</xdr:colOff>
      <xdr:row>22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H12" sqref="H12"/>
    </sheetView>
  </sheetViews>
  <sheetFormatPr baseColWidth="10" defaultRowHeight="16" x14ac:dyDescent="0.2"/>
  <cols>
    <col min="1" max="1" width="8.83203125" bestFit="1" customWidth="1"/>
    <col min="2" max="2" width="6.33203125" bestFit="1" customWidth="1"/>
    <col min="5" max="5" width="16.1640625" bestFit="1" customWidth="1"/>
    <col min="6" max="6" width="12.83203125" bestFit="1" customWidth="1"/>
    <col min="7" max="7" width="12.5" bestFit="1" customWidth="1"/>
  </cols>
  <sheetData>
    <row r="1" spans="1:8" x14ac:dyDescent="0.2">
      <c r="A1" s="11" t="s">
        <v>93</v>
      </c>
      <c r="B1" s="11" t="s">
        <v>94</v>
      </c>
      <c r="C1" s="11" t="s">
        <v>92</v>
      </c>
      <c r="D1" s="11" t="s">
        <v>91</v>
      </c>
      <c r="E1" s="11" t="s">
        <v>96</v>
      </c>
      <c r="F1" s="11" t="s">
        <v>95</v>
      </c>
      <c r="G1" s="11" t="s">
        <v>97</v>
      </c>
      <c r="H1" s="11" t="s">
        <v>100</v>
      </c>
    </row>
    <row r="2" spans="1:8" x14ac:dyDescent="0.2">
      <c r="A2">
        <v>1</v>
      </c>
      <c r="B2">
        <v>1</v>
      </c>
      <c r="C2">
        <v>120</v>
      </c>
      <c r="D2">
        <v>105.1</v>
      </c>
      <c r="E2">
        <v>2.5000000000000001E-2</v>
      </c>
      <c r="F2">
        <v>2.5000000000000001E-2</v>
      </c>
      <c r="G2">
        <v>0.1</v>
      </c>
      <c r="H2">
        <v>0.33400000000000002</v>
      </c>
    </row>
    <row r="3" spans="1:8" x14ac:dyDescent="0.2">
      <c r="A3">
        <v>1</v>
      </c>
      <c r="B3">
        <v>2</v>
      </c>
      <c r="C3">
        <v>120</v>
      </c>
      <c r="D3">
        <v>73.900000000000006</v>
      </c>
      <c r="E3">
        <v>0.05</v>
      </c>
      <c r="F3">
        <v>2.5000000000000001E-2</v>
      </c>
      <c r="G3">
        <v>0.1</v>
      </c>
      <c r="H3">
        <v>0.27100000000000002</v>
      </c>
    </row>
    <row r="4" spans="1:8" x14ac:dyDescent="0.2">
      <c r="A4">
        <v>1</v>
      </c>
      <c r="B4">
        <v>3</v>
      </c>
      <c r="C4">
        <v>120</v>
      </c>
      <c r="D4">
        <v>64.099999999999994</v>
      </c>
      <c r="E4">
        <v>0.1</v>
      </c>
      <c r="F4">
        <v>0.05</v>
      </c>
      <c r="G4">
        <v>0.1</v>
      </c>
      <c r="H4">
        <v>0.26400000000000001</v>
      </c>
    </row>
    <row r="5" spans="1:8" x14ac:dyDescent="0.2">
      <c r="A5">
        <v>1</v>
      </c>
      <c r="B5">
        <v>4</v>
      </c>
      <c r="C5">
        <v>120</v>
      </c>
      <c r="D5">
        <v>36.4</v>
      </c>
      <c r="E5">
        <v>0.15</v>
      </c>
      <c r="F5">
        <v>0.05</v>
      </c>
      <c r="G5">
        <v>0.1</v>
      </c>
      <c r="H5">
        <v>0.26100000000000001</v>
      </c>
    </row>
    <row r="6" spans="1:8" x14ac:dyDescent="0.2">
      <c r="A6">
        <v>1</v>
      </c>
      <c r="B6">
        <v>5</v>
      </c>
      <c r="C6">
        <v>120</v>
      </c>
      <c r="D6">
        <v>31.6</v>
      </c>
      <c r="E6">
        <v>0.25</v>
      </c>
      <c r="F6">
        <v>0.1</v>
      </c>
      <c r="G6">
        <v>0.1</v>
      </c>
      <c r="H6">
        <v>0.27</v>
      </c>
    </row>
    <row r="7" spans="1:8" x14ac:dyDescent="0.2">
      <c r="A7">
        <v>1</v>
      </c>
      <c r="B7">
        <v>6</v>
      </c>
      <c r="C7">
        <v>120</v>
      </c>
      <c r="D7">
        <v>38.700000000000003</v>
      </c>
      <c r="E7">
        <v>0.35</v>
      </c>
      <c r="F7">
        <v>0.1</v>
      </c>
      <c r="G7">
        <v>0.1</v>
      </c>
      <c r="H7">
        <v>0.28499999999999998</v>
      </c>
    </row>
    <row r="8" spans="1:8" x14ac:dyDescent="0.2">
      <c r="A8">
        <v>2</v>
      </c>
      <c r="B8">
        <v>1</v>
      </c>
      <c r="C8">
        <v>180</v>
      </c>
      <c r="D8">
        <v>206.5</v>
      </c>
      <c r="E8">
        <v>2.5000000000000001E-2</v>
      </c>
      <c r="F8">
        <v>2.5000000000000001E-2</v>
      </c>
      <c r="G8">
        <v>0.1</v>
      </c>
      <c r="H8">
        <v>0.26600000000000001</v>
      </c>
    </row>
    <row r="9" spans="1:8" x14ac:dyDescent="0.2">
      <c r="A9">
        <v>2</v>
      </c>
      <c r="B9">
        <v>2</v>
      </c>
      <c r="C9">
        <v>180</v>
      </c>
      <c r="D9">
        <v>121</v>
      </c>
      <c r="E9">
        <v>0.05</v>
      </c>
      <c r="F9">
        <v>2.5000000000000001E-2</v>
      </c>
      <c r="G9">
        <v>0.1</v>
      </c>
      <c r="H9">
        <v>0.22500000000000001</v>
      </c>
    </row>
    <row r="10" spans="1:8" x14ac:dyDescent="0.2">
      <c r="A10">
        <v>2</v>
      </c>
      <c r="B10">
        <v>3</v>
      </c>
      <c r="C10">
        <v>180</v>
      </c>
      <c r="D10">
        <v>92.5</v>
      </c>
      <c r="E10">
        <v>0.1</v>
      </c>
      <c r="F10">
        <v>0.05</v>
      </c>
      <c r="G10">
        <v>0.1</v>
      </c>
      <c r="H10">
        <v>0.22800000000000001</v>
      </c>
    </row>
    <row r="11" spans="1:8" x14ac:dyDescent="0.2">
      <c r="A11">
        <v>2</v>
      </c>
      <c r="B11">
        <v>4</v>
      </c>
      <c r="C11">
        <v>180</v>
      </c>
      <c r="D11">
        <v>45.6</v>
      </c>
      <c r="E11">
        <v>0.15</v>
      </c>
      <c r="F11">
        <v>0.05</v>
      </c>
      <c r="G11">
        <v>0.1</v>
      </c>
      <c r="H11">
        <v>0.24</v>
      </c>
    </row>
    <row r="12" spans="1:8" x14ac:dyDescent="0.2">
      <c r="A12">
        <v>2</v>
      </c>
      <c r="B12">
        <v>5</v>
      </c>
      <c r="C12">
        <v>180</v>
      </c>
      <c r="D12">
        <v>40.200000000000003</v>
      </c>
      <c r="E12">
        <v>0.25</v>
      </c>
      <c r="F12">
        <v>0.1</v>
      </c>
      <c r="G12">
        <v>0.1</v>
      </c>
      <c r="H12">
        <v>0.24399999999999999</v>
      </c>
    </row>
    <row r="13" spans="1:8" x14ac:dyDescent="0.2">
      <c r="A13">
        <v>2</v>
      </c>
      <c r="B13">
        <v>6</v>
      </c>
      <c r="C13">
        <v>180</v>
      </c>
      <c r="D13">
        <v>32.1</v>
      </c>
      <c r="E13">
        <v>0.35</v>
      </c>
      <c r="F13">
        <v>0.1</v>
      </c>
      <c r="G13">
        <v>0.1</v>
      </c>
      <c r="H13">
        <v>0.251</v>
      </c>
    </row>
    <row r="14" spans="1:8" x14ac:dyDescent="0.2">
      <c r="A14">
        <v>3</v>
      </c>
      <c r="B14">
        <v>1</v>
      </c>
      <c r="C14">
        <v>240</v>
      </c>
      <c r="D14">
        <v>139</v>
      </c>
      <c r="E14">
        <v>2.5000000000000001E-2</v>
      </c>
      <c r="F14">
        <v>2.5000000000000001E-2</v>
      </c>
      <c r="G14">
        <v>0.1</v>
      </c>
      <c r="H14">
        <v>0.27300000000000002</v>
      </c>
    </row>
    <row r="15" spans="1:8" x14ac:dyDescent="0.2">
      <c r="A15">
        <v>3</v>
      </c>
      <c r="B15">
        <v>3</v>
      </c>
      <c r="C15">
        <v>240</v>
      </c>
      <c r="D15">
        <v>112.7</v>
      </c>
      <c r="E15">
        <v>0.1</v>
      </c>
      <c r="F15">
        <v>0.05</v>
      </c>
      <c r="G15">
        <v>0.1</v>
      </c>
      <c r="H15">
        <v>0.24099999999999999</v>
      </c>
    </row>
    <row r="16" spans="1:8" x14ac:dyDescent="0.2">
      <c r="A16">
        <v>3</v>
      </c>
      <c r="B16">
        <v>4</v>
      </c>
      <c r="C16">
        <v>240</v>
      </c>
      <c r="D16">
        <v>54.7</v>
      </c>
      <c r="E16">
        <v>0.15</v>
      </c>
      <c r="F16">
        <v>0.05</v>
      </c>
      <c r="G16">
        <v>0.1</v>
      </c>
      <c r="H16">
        <v>0.251</v>
      </c>
    </row>
    <row r="17" spans="1:8" x14ac:dyDescent="0.2">
      <c r="A17">
        <v>3</v>
      </c>
      <c r="B17">
        <v>5</v>
      </c>
      <c r="C17">
        <v>240</v>
      </c>
      <c r="D17">
        <v>40.9</v>
      </c>
      <c r="E17">
        <v>0.25</v>
      </c>
      <c r="F17">
        <v>0.1</v>
      </c>
      <c r="G17">
        <v>0.1</v>
      </c>
      <c r="H17">
        <v>0.248</v>
      </c>
    </row>
    <row r="18" spans="1:8" x14ac:dyDescent="0.2">
      <c r="A18">
        <v>3</v>
      </c>
      <c r="B18">
        <v>6</v>
      </c>
      <c r="C18">
        <v>240</v>
      </c>
      <c r="D18">
        <v>22.2</v>
      </c>
      <c r="E18">
        <v>0.35</v>
      </c>
      <c r="F18">
        <v>0.1</v>
      </c>
      <c r="G18">
        <v>0.1</v>
      </c>
      <c r="H18">
        <v>0.252</v>
      </c>
    </row>
    <row r="19" spans="1:8" x14ac:dyDescent="0.2">
      <c r="A19">
        <v>4</v>
      </c>
      <c r="B19">
        <v>1</v>
      </c>
      <c r="C19">
        <v>170</v>
      </c>
      <c r="D19">
        <v>148.80000000000001</v>
      </c>
      <c r="E19" s="1">
        <v>2.5000000000000001E-2</v>
      </c>
      <c r="F19" s="1">
        <v>2.5000000000000001E-2</v>
      </c>
      <c r="G19">
        <v>0.1</v>
      </c>
      <c r="H19">
        <v>0.34</v>
      </c>
    </row>
    <row r="20" spans="1:8" x14ac:dyDescent="0.2">
      <c r="A20">
        <v>4</v>
      </c>
      <c r="B20">
        <v>2</v>
      </c>
      <c r="C20">
        <v>170</v>
      </c>
      <c r="D20">
        <v>76.5</v>
      </c>
      <c r="E20" s="1">
        <v>0.05</v>
      </c>
      <c r="F20" s="1">
        <v>2.5000000000000001E-2</v>
      </c>
      <c r="G20">
        <v>0.1</v>
      </c>
      <c r="H20">
        <v>0.29599999999999999</v>
      </c>
    </row>
    <row r="21" spans="1:8" x14ac:dyDescent="0.2">
      <c r="A21">
        <v>4</v>
      </c>
      <c r="B21">
        <v>3</v>
      </c>
      <c r="C21">
        <v>170</v>
      </c>
      <c r="D21">
        <v>89.1</v>
      </c>
      <c r="E21" s="1">
        <v>0.1</v>
      </c>
      <c r="F21" s="1">
        <v>0.05</v>
      </c>
      <c r="G21">
        <v>0.1</v>
      </c>
      <c r="H21">
        <v>0.29199999999999998</v>
      </c>
    </row>
    <row r="22" spans="1:8" x14ac:dyDescent="0.2">
      <c r="A22">
        <v>4</v>
      </c>
      <c r="B22">
        <v>4</v>
      </c>
      <c r="C22">
        <v>170</v>
      </c>
      <c r="D22">
        <v>45.1</v>
      </c>
      <c r="E22" s="1">
        <v>0.15</v>
      </c>
      <c r="F22" s="1">
        <v>0.05</v>
      </c>
      <c r="G22">
        <v>0.1</v>
      </c>
      <c r="H22">
        <v>0.29599999999999999</v>
      </c>
    </row>
    <row r="23" spans="1:8" x14ac:dyDescent="0.2">
      <c r="A23">
        <v>4</v>
      </c>
      <c r="B23">
        <v>5</v>
      </c>
      <c r="C23">
        <v>170</v>
      </c>
      <c r="D23">
        <v>17.8</v>
      </c>
      <c r="E23" s="1">
        <v>0.25</v>
      </c>
      <c r="F23" s="1">
        <v>0.1</v>
      </c>
      <c r="G23">
        <v>0.1</v>
      </c>
      <c r="H23">
        <v>0.29499999999999998</v>
      </c>
    </row>
    <row r="24" spans="1:8" x14ac:dyDescent="0.2">
      <c r="A24">
        <v>4</v>
      </c>
      <c r="B24">
        <v>6</v>
      </c>
      <c r="C24">
        <v>170</v>
      </c>
      <c r="D24">
        <v>16.7</v>
      </c>
      <c r="E24" s="1">
        <v>0.35</v>
      </c>
      <c r="F24" s="1">
        <v>0.1</v>
      </c>
      <c r="G24">
        <v>0.1</v>
      </c>
      <c r="H24">
        <v>0.307</v>
      </c>
    </row>
    <row r="25" spans="1:8" x14ac:dyDescent="0.2">
      <c r="A25">
        <v>5</v>
      </c>
      <c r="B25">
        <v>1</v>
      </c>
      <c r="C25">
        <v>240</v>
      </c>
      <c r="D25">
        <v>165.8</v>
      </c>
      <c r="E25" s="1">
        <v>2.5000000000000001E-2</v>
      </c>
      <c r="F25" s="1">
        <v>2.5000000000000001E-2</v>
      </c>
      <c r="G25">
        <v>0.1</v>
      </c>
      <c r="H25">
        <v>0.32500000000000001</v>
      </c>
    </row>
    <row r="26" spans="1:8" x14ac:dyDescent="0.2">
      <c r="A26">
        <v>5</v>
      </c>
      <c r="B26">
        <v>2</v>
      </c>
      <c r="C26">
        <v>240</v>
      </c>
      <c r="D26">
        <v>91.6</v>
      </c>
      <c r="E26" s="1">
        <v>0.05</v>
      </c>
      <c r="F26" s="1">
        <v>2.5000000000000001E-2</v>
      </c>
      <c r="G26">
        <v>0.1</v>
      </c>
      <c r="H26">
        <v>0.28799999999999998</v>
      </c>
    </row>
    <row r="27" spans="1:8" x14ac:dyDescent="0.2">
      <c r="A27">
        <v>5</v>
      </c>
      <c r="B27">
        <v>3</v>
      </c>
      <c r="C27">
        <v>240</v>
      </c>
      <c r="D27">
        <v>104.1</v>
      </c>
      <c r="E27" s="1">
        <v>0.1</v>
      </c>
      <c r="F27" s="1">
        <v>0.05</v>
      </c>
      <c r="G27">
        <v>0.1</v>
      </c>
      <c r="H27">
        <v>0.27600000000000002</v>
      </c>
    </row>
    <row r="28" spans="1:8" x14ac:dyDescent="0.2">
      <c r="A28">
        <v>5</v>
      </c>
      <c r="B28">
        <v>4</v>
      </c>
      <c r="C28">
        <v>240</v>
      </c>
      <c r="D28">
        <v>52</v>
      </c>
      <c r="E28" s="1">
        <v>0.15</v>
      </c>
      <c r="F28" s="1">
        <v>0.05</v>
      </c>
      <c r="G28">
        <v>0.1</v>
      </c>
      <c r="H28">
        <v>0.29199999999999998</v>
      </c>
    </row>
    <row r="29" spans="1:8" x14ac:dyDescent="0.2">
      <c r="A29">
        <v>5</v>
      </c>
      <c r="B29">
        <v>5</v>
      </c>
      <c r="C29">
        <v>240</v>
      </c>
      <c r="D29">
        <v>30.1</v>
      </c>
      <c r="E29" s="1">
        <v>0.25</v>
      </c>
      <c r="F29" s="1">
        <v>0.1</v>
      </c>
      <c r="G29">
        <v>0.1</v>
      </c>
      <c r="H29">
        <v>0.29199999999999998</v>
      </c>
    </row>
    <row r="30" spans="1:8" x14ac:dyDescent="0.2">
      <c r="A30">
        <v>5</v>
      </c>
      <c r="B30">
        <v>6</v>
      </c>
      <c r="C30">
        <v>240</v>
      </c>
      <c r="D30">
        <v>27.3</v>
      </c>
      <c r="E30" s="1">
        <v>0.35</v>
      </c>
      <c r="F30" s="1">
        <v>0.1</v>
      </c>
      <c r="G30">
        <v>0.1</v>
      </c>
      <c r="H30">
        <v>0.28499999999999998</v>
      </c>
    </row>
    <row r="31" spans="1:8" x14ac:dyDescent="0.2">
      <c r="A31">
        <v>6</v>
      </c>
      <c r="B31">
        <v>1</v>
      </c>
      <c r="C31">
        <v>240</v>
      </c>
      <c r="D31">
        <v>158.69999999999999</v>
      </c>
      <c r="E31" s="1">
        <v>2.5000000000000001E-2</v>
      </c>
      <c r="F31" s="1">
        <v>2.5000000000000001E-2</v>
      </c>
      <c r="G31">
        <v>0.1</v>
      </c>
      <c r="H31">
        <v>0.308</v>
      </c>
    </row>
    <row r="32" spans="1:8" x14ac:dyDescent="0.2">
      <c r="A32">
        <v>6</v>
      </c>
      <c r="B32">
        <v>2</v>
      </c>
      <c r="C32">
        <v>240</v>
      </c>
      <c r="D32">
        <v>90.2</v>
      </c>
      <c r="E32" s="1">
        <v>0.05</v>
      </c>
      <c r="F32" s="1">
        <v>2.5000000000000001E-2</v>
      </c>
      <c r="G32">
        <v>0.1</v>
      </c>
      <c r="H32">
        <v>0.26900000000000002</v>
      </c>
    </row>
    <row r="33" spans="1:8" x14ac:dyDescent="0.2">
      <c r="A33">
        <v>6</v>
      </c>
      <c r="B33">
        <v>3</v>
      </c>
      <c r="C33">
        <v>240</v>
      </c>
      <c r="D33">
        <v>92.8</v>
      </c>
      <c r="E33" s="1">
        <v>0.1</v>
      </c>
      <c r="F33" s="1">
        <v>0.05</v>
      </c>
      <c r="G33">
        <v>0.1</v>
      </c>
      <c r="H33">
        <v>0.26700000000000002</v>
      </c>
    </row>
    <row r="34" spans="1:8" x14ac:dyDescent="0.2">
      <c r="A34">
        <v>6</v>
      </c>
      <c r="B34">
        <v>4</v>
      </c>
      <c r="C34">
        <v>240</v>
      </c>
      <c r="D34">
        <v>36.9</v>
      </c>
      <c r="E34" s="1">
        <v>0.15</v>
      </c>
      <c r="F34" s="1">
        <v>0.05</v>
      </c>
      <c r="G34">
        <v>0.1</v>
      </c>
      <c r="H34">
        <v>0.27500000000000002</v>
      </c>
    </row>
    <row r="35" spans="1:8" x14ac:dyDescent="0.2">
      <c r="A35">
        <v>6</v>
      </c>
      <c r="B35">
        <v>5</v>
      </c>
      <c r="C35">
        <v>240</v>
      </c>
      <c r="D35">
        <v>19.399999999999999</v>
      </c>
      <c r="E35" s="1">
        <v>0.25</v>
      </c>
      <c r="F35" s="1">
        <v>0.1</v>
      </c>
      <c r="G35">
        <v>0.1</v>
      </c>
      <c r="H35">
        <v>0.28899999999999998</v>
      </c>
    </row>
    <row r="36" spans="1:8" x14ac:dyDescent="0.2">
      <c r="A36">
        <v>6</v>
      </c>
      <c r="B36">
        <v>6</v>
      </c>
      <c r="C36">
        <v>240</v>
      </c>
      <c r="D36">
        <v>16.899999999999999</v>
      </c>
      <c r="E36" s="1">
        <v>0.35</v>
      </c>
      <c r="F36" s="1">
        <v>0.1</v>
      </c>
      <c r="G36">
        <v>0.1</v>
      </c>
      <c r="H36">
        <v>0.29699999999999999</v>
      </c>
    </row>
    <row r="37" spans="1:8" x14ac:dyDescent="0.2">
      <c r="A37">
        <v>7</v>
      </c>
      <c r="B37">
        <v>1</v>
      </c>
      <c r="C37">
        <v>240</v>
      </c>
      <c r="D37">
        <v>129.80000000000001</v>
      </c>
      <c r="E37" s="1">
        <v>2.5000000000000001E-2</v>
      </c>
      <c r="F37" s="1">
        <v>2.5000000000000001E-2</v>
      </c>
      <c r="G37">
        <v>0.1</v>
      </c>
      <c r="H37">
        <v>0.31</v>
      </c>
    </row>
    <row r="38" spans="1:8" x14ac:dyDescent="0.2">
      <c r="A38">
        <v>7</v>
      </c>
      <c r="B38">
        <v>2</v>
      </c>
      <c r="C38">
        <v>240</v>
      </c>
      <c r="D38">
        <v>72.2</v>
      </c>
      <c r="E38" s="1">
        <v>0.05</v>
      </c>
      <c r="F38" s="1">
        <v>2.5000000000000001E-2</v>
      </c>
      <c r="G38">
        <v>0.1</v>
      </c>
      <c r="H38">
        <v>0.27300000000000002</v>
      </c>
    </row>
    <row r="39" spans="1:8" x14ac:dyDescent="0.2">
      <c r="A39">
        <v>7</v>
      </c>
      <c r="B39">
        <v>3</v>
      </c>
      <c r="C39">
        <v>240</v>
      </c>
      <c r="D39">
        <v>75.400000000000006</v>
      </c>
      <c r="E39" s="1">
        <v>0.1</v>
      </c>
      <c r="F39" s="1">
        <v>0.05</v>
      </c>
      <c r="G39">
        <v>0.1</v>
      </c>
      <c r="H39">
        <v>0.29099999999999998</v>
      </c>
    </row>
    <row r="40" spans="1:8" x14ac:dyDescent="0.2">
      <c r="A40">
        <v>7</v>
      </c>
      <c r="B40">
        <v>4</v>
      </c>
      <c r="C40">
        <v>240</v>
      </c>
      <c r="D40">
        <v>47.4</v>
      </c>
      <c r="E40" s="1">
        <v>0.15</v>
      </c>
      <c r="F40" s="1">
        <v>0.05</v>
      </c>
      <c r="G40">
        <v>0.1</v>
      </c>
      <c r="H40">
        <v>0.28599999999999998</v>
      </c>
    </row>
    <row r="41" spans="1:8" x14ac:dyDescent="0.2">
      <c r="A41">
        <v>7</v>
      </c>
      <c r="B41">
        <v>5</v>
      </c>
      <c r="C41">
        <v>240</v>
      </c>
      <c r="D41">
        <v>24.7</v>
      </c>
      <c r="E41" s="1">
        <v>0.25</v>
      </c>
      <c r="F41" s="1">
        <v>0.1</v>
      </c>
      <c r="G41">
        <v>0.1</v>
      </c>
      <c r="H41">
        <v>0.30299999999999999</v>
      </c>
    </row>
    <row r="42" spans="1:8" x14ac:dyDescent="0.2">
      <c r="A42">
        <v>7</v>
      </c>
      <c r="B42">
        <v>6</v>
      </c>
      <c r="C42">
        <v>240</v>
      </c>
      <c r="D42">
        <v>7.3</v>
      </c>
      <c r="E42" s="1">
        <v>0.35</v>
      </c>
      <c r="F42" s="1">
        <v>0.1</v>
      </c>
      <c r="G42">
        <v>0.1</v>
      </c>
      <c r="H42" t="s">
        <v>101</v>
      </c>
    </row>
    <row r="43" spans="1:8" x14ac:dyDescent="0.2">
      <c r="A43">
        <v>8</v>
      </c>
      <c r="B43">
        <v>1</v>
      </c>
      <c r="C43">
        <v>240</v>
      </c>
      <c r="D43">
        <v>124.8</v>
      </c>
      <c r="E43" s="1">
        <v>2.5000000000000001E-2</v>
      </c>
      <c r="F43" s="1">
        <v>2.5000000000000001E-2</v>
      </c>
      <c r="G43">
        <v>0.1</v>
      </c>
      <c r="H43">
        <v>0.33700000000000002</v>
      </c>
    </row>
    <row r="44" spans="1:8" x14ac:dyDescent="0.2">
      <c r="A44">
        <v>8</v>
      </c>
      <c r="B44">
        <v>2</v>
      </c>
      <c r="C44">
        <v>240</v>
      </c>
      <c r="D44">
        <v>68.5</v>
      </c>
      <c r="E44" s="1">
        <v>0.05</v>
      </c>
      <c r="F44" s="1">
        <v>2.5000000000000001E-2</v>
      </c>
      <c r="G44">
        <v>0.1</v>
      </c>
      <c r="H44">
        <v>0.28699999999999998</v>
      </c>
    </row>
    <row r="45" spans="1:8" x14ac:dyDescent="0.2">
      <c r="A45">
        <v>8</v>
      </c>
      <c r="B45">
        <v>3</v>
      </c>
      <c r="C45">
        <v>240</v>
      </c>
      <c r="D45">
        <v>72.7</v>
      </c>
      <c r="E45" s="1">
        <v>0.1</v>
      </c>
      <c r="F45" s="1">
        <v>0.05</v>
      </c>
      <c r="G45">
        <v>0.1</v>
      </c>
      <c r="H45">
        <v>0.27900000000000003</v>
      </c>
    </row>
    <row r="46" spans="1:8" x14ac:dyDescent="0.2">
      <c r="A46">
        <v>8</v>
      </c>
      <c r="B46">
        <v>4</v>
      </c>
      <c r="C46">
        <v>240</v>
      </c>
      <c r="D46">
        <v>36</v>
      </c>
      <c r="E46" s="1">
        <v>0.15</v>
      </c>
      <c r="F46" s="1">
        <v>0.05</v>
      </c>
      <c r="G46">
        <v>0.1</v>
      </c>
      <c r="H46">
        <v>0.29199999999999998</v>
      </c>
    </row>
    <row r="47" spans="1:8" x14ac:dyDescent="0.2">
      <c r="A47">
        <v>8</v>
      </c>
      <c r="B47">
        <v>5</v>
      </c>
      <c r="C47">
        <v>240</v>
      </c>
      <c r="D47">
        <v>22.8</v>
      </c>
      <c r="E47" s="1">
        <v>0.25</v>
      </c>
      <c r="F47" s="1">
        <v>0.1</v>
      </c>
      <c r="G47">
        <v>0.1</v>
      </c>
      <c r="H47">
        <v>0.29099999999999998</v>
      </c>
    </row>
    <row r="48" spans="1:8" x14ac:dyDescent="0.2">
      <c r="A48">
        <v>8</v>
      </c>
      <c r="B48">
        <v>6</v>
      </c>
      <c r="C48">
        <v>240</v>
      </c>
      <c r="D48">
        <v>18.2</v>
      </c>
      <c r="E48" s="1">
        <v>0.35</v>
      </c>
      <c r="F48" s="1">
        <v>0.1</v>
      </c>
      <c r="G48">
        <v>0.1</v>
      </c>
      <c r="H48">
        <v>0.248</v>
      </c>
    </row>
    <row r="49" spans="1:8" x14ac:dyDescent="0.2">
      <c r="A49">
        <v>9</v>
      </c>
      <c r="B49">
        <v>1</v>
      </c>
      <c r="C49">
        <v>240</v>
      </c>
      <c r="D49">
        <v>167.3</v>
      </c>
      <c r="E49" s="1">
        <v>2.5000000000000001E-2</v>
      </c>
      <c r="F49" s="1">
        <v>2.5000000000000001E-2</v>
      </c>
      <c r="G49">
        <v>0.1</v>
      </c>
      <c r="H49">
        <v>0.32</v>
      </c>
    </row>
    <row r="50" spans="1:8" x14ac:dyDescent="0.2">
      <c r="A50">
        <v>9</v>
      </c>
      <c r="B50">
        <v>2</v>
      </c>
      <c r="C50">
        <v>240</v>
      </c>
      <c r="D50">
        <v>77.099999999999994</v>
      </c>
      <c r="E50" s="1">
        <v>0.05</v>
      </c>
      <c r="F50" s="1">
        <v>2.5000000000000001E-2</v>
      </c>
      <c r="G50">
        <v>0.1</v>
      </c>
      <c r="H50">
        <v>0.29399999999999998</v>
      </c>
    </row>
    <row r="51" spans="1:8" x14ac:dyDescent="0.2">
      <c r="A51">
        <v>9</v>
      </c>
      <c r="B51">
        <v>3</v>
      </c>
      <c r="C51">
        <v>240</v>
      </c>
      <c r="D51">
        <v>93.3</v>
      </c>
      <c r="E51" s="1">
        <v>0.1</v>
      </c>
      <c r="F51" s="1">
        <v>0.05</v>
      </c>
      <c r="G51">
        <v>0.1</v>
      </c>
      <c r="H51">
        <v>0.27800000000000002</v>
      </c>
    </row>
    <row r="52" spans="1:8" x14ac:dyDescent="0.2">
      <c r="A52">
        <v>9</v>
      </c>
      <c r="B52">
        <v>4</v>
      </c>
      <c r="C52">
        <v>240</v>
      </c>
      <c r="D52">
        <v>33.1</v>
      </c>
      <c r="E52" s="1">
        <v>0.15</v>
      </c>
      <c r="F52" s="1">
        <v>0.05</v>
      </c>
      <c r="G52">
        <v>0.1</v>
      </c>
      <c r="H52">
        <v>0.29099999999999998</v>
      </c>
    </row>
    <row r="53" spans="1:8" x14ac:dyDescent="0.2">
      <c r="A53">
        <v>9</v>
      </c>
      <c r="B53">
        <v>5</v>
      </c>
      <c r="C53">
        <v>240</v>
      </c>
      <c r="D53">
        <v>25.1</v>
      </c>
      <c r="E53" s="1">
        <v>0.25</v>
      </c>
      <c r="F53" s="1">
        <v>0.1</v>
      </c>
      <c r="G53">
        <v>0.1</v>
      </c>
      <c r="H53">
        <v>0.30199999999999999</v>
      </c>
    </row>
    <row r="54" spans="1:8" x14ac:dyDescent="0.2">
      <c r="A54">
        <v>9</v>
      </c>
      <c r="B54">
        <v>6</v>
      </c>
      <c r="C54">
        <v>240</v>
      </c>
      <c r="D54">
        <v>19.600000000000001</v>
      </c>
      <c r="E54" s="1">
        <v>0.35</v>
      </c>
      <c r="F54" s="1">
        <v>0.1</v>
      </c>
      <c r="G54">
        <v>0.1</v>
      </c>
      <c r="H54">
        <v>0.30099999999999999</v>
      </c>
    </row>
    <row r="55" spans="1:8" x14ac:dyDescent="0.2">
      <c r="A55">
        <v>10</v>
      </c>
      <c r="B55">
        <v>1</v>
      </c>
      <c r="C55">
        <v>240</v>
      </c>
      <c r="D55">
        <v>172.7</v>
      </c>
      <c r="E55" s="1">
        <v>2.5000000000000001E-2</v>
      </c>
      <c r="F55" s="1">
        <v>2.5000000000000001E-2</v>
      </c>
      <c r="G55">
        <v>0.1</v>
      </c>
      <c r="H55">
        <v>0.35599999999999998</v>
      </c>
    </row>
    <row r="56" spans="1:8" x14ac:dyDescent="0.2">
      <c r="A56">
        <v>10</v>
      </c>
      <c r="B56">
        <v>2</v>
      </c>
      <c r="C56">
        <v>240</v>
      </c>
      <c r="D56">
        <v>122.5</v>
      </c>
      <c r="E56" s="1">
        <v>0.05</v>
      </c>
      <c r="F56" s="1">
        <v>2.5000000000000001E-2</v>
      </c>
      <c r="G56">
        <v>0.1</v>
      </c>
      <c r="H56">
        <v>0.28699999999999998</v>
      </c>
    </row>
    <row r="57" spans="1:8" x14ac:dyDescent="0.2">
      <c r="A57">
        <v>10</v>
      </c>
      <c r="B57">
        <v>3</v>
      </c>
      <c r="C57">
        <v>240</v>
      </c>
      <c r="D57">
        <v>136.19999999999999</v>
      </c>
      <c r="E57" s="1">
        <v>0.1</v>
      </c>
      <c r="F57" s="1">
        <v>0.05</v>
      </c>
      <c r="G57">
        <v>0.1</v>
      </c>
      <c r="H57">
        <v>0.28699999999999998</v>
      </c>
    </row>
    <row r="58" spans="1:8" x14ac:dyDescent="0.2">
      <c r="A58">
        <v>10</v>
      </c>
      <c r="B58">
        <v>4</v>
      </c>
      <c r="C58">
        <v>240</v>
      </c>
      <c r="D58">
        <v>76</v>
      </c>
      <c r="E58" s="1">
        <v>0.15</v>
      </c>
      <c r="F58" s="1">
        <v>0.05</v>
      </c>
      <c r="G58">
        <v>0.1</v>
      </c>
      <c r="H58">
        <v>0.29599999999999999</v>
      </c>
    </row>
    <row r="59" spans="1:8" x14ac:dyDescent="0.2">
      <c r="A59">
        <v>10</v>
      </c>
      <c r="B59">
        <v>5</v>
      </c>
      <c r="C59">
        <v>240</v>
      </c>
      <c r="D59">
        <v>45.8</v>
      </c>
      <c r="E59" s="1">
        <v>0.25</v>
      </c>
      <c r="F59" s="1">
        <v>0.1</v>
      </c>
      <c r="G59">
        <v>0.1</v>
      </c>
      <c r="H59">
        <v>0.28999999999999998</v>
      </c>
    </row>
    <row r="60" spans="1:8" x14ac:dyDescent="0.2">
      <c r="A60">
        <v>10</v>
      </c>
      <c r="B60">
        <v>6</v>
      </c>
      <c r="C60">
        <v>240</v>
      </c>
      <c r="D60">
        <v>41.3</v>
      </c>
      <c r="E60" s="1">
        <v>0.35</v>
      </c>
      <c r="F60" s="1">
        <v>0.1</v>
      </c>
      <c r="G60">
        <v>0.1</v>
      </c>
      <c r="H60">
        <v>0.32300000000000001</v>
      </c>
    </row>
    <row r="61" spans="1:8" x14ac:dyDescent="0.2">
      <c r="A61">
        <v>11</v>
      </c>
      <c r="B61">
        <v>1</v>
      </c>
      <c r="C61">
        <v>300</v>
      </c>
      <c r="D61">
        <v>160</v>
      </c>
      <c r="E61" s="1">
        <v>2.5000000000000001E-2</v>
      </c>
      <c r="F61" s="1">
        <v>2.5000000000000001E-2</v>
      </c>
      <c r="G61">
        <v>0.1</v>
      </c>
      <c r="H61">
        <v>0.28899999999999998</v>
      </c>
    </row>
    <row r="62" spans="1:8" x14ac:dyDescent="0.2">
      <c r="A62">
        <v>11</v>
      </c>
      <c r="B62">
        <v>2</v>
      </c>
      <c r="C62">
        <v>300</v>
      </c>
      <c r="D62">
        <v>136.4</v>
      </c>
      <c r="E62" s="1">
        <v>0.05</v>
      </c>
      <c r="F62" s="1">
        <v>2.5000000000000001E-2</v>
      </c>
      <c r="G62">
        <v>0.1</v>
      </c>
      <c r="H62">
        <v>0.248</v>
      </c>
    </row>
    <row r="63" spans="1:8" x14ac:dyDescent="0.2">
      <c r="A63">
        <v>11</v>
      </c>
      <c r="B63">
        <v>3</v>
      </c>
      <c r="C63">
        <v>300</v>
      </c>
      <c r="D63">
        <v>153.1</v>
      </c>
      <c r="E63" s="1">
        <v>0.1</v>
      </c>
      <c r="F63" s="1">
        <v>0.05</v>
      </c>
      <c r="G63">
        <v>0.1</v>
      </c>
      <c r="H63">
        <v>0.249</v>
      </c>
    </row>
    <row r="64" spans="1:8" x14ac:dyDescent="0.2">
      <c r="A64">
        <v>11</v>
      </c>
      <c r="B64">
        <v>4</v>
      </c>
      <c r="C64">
        <v>300</v>
      </c>
      <c r="D64">
        <v>77.900000000000006</v>
      </c>
      <c r="E64" s="1">
        <v>0.15</v>
      </c>
      <c r="F64" s="1">
        <v>0.05</v>
      </c>
      <c r="G64">
        <v>0.1</v>
      </c>
      <c r="H64">
        <v>0.25700000000000001</v>
      </c>
    </row>
    <row r="65" spans="1:8" x14ac:dyDescent="0.2">
      <c r="A65">
        <v>11</v>
      </c>
      <c r="B65">
        <v>5</v>
      </c>
      <c r="C65">
        <v>300</v>
      </c>
      <c r="D65">
        <v>35.5</v>
      </c>
      <c r="E65" s="1">
        <v>0.25</v>
      </c>
      <c r="F65" s="1">
        <v>0.1</v>
      </c>
      <c r="G65">
        <v>0.1</v>
      </c>
      <c r="H65">
        <v>0.27300000000000002</v>
      </c>
    </row>
    <row r="66" spans="1:8" x14ac:dyDescent="0.2">
      <c r="A66">
        <v>11</v>
      </c>
      <c r="B66">
        <v>6</v>
      </c>
      <c r="C66">
        <v>300</v>
      </c>
      <c r="D66">
        <v>27.8</v>
      </c>
      <c r="E66" s="1">
        <v>0.35</v>
      </c>
      <c r="F66" s="1">
        <v>0.1</v>
      </c>
      <c r="G66">
        <v>0.1</v>
      </c>
      <c r="H66">
        <v>0.29199999999999998</v>
      </c>
    </row>
    <row r="67" spans="1:8" x14ac:dyDescent="0.2">
      <c r="A67">
        <v>12</v>
      </c>
      <c r="B67">
        <v>1</v>
      </c>
      <c r="C67">
        <v>240</v>
      </c>
      <c r="D67">
        <v>114.9</v>
      </c>
      <c r="E67" s="1">
        <v>2.5000000000000001E-2</v>
      </c>
      <c r="F67" s="1">
        <v>2.5000000000000001E-2</v>
      </c>
      <c r="G67">
        <v>0.1</v>
      </c>
      <c r="H67">
        <v>0.42899999999999999</v>
      </c>
    </row>
    <row r="68" spans="1:8" x14ac:dyDescent="0.2">
      <c r="A68">
        <v>12</v>
      </c>
      <c r="B68">
        <v>2</v>
      </c>
      <c r="C68">
        <v>240</v>
      </c>
      <c r="D68">
        <v>77.8</v>
      </c>
      <c r="E68" s="1">
        <v>0.05</v>
      </c>
      <c r="F68" s="1">
        <v>2.5000000000000001E-2</v>
      </c>
      <c r="G68">
        <v>0.1</v>
      </c>
      <c r="H68">
        <v>0.36099999999999999</v>
      </c>
    </row>
    <row r="69" spans="1:8" x14ac:dyDescent="0.2">
      <c r="A69">
        <v>12</v>
      </c>
      <c r="B69">
        <v>3</v>
      </c>
      <c r="C69">
        <v>240</v>
      </c>
      <c r="D69">
        <v>105.6</v>
      </c>
      <c r="E69" s="1">
        <v>0.1</v>
      </c>
      <c r="F69" s="1">
        <v>0.05</v>
      </c>
      <c r="G69">
        <v>0.1</v>
      </c>
      <c r="H69">
        <v>0.37</v>
      </c>
    </row>
    <row r="70" spans="1:8" x14ac:dyDescent="0.2">
      <c r="A70">
        <v>12</v>
      </c>
      <c r="B70">
        <v>4</v>
      </c>
      <c r="C70">
        <v>240</v>
      </c>
      <c r="D70">
        <v>68.8</v>
      </c>
      <c r="E70" s="1">
        <v>0.15</v>
      </c>
      <c r="F70" s="1">
        <v>0.05</v>
      </c>
      <c r="G70">
        <v>0.1</v>
      </c>
      <c r="H70">
        <v>0.376</v>
      </c>
    </row>
    <row r="71" spans="1:8" x14ac:dyDescent="0.2">
      <c r="A71">
        <v>12</v>
      </c>
      <c r="B71">
        <v>5</v>
      </c>
      <c r="C71">
        <v>240</v>
      </c>
      <c r="D71">
        <v>44.3</v>
      </c>
      <c r="E71" s="1">
        <v>0.25</v>
      </c>
      <c r="F71" s="1">
        <v>0.1</v>
      </c>
      <c r="G71">
        <v>0.1</v>
      </c>
      <c r="H71">
        <v>0.373</v>
      </c>
    </row>
    <row r="72" spans="1:8" x14ac:dyDescent="0.2">
      <c r="A72">
        <v>12</v>
      </c>
      <c r="B72">
        <v>6</v>
      </c>
      <c r="C72">
        <v>240</v>
      </c>
      <c r="D72">
        <v>47.1</v>
      </c>
      <c r="E72" s="1">
        <v>0.35</v>
      </c>
      <c r="F72" s="1">
        <v>0.1</v>
      </c>
      <c r="G72">
        <v>0.1</v>
      </c>
      <c r="H72">
        <v>0.39500000000000002</v>
      </c>
    </row>
    <row r="73" spans="1:8" x14ac:dyDescent="0.2">
      <c r="A73">
        <v>13</v>
      </c>
      <c r="B73">
        <v>1</v>
      </c>
      <c r="C73">
        <v>240</v>
      </c>
      <c r="D73">
        <v>144.19999999999999</v>
      </c>
      <c r="E73" s="1">
        <v>2.5000000000000001E-2</v>
      </c>
      <c r="F73" s="1">
        <v>2.5000000000000001E-2</v>
      </c>
      <c r="G73">
        <v>0.1</v>
      </c>
      <c r="H73">
        <v>0.44500000000000001</v>
      </c>
    </row>
    <row r="74" spans="1:8" x14ac:dyDescent="0.2">
      <c r="A74">
        <v>13</v>
      </c>
      <c r="B74">
        <v>2</v>
      </c>
      <c r="C74">
        <v>240</v>
      </c>
      <c r="D74">
        <v>105.7</v>
      </c>
      <c r="E74" s="1">
        <v>0.05</v>
      </c>
      <c r="F74" s="1">
        <v>2.5000000000000001E-2</v>
      </c>
      <c r="G74">
        <v>0.1</v>
      </c>
      <c r="H74">
        <v>0.35799999999999998</v>
      </c>
    </row>
    <row r="75" spans="1:8" x14ac:dyDescent="0.2">
      <c r="A75">
        <v>13</v>
      </c>
      <c r="B75">
        <v>3</v>
      </c>
      <c r="C75">
        <v>240</v>
      </c>
      <c r="D75">
        <v>143.19999999999999</v>
      </c>
      <c r="E75" s="1">
        <v>0.1</v>
      </c>
      <c r="F75" s="1">
        <v>0.05</v>
      </c>
      <c r="G75">
        <v>0.1</v>
      </c>
      <c r="H75">
        <v>0.36</v>
      </c>
    </row>
    <row r="76" spans="1:8" x14ac:dyDescent="0.2">
      <c r="A76">
        <v>13</v>
      </c>
      <c r="B76">
        <v>4</v>
      </c>
      <c r="C76">
        <v>240</v>
      </c>
      <c r="D76">
        <v>89.8</v>
      </c>
      <c r="E76" s="1">
        <v>0.15</v>
      </c>
      <c r="F76" s="1">
        <v>0.05</v>
      </c>
      <c r="G76">
        <v>0.1</v>
      </c>
      <c r="H76">
        <v>0.372</v>
      </c>
    </row>
    <row r="77" spans="1:8" x14ac:dyDescent="0.2">
      <c r="A77">
        <v>13</v>
      </c>
      <c r="B77">
        <v>5</v>
      </c>
      <c r="C77">
        <v>240</v>
      </c>
      <c r="D77">
        <v>65.5</v>
      </c>
      <c r="E77" s="1">
        <v>0.25</v>
      </c>
      <c r="F77" s="1">
        <v>0.1</v>
      </c>
      <c r="G77">
        <v>0.1</v>
      </c>
      <c r="H77">
        <v>0.36799999999999999</v>
      </c>
    </row>
    <row r="78" spans="1:8" x14ac:dyDescent="0.2">
      <c r="A78">
        <v>13</v>
      </c>
      <c r="B78">
        <v>6</v>
      </c>
      <c r="C78">
        <v>240</v>
      </c>
      <c r="D78">
        <v>65.400000000000006</v>
      </c>
      <c r="E78" s="1">
        <v>0.35</v>
      </c>
      <c r="F78" s="1">
        <v>0.1</v>
      </c>
      <c r="G78">
        <v>0.1</v>
      </c>
      <c r="H78">
        <v>0.38600000000000001</v>
      </c>
    </row>
    <row r="79" spans="1:8" x14ac:dyDescent="0.2">
      <c r="A79">
        <v>14</v>
      </c>
      <c r="B79">
        <v>1</v>
      </c>
      <c r="C79">
        <v>240</v>
      </c>
      <c r="D79">
        <v>117.9</v>
      </c>
      <c r="E79" s="1">
        <v>2.5000000000000001E-2</v>
      </c>
      <c r="F79" s="1">
        <v>2.5000000000000001E-2</v>
      </c>
      <c r="G79">
        <v>0.1</v>
      </c>
      <c r="H79">
        <v>0.439</v>
      </c>
    </row>
    <row r="80" spans="1:8" x14ac:dyDescent="0.2">
      <c r="A80">
        <v>14</v>
      </c>
      <c r="B80">
        <v>2</v>
      </c>
      <c r="C80">
        <v>240</v>
      </c>
      <c r="D80">
        <v>88</v>
      </c>
      <c r="E80" s="1">
        <v>0.05</v>
      </c>
      <c r="F80" s="1">
        <v>2.5000000000000001E-2</v>
      </c>
      <c r="G80">
        <v>0.1</v>
      </c>
      <c r="H80">
        <v>0.35799999999999998</v>
      </c>
    </row>
    <row r="81" spans="1:8" x14ac:dyDescent="0.2">
      <c r="A81">
        <v>14</v>
      </c>
      <c r="B81">
        <v>3</v>
      </c>
      <c r="C81">
        <v>240</v>
      </c>
      <c r="D81">
        <v>119.8</v>
      </c>
      <c r="E81" s="1">
        <v>0.1</v>
      </c>
      <c r="F81" s="1">
        <v>0.05</v>
      </c>
      <c r="G81">
        <v>0.1</v>
      </c>
      <c r="H81">
        <v>0.35</v>
      </c>
    </row>
    <row r="82" spans="1:8" x14ac:dyDescent="0.2">
      <c r="A82">
        <v>14</v>
      </c>
      <c r="B82">
        <v>4</v>
      </c>
      <c r="C82">
        <v>240</v>
      </c>
      <c r="D82">
        <v>75.5</v>
      </c>
      <c r="E82" s="1">
        <v>0.15</v>
      </c>
      <c r="F82" s="1">
        <v>0.05</v>
      </c>
      <c r="G82">
        <v>0.1</v>
      </c>
      <c r="H82">
        <v>0.36199999999999999</v>
      </c>
    </row>
    <row r="83" spans="1:8" x14ac:dyDescent="0.2">
      <c r="A83">
        <v>14</v>
      </c>
      <c r="B83">
        <v>5</v>
      </c>
      <c r="C83">
        <v>240</v>
      </c>
      <c r="D83">
        <v>54.4</v>
      </c>
      <c r="E83" s="1">
        <v>0.25</v>
      </c>
      <c r="F83" s="1">
        <v>0.1</v>
      </c>
      <c r="G83">
        <v>0.1</v>
      </c>
      <c r="H83">
        <v>0.36099999999999999</v>
      </c>
    </row>
    <row r="84" spans="1:8" x14ac:dyDescent="0.2">
      <c r="A84">
        <v>14</v>
      </c>
      <c r="B84">
        <v>6</v>
      </c>
      <c r="C84">
        <v>240</v>
      </c>
      <c r="D84">
        <v>54.6</v>
      </c>
      <c r="E84" s="1">
        <v>0.35</v>
      </c>
      <c r="F84" s="1">
        <v>0.1</v>
      </c>
      <c r="G84">
        <v>0.1</v>
      </c>
      <c r="H84">
        <v>0.39600000000000002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topLeftCell="A223" workbookViewId="0">
      <selection activeCell="E234" sqref="E234:J234"/>
    </sheetView>
  </sheetViews>
  <sheetFormatPr baseColWidth="10" defaultRowHeight="16" x14ac:dyDescent="0.2"/>
  <cols>
    <col min="2" max="2" width="14.33203125" bestFit="1" customWidth="1"/>
    <col min="4" max="4" width="12.5" bestFit="1" customWidth="1"/>
    <col min="5" max="8" width="13.6640625" bestFit="1" customWidth="1"/>
    <col min="9" max="9" width="14.6640625" bestFit="1" customWidth="1"/>
    <col min="10" max="10" width="14.33203125" bestFit="1" customWidth="1"/>
  </cols>
  <sheetData>
    <row r="1" spans="1:10" x14ac:dyDescent="0.2">
      <c r="A1" s="11" t="s">
        <v>93</v>
      </c>
      <c r="B1" s="11" t="s">
        <v>0</v>
      </c>
      <c r="C1" s="11" t="s">
        <v>90</v>
      </c>
      <c r="D1" s="11"/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</row>
    <row r="2" spans="1:10" x14ac:dyDescent="0.2">
      <c r="A2">
        <v>1</v>
      </c>
      <c r="B2" t="s">
        <v>7</v>
      </c>
      <c r="D2" t="s">
        <v>9</v>
      </c>
      <c r="E2">
        <v>105.1</v>
      </c>
      <c r="F2">
        <v>73.900000000000006</v>
      </c>
      <c r="G2">
        <v>64.099999999999994</v>
      </c>
      <c r="H2">
        <v>36.4</v>
      </c>
      <c r="I2">
        <v>31.6</v>
      </c>
      <c r="J2">
        <v>38.700000000000003</v>
      </c>
    </row>
    <row r="3" spans="1:10" x14ac:dyDescent="0.2">
      <c r="B3" t="s">
        <v>8</v>
      </c>
      <c r="D3" t="s">
        <v>58</v>
      </c>
      <c r="E3">
        <v>0.33400000000000002</v>
      </c>
      <c r="F3">
        <v>0.27100000000000002</v>
      </c>
      <c r="G3">
        <v>0.26400000000000001</v>
      </c>
      <c r="H3">
        <v>0.26100000000000001</v>
      </c>
      <c r="I3">
        <v>0.27</v>
      </c>
      <c r="J3">
        <v>0.28499999999999998</v>
      </c>
    </row>
    <row r="4" spans="1:10" x14ac:dyDescent="0.2">
      <c r="B4" t="s">
        <v>10</v>
      </c>
      <c r="D4" t="s">
        <v>53</v>
      </c>
      <c r="E4">
        <v>1.554</v>
      </c>
      <c r="F4">
        <v>1.526</v>
      </c>
      <c r="G4">
        <v>1.47</v>
      </c>
      <c r="H4">
        <v>1.4570000000000001</v>
      </c>
      <c r="I4">
        <v>1.42</v>
      </c>
      <c r="J4">
        <v>1.4350000000000001</v>
      </c>
    </row>
    <row r="5" spans="1:10" x14ac:dyDescent="0.2">
      <c r="B5" t="s">
        <v>11</v>
      </c>
      <c r="D5" t="s">
        <v>57</v>
      </c>
      <c r="E5">
        <v>-0.46</v>
      </c>
      <c r="F5">
        <v>1.2E-2</v>
      </c>
      <c r="G5">
        <v>0.112</v>
      </c>
      <c r="H5">
        <v>-3.5000000000000003E-2</v>
      </c>
      <c r="I5">
        <v>-5.0000000000000001E-3</v>
      </c>
      <c r="J5">
        <v>-6.9000000000000006E-2</v>
      </c>
    </row>
    <row r="6" spans="1:10" x14ac:dyDescent="0.2">
      <c r="B6" t="s">
        <v>61</v>
      </c>
      <c r="D6" t="s">
        <v>60</v>
      </c>
      <c r="E6">
        <v>2.37</v>
      </c>
      <c r="F6">
        <v>2.1520000000000001</v>
      </c>
      <c r="G6">
        <v>2.359</v>
      </c>
      <c r="H6">
        <v>2.3119999999999998</v>
      </c>
      <c r="I6">
        <v>2.4489999999999998</v>
      </c>
      <c r="J6">
        <v>2.5739999999999998</v>
      </c>
    </row>
    <row r="7" spans="1:10" x14ac:dyDescent="0.2">
      <c r="B7" t="s">
        <v>87</v>
      </c>
      <c r="C7" s="5">
        <f>-1/SLOPE(LN(E12:J12),E9:J9)</f>
        <v>0.1132887618686778</v>
      </c>
      <c r="D7" t="s">
        <v>54</v>
      </c>
      <c r="E7">
        <v>2.5000000000000001E-2</v>
      </c>
      <c r="F7">
        <v>2.5000000000000001E-2</v>
      </c>
      <c r="G7">
        <v>0.05</v>
      </c>
      <c r="H7">
        <v>0.05</v>
      </c>
      <c r="I7">
        <v>0.1</v>
      </c>
      <c r="J7">
        <v>0.1</v>
      </c>
    </row>
    <row r="8" spans="1:10" x14ac:dyDescent="0.2">
      <c r="B8" t="s">
        <v>88</v>
      </c>
      <c r="C8" s="6">
        <f>EXP(INTERCEPT(LN(E12:J12),E9:J9))</f>
        <v>266.25998726012534</v>
      </c>
      <c r="D8" t="s">
        <v>55</v>
      </c>
      <c r="E8">
        <v>2.5000000000000001E-2</v>
      </c>
      <c r="F8">
        <v>0.05</v>
      </c>
      <c r="G8">
        <v>0.1</v>
      </c>
      <c r="H8">
        <v>0.15</v>
      </c>
      <c r="I8">
        <v>0.25</v>
      </c>
      <c r="J8">
        <v>0.35</v>
      </c>
    </row>
    <row r="9" spans="1:10" x14ac:dyDescent="0.2">
      <c r="B9" t="s">
        <v>89</v>
      </c>
      <c r="C9" s="7">
        <f>C7*C8</f>
        <v>30.164264291869525</v>
      </c>
      <c r="D9" t="s">
        <v>56</v>
      </c>
      <c r="E9">
        <v>1.2500000000000001E-2</v>
      </c>
      <c r="F9">
        <v>3.7500000000000006E-2</v>
      </c>
      <c r="G9">
        <v>7.5000000000000011E-2</v>
      </c>
      <c r="H9">
        <v>0.125</v>
      </c>
      <c r="I9">
        <v>0.2</v>
      </c>
      <c r="J9">
        <v>0.3</v>
      </c>
    </row>
    <row r="10" spans="1:10" x14ac:dyDescent="0.2">
      <c r="D10" t="s">
        <v>59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D11" t="s">
        <v>86</v>
      </c>
      <c r="E11">
        <v>120</v>
      </c>
      <c r="F11">
        <v>120</v>
      </c>
      <c r="G11">
        <v>120</v>
      </c>
      <c r="H11">
        <v>120</v>
      </c>
      <c r="I11">
        <v>120</v>
      </c>
      <c r="J11">
        <v>120</v>
      </c>
    </row>
    <row r="12" spans="1:10" x14ac:dyDescent="0.2">
      <c r="D12" t="s">
        <v>85</v>
      </c>
      <c r="E12" s="2">
        <f>E2/((E7*E10)*E11)</f>
        <v>350.33333333333326</v>
      </c>
      <c r="F12" s="2">
        <f t="shared" ref="F12:J12" si="0">F2/((F7*F10)*F11)</f>
        <v>246.33333333333331</v>
      </c>
      <c r="G12" s="2">
        <f t="shared" si="0"/>
        <v>106.83333333333331</v>
      </c>
      <c r="H12" s="2">
        <f t="shared" si="0"/>
        <v>60.666666666666657</v>
      </c>
      <c r="I12" s="2">
        <f t="shared" si="0"/>
        <v>26.333333333333332</v>
      </c>
      <c r="J12" s="2">
        <f t="shared" si="0"/>
        <v>32.25</v>
      </c>
    </row>
    <row r="13" spans="1:10" x14ac:dyDescent="0.2">
      <c r="A13">
        <v>2</v>
      </c>
      <c r="B13" t="s">
        <v>13</v>
      </c>
      <c r="D13" t="s">
        <v>9</v>
      </c>
      <c r="E13">
        <v>206.5</v>
      </c>
      <c r="F13">
        <v>121</v>
      </c>
      <c r="G13">
        <v>92.5</v>
      </c>
      <c r="H13">
        <v>45.6</v>
      </c>
      <c r="I13">
        <v>40.200000000000003</v>
      </c>
      <c r="J13">
        <v>32.1</v>
      </c>
    </row>
    <row r="14" spans="1:10" x14ac:dyDescent="0.2">
      <c r="B14" t="s">
        <v>8</v>
      </c>
      <c r="D14" t="s">
        <v>58</v>
      </c>
      <c r="E14">
        <v>0.26600000000000001</v>
      </c>
      <c r="F14">
        <v>0.22500000000000001</v>
      </c>
      <c r="G14">
        <v>0.22800000000000001</v>
      </c>
      <c r="H14">
        <v>0.24</v>
      </c>
      <c r="I14">
        <v>0.24399999999999999</v>
      </c>
      <c r="J14">
        <v>0.251</v>
      </c>
    </row>
    <row r="15" spans="1:10" x14ac:dyDescent="0.2">
      <c r="B15" t="s">
        <v>14</v>
      </c>
      <c r="D15" t="s">
        <v>53</v>
      </c>
      <c r="E15">
        <v>1.571</v>
      </c>
      <c r="F15">
        <v>1.4259999999999999</v>
      </c>
      <c r="G15">
        <v>1.4</v>
      </c>
      <c r="H15">
        <v>1.425</v>
      </c>
      <c r="I15">
        <v>1.4019999999999999</v>
      </c>
      <c r="J15">
        <v>1.4179999999999999</v>
      </c>
    </row>
    <row r="16" spans="1:10" x14ac:dyDescent="0.2">
      <c r="B16" t="s">
        <v>15</v>
      </c>
      <c r="D16" t="s">
        <v>57</v>
      </c>
      <c r="E16">
        <v>0.29499999999999998</v>
      </c>
      <c r="F16">
        <v>0.41799999999999998</v>
      </c>
      <c r="G16">
        <v>0.32600000000000001</v>
      </c>
      <c r="H16">
        <v>9.4E-2</v>
      </c>
      <c r="I16">
        <v>0.01</v>
      </c>
      <c r="J16">
        <v>2.1000000000000001E-2</v>
      </c>
    </row>
    <row r="17" spans="1:16" x14ac:dyDescent="0.2">
      <c r="B17" t="s">
        <v>62</v>
      </c>
      <c r="C17" t="s">
        <v>12</v>
      </c>
      <c r="D17" t="s">
        <v>60</v>
      </c>
      <c r="E17">
        <v>2.2480000000000002</v>
      </c>
      <c r="F17">
        <v>2.9430000000000001</v>
      </c>
      <c r="G17">
        <v>3.2229999999999999</v>
      </c>
      <c r="H17">
        <v>2.5649999999999999</v>
      </c>
      <c r="I17">
        <v>2.931</v>
      </c>
      <c r="J17">
        <v>2.8359999999999999</v>
      </c>
    </row>
    <row r="18" spans="1:16" x14ac:dyDescent="0.2">
      <c r="B18" t="s">
        <v>87</v>
      </c>
      <c r="C18" s="5">
        <f>-1/SLOPE(LN(E23:J23),E20:J20)</f>
        <v>8.7697832972402037E-2</v>
      </c>
      <c r="D18" t="s">
        <v>54</v>
      </c>
      <c r="E18">
        <v>2.5000000000000001E-2</v>
      </c>
      <c r="F18">
        <v>2.5000000000000001E-2</v>
      </c>
      <c r="G18">
        <v>0.05</v>
      </c>
      <c r="H18">
        <v>0.05</v>
      </c>
      <c r="I18">
        <v>0.1</v>
      </c>
      <c r="J18">
        <v>0.1</v>
      </c>
    </row>
    <row r="19" spans="1:16" x14ac:dyDescent="0.2">
      <c r="B19" t="s">
        <v>88</v>
      </c>
      <c r="C19" s="6">
        <f>EXP(INTERCEPT(LN(E23:J23),E20:J20))</f>
        <v>331.41267856094436</v>
      </c>
      <c r="D19" t="s">
        <v>55</v>
      </c>
      <c r="E19">
        <v>2.5000000000000001E-2</v>
      </c>
      <c r="F19">
        <v>0.05</v>
      </c>
      <c r="G19">
        <v>0.1</v>
      </c>
      <c r="H19">
        <v>0.15</v>
      </c>
      <c r="I19">
        <v>0.25</v>
      </c>
      <c r="J19">
        <v>0.35</v>
      </c>
    </row>
    <row r="20" spans="1:16" x14ac:dyDescent="0.2">
      <c r="B20" t="s">
        <v>89</v>
      </c>
      <c r="C20" s="7">
        <f>C18*C19</f>
        <v>29.064173729374065</v>
      </c>
      <c r="D20" t="s">
        <v>56</v>
      </c>
      <c r="E20">
        <v>1.2500000000000001E-2</v>
      </c>
      <c r="F20">
        <v>3.7500000000000006E-2</v>
      </c>
      <c r="G20">
        <v>7.5000000000000011E-2</v>
      </c>
      <c r="H20">
        <v>0.125</v>
      </c>
      <c r="I20">
        <v>0.2</v>
      </c>
      <c r="J20">
        <v>0.3</v>
      </c>
    </row>
    <row r="21" spans="1:16" x14ac:dyDescent="0.2">
      <c r="D21" t="s">
        <v>59</v>
      </c>
      <c r="E21">
        <v>0.1</v>
      </c>
      <c r="F21">
        <v>0.1</v>
      </c>
      <c r="G21">
        <v>0.1</v>
      </c>
      <c r="H21">
        <v>0.1</v>
      </c>
      <c r="I21">
        <v>0.1</v>
      </c>
      <c r="J21">
        <v>0.1</v>
      </c>
    </row>
    <row r="22" spans="1:16" x14ac:dyDescent="0.2">
      <c r="D22" t="s">
        <v>86</v>
      </c>
      <c r="E22">
        <v>180</v>
      </c>
      <c r="F22">
        <v>180</v>
      </c>
      <c r="G22">
        <v>180</v>
      </c>
      <c r="H22">
        <v>180</v>
      </c>
      <c r="I22">
        <v>180</v>
      </c>
      <c r="J22">
        <v>180</v>
      </c>
    </row>
    <row r="23" spans="1:16" x14ac:dyDescent="0.2">
      <c r="D23" t="s">
        <v>85</v>
      </c>
      <c r="E23" s="2">
        <f>E13/((E18*E21)*E22)</f>
        <v>458.8888888888888</v>
      </c>
      <c r="F23" s="2">
        <f t="shared" ref="F23" si="1">F13/((F18*F21)*F22)</f>
        <v>268.88888888888886</v>
      </c>
      <c r="G23" s="2">
        <f t="shared" ref="G23" si="2">G13/((G18*G21)*G22)</f>
        <v>102.77777777777776</v>
      </c>
      <c r="H23" s="2">
        <f t="shared" ref="H23" si="3">H13/((H18*H21)*H22)</f>
        <v>50.666666666666657</v>
      </c>
      <c r="I23" s="2">
        <f t="shared" ref="I23" si="4">I13/((I18*I21)*I22)</f>
        <v>22.333333333333332</v>
      </c>
      <c r="J23" s="2">
        <f t="shared" ref="J23" si="5">J13/((J18*J21)*J22)</f>
        <v>17.833333333333332</v>
      </c>
    </row>
    <row r="24" spans="1:16" x14ac:dyDescent="0.2">
      <c r="A24">
        <v>3</v>
      </c>
      <c r="B24" t="s">
        <v>16</v>
      </c>
      <c r="D24" t="s">
        <v>9</v>
      </c>
      <c r="E24">
        <v>139</v>
      </c>
      <c r="G24">
        <v>112.7</v>
      </c>
      <c r="H24">
        <v>54.7</v>
      </c>
      <c r="I24">
        <v>40.9</v>
      </c>
      <c r="J24">
        <v>22.2</v>
      </c>
    </row>
    <row r="25" spans="1:16" x14ac:dyDescent="0.2">
      <c r="B25" t="s">
        <v>8</v>
      </c>
      <c r="D25" t="s">
        <v>58</v>
      </c>
      <c r="E25">
        <v>0.27300000000000002</v>
      </c>
      <c r="F25">
        <v>0.24399999999999999</v>
      </c>
      <c r="G25">
        <v>0.24099999999999999</v>
      </c>
      <c r="H25">
        <v>0.251</v>
      </c>
      <c r="I25">
        <v>0.248</v>
      </c>
      <c r="J25">
        <v>0.252</v>
      </c>
    </row>
    <row r="26" spans="1:16" x14ac:dyDescent="0.2">
      <c r="B26" t="s">
        <v>17</v>
      </c>
      <c r="D26" t="s">
        <v>53</v>
      </c>
      <c r="E26">
        <v>1.554</v>
      </c>
      <c r="F26">
        <v>1.4870000000000001</v>
      </c>
      <c r="G26">
        <v>1.4319999999999999</v>
      </c>
      <c r="H26">
        <v>1.4219999999999999</v>
      </c>
      <c r="I26">
        <v>1.417</v>
      </c>
      <c r="J26">
        <v>1.4</v>
      </c>
    </row>
    <row r="27" spans="1:16" x14ac:dyDescent="0.2">
      <c r="B27" t="s">
        <v>18</v>
      </c>
      <c r="D27" t="s">
        <v>57</v>
      </c>
      <c r="E27">
        <v>9.6000000000000002E-2</v>
      </c>
      <c r="F27">
        <v>0.19800000000000001</v>
      </c>
      <c r="G27">
        <v>0.251</v>
      </c>
      <c r="H27">
        <v>0.06</v>
      </c>
      <c r="I27">
        <v>1.0999999999999999E-2</v>
      </c>
      <c r="J27">
        <v>-0.20799999999999999</v>
      </c>
    </row>
    <row r="28" spans="1:16" x14ac:dyDescent="0.2">
      <c r="B28" t="s">
        <v>63</v>
      </c>
      <c r="C28" t="s">
        <v>12</v>
      </c>
      <c r="D28" t="s">
        <v>60</v>
      </c>
      <c r="E28">
        <v>2.222</v>
      </c>
      <c r="F28">
        <v>2.41</v>
      </c>
      <c r="G28">
        <v>2.734</v>
      </c>
      <c r="H28">
        <v>2.5939999999999999</v>
      </c>
      <c r="I28">
        <v>2.7240000000000002</v>
      </c>
      <c r="J28">
        <v>2.8090000000000002</v>
      </c>
    </row>
    <row r="29" spans="1:16" x14ac:dyDescent="0.2">
      <c r="B29" t="s">
        <v>87</v>
      </c>
      <c r="C29" s="5">
        <f>-1/SLOPE(LN(L34:P34),L31:P31)</f>
        <v>8.7821283331910596E-2</v>
      </c>
      <c r="D29" t="s">
        <v>54</v>
      </c>
      <c r="E29">
        <v>2.5000000000000001E-2</v>
      </c>
      <c r="F29">
        <v>2.5000000000000001E-2</v>
      </c>
      <c r="G29">
        <v>0.05</v>
      </c>
      <c r="H29">
        <v>0.05</v>
      </c>
      <c r="I29">
        <v>0.1</v>
      </c>
      <c r="J29">
        <v>0.1</v>
      </c>
    </row>
    <row r="30" spans="1:16" x14ac:dyDescent="0.2">
      <c r="B30" t="s">
        <v>88</v>
      </c>
      <c r="C30" s="6">
        <f>EXP(INTERCEPT(LN(L34:P34),L31:P31))</f>
        <v>220.54910998134707</v>
      </c>
      <c r="D30" t="s">
        <v>55</v>
      </c>
      <c r="E30">
        <v>2.5000000000000001E-2</v>
      </c>
      <c r="F30">
        <v>0.05</v>
      </c>
      <c r="G30">
        <v>0.1</v>
      </c>
      <c r="H30">
        <v>0.15</v>
      </c>
      <c r="I30">
        <v>0.25</v>
      </c>
      <c r="J30">
        <v>0.35</v>
      </c>
    </row>
    <row r="31" spans="1:16" x14ac:dyDescent="0.2">
      <c r="B31" t="s">
        <v>89</v>
      </c>
      <c r="C31" s="7">
        <f>C29*C30</f>
        <v>19.368905876272592</v>
      </c>
      <c r="D31" t="s">
        <v>56</v>
      </c>
      <c r="E31">
        <v>1.2500000000000001E-2</v>
      </c>
      <c r="F31">
        <v>3.7500000000000006E-2</v>
      </c>
      <c r="G31">
        <v>7.5000000000000011E-2</v>
      </c>
      <c r="H31">
        <v>0.125</v>
      </c>
      <c r="I31">
        <v>0.2</v>
      </c>
      <c r="J31">
        <v>0.3</v>
      </c>
      <c r="L31">
        <v>1.2500000000000001E-2</v>
      </c>
      <c r="M31">
        <v>7.5000000000000011E-2</v>
      </c>
      <c r="N31">
        <v>0.125</v>
      </c>
      <c r="O31">
        <v>0.2</v>
      </c>
      <c r="P31">
        <v>0.3</v>
      </c>
    </row>
    <row r="32" spans="1:16" x14ac:dyDescent="0.2">
      <c r="D32" t="s">
        <v>59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</row>
    <row r="33" spans="1:16" x14ac:dyDescent="0.2">
      <c r="D33" t="s">
        <v>86</v>
      </c>
      <c r="E33">
        <v>240</v>
      </c>
      <c r="F33">
        <v>240</v>
      </c>
      <c r="G33">
        <v>240</v>
      </c>
      <c r="H33">
        <v>240</v>
      </c>
      <c r="I33">
        <v>240</v>
      </c>
      <c r="J33">
        <v>240</v>
      </c>
    </row>
    <row r="34" spans="1:16" x14ac:dyDescent="0.2">
      <c r="D34" t="s">
        <v>85</v>
      </c>
      <c r="E34" s="2">
        <f>E24/((E29*E32)*E33)</f>
        <v>231.66666666666663</v>
      </c>
      <c r="F34" s="2"/>
      <c r="G34" s="2">
        <f t="shared" ref="G34" si="6">G24/((G29*G32)*G33)</f>
        <v>93.916666666666657</v>
      </c>
      <c r="H34" s="2">
        <f t="shared" ref="H34" si="7">H24/((H29*H32)*H33)</f>
        <v>45.583333333333329</v>
      </c>
      <c r="I34" s="2">
        <f t="shared" ref="I34" si="8">I24/((I29*I32)*I33)</f>
        <v>17.041666666666664</v>
      </c>
      <c r="J34" s="2">
        <f t="shared" ref="J34" si="9">J24/((J29*J32)*J33)</f>
        <v>9.2499999999999982</v>
      </c>
      <c r="L34">
        <v>231.66666666666663</v>
      </c>
      <c r="M34">
        <v>93.916666666666657</v>
      </c>
      <c r="N34">
        <v>45.583333333333329</v>
      </c>
      <c r="O34">
        <v>17.041666666666664</v>
      </c>
      <c r="P34">
        <v>9.2499999999999982</v>
      </c>
    </row>
    <row r="35" spans="1:16" x14ac:dyDescent="0.2">
      <c r="A35">
        <v>4</v>
      </c>
      <c r="B35" t="s">
        <v>19</v>
      </c>
      <c r="D35" t="s">
        <v>9</v>
      </c>
      <c r="E35">
        <v>148.80000000000001</v>
      </c>
      <c r="F35">
        <v>76.5</v>
      </c>
      <c r="G35">
        <v>89.1</v>
      </c>
      <c r="H35">
        <v>45.1</v>
      </c>
      <c r="I35">
        <v>17.8</v>
      </c>
      <c r="J35">
        <v>16.7</v>
      </c>
    </row>
    <row r="36" spans="1:16" x14ac:dyDescent="0.2">
      <c r="B36" t="s">
        <v>8</v>
      </c>
      <c r="D36" t="s">
        <v>58</v>
      </c>
      <c r="E36">
        <v>0.34</v>
      </c>
      <c r="F36">
        <v>0.29599999999999999</v>
      </c>
      <c r="G36">
        <v>0.29199999999999998</v>
      </c>
      <c r="H36">
        <v>0.29599999999999999</v>
      </c>
      <c r="I36">
        <v>0.29499999999999998</v>
      </c>
      <c r="J36">
        <v>0.307</v>
      </c>
    </row>
    <row r="37" spans="1:16" x14ac:dyDescent="0.2">
      <c r="B37" t="s">
        <v>20</v>
      </c>
      <c r="D37" t="s">
        <v>53</v>
      </c>
      <c r="E37">
        <v>1.4410000000000001</v>
      </c>
      <c r="F37">
        <v>1.4019999999999999</v>
      </c>
      <c r="G37">
        <v>1.3740000000000001</v>
      </c>
      <c r="H37">
        <v>1.347</v>
      </c>
      <c r="I37">
        <v>1.3819999999999999</v>
      </c>
      <c r="J37">
        <v>1.349</v>
      </c>
    </row>
    <row r="38" spans="1:16" x14ac:dyDescent="0.2">
      <c r="B38" t="s">
        <v>21</v>
      </c>
      <c r="D38" t="s">
        <v>57</v>
      </c>
      <c r="E38">
        <v>-0.47799999999999998</v>
      </c>
      <c r="F38">
        <v>-0.20399999999999999</v>
      </c>
      <c r="G38">
        <v>-0.24399999999999999</v>
      </c>
      <c r="H38">
        <v>-0.32600000000000001</v>
      </c>
      <c r="I38">
        <v>-0.56399999999999995</v>
      </c>
      <c r="J38">
        <v>-0.77800000000000002</v>
      </c>
    </row>
    <row r="39" spans="1:16" x14ac:dyDescent="0.2">
      <c r="B39" s="1" t="s">
        <v>64</v>
      </c>
      <c r="C39" t="s">
        <v>12</v>
      </c>
      <c r="D39" t="s">
        <v>60</v>
      </c>
      <c r="E39">
        <v>2.9289999999999998</v>
      </c>
      <c r="F39">
        <v>2.601</v>
      </c>
      <c r="G39">
        <v>2.7010000000000001</v>
      </c>
      <c r="H39">
        <v>2.8860000000000001</v>
      </c>
      <c r="I39">
        <v>3.2690000000000001</v>
      </c>
      <c r="J39">
        <v>3.327</v>
      </c>
    </row>
    <row r="40" spans="1:16" x14ac:dyDescent="0.2">
      <c r="B40" t="s">
        <v>87</v>
      </c>
      <c r="C40" s="5">
        <f>-1/SLOPE(LN(E45:J45),E42:J42)</f>
        <v>7.6697216500399734E-2</v>
      </c>
      <c r="D40" t="s">
        <v>54</v>
      </c>
      <c r="E40">
        <v>2.5000000000000001E-2</v>
      </c>
      <c r="F40">
        <v>2.5000000000000001E-2</v>
      </c>
      <c r="G40">
        <v>0.05</v>
      </c>
      <c r="H40">
        <v>0.05</v>
      </c>
      <c r="I40">
        <v>0.1</v>
      </c>
      <c r="J40">
        <v>0.1</v>
      </c>
    </row>
    <row r="41" spans="1:16" x14ac:dyDescent="0.2">
      <c r="B41" t="s">
        <v>88</v>
      </c>
      <c r="C41" s="6">
        <f>EXP(INTERCEPT(LN(E45:J45),E42:J42))</f>
        <v>293.28985466874678</v>
      </c>
      <c r="D41" t="s">
        <v>55</v>
      </c>
      <c r="E41">
        <v>2.5000000000000001E-2</v>
      </c>
      <c r="F41">
        <v>0.05</v>
      </c>
      <c r="G41">
        <v>0.1</v>
      </c>
      <c r="H41">
        <v>0.15</v>
      </c>
      <c r="I41">
        <v>0.25</v>
      </c>
      <c r="J41">
        <v>0.35</v>
      </c>
    </row>
    <row r="42" spans="1:16" x14ac:dyDescent="0.2">
      <c r="B42" t="s">
        <v>89</v>
      </c>
      <c r="C42" s="7">
        <f>C40*C41</f>
        <v>22.494515480899647</v>
      </c>
      <c r="D42" t="s">
        <v>56</v>
      </c>
      <c r="E42">
        <v>1.2500000000000001E-2</v>
      </c>
      <c r="F42">
        <v>3.7500000000000006E-2</v>
      </c>
      <c r="G42">
        <v>7.5000000000000011E-2</v>
      </c>
      <c r="H42">
        <v>0.125</v>
      </c>
      <c r="I42">
        <v>0.2</v>
      </c>
      <c r="J42">
        <v>0.3</v>
      </c>
    </row>
    <row r="43" spans="1:16" x14ac:dyDescent="0.2">
      <c r="D43" t="s">
        <v>59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</row>
    <row r="44" spans="1:16" x14ac:dyDescent="0.2">
      <c r="D44" t="s">
        <v>86</v>
      </c>
      <c r="E44">
        <v>170</v>
      </c>
      <c r="F44">
        <v>170</v>
      </c>
      <c r="G44">
        <v>170</v>
      </c>
      <c r="H44">
        <v>170</v>
      </c>
      <c r="I44">
        <v>170</v>
      </c>
      <c r="J44">
        <v>170</v>
      </c>
    </row>
    <row r="45" spans="1:16" x14ac:dyDescent="0.2">
      <c r="D45" t="s">
        <v>85</v>
      </c>
      <c r="E45" s="2">
        <f>E35/((E40*E43)*E44)</f>
        <v>350.11764705882348</v>
      </c>
      <c r="F45" s="2">
        <f t="shared" ref="F45" si="10">F35/((F40*F43)*F44)</f>
        <v>179.99999999999997</v>
      </c>
      <c r="G45" s="2">
        <f t="shared" ref="G45" si="11">G35/((G40*G43)*G44)</f>
        <v>104.82352941176468</v>
      </c>
      <c r="H45" s="2">
        <f t="shared" ref="H45" si="12">H35/((H40*H43)*H44)</f>
        <v>53.058823529411754</v>
      </c>
      <c r="I45" s="2">
        <f t="shared" ref="I45" si="13">I35/((I40*I43)*I44)</f>
        <v>10.470588235294116</v>
      </c>
      <c r="J45" s="2">
        <f t="shared" ref="J45" si="14">J35/((J40*J43)*J44)</f>
        <v>9.823529411764703</v>
      </c>
    </row>
    <row r="46" spans="1:16" x14ac:dyDescent="0.2">
      <c r="A46">
        <v>5</v>
      </c>
      <c r="B46" t="s">
        <v>22</v>
      </c>
      <c r="D46" t="s">
        <v>9</v>
      </c>
      <c r="E46">
        <v>165.8</v>
      </c>
      <c r="F46">
        <v>91.6</v>
      </c>
      <c r="G46">
        <v>104.1</v>
      </c>
      <c r="H46">
        <v>52</v>
      </c>
      <c r="I46">
        <v>30.1</v>
      </c>
      <c r="J46">
        <v>27.3</v>
      </c>
    </row>
    <row r="47" spans="1:16" x14ac:dyDescent="0.2">
      <c r="B47" t="s">
        <v>8</v>
      </c>
      <c r="D47" t="s">
        <v>58</v>
      </c>
      <c r="E47">
        <v>0.32500000000000001</v>
      </c>
      <c r="F47">
        <v>0.28799999999999998</v>
      </c>
      <c r="G47">
        <v>0.27600000000000002</v>
      </c>
      <c r="H47">
        <v>0.29199999999999998</v>
      </c>
      <c r="I47">
        <v>0.29199999999999998</v>
      </c>
      <c r="J47">
        <v>0.28499999999999998</v>
      </c>
    </row>
    <row r="48" spans="1:16" x14ac:dyDescent="0.2">
      <c r="B48" t="s">
        <v>17</v>
      </c>
      <c r="D48" t="s">
        <v>53</v>
      </c>
      <c r="E48">
        <v>1.4319999999999999</v>
      </c>
      <c r="F48">
        <v>1.385</v>
      </c>
      <c r="G48">
        <v>1.38</v>
      </c>
      <c r="H48">
        <v>1.341</v>
      </c>
      <c r="I48">
        <v>1.335</v>
      </c>
      <c r="J48">
        <v>1.4570000000000001</v>
      </c>
    </row>
    <row r="49" spans="1:10" x14ac:dyDescent="0.2">
      <c r="B49" t="s">
        <v>23</v>
      </c>
      <c r="D49" t="s">
        <v>57</v>
      </c>
      <c r="E49">
        <v>-0.35599999999999998</v>
      </c>
      <c r="F49">
        <v>-0.13500000000000001</v>
      </c>
      <c r="G49">
        <v>-0.20100000000000001</v>
      </c>
      <c r="H49">
        <v>-0.35899999999999999</v>
      </c>
      <c r="I49">
        <v>-0.33500000000000002</v>
      </c>
      <c r="J49">
        <v>-0.79600000000000004</v>
      </c>
    </row>
    <row r="50" spans="1:10" x14ac:dyDescent="0.2">
      <c r="B50" s="1" t="s">
        <v>65</v>
      </c>
      <c r="C50" t="s">
        <v>12</v>
      </c>
      <c r="D50" t="s">
        <v>60</v>
      </c>
      <c r="E50">
        <v>2.5670000000000002</v>
      </c>
      <c r="F50">
        <v>2.6619999999999999</v>
      </c>
      <c r="G50">
        <v>2.8079999999999998</v>
      </c>
      <c r="H50">
        <v>2.8530000000000002</v>
      </c>
      <c r="I50">
        <v>2.883</v>
      </c>
      <c r="J50">
        <v>3.403</v>
      </c>
    </row>
    <row r="51" spans="1:10" x14ac:dyDescent="0.2">
      <c r="B51" t="s">
        <v>87</v>
      </c>
      <c r="C51" s="5">
        <f>-1/SLOPE(LN(E56:J56),E53:J53)</f>
        <v>8.6808425203779016E-2</v>
      </c>
      <c r="D51" t="s">
        <v>54</v>
      </c>
      <c r="E51">
        <v>2.5000000000000001E-2</v>
      </c>
      <c r="F51">
        <v>2.5000000000000001E-2</v>
      </c>
      <c r="G51">
        <v>0.05</v>
      </c>
      <c r="H51">
        <v>0.05</v>
      </c>
      <c r="I51">
        <v>0.1</v>
      </c>
      <c r="J51">
        <v>0.1</v>
      </c>
    </row>
    <row r="52" spans="1:10" x14ac:dyDescent="0.2">
      <c r="B52" t="s">
        <v>88</v>
      </c>
      <c r="C52" s="6">
        <f>EXP(INTERCEPT(LN(E56:J56),E53:J53))</f>
        <v>224.45330451628172</v>
      </c>
      <c r="D52" t="s">
        <v>55</v>
      </c>
      <c r="E52">
        <v>2.5000000000000001E-2</v>
      </c>
      <c r="F52">
        <v>0.05</v>
      </c>
      <c r="G52">
        <v>0.1</v>
      </c>
      <c r="H52">
        <v>0.15</v>
      </c>
      <c r="I52">
        <v>0.25</v>
      </c>
      <c r="J52">
        <v>0.35</v>
      </c>
    </row>
    <row r="53" spans="1:10" x14ac:dyDescent="0.2">
      <c r="B53" t="s">
        <v>89</v>
      </c>
      <c r="C53" s="7">
        <f>C51*C52</f>
        <v>19.484437896842678</v>
      </c>
      <c r="D53" t="s">
        <v>56</v>
      </c>
      <c r="E53">
        <v>1.2500000000000001E-2</v>
      </c>
      <c r="F53">
        <v>3.7500000000000006E-2</v>
      </c>
      <c r="G53">
        <v>7.5000000000000011E-2</v>
      </c>
      <c r="H53">
        <v>0.125</v>
      </c>
      <c r="I53">
        <v>0.2</v>
      </c>
      <c r="J53">
        <v>0.3</v>
      </c>
    </row>
    <row r="54" spans="1:10" x14ac:dyDescent="0.2">
      <c r="D54" t="s">
        <v>59</v>
      </c>
      <c r="E54">
        <v>0.1</v>
      </c>
      <c r="F54">
        <v>0.1</v>
      </c>
      <c r="G54">
        <v>0.1</v>
      </c>
      <c r="H54">
        <v>0.1</v>
      </c>
      <c r="I54">
        <v>0.1</v>
      </c>
      <c r="J54">
        <v>0.1</v>
      </c>
    </row>
    <row r="55" spans="1:10" x14ac:dyDescent="0.2">
      <c r="D55" t="s">
        <v>86</v>
      </c>
      <c r="E55">
        <v>240</v>
      </c>
      <c r="F55">
        <v>240</v>
      </c>
      <c r="G55">
        <v>240</v>
      </c>
      <c r="H55">
        <v>240</v>
      </c>
      <c r="I55">
        <v>240</v>
      </c>
      <c r="J55">
        <v>240</v>
      </c>
    </row>
    <row r="56" spans="1:10" x14ac:dyDescent="0.2">
      <c r="D56" t="s">
        <v>85</v>
      </c>
      <c r="E56" s="2">
        <f>E46/((E51*E54)*E55)</f>
        <v>276.33333333333331</v>
      </c>
      <c r="F56" s="2">
        <f t="shared" ref="F56" si="15">F46/((F51*F54)*F55)</f>
        <v>152.66666666666663</v>
      </c>
      <c r="G56" s="2">
        <f t="shared" ref="G56" si="16">G46/((G51*G54)*G55)</f>
        <v>86.749999999999986</v>
      </c>
      <c r="H56" s="2">
        <f t="shared" ref="H56" si="17">H46/((H51*H54)*H55)</f>
        <v>43.333333333333329</v>
      </c>
      <c r="I56" s="2">
        <f t="shared" ref="I56" si="18">I46/((I51*I54)*I55)</f>
        <v>12.541666666666666</v>
      </c>
      <c r="J56" s="2">
        <f t="shared" ref="J56" si="19">J46/((J51*J54)*J55)</f>
        <v>11.374999999999998</v>
      </c>
    </row>
    <row r="57" spans="1:10" x14ac:dyDescent="0.2">
      <c r="A57">
        <v>6</v>
      </c>
      <c r="B57" t="s">
        <v>24</v>
      </c>
      <c r="D57" t="s">
        <v>9</v>
      </c>
      <c r="E57">
        <v>158.69999999999999</v>
      </c>
      <c r="F57">
        <v>90.2</v>
      </c>
      <c r="G57">
        <v>92.8</v>
      </c>
      <c r="H57">
        <v>36.9</v>
      </c>
      <c r="I57">
        <v>19.399999999999999</v>
      </c>
      <c r="J57">
        <v>16.899999999999999</v>
      </c>
    </row>
    <row r="58" spans="1:10" x14ac:dyDescent="0.2">
      <c r="B58" t="s">
        <v>8</v>
      </c>
      <c r="D58" t="s">
        <v>58</v>
      </c>
      <c r="E58">
        <v>0.308</v>
      </c>
      <c r="F58">
        <v>0.26900000000000002</v>
      </c>
      <c r="G58">
        <v>0.26700000000000002</v>
      </c>
      <c r="H58">
        <v>0.27500000000000002</v>
      </c>
      <c r="I58">
        <v>0.28899999999999998</v>
      </c>
      <c r="J58">
        <v>0.29699999999999999</v>
      </c>
    </row>
    <row r="59" spans="1:10" x14ac:dyDescent="0.2">
      <c r="B59" t="s">
        <v>17</v>
      </c>
      <c r="D59" t="s">
        <v>53</v>
      </c>
      <c r="E59">
        <v>1.4690000000000001</v>
      </c>
      <c r="F59">
        <v>1.409</v>
      </c>
      <c r="G59">
        <v>1.373</v>
      </c>
      <c r="H59">
        <v>1.339</v>
      </c>
      <c r="I59">
        <v>1.325</v>
      </c>
      <c r="J59">
        <v>1.3169999999999999</v>
      </c>
    </row>
    <row r="60" spans="1:10" x14ac:dyDescent="0.2">
      <c r="B60" t="s">
        <v>23</v>
      </c>
      <c r="D60" t="s">
        <v>57</v>
      </c>
      <c r="E60">
        <v>-0.215</v>
      </c>
      <c r="F60">
        <v>-8.5000000000000006E-2</v>
      </c>
      <c r="G60">
        <v>-0.17599999999999999</v>
      </c>
      <c r="H60">
        <v>-0.249</v>
      </c>
      <c r="I60">
        <v>-0.17499999999999999</v>
      </c>
      <c r="J60">
        <v>-0.50600000000000001</v>
      </c>
    </row>
    <row r="61" spans="1:10" x14ac:dyDescent="0.2">
      <c r="B61" s="1" t="s">
        <v>66</v>
      </c>
      <c r="C61" t="s">
        <v>12</v>
      </c>
      <c r="D61" t="s">
        <v>60</v>
      </c>
      <c r="E61">
        <v>2.4510000000000001</v>
      </c>
      <c r="F61">
        <v>2.5659999999999998</v>
      </c>
      <c r="G61">
        <v>2.5870000000000002</v>
      </c>
      <c r="H61">
        <v>2.786</v>
      </c>
      <c r="I61">
        <v>2.63</v>
      </c>
      <c r="J61">
        <v>3.49</v>
      </c>
    </row>
    <row r="62" spans="1:10" x14ac:dyDescent="0.2">
      <c r="B62" t="s">
        <v>87</v>
      </c>
      <c r="C62" s="5">
        <f>-1/SLOPE(LN(E67:J67),E64:J64)</f>
        <v>7.5216812350355558E-2</v>
      </c>
      <c r="D62" t="s">
        <v>54</v>
      </c>
      <c r="E62">
        <v>2.5000000000000001E-2</v>
      </c>
      <c r="F62">
        <v>2.5000000000000001E-2</v>
      </c>
      <c r="G62">
        <v>0.05</v>
      </c>
      <c r="H62">
        <v>0.05</v>
      </c>
      <c r="I62">
        <v>0.1</v>
      </c>
      <c r="J62">
        <v>0.1</v>
      </c>
    </row>
    <row r="63" spans="1:10" x14ac:dyDescent="0.2">
      <c r="B63" t="s">
        <v>88</v>
      </c>
      <c r="C63" s="6">
        <f>EXP(INTERCEPT(LN(E67:J67),E64:J64))</f>
        <v>220.57900600243769</v>
      </c>
      <c r="D63" t="s">
        <v>55</v>
      </c>
      <c r="E63">
        <v>2.5000000000000001E-2</v>
      </c>
      <c r="F63">
        <v>0.05</v>
      </c>
      <c r="G63">
        <v>0.1</v>
      </c>
      <c r="H63">
        <v>0.15</v>
      </c>
      <c r="I63">
        <v>0.25</v>
      </c>
      <c r="J63">
        <v>0.35</v>
      </c>
    </row>
    <row r="64" spans="1:10" x14ac:dyDescent="0.2">
      <c r="B64" t="s">
        <v>89</v>
      </c>
      <c r="C64" s="7">
        <f>C62*C63</f>
        <v>16.591249702913309</v>
      </c>
      <c r="D64" t="s">
        <v>56</v>
      </c>
      <c r="E64">
        <v>1.2500000000000001E-2</v>
      </c>
      <c r="F64">
        <v>3.7500000000000006E-2</v>
      </c>
      <c r="G64">
        <v>7.5000000000000011E-2</v>
      </c>
      <c r="H64">
        <v>0.125</v>
      </c>
      <c r="I64">
        <v>0.2</v>
      </c>
      <c r="J64">
        <v>0.3</v>
      </c>
    </row>
    <row r="65" spans="1:10" x14ac:dyDescent="0.2">
      <c r="D65" t="s">
        <v>59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</row>
    <row r="66" spans="1:10" x14ac:dyDescent="0.2">
      <c r="D66" t="s">
        <v>86</v>
      </c>
      <c r="E66">
        <v>240</v>
      </c>
      <c r="F66">
        <v>240</v>
      </c>
      <c r="G66">
        <v>240</v>
      </c>
      <c r="H66">
        <v>240</v>
      </c>
      <c r="I66">
        <v>240</v>
      </c>
      <c r="J66">
        <v>240</v>
      </c>
    </row>
    <row r="67" spans="1:10" x14ac:dyDescent="0.2">
      <c r="D67" t="s">
        <v>85</v>
      </c>
      <c r="E67" s="2">
        <f>E57/((E62*E65)*E66)</f>
        <v>264.49999999999994</v>
      </c>
      <c r="F67" s="2">
        <f t="shared" ref="F67" si="20">F57/((F62*F65)*F66)</f>
        <v>150.33333333333331</v>
      </c>
      <c r="G67" s="2">
        <f t="shared" ref="G67" si="21">G57/((G62*G65)*G66)</f>
        <v>77.333333333333314</v>
      </c>
      <c r="H67" s="2">
        <f t="shared" ref="H67" si="22">H57/((H62*H65)*H66)</f>
        <v>30.749999999999993</v>
      </c>
      <c r="I67" s="2">
        <f t="shared" ref="I67" si="23">I57/((I62*I65)*I66)</f>
        <v>8.0833333333333321</v>
      </c>
      <c r="J67" s="2">
        <f t="shared" ref="J67" si="24">J57/((J62*J65)*J66)</f>
        <v>7.0416666666666652</v>
      </c>
    </row>
    <row r="68" spans="1:10" x14ac:dyDescent="0.2">
      <c r="A68">
        <v>7</v>
      </c>
      <c r="B68" t="s">
        <v>25</v>
      </c>
      <c r="D68" t="s">
        <v>9</v>
      </c>
      <c r="E68">
        <v>129.80000000000001</v>
      </c>
      <c r="F68">
        <v>72.2</v>
      </c>
      <c r="G68">
        <v>75.400000000000006</v>
      </c>
      <c r="H68">
        <v>47.4</v>
      </c>
      <c r="I68">
        <v>24.7</v>
      </c>
      <c r="J68">
        <v>7.3</v>
      </c>
    </row>
    <row r="69" spans="1:10" x14ac:dyDescent="0.2">
      <c r="B69" t="s">
        <v>8</v>
      </c>
      <c r="D69" t="s">
        <v>58</v>
      </c>
      <c r="E69">
        <v>0.31</v>
      </c>
      <c r="F69">
        <v>0.27300000000000002</v>
      </c>
      <c r="G69">
        <v>0.29099999999999998</v>
      </c>
      <c r="H69">
        <v>0.28599999999999998</v>
      </c>
      <c r="I69">
        <v>0.30299999999999999</v>
      </c>
    </row>
    <row r="70" spans="1:10" x14ac:dyDescent="0.2">
      <c r="B70" t="s">
        <v>17</v>
      </c>
      <c r="D70" t="s">
        <v>53</v>
      </c>
      <c r="E70">
        <v>1.484</v>
      </c>
      <c r="F70">
        <v>1.417</v>
      </c>
      <c r="G70">
        <v>1.401</v>
      </c>
      <c r="H70">
        <v>1.3560000000000001</v>
      </c>
      <c r="I70">
        <v>1.349</v>
      </c>
    </row>
    <row r="71" spans="1:10" x14ac:dyDescent="0.2">
      <c r="B71" t="s">
        <v>15</v>
      </c>
      <c r="D71" t="s">
        <v>57</v>
      </c>
      <c r="E71">
        <v>-0.34399999999999997</v>
      </c>
      <c r="F71">
        <v>-9.4E-2</v>
      </c>
      <c r="G71">
        <v>-0.378</v>
      </c>
      <c r="H71">
        <v>-0.17799999999999999</v>
      </c>
      <c r="I71">
        <v>-0.42099999999999999</v>
      </c>
    </row>
    <row r="72" spans="1:10" x14ac:dyDescent="0.2">
      <c r="B72" s="1" t="s">
        <v>67</v>
      </c>
      <c r="C72" t="s">
        <v>12</v>
      </c>
      <c r="D72" t="s">
        <v>60</v>
      </c>
      <c r="E72">
        <v>2.4769999999999999</v>
      </c>
      <c r="F72">
        <v>2.5369999999999999</v>
      </c>
      <c r="G72">
        <v>2.3130000000000002</v>
      </c>
      <c r="H72">
        <v>2.746</v>
      </c>
      <c r="I72">
        <v>2.81</v>
      </c>
      <c r="J72" t="s">
        <v>12</v>
      </c>
    </row>
    <row r="73" spans="1:10" x14ac:dyDescent="0.2">
      <c r="B73" t="s">
        <v>87</v>
      </c>
      <c r="C73" s="5">
        <f>-1/SLOPE(LN(E78:J78),E75:J75)</f>
        <v>6.8554265867422554E-2</v>
      </c>
      <c r="D73" t="s">
        <v>54</v>
      </c>
      <c r="E73">
        <v>2.5000000000000001E-2</v>
      </c>
      <c r="F73">
        <v>2.5000000000000001E-2</v>
      </c>
      <c r="G73">
        <v>0.05</v>
      </c>
      <c r="H73">
        <v>0.05</v>
      </c>
      <c r="I73">
        <v>0.1</v>
      </c>
      <c r="J73">
        <v>0.1</v>
      </c>
    </row>
    <row r="74" spans="1:10" x14ac:dyDescent="0.2">
      <c r="B74" t="s">
        <v>88</v>
      </c>
      <c r="C74" s="6">
        <f>EXP(INTERCEPT(LN(E78:J78),E75:J75))</f>
        <v>220.22325013434474</v>
      </c>
      <c r="D74" t="s">
        <v>55</v>
      </c>
      <c r="E74">
        <v>2.5000000000000001E-2</v>
      </c>
      <c r="F74">
        <v>0.05</v>
      </c>
      <c r="G74">
        <v>0.1</v>
      </c>
      <c r="H74">
        <v>0.15</v>
      </c>
      <c r="I74">
        <v>0.25</v>
      </c>
      <c r="J74">
        <v>0.35</v>
      </c>
    </row>
    <row r="75" spans="1:10" x14ac:dyDescent="0.2">
      <c r="B75" t="s">
        <v>89</v>
      </c>
      <c r="C75" s="7">
        <f>C73*C74</f>
        <v>15.097243239897768</v>
      </c>
      <c r="D75" t="s">
        <v>56</v>
      </c>
      <c r="E75">
        <v>1.2500000000000001E-2</v>
      </c>
      <c r="F75">
        <v>3.7500000000000006E-2</v>
      </c>
      <c r="G75">
        <v>7.5000000000000011E-2</v>
      </c>
      <c r="H75">
        <v>0.125</v>
      </c>
      <c r="I75">
        <v>0.2</v>
      </c>
      <c r="J75">
        <v>0.3</v>
      </c>
    </row>
    <row r="76" spans="1:10" x14ac:dyDescent="0.2">
      <c r="D76" t="s">
        <v>59</v>
      </c>
      <c r="E76">
        <v>0.1</v>
      </c>
      <c r="F76">
        <v>0.1</v>
      </c>
      <c r="G76">
        <v>0.1</v>
      </c>
      <c r="H76">
        <v>0.1</v>
      </c>
      <c r="I76">
        <v>0.1</v>
      </c>
      <c r="J76">
        <v>0.1</v>
      </c>
    </row>
    <row r="77" spans="1:10" x14ac:dyDescent="0.2">
      <c r="D77" t="s">
        <v>86</v>
      </c>
      <c r="E77">
        <v>240</v>
      </c>
      <c r="F77">
        <v>240</v>
      </c>
      <c r="G77">
        <v>240</v>
      </c>
      <c r="H77">
        <v>240</v>
      </c>
      <c r="I77">
        <v>240</v>
      </c>
      <c r="J77">
        <v>240</v>
      </c>
    </row>
    <row r="78" spans="1:10" x14ac:dyDescent="0.2">
      <c r="D78" t="s">
        <v>85</v>
      </c>
      <c r="E78" s="2">
        <f>E68/((E73*E76)*E77)</f>
        <v>216.33333333333331</v>
      </c>
      <c r="F78" s="2">
        <f t="shared" ref="F78" si="25">F68/((F73*F76)*F77)</f>
        <v>120.33333333333331</v>
      </c>
      <c r="G78" s="2">
        <f t="shared" ref="G78" si="26">G68/((G73*G76)*G77)</f>
        <v>62.833333333333329</v>
      </c>
      <c r="H78" s="2">
        <f t="shared" ref="H78" si="27">H68/((H73*H76)*H77)</f>
        <v>39.499999999999993</v>
      </c>
      <c r="I78" s="2">
        <f t="shared" ref="I78" si="28">I68/((I73*I76)*I77)</f>
        <v>10.291666666666664</v>
      </c>
      <c r="J78" s="2">
        <f t="shared" ref="J78" si="29">J68/((J73*J76)*J77)</f>
        <v>3.0416666666666661</v>
      </c>
    </row>
    <row r="79" spans="1:10" x14ac:dyDescent="0.2">
      <c r="A79">
        <v>8</v>
      </c>
      <c r="B79" t="s">
        <v>26</v>
      </c>
      <c r="D79" t="s">
        <v>9</v>
      </c>
      <c r="E79">
        <v>124.8</v>
      </c>
      <c r="F79">
        <v>68.5</v>
      </c>
      <c r="G79">
        <v>72.7</v>
      </c>
      <c r="H79">
        <v>36</v>
      </c>
      <c r="I79">
        <v>22.8</v>
      </c>
      <c r="J79">
        <v>18.2</v>
      </c>
    </row>
    <row r="80" spans="1:10" x14ac:dyDescent="0.2">
      <c r="B80" t="s">
        <v>8</v>
      </c>
      <c r="D80" t="s">
        <v>58</v>
      </c>
      <c r="E80">
        <v>0.33700000000000002</v>
      </c>
      <c r="F80">
        <v>0.28699999999999998</v>
      </c>
      <c r="G80">
        <v>0.27900000000000003</v>
      </c>
      <c r="H80">
        <v>0.29199999999999998</v>
      </c>
      <c r="I80">
        <v>0.29099999999999998</v>
      </c>
      <c r="J80">
        <v>0.248</v>
      </c>
    </row>
    <row r="81" spans="1:10" x14ac:dyDescent="0.2">
      <c r="B81" t="s">
        <v>17</v>
      </c>
      <c r="D81" t="s">
        <v>53</v>
      </c>
      <c r="E81">
        <v>1.466</v>
      </c>
      <c r="F81">
        <v>1.427</v>
      </c>
      <c r="G81">
        <v>1.365</v>
      </c>
      <c r="H81">
        <v>1.351</v>
      </c>
      <c r="I81">
        <v>1.3540000000000001</v>
      </c>
      <c r="J81">
        <v>1.496</v>
      </c>
    </row>
    <row r="82" spans="1:10" x14ac:dyDescent="0.2">
      <c r="B82" t="s">
        <v>27</v>
      </c>
      <c r="D82" t="s">
        <v>57</v>
      </c>
      <c r="E82">
        <v>-0.432</v>
      </c>
      <c r="F82">
        <v>-0.33800000000000002</v>
      </c>
      <c r="G82">
        <v>-0.13700000000000001</v>
      </c>
      <c r="H82">
        <v>-0.32400000000000001</v>
      </c>
      <c r="I82">
        <v>-0.34899999999999998</v>
      </c>
      <c r="J82">
        <v>-0.376</v>
      </c>
    </row>
    <row r="83" spans="1:10" x14ac:dyDescent="0.2">
      <c r="B83" s="1" t="s">
        <v>68</v>
      </c>
      <c r="C83" t="s">
        <v>12</v>
      </c>
      <c r="D83" t="s">
        <v>60</v>
      </c>
      <c r="E83">
        <v>2.6120000000000001</v>
      </c>
      <c r="F83">
        <v>2.3719999999999999</v>
      </c>
      <c r="G83">
        <v>2.5019999999999998</v>
      </c>
      <c r="H83">
        <v>2.7160000000000002</v>
      </c>
      <c r="I83">
        <v>2.7850000000000001</v>
      </c>
      <c r="J83">
        <v>2.3650000000000002</v>
      </c>
    </row>
    <row r="84" spans="1:10" x14ac:dyDescent="0.2">
      <c r="B84" t="s">
        <v>87</v>
      </c>
      <c r="C84" s="5">
        <f>-1/SLOPE(LN(E89:J89),E86:J86)</f>
        <v>8.4758765249636048E-2</v>
      </c>
      <c r="D84" t="s">
        <v>54</v>
      </c>
      <c r="E84">
        <v>2.5000000000000001E-2</v>
      </c>
      <c r="F84">
        <v>2.5000000000000001E-2</v>
      </c>
      <c r="G84">
        <v>0.05</v>
      </c>
      <c r="H84">
        <v>0.05</v>
      </c>
      <c r="I84">
        <v>0.1</v>
      </c>
      <c r="J84">
        <v>0.1</v>
      </c>
    </row>
    <row r="85" spans="1:10" x14ac:dyDescent="0.2">
      <c r="B85" t="s">
        <v>88</v>
      </c>
      <c r="C85" s="6">
        <f>EXP(INTERCEPT(LN(E89:J89),E86:J86))</f>
        <v>166.95376945147038</v>
      </c>
      <c r="D85" t="s">
        <v>55</v>
      </c>
      <c r="E85">
        <v>2.5000000000000001E-2</v>
      </c>
      <c r="F85">
        <v>0.05</v>
      </c>
      <c r="G85">
        <v>0.1</v>
      </c>
      <c r="H85">
        <v>0.15</v>
      </c>
      <c r="I85">
        <v>0.25</v>
      </c>
      <c r="J85">
        <v>0.35</v>
      </c>
    </row>
    <row r="86" spans="1:10" x14ac:dyDescent="0.2">
      <c r="B86" t="s">
        <v>89</v>
      </c>
      <c r="C86" s="7">
        <f>C84*C85</f>
        <v>14.150795352479037</v>
      </c>
      <c r="D86" t="s">
        <v>56</v>
      </c>
      <c r="E86">
        <v>1.2500000000000001E-2</v>
      </c>
      <c r="F86">
        <v>3.7500000000000006E-2</v>
      </c>
      <c r="G86">
        <v>7.5000000000000011E-2</v>
      </c>
      <c r="H86">
        <v>0.125</v>
      </c>
      <c r="I86">
        <v>0.2</v>
      </c>
      <c r="J86">
        <v>0.3</v>
      </c>
    </row>
    <row r="87" spans="1:10" x14ac:dyDescent="0.2">
      <c r="D87" t="s">
        <v>59</v>
      </c>
      <c r="E87">
        <v>0.1</v>
      </c>
      <c r="F87">
        <v>0.1</v>
      </c>
      <c r="G87">
        <v>0.1</v>
      </c>
      <c r="H87">
        <v>0.1</v>
      </c>
      <c r="I87">
        <v>0.1</v>
      </c>
      <c r="J87">
        <v>0.1</v>
      </c>
    </row>
    <row r="88" spans="1:10" x14ac:dyDescent="0.2">
      <c r="D88" t="s">
        <v>86</v>
      </c>
      <c r="E88">
        <v>240</v>
      </c>
      <c r="F88">
        <v>240</v>
      </c>
      <c r="G88">
        <v>240</v>
      </c>
      <c r="H88">
        <v>240</v>
      </c>
      <c r="I88">
        <v>240</v>
      </c>
      <c r="J88">
        <v>240</v>
      </c>
    </row>
    <row r="89" spans="1:10" x14ac:dyDescent="0.2">
      <c r="D89" t="s">
        <v>85</v>
      </c>
      <c r="E89" s="2">
        <f>E79/((E84*E87)*E88)</f>
        <v>207.99999999999997</v>
      </c>
      <c r="F89" s="2">
        <f t="shared" ref="F89" si="30">F79/((F84*F87)*F88)</f>
        <v>114.16666666666664</v>
      </c>
      <c r="G89" s="2">
        <f t="shared" ref="G89" si="31">G79/((G84*G87)*G88)</f>
        <v>60.583333333333329</v>
      </c>
      <c r="H89" s="2">
        <f t="shared" ref="H89" si="32">H79/((H84*H87)*H88)</f>
        <v>29.999999999999996</v>
      </c>
      <c r="I89" s="2">
        <f t="shared" ref="I89" si="33">I79/((I84*I87)*I88)</f>
        <v>9.4999999999999982</v>
      </c>
      <c r="J89" s="2">
        <f t="shared" ref="J89" si="34">J79/((J84*J87)*J88)</f>
        <v>7.5833333333333321</v>
      </c>
    </row>
    <row r="90" spans="1:10" x14ac:dyDescent="0.2">
      <c r="A90">
        <v>9</v>
      </c>
      <c r="B90" t="s">
        <v>28</v>
      </c>
      <c r="D90" t="s">
        <v>9</v>
      </c>
      <c r="E90">
        <v>167.3</v>
      </c>
      <c r="F90">
        <v>77.099999999999994</v>
      </c>
      <c r="G90">
        <v>93.3</v>
      </c>
      <c r="H90">
        <v>33.1</v>
      </c>
      <c r="I90">
        <v>25.1</v>
      </c>
      <c r="J90">
        <v>19.600000000000001</v>
      </c>
    </row>
    <row r="91" spans="1:10" x14ac:dyDescent="0.2">
      <c r="B91" t="s">
        <v>8</v>
      </c>
      <c r="D91" t="s">
        <v>58</v>
      </c>
      <c r="E91">
        <v>0.32</v>
      </c>
      <c r="F91">
        <v>0.29399999999999998</v>
      </c>
      <c r="G91">
        <v>0.27800000000000002</v>
      </c>
      <c r="H91">
        <v>0.29099999999999998</v>
      </c>
      <c r="I91">
        <v>0.30199999999999999</v>
      </c>
      <c r="J91">
        <v>0.30099999999999999</v>
      </c>
    </row>
    <row r="92" spans="1:10" x14ac:dyDescent="0.2">
      <c r="B92" t="s">
        <v>17</v>
      </c>
      <c r="D92" t="s">
        <v>53</v>
      </c>
      <c r="E92">
        <v>1.47</v>
      </c>
      <c r="F92">
        <v>1.4419999999999999</v>
      </c>
      <c r="G92">
        <v>1.383</v>
      </c>
      <c r="H92">
        <v>1.3620000000000001</v>
      </c>
      <c r="I92">
        <v>1.355</v>
      </c>
      <c r="J92">
        <v>1.331</v>
      </c>
    </row>
    <row r="93" spans="1:10" x14ac:dyDescent="0.2">
      <c r="B93" t="s">
        <v>29</v>
      </c>
      <c r="D93" t="s">
        <v>57</v>
      </c>
      <c r="E93">
        <v>-0.16600000000000001</v>
      </c>
      <c r="F93">
        <v>-0.314</v>
      </c>
      <c r="G93">
        <v>-0.30199999999999999</v>
      </c>
      <c r="H93">
        <v>-0.32100000000000001</v>
      </c>
      <c r="I93">
        <v>-0.39900000000000002</v>
      </c>
      <c r="J93">
        <v>-0.43099999999999999</v>
      </c>
    </row>
    <row r="94" spans="1:10" x14ac:dyDescent="0.2">
      <c r="B94" s="1" t="s">
        <v>69</v>
      </c>
      <c r="C94" t="s">
        <v>12</v>
      </c>
      <c r="D94" t="s">
        <v>60</v>
      </c>
      <c r="E94">
        <v>2.2360000000000002</v>
      </c>
      <c r="F94">
        <v>2.3730000000000002</v>
      </c>
      <c r="G94">
        <v>2.5569999999999999</v>
      </c>
      <c r="H94">
        <v>2.68</v>
      </c>
      <c r="I94">
        <v>2.6989999999999998</v>
      </c>
      <c r="J94">
        <v>2.9820000000000002</v>
      </c>
    </row>
    <row r="95" spans="1:10" x14ac:dyDescent="0.2">
      <c r="B95" t="s">
        <v>87</v>
      </c>
      <c r="C95" s="5">
        <f>-1/SLOPE(LN(E100:J100),E97:J97)</f>
        <v>8.0637208549396377E-2</v>
      </c>
      <c r="D95" t="s">
        <v>54</v>
      </c>
      <c r="E95">
        <v>2.5000000000000001E-2</v>
      </c>
      <c r="F95">
        <v>2.5000000000000001E-2</v>
      </c>
      <c r="G95">
        <v>0.05</v>
      </c>
      <c r="H95">
        <v>0.05</v>
      </c>
      <c r="I95">
        <v>0.1</v>
      </c>
      <c r="J95">
        <v>0.1</v>
      </c>
    </row>
    <row r="96" spans="1:10" x14ac:dyDescent="0.2">
      <c r="B96" t="s">
        <v>88</v>
      </c>
      <c r="C96" s="6">
        <f>EXP(INTERCEPT(LN(E100:J100),E97:J97))</f>
        <v>203.89498702579959</v>
      </c>
      <c r="D96" t="s">
        <v>55</v>
      </c>
      <c r="E96">
        <v>2.5000000000000001E-2</v>
      </c>
      <c r="F96">
        <v>0.05</v>
      </c>
      <c r="G96">
        <v>0.1</v>
      </c>
      <c r="H96">
        <v>0.15</v>
      </c>
      <c r="I96">
        <v>0.25</v>
      </c>
      <c r="J96">
        <v>0.35</v>
      </c>
    </row>
    <row r="97" spans="2:10" x14ac:dyDescent="0.2">
      <c r="B97" t="s">
        <v>89</v>
      </c>
      <c r="C97" s="7">
        <f>C95*C96</f>
        <v>16.441522590975872</v>
      </c>
      <c r="D97" t="s">
        <v>56</v>
      </c>
      <c r="E97">
        <v>1.2500000000000001E-2</v>
      </c>
      <c r="F97">
        <v>3.7500000000000006E-2</v>
      </c>
      <c r="G97">
        <v>7.5000000000000011E-2</v>
      </c>
      <c r="H97">
        <v>0.125</v>
      </c>
      <c r="I97">
        <v>0.2</v>
      </c>
      <c r="J97">
        <v>0.3</v>
      </c>
    </row>
    <row r="98" spans="2:10" x14ac:dyDescent="0.2">
      <c r="D98" t="s">
        <v>59</v>
      </c>
      <c r="E98">
        <v>0.1</v>
      </c>
      <c r="F98">
        <v>0.1</v>
      </c>
      <c r="G98">
        <v>0.1</v>
      </c>
      <c r="H98">
        <v>0.1</v>
      </c>
      <c r="I98">
        <v>0.1</v>
      </c>
      <c r="J98">
        <v>0.1</v>
      </c>
    </row>
    <row r="99" spans="2:10" x14ac:dyDescent="0.2">
      <c r="D99" t="s">
        <v>86</v>
      </c>
      <c r="E99">
        <v>240</v>
      </c>
      <c r="F99">
        <v>240</v>
      </c>
      <c r="G99">
        <v>240</v>
      </c>
      <c r="H99">
        <v>240</v>
      </c>
      <c r="I99">
        <v>240</v>
      </c>
      <c r="J99">
        <v>240</v>
      </c>
    </row>
    <row r="100" spans="2:10" x14ac:dyDescent="0.2">
      <c r="D100" t="s">
        <v>85</v>
      </c>
      <c r="E100" s="2">
        <f>E90/((E95*E98)*E99)</f>
        <v>278.83333333333331</v>
      </c>
      <c r="F100" s="2">
        <f t="shared" ref="F100" si="35">F90/((F95*F98)*F99)</f>
        <v>128.49999999999997</v>
      </c>
      <c r="G100" s="2">
        <f t="shared" ref="G100" si="36">G90/((G95*G98)*G99)</f>
        <v>77.749999999999986</v>
      </c>
      <c r="H100" s="2">
        <f t="shared" ref="H100" si="37">H90/((H95*H98)*H99)</f>
        <v>27.583333333333332</v>
      </c>
      <c r="I100" s="2">
        <f t="shared" ref="I100" si="38">I90/((I95*I98)*I99)</f>
        <v>10.458333333333332</v>
      </c>
      <c r="J100" s="2">
        <f t="shared" ref="J100" si="39">J90/((J95*J98)*J99)</f>
        <v>8.1666666666666661</v>
      </c>
    </row>
    <row r="101" spans="2:10" x14ac:dyDescent="0.2">
      <c r="B101" t="s">
        <v>30</v>
      </c>
      <c r="D101" t="s">
        <v>9</v>
      </c>
      <c r="E101">
        <v>52</v>
      </c>
      <c r="F101">
        <v>36.200000000000003</v>
      </c>
      <c r="G101">
        <v>44.2</v>
      </c>
      <c r="H101">
        <v>28.1</v>
      </c>
      <c r="I101">
        <v>18.5</v>
      </c>
      <c r="J101">
        <v>16.2</v>
      </c>
    </row>
    <row r="102" spans="2:10" x14ac:dyDescent="0.2">
      <c r="B102" t="s">
        <v>8</v>
      </c>
      <c r="D102" t="s">
        <v>58</v>
      </c>
      <c r="E102">
        <v>0.42199999999999999</v>
      </c>
      <c r="F102">
        <v>0.28499999999999998</v>
      </c>
      <c r="G102">
        <v>0.28999999999999998</v>
      </c>
      <c r="H102">
        <v>0.29199999999999998</v>
      </c>
      <c r="I102">
        <v>0.29699999999999999</v>
      </c>
      <c r="J102">
        <v>0.30599999999999999</v>
      </c>
    </row>
    <row r="103" spans="2:10" x14ac:dyDescent="0.2">
      <c r="B103" t="s">
        <v>31</v>
      </c>
      <c r="D103" t="s">
        <v>53</v>
      </c>
      <c r="E103">
        <v>1.52</v>
      </c>
      <c r="F103">
        <v>1.492</v>
      </c>
      <c r="G103">
        <v>1.43</v>
      </c>
      <c r="H103">
        <v>1.3939999999999999</v>
      </c>
      <c r="I103">
        <v>1.3640000000000001</v>
      </c>
      <c r="J103">
        <v>1.3440000000000001</v>
      </c>
    </row>
    <row r="104" spans="2:10" x14ac:dyDescent="0.2">
      <c r="B104" s="1"/>
      <c r="D104" t="s">
        <v>57</v>
      </c>
      <c r="E104">
        <v>-0.872</v>
      </c>
      <c r="F104">
        <v>-0.14299999999999999</v>
      </c>
      <c r="G104">
        <v>-8.5000000000000006E-2</v>
      </c>
      <c r="H104">
        <v>-2.5999999999999999E-2</v>
      </c>
      <c r="I104">
        <v>-6.7000000000000004E-2</v>
      </c>
      <c r="J104">
        <v>-0.184</v>
      </c>
    </row>
    <row r="105" spans="2:10" x14ac:dyDescent="0.2">
      <c r="B105" s="1" t="s">
        <v>70</v>
      </c>
      <c r="C105" t="s">
        <v>12</v>
      </c>
      <c r="D105" t="s">
        <v>60</v>
      </c>
      <c r="E105">
        <v>2.923</v>
      </c>
      <c r="F105">
        <v>2.097</v>
      </c>
      <c r="G105">
        <v>2.2360000000000002</v>
      </c>
      <c r="H105">
        <v>2.226</v>
      </c>
      <c r="I105">
        <v>2.3140000000000001</v>
      </c>
      <c r="J105">
        <v>2.4940000000000002</v>
      </c>
    </row>
    <row r="106" spans="2:10" x14ac:dyDescent="0.2">
      <c r="B106" t="s">
        <v>87</v>
      </c>
      <c r="C106" s="8">
        <f>-1/SLOPE(LN(E111:J111),E108:J108)</f>
        <v>0.10666871790463966</v>
      </c>
      <c r="D106" t="s">
        <v>54</v>
      </c>
      <c r="E106">
        <v>2.5000000000000001E-2</v>
      </c>
      <c r="F106">
        <v>2.5000000000000001E-2</v>
      </c>
      <c r="G106">
        <v>0.05</v>
      </c>
      <c r="H106">
        <v>0.05</v>
      </c>
      <c r="I106">
        <v>0.1</v>
      </c>
      <c r="J106">
        <v>0.1</v>
      </c>
    </row>
    <row r="107" spans="2:10" x14ac:dyDescent="0.2">
      <c r="B107" t="s">
        <v>88</v>
      </c>
      <c r="C107" s="9">
        <f>EXP(INTERCEPT(LN(E111:J111),E108:J108))</f>
        <v>128.26918542734637</v>
      </c>
      <c r="D107" t="s">
        <v>55</v>
      </c>
      <c r="E107">
        <v>2.5000000000000001E-2</v>
      </c>
      <c r="F107">
        <v>0.05</v>
      </c>
      <c r="G107">
        <v>0.1</v>
      </c>
      <c r="H107">
        <v>0.15</v>
      </c>
      <c r="I107">
        <v>0.25</v>
      </c>
      <c r="J107">
        <v>0.35</v>
      </c>
    </row>
    <row r="108" spans="2:10" x14ac:dyDescent="0.2">
      <c r="B108" t="s">
        <v>89</v>
      </c>
      <c r="C108" s="10">
        <f>C106*C107</f>
        <v>13.682309556207526</v>
      </c>
      <c r="D108" t="s">
        <v>56</v>
      </c>
      <c r="E108">
        <v>1.2500000000000001E-2</v>
      </c>
      <c r="F108">
        <v>3.7500000000000006E-2</v>
      </c>
      <c r="G108">
        <v>7.5000000000000011E-2</v>
      </c>
      <c r="H108">
        <v>0.125</v>
      </c>
      <c r="I108">
        <v>0.2</v>
      </c>
      <c r="J108">
        <v>0.3</v>
      </c>
    </row>
    <row r="109" spans="2:10" x14ac:dyDescent="0.2">
      <c r="D109" t="s">
        <v>59</v>
      </c>
      <c r="E109">
        <v>0.1</v>
      </c>
      <c r="F109">
        <v>0.1</v>
      </c>
      <c r="G109">
        <v>0.1</v>
      </c>
      <c r="H109">
        <v>0.1</v>
      </c>
      <c r="I109">
        <v>0.1</v>
      </c>
      <c r="J109">
        <v>0.1</v>
      </c>
    </row>
    <row r="110" spans="2:10" x14ac:dyDescent="0.2">
      <c r="D110" t="s">
        <v>86</v>
      </c>
      <c r="E110">
        <v>150</v>
      </c>
      <c r="F110">
        <v>150</v>
      </c>
      <c r="G110">
        <v>150</v>
      </c>
      <c r="H110">
        <v>150</v>
      </c>
      <c r="I110">
        <v>150</v>
      </c>
      <c r="J110">
        <v>150</v>
      </c>
    </row>
    <row r="111" spans="2:10" x14ac:dyDescent="0.2">
      <c r="D111" t="s">
        <v>85</v>
      </c>
      <c r="E111" s="2">
        <f>E101/((E106*E109)*E110)</f>
        <v>138.66666666666666</v>
      </c>
      <c r="F111" s="2">
        <f t="shared" ref="F111" si="40">F101/((F106*F109)*F110)</f>
        <v>96.533333333333331</v>
      </c>
      <c r="G111" s="2">
        <f t="shared" ref="G111" si="41">G101/((G106*G109)*G110)</f>
        <v>58.93333333333333</v>
      </c>
      <c r="H111" s="2">
        <f t="shared" ref="H111" si="42">H101/((H106*H109)*H110)</f>
        <v>37.466666666666661</v>
      </c>
      <c r="I111" s="2">
        <f t="shared" ref="I111" si="43">I101/((I106*I109)*I110)</f>
        <v>12.333333333333332</v>
      </c>
      <c r="J111" s="2">
        <f t="shared" ref="J111" si="44">J101/((J106*J109)*J110)</f>
        <v>10.799999999999997</v>
      </c>
    </row>
    <row r="112" spans="2:10" x14ac:dyDescent="0.2">
      <c r="B112" t="s">
        <v>32</v>
      </c>
      <c r="D112" t="s">
        <v>9</v>
      </c>
      <c r="E112">
        <v>82.8</v>
      </c>
      <c r="F112">
        <v>62.5</v>
      </c>
      <c r="G112">
        <v>77.400000000000006</v>
      </c>
      <c r="H112">
        <v>36.200000000000003</v>
      </c>
      <c r="I112">
        <v>25.2</v>
      </c>
      <c r="J112">
        <v>21.5</v>
      </c>
    </row>
    <row r="113" spans="2:10" x14ac:dyDescent="0.2">
      <c r="B113" t="s">
        <v>8</v>
      </c>
      <c r="D113" t="s">
        <v>58</v>
      </c>
      <c r="E113">
        <v>0.36799999999999999</v>
      </c>
      <c r="F113">
        <v>0.29299999999999998</v>
      </c>
      <c r="G113">
        <v>0.3</v>
      </c>
      <c r="H113">
        <v>0.28999999999999998</v>
      </c>
      <c r="I113">
        <v>0.30299999999999999</v>
      </c>
      <c r="J113">
        <v>0.32200000000000001</v>
      </c>
    </row>
    <row r="114" spans="2:10" x14ac:dyDescent="0.2">
      <c r="B114" t="s">
        <v>33</v>
      </c>
      <c r="D114" t="s">
        <v>53</v>
      </c>
      <c r="E114">
        <v>1.528</v>
      </c>
      <c r="F114">
        <v>1.474</v>
      </c>
      <c r="G114">
        <v>1.42</v>
      </c>
      <c r="H114">
        <v>1.39</v>
      </c>
      <c r="I114">
        <v>1.3680000000000001</v>
      </c>
      <c r="J114">
        <v>1.327</v>
      </c>
    </row>
    <row r="115" spans="2:10" x14ac:dyDescent="0.2">
      <c r="D115" t="s">
        <v>57</v>
      </c>
      <c r="E115">
        <v>-0.55400000000000005</v>
      </c>
      <c r="F115">
        <v>-0.14299999999999999</v>
      </c>
      <c r="G115">
        <v>-0.16</v>
      </c>
      <c r="H115">
        <v>-0.06</v>
      </c>
      <c r="I115">
        <v>-0.13300000000000001</v>
      </c>
      <c r="J115">
        <v>-0.16800000000000001</v>
      </c>
    </row>
    <row r="116" spans="2:10" x14ac:dyDescent="0.2">
      <c r="B116" s="1" t="s">
        <v>71</v>
      </c>
      <c r="C116" t="s">
        <v>12</v>
      </c>
      <c r="D116" t="s">
        <v>60</v>
      </c>
      <c r="E116">
        <v>2.4049999999999998</v>
      </c>
      <c r="F116">
        <v>2.073</v>
      </c>
      <c r="G116">
        <v>2.2589999999999999</v>
      </c>
      <c r="H116">
        <v>2.4039999999999999</v>
      </c>
      <c r="I116">
        <v>2.4889999999999999</v>
      </c>
      <c r="J116">
        <v>2.3290000000000002</v>
      </c>
    </row>
    <row r="117" spans="2:10" x14ac:dyDescent="0.2">
      <c r="B117" t="s">
        <v>87</v>
      </c>
      <c r="C117" s="3">
        <f>-1/SLOPE(LN(E122:J122),E119:J119)</f>
        <v>9.6963933022773813E-2</v>
      </c>
      <c r="D117" t="s">
        <v>54</v>
      </c>
      <c r="E117">
        <v>2.5000000000000001E-2</v>
      </c>
      <c r="F117">
        <v>2.5000000000000001E-2</v>
      </c>
      <c r="G117">
        <v>0.05</v>
      </c>
      <c r="H117">
        <v>0.05</v>
      </c>
      <c r="I117">
        <v>0.1</v>
      </c>
      <c r="J117">
        <v>0.1</v>
      </c>
    </row>
    <row r="118" spans="2:10" x14ac:dyDescent="0.2">
      <c r="B118" t="s">
        <v>88</v>
      </c>
      <c r="C118" s="2">
        <f>EXP(INTERCEPT(LN(E122:J122),E119:J119))</f>
        <v>107.88835334497813</v>
      </c>
      <c r="D118" t="s">
        <v>55</v>
      </c>
      <c r="E118">
        <v>2.5000000000000001E-2</v>
      </c>
      <c r="F118">
        <v>0.05</v>
      </c>
      <c r="G118">
        <v>0.1</v>
      </c>
      <c r="H118">
        <v>0.15</v>
      </c>
      <c r="I118">
        <v>0.25</v>
      </c>
      <c r="J118">
        <v>0.35</v>
      </c>
    </row>
    <row r="119" spans="2:10" x14ac:dyDescent="0.2">
      <c r="B119" t="s">
        <v>89</v>
      </c>
      <c r="C119" s="4">
        <f>C117*C118</f>
        <v>10.461279067679815</v>
      </c>
      <c r="D119" t="s">
        <v>56</v>
      </c>
      <c r="E119">
        <v>1.2500000000000001E-2</v>
      </c>
      <c r="F119">
        <v>3.7500000000000006E-2</v>
      </c>
      <c r="G119">
        <v>7.5000000000000011E-2</v>
      </c>
      <c r="H119">
        <v>0.125</v>
      </c>
      <c r="I119">
        <v>0.2</v>
      </c>
      <c r="J119">
        <v>0.3</v>
      </c>
    </row>
    <row r="120" spans="2:10" x14ac:dyDescent="0.2">
      <c r="D120" t="s">
        <v>59</v>
      </c>
      <c r="E120">
        <v>0.1</v>
      </c>
      <c r="F120">
        <v>0.1</v>
      </c>
      <c r="G120">
        <v>0.1</v>
      </c>
      <c r="H120">
        <v>0.1</v>
      </c>
      <c r="I120">
        <v>0.1</v>
      </c>
      <c r="J120">
        <v>0.1</v>
      </c>
    </row>
    <row r="121" spans="2:10" x14ac:dyDescent="0.2">
      <c r="D121" t="s">
        <v>86</v>
      </c>
      <c r="E121">
        <v>300</v>
      </c>
      <c r="F121">
        <v>300</v>
      </c>
      <c r="G121">
        <v>300</v>
      </c>
      <c r="H121">
        <v>300</v>
      </c>
      <c r="I121">
        <v>300</v>
      </c>
      <c r="J121">
        <v>300</v>
      </c>
    </row>
    <row r="122" spans="2:10" x14ac:dyDescent="0.2">
      <c r="D122" t="s">
        <v>85</v>
      </c>
      <c r="E122" s="2">
        <f>E112/((E117*E120)*E121)</f>
        <v>110.39999999999998</v>
      </c>
      <c r="F122" s="2">
        <f t="shared" ref="F122" si="45">F112/((F117*F120)*F121)</f>
        <v>83.333333333333314</v>
      </c>
      <c r="G122" s="2">
        <f t="shared" ref="G122" si="46">G112/((G117*G120)*G121)</f>
        <v>51.599999999999994</v>
      </c>
      <c r="H122" s="2">
        <f t="shared" ref="H122" si="47">H112/((H117*H120)*H121)</f>
        <v>24.133333333333333</v>
      </c>
      <c r="I122" s="2">
        <f t="shared" ref="I122" si="48">I112/((I117*I120)*I121)</f>
        <v>8.3999999999999986</v>
      </c>
      <c r="J122" s="2">
        <f t="shared" ref="J122" si="49">J112/((J117*J120)*J121)</f>
        <v>7.1666666666666652</v>
      </c>
    </row>
    <row r="123" spans="2:10" x14ac:dyDescent="0.2">
      <c r="B123" t="s">
        <v>34</v>
      </c>
      <c r="D123" t="s">
        <v>9</v>
      </c>
      <c r="E123">
        <v>56.1</v>
      </c>
      <c r="F123">
        <v>43.5</v>
      </c>
      <c r="G123">
        <v>56.4</v>
      </c>
      <c r="H123">
        <v>31.8</v>
      </c>
      <c r="I123">
        <v>19.7</v>
      </c>
      <c r="J123">
        <v>13.7</v>
      </c>
    </row>
    <row r="124" spans="2:10" x14ac:dyDescent="0.2">
      <c r="B124" t="s">
        <v>8</v>
      </c>
      <c r="D124" t="s">
        <v>58</v>
      </c>
      <c r="E124">
        <v>0.33200000000000002</v>
      </c>
      <c r="F124">
        <v>0.29099999999999998</v>
      </c>
      <c r="G124">
        <v>0.27900000000000003</v>
      </c>
      <c r="H124">
        <v>0.29199999999999998</v>
      </c>
      <c r="I124">
        <v>0.29099999999999998</v>
      </c>
      <c r="J124">
        <v>0.33500000000000002</v>
      </c>
    </row>
    <row r="125" spans="2:10" x14ac:dyDescent="0.2">
      <c r="B125" t="s">
        <v>17</v>
      </c>
      <c r="D125" t="s">
        <v>53</v>
      </c>
      <c r="E125">
        <v>1.52</v>
      </c>
      <c r="F125">
        <v>1.4470000000000001</v>
      </c>
      <c r="G125">
        <v>1.409</v>
      </c>
      <c r="H125">
        <v>1.375</v>
      </c>
      <c r="I125">
        <v>1.357</v>
      </c>
      <c r="J125">
        <v>1.29</v>
      </c>
    </row>
    <row r="126" spans="2:10" x14ac:dyDescent="0.2">
      <c r="D126" t="s">
        <v>57</v>
      </c>
      <c r="E126">
        <v>-0.27200000000000002</v>
      </c>
      <c r="F126">
        <v>-9.1999999999999998E-2</v>
      </c>
      <c r="G126">
        <v>5.6000000000000001E-2</v>
      </c>
      <c r="H126">
        <v>-2.5999999999999999E-2</v>
      </c>
      <c r="I126">
        <v>3.0000000000000001E-3</v>
      </c>
      <c r="J126">
        <v>-0.28100000000000003</v>
      </c>
    </row>
    <row r="127" spans="2:10" x14ac:dyDescent="0.2">
      <c r="B127" s="1" t="s">
        <v>72</v>
      </c>
      <c r="C127" t="s">
        <v>12</v>
      </c>
      <c r="D127" t="s">
        <v>60</v>
      </c>
      <c r="E127">
        <v>2.1360000000000001</v>
      </c>
      <c r="F127">
        <v>2.1659999999999999</v>
      </c>
      <c r="G127">
        <v>2.2120000000000002</v>
      </c>
      <c r="H127">
        <v>2.4369999999999998</v>
      </c>
      <c r="I127">
        <v>2.3559999999999999</v>
      </c>
      <c r="J127">
        <v>2.6709999999999998</v>
      </c>
    </row>
    <row r="128" spans="2:10" x14ac:dyDescent="0.2">
      <c r="B128" t="s">
        <v>87</v>
      </c>
      <c r="C128" s="3">
        <f>-1/SLOPE(LN(E133:J133),E130:J130)</f>
        <v>9.6018102779865014E-2</v>
      </c>
      <c r="D128" t="s">
        <v>54</v>
      </c>
      <c r="E128">
        <v>2.5000000000000001E-2</v>
      </c>
      <c r="F128">
        <v>2.5000000000000001E-2</v>
      </c>
      <c r="G128">
        <v>0.05</v>
      </c>
      <c r="H128">
        <v>0.05</v>
      </c>
      <c r="I128">
        <v>0.1</v>
      </c>
      <c r="J128">
        <v>0.1</v>
      </c>
    </row>
    <row r="129" spans="2:10" x14ac:dyDescent="0.2">
      <c r="B129" t="s">
        <v>88</v>
      </c>
      <c r="C129" s="2">
        <f>EXP(INTERCEPT(LN(E133:J133),E130:J130))</f>
        <v>99.599525389517538</v>
      </c>
      <c r="D129" t="s">
        <v>55</v>
      </c>
      <c r="E129">
        <v>2.5000000000000001E-2</v>
      </c>
      <c r="F129">
        <v>0.05</v>
      </c>
      <c r="G129">
        <v>0.1</v>
      </c>
      <c r="H129">
        <v>0.15</v>
      </c>
      <c r="I129">
        <v>0.25</v>
      </c>
      <c r="J129">
        <v>0.35</v>
      </c>
    </row>
    <row r="130" spans="2:10" x14ac:dyDescent="0.2">
      <c r="B130" t="s">
        <v>89</v>
      </c>
      <c r="C130" s="4">
        <f>C128*C129</f>
        <v>9.5633574656764697</v>
      </c>
      <c r="D130" t="s">
        <v>56</v>
      </c>
      <c r="E130">
        <v>1.2500000000000001E-2</v>
      </c>
      <c r="F130">
        <v>3.7500000000000006E-2</v>
      </c>
      <c r="G130">
        <v>7.5000000000000011E-2</v>
      </c>
      <c r="H130">
        <v>0.125</v>
      </c>
      <c r="I130">
        <v>0.2</v>
      </c>
      <c r="J130">
        <v>0.3</v>
      </c>
    </row>
    <row r="131" spans="2:10" x14ac:dyDescent="0.2">
      <c r="D131" t="s">
        <v>59</v>
      </c>
      <c r="E131">
        <v>0.1</v>
      </c>
      <c r="F131">
        <v>0.1</v>
      </c>
      <c r="G131">
        <v>0.1</v>
      </c>
      <c r="H131">
        <v>0.1</v>
      </c>
      <c r="I131">
        <v>0.1</v>
      </c>
      <c r="J131">
        <v>0.1</v>
      </c>
    </row>
    <row r="132" spans="2:10" x14ac:dyDescent="0.2">
      <c r="D132" t="s">
        <v>86</v>
      </c>
      <c r="E132">
        <v>240</v>
      </c>
      <c r="F132">
        <v>240</v>
      </c>
      <c r="G132">
        <v>240</v>
      </c>
      <c r="H132">
        <v>240</v>
      </c>
      <c r="I132">
        <v>240</v>
      </c>
      <c r="J132">
        <v>240</v>
      </c>
    </row>
    <row r="133" spans="2:10" x14ac:dyDescent="0.2">
      <c r="D133" t="s">
        <v>85</v>
      </c>
      <c r="E133" s="2">
        <f>E123/((E128*E131)*E132)</f>
        <v>93.499999999999986</v>
      </c>
      <c r="F133" s="2">
        <f t="shared" ref="F133" si="50">F123/((F128*F131)*F132)</f>
        <v>72.499999999999986</v>
      </c>
      <c r="G133" s="2">
        <f t="shared" ref="G133" si="51">G123/((G128*G131)*G132)</f>
        <v>46.999999999999993</v>
      </c>
      <c r="H133" s="2">
        <f t="shared" ref="H133" si="52">H123/((H128*H131)*H132)</f>
        <v>26.499999999999996</v>
      </c>
      <c r="I133" s="2">
        <f t="shared" ref="I133" si="53">I123/((I128*I131)*I132)</f>
        <v>8.2083333333333321</v>
      </c>
      <c r="J133" s="2">
        <f t="shared" ref="J133" si="54">J123/((J128*J131)*J132)</f>
        <v>5.7083333333333321</v>
      </c>
    </row>
    <row r="134" spans="2:10" x14ac:dyDescent="0.2">
      <c r="B134" t="s">
        <v>35</v>
      </c>
      <c r="D134" t="s">
        <v>9</v>
      </c>
      <c r="E134">
        <v>106.9</v>
      </c>
      <c r="F134">
        <v>78.900000000000006</v>
      </c>
      <c r="G134">
        <v>91.2</v>
      </c>
      <c r="H134">
        <v>47.9</v>
      </c>
      <c r="I134">
        <v>24.8</v>
      </c>
      <c r="J134">
        <v>18.100000000000001</v>
      </c>
    </row>
    <row r="135" spans="2:10" x14ac:dyDescent="0.2">
      <c r="B135" t="s">
        <v>8</v>
      </c>
      <c r="D135" t="s">
        <v>58</v>
      </c>
      <c r="E135">
        <v>0.25700000000000001</v>
      </c>
      <c r="F135">
        <v>0.22900000000000001</v>
      </c>
      <c r="G135">
        <v>0.23899999999999999</v>
      </c>
      <c r="H135">
        <v>0.25</v>
      </c>
      <c r="I135">
        <v>0.254</v>
      </c>
      <c r="J135">
        <v>0.27100000000000002</v>
      </c>
    </row>
    <row r="136" spans="2:10" x14ac:dyDescent="0.2">
      <c r="B136" t="s">
        <v>36</v>
      </c>
      <c r="D136" t="s">
        <v>53</v>
      </c>
      <c r="E136">
        <v>1.4970000000000001</v>
      </c>
      <c r="F136">
        <v>1.38</v>
      </c>
      <c r="G136">
        <v>1.347</v>
      </c>
      <c r="H136">
        <v>1.3240000000000001</v>
      </c>
      <c r="I136">
        <v>1.337</v>
      </c>
      <c r="J136">
        <v>1.329</v>
      </c>
    </row>
    <row r="137" spans="2:10" x14ac:dyDescent="0.2">
      <c r="D137" t="s">
        <v>57</v>
      </c>
      <c r="E137">
        <v>0.32400000000000001</v>
      </c>
      <c r="F137">
        <v>0.13500000000000001</v>
      </c>
      <c r="G137">
        <v>0.16200000000000001</v>
      </c>
      <c r="H137">
        <v>0.16600000000000001</v>
      </c>
      <c r="I137">
        <v>0.02</v>
      </c>
      <c r="J137">
        <v>-0.32100000000000001</v>
      </c>
    </row>
    <row r="138" spans="2:10" x14ac:dyDescent="0.2">
      <c r="B138" s="1" t="s">
        <v>73</v>
      </c>
      <c r="C138" t="s">
        <v>12</v>
      </c>
      <c r="D138" t="s">
        <v>60</v>
      </c>
      <c r="E138">
        <v>2.6019999999999999</v>
      </c>
      <c r="F138">
        <v>2.79</v>
      </c>
      <c r="G138">
        <v>2.7919999999999998</v>
      </c>
      <c r="H138">
        <v>2.8250000000000002</v>
      </c>
      <c r="I138">
        <v>2.806</v>
      </c>
      <c r="J138">
        <v>3.577</v>
      </c>
    </row>
    <row r="139" spans="2:10" x14ac:dyDescent="0.2">
      <c r="B139" t="s">
        <v>87</v>
      </c>
      <c r="C139" s="3">
        <f>-1/SLOPE(LN(E144:J144),E141:J141)</f>
        <v>8.4644044131041221E-2</v>
      </c>
      <c r="D139" t="s">
        <v>54</v>
      </c>
      <c r="E139">
        <v>2.5000000000000001E-2</v>
      </c>
      <c r="F139">
        <v>2.5000000000000001E-2</v>
      </c>
      <c r="G139">
        <v>0.05</v>
      </c>
      <c r="H139">
        <v>0.05</v>
      </c>
      <c r="I139">
        <v>0.1</v>
      </c>
      <c r="J139">
        <v>0.1</v>
      </c>
    </row>
    <row r="140" spans="2:10" x14ac:dyDescent="0.2">
      <c r="B140" t="s">
        <v>88</v>
      </c>
      <c r="C140" s="2">
        <f>EXP(INTERCEPT(LN(E144:J144),E141:J141))</f>
        <v>92.0934640757621</v>
      </c>
      <c r="D140" t="s">
        <v>55</v>
      </c>
      <c r="E140">
        <v>2.5000000000000001E-2</v>
      </c>
      <c r="F140">
        <v>0.05</v>
      </c>
      <c r="G140">
        <v>0.1</v>
      </c>
      <c r="H140">
        <v>0.15</v>
      </c>
      <c r="I140">
        <v>0.25</v>
      </c>
      <c r="J140">
        <v>0.35</v>
      </c>
    </row>
    <row r="141" spans="2:10" x14ac:dyDescent="0.2">
      <c r="B141" t="s">
        <v>89</v>
      </c>
      <c r="C141" s="4">
        <f>C139*C140</f>
        <v>7.7951632374092661</v>
      </c>
      <c r="D141" t="s">
        <v>56</v>
      </c>
      <c r="E141">
        <v>1.2500000000000001E-2</v>
      </c>
      <c r="F141">
        <v>3.7500000000000006E-2</v>
      </c>
      <c r="G141">
        <v>7.5000000000000011E-2</v>
      </c>
      <c r="H141">
        <v>0.125</v>
      </c>
      <c r="I141">
        <v>0.2</v>
      </c>
      <c r="J141">
        <v>0.3</v>
      </c>
    </row>
    <row r="142" spans="2:10" x14ac:dyDescent="0.2">
      <c r="D142" t="s">
        <v>59</v>
      </c>
      <c r="E142">
        <v>0.1</v>
      </c>
      <c r="F142">
        <v>0.1</v>
      </c>
      <c r="G142">
        <v>0.1</v>
      </c>
      <c r="H142">
        <v>0.1</v>
      </c>
      <c r="I142">
        <v>0.1</v>
      </c>
      <c r="J142">
        <v>0.1</v>
      </c>
    </row>
    <row r="143" spans="2:10" x14ac:dyDescent="0.2">
      <c r="D143" t="s">
        <v>86</v>
      </c>
      <c r="E143">
        <v>480</v>
      </c>
      <c r="F143">
        <v>480</v>
      </c>
      <c r="G143">
        <v>480</v>
      </c>
      <c r="H143">
        <v>480</v>
      </c>
      <c r="I143">
        <v>480</v>
      </c>
      <c r="J143">
        <v>480</v>
      </c>
    </row>
    <row r="144" spans="2:10" x14ac:dyDescent="0.2">
      <c r="D144" t="s">
        <v>85</v>
      </c>
      <c r="E144" s="2">
        <f>E134/((E139*E142)*E143)</f>
        <v>89.083333333333329</v>
      </c>
      <c r="F144" s="2">
        <f t="shared" ref="F144" si="55">F134/((F139*F142)*F143)</f>
        <v>65.75</v>
      </c>
      <c r="G144" s="2">
        <f t="shared" ref="G144" si="56">G134/((G139*G142)*G143)</f>
        <v>37.999999999999993</v>
      </c>
      <c r="H144" s="2">
        <f t="shared" ref="H144" si="57">H134/((H139*H142)*H143)</f>
        <v>19.958333333333329</v>
      </c>
      <c r="I144" s="2">
        <f t="shared" ref="I144" si="58">I134/((I139*I142)*I143)</f>
        <v>5.1666666666666661</v>
      </c>
      <c r="J144" s="2">
        <f t="shared" ref="J144" si="59">J134/((J139*J142)*J143)</f>
        <v>3.770833333333333</v>
      </c>
    </row>
    <row r="145" spans="1:10" x14ac:dyDescent="0.2">
      <c r="A145">
        <v>10</v>
      </c>
      <c r="B145" t="s">
        <v>37</v>
      </c>
      <c r="D145" t="s">
        <v>9</v>
      </c>
      <c r="E145">
        <v>172.7</v>
      </c>
      <c r="F145">
        <v>122.5</v>
      </c>
      <c r="G145">
        <v>136.19999999999999</v>
      </c>
      <c r="H145">
        <v>76</v>
      </c>
      <c r="I145">
        <v>45.8</v>
      </c>
      <c r="J145">
        <v>41.3</v>
      </c>
    </row>
    <row r="146" spans="1:10" x14ac:dyDescent="0.2">
      <c r="B146" t="s">
        <v>8</v>
      </c>
      <c r="D146" t="s">
        <v>58</v>
      </c>
      <c r="E146">
        <v>0.35599999999999998</v>
      </c>
      <c r="F146">
        <v>0.28699999999999998</v>
      </c>
      <c r="G146">
        <v>0.28699999999999998</v>
      </c>
      <c r="H146">
        <v>0.29599999999999999</v>
      </c>
      <c r="I146">
        <v>0.28999999999999998</v>
      </c>
      <c r="J146">
        <v>0.32300000000000001</v>
      </c>
    </row>
    <row r="147" spans="1:10" x14ac:dyDescent="0.2">
      <c r="B147" t="s">
        <v>17</v>
      </c>
      <c r="D147" t="s">
        <v>53</v>
      </c>
      <c r="E147">
        <v>1.5980000000000001</v>
      </c>
      <c r="F147">
        <v>1.5229999999999999</v>
      </c>
      <c r="G147">
        <v>1.4670000000000001</v>
      </c>
      <c r="H147">
        <v>1.427</v>
      </c>
      <c r="I147">
        <v>1.391</v>
      </c>
      <c r="J147">
        <v>1.355</v>
      </c>
    </row>
    <row r="148" spans="1:10" x14ac:dyDescent="0.2">
      <c r="B148" t="s">
        <v>38</v>
      </c>
      <c r="D148" t="s">
        <v>57</v>
      </c>
      <c r="E148">
        <v>-0.45200000000000001</v>
      </c>
      <c r="F148">
        <v>5.0000000000000001E-3</v>
      </c>
      <c r="G148">
        <v>-1.7000000000000001E-2</v>
      </c>
      <c r="H148">
        <v>-0.11700000000000001</v>
      </c>
      <c r="I148">
        <v>-0.03</v>
      </c>
      <c r="J148">
        <v>-0.372</v>
      </c>
    </row>
    <row r="149" spans="1:10" x14ac:dyDescent="0.2">
      <c r="B149" s="1" t="s">
        <v>74</v>
      </c>
      <c r="C149" t="s">
        <v>12</v>
      </c>
      <c r="D149" t="s">
        <v>60</v>
      </c>
      <c r="E149">
        <v>2.1829999999999998</v>
      </c>
      <c r="F149">
        <v>2.1309999999999998</v>
      </c>
      <c r="G149">
        <v>2.294</v>
      </c>
      <c r="H149">
        <v>2.3370000000000002</v>
      </c>
      <c r="I149">
        <v>2.5409999999999999</v>
      </c>
      <c r="J149">
        <v>2.9649999999999999</v>
      </c>
    </row>
    <row r="150" spans="1:10" x14ac:dyDescent="0.2">
      <c r="B150" t="s">
        <v>87</v>
      </c>
      <c r="C150" s="5">
        <f>-1/SLOPE(LN(E155:J155),E152:J152)</f>
        <v>9.5275931751850493E-2</v>
      </c>
      <c r="D150" t="s">
        <v>54</v>
      </c>
      <c r="E150">
        <v>2.5000000000000001E-2</v>
      </c>
      <c r="F150">
        <v>2.5000000000000001E-2</v>
      </c>
      <c r="G150">
        <v>0.05</v>
      </c>
      <c r="H150">
        <v>0.05</v>
      </c>
      <c r="I150">
        <v>0.1</v>
      </c>
      <c r="J150">
        <v>0.1</v>
      </c>
    </row>
    <row r="151" spans="1:10" x14ac:dyDescent="0.2">
      <c r="B151" t="s">
        <v>88</v>
      </c>
      <c r="C151" s="6">
        <f>EXP(INTERCEPT(LN(E155:J155),E152:J152))</f>
        <v>267.18352251593836</v>
      </c>
      <c r="D151" t="s">
        <v>55</v>
      </c>
      <c r="E151">
        <v>2.5000000000000001E-2</v>
      </c>
      <c r="F151">
        <v>0.05</v>
      </c>
      <c r="G151">
        <v>0.1</v>
      </c>
      <c r="H151">
        <v>0.15</v>
      </c>
      <c r="I151">
        <v>0.25</v>
      </c>
      <c r="J151">
        <v>0.35</v>
      </c>
    </row>
    <row r="152" spans="1:10" x14ac:dyDescent="0.2">
      <c r="B152" t="s">
        <v>89</v>
      </c>
      <c r="C152" s="7">
        <f>C150*C151</f>
        <v>25.456159056447554</v>
      </c>
      <c r="D152" t="s">
        <v>56</v>
      </c>
      <c r="E152">
        <v>1.2500000000000001E-2</v>
      </c>
      <c r="F152">
        <v>3.7500000000000006E-2</v>
      </c>
      <c r="G152">
        <v>7.5000000000000011E-2</v>
      </c>
      <c r="H152">
        <v>0.125</v>
      </c>
      <c r="I152">
        <v>0.2</v>
      </c>
      <c r="J152">
        <v>0.3</v>
      </c>
    </row>
    <row r="153" spans="1:10" x14ac:dyDescent="0.2">
      <c r="D153" t="s">
        <v>59</v>
      </c>
      <c r="E153">
        <v>0.1</v>
      </c>
      <c r="F153">
        <v>0.1</v>
      </c>
      <c r="G153">
        <v>0.1</v>
      </c>
      <c r="H153">
        <v>0.1</v>
      </c>
      <c r="I153">
        <v>0.1</v>
      </c>
      <c r="J153">
        <v>0.1</v>
      </c>
    </row>
    <row r="154" spans="1:10" x14ac:dyDescent="0.2">
      <c r="D154" t="s">
        <v>86</v>
      </c>
      <c r="E154">
        <v>240</v>
      </c>
      <c r="F154">
        <v>240</v>
      </c>
      <c r="G154">
        <v>240</v>
      </c>
      <c r="H154">
        <v>240</v>
      </c>
      <c r="I154">
        <v>240</v>
      </c>
      <c r="J154">
        <v>240</v>
      </c>
    </row>
    <row r="155" spans="1:10" x14ac:dyDescent="0.2">
      <c r="D155" t="s">
        <v>85</v>
      </c>
      <c r="E155" s="2">
        <f>E145/((E150*E153)*E154)</f>
        <v>287.83333333333326</v>
      </c>
      <c r="F155" s="2">
        <f t="shared" ref="F155" si="60">F145/((F150*F153)*F154)</f>
        <v>204.16666666666663</v>
      </c>
      <c r="G155" s="2">
        <f t="shared" ref="G155" si="61">G145/((G150*G153)*G154)</f>
        <v>113.49999999999997</v>
      </c>
      <c r="H155" s="2">
        <f t="shared" ref="H155" si="62">H145/((H150*H153)*H154)</f>
        <v>63.333333333333321</v>
      </c>
      <c r="I155" s="2">
        <f t="shared" ref="I155" si="63">I145/((I150*I153)*I154)</f>
        <v>19.083333333333329</v>
      </c>
      <c r="J155" s="2">
        <f t="shared" ref="J155" si="64">J145/((J150*J153)*J154)</f>
        <v>17.208333333333329</v>
      </c>
    </row>
    <row r="156" spans="1:10" x14ac:dyDescent="0.2">
      <c r="A156">
        <v>11</v>
      </c>
      <c r="B156" t="s">
        <v>39</v>
      </c>
      <c r="D156" t="s">
        <v>9</v>
      </c>
      <c r="E156">
        <v>160</v>
      </c>
      <c r="F156">
        <v>136.4</v>
      </c>
      <c r="G156">
        <v>153.1</v>
      </c>
      <c r="H156">
        <v>77.900000000000006</v>
      </c>
      <c r="I156">
        <v>35.5</v>
      </c>
      <c r="J156">
        <v>27.8</v>
      </c>
    </row>
    <row r="157" spans="1:10" x14ac:dyDescent="0.2">
      <c r="B157" t="s">
        <v>8</v>
      </c>
      <c r="D157" t="s">
        <v>58</v>
      </c>
      <c r="E157">
        <v>0.28899999999999998</v>
      </c>
      <c r="F157">
        <v>0.248</v>
      </c>
      <c r="G157">
        <v>0.249</v>
      </c>
      <c r="H157">
        <v>0.25700000000000001</v>
      </c>
      <c r="I157">
        <v>0.27300000000000002</v>
      </c>
      <c r="J157">
        <v>0.29199999999999998</v>
      </c>
    </row>
    <row r="158" spans="1:10" x14ac:dyDescent="0.2">
      <c r="B158" t="s">
        <v>33</v>
      </c>
      <c r="D158" t="s">
        <v>53</v>
      </c>
      <c r="E158">
        <v>1.56</v>
      </c>
      <c r="F158">
        <v>1.468</v>
      </c>
      <c r="G158">
        <v>1.427</v>
      </c>
      <c r="H158">
        <v>1.373</v>
      </c>
      <c r="I158">
        <v>1.3520000000000001</v>
      </c>
      <c r="J158">
        <v>1.3480000000000001</v>
      </c>
    </row>
    <row r="159" spans="1:10" x14ac:dyDescent="0.2">
      <c r="B159" t="s">
        <v>40</v>
      </c>
      <c r="D159" t="s">
        <v>57</v>
      </c>
      <c r="E159">
        <v>-2.5999999999999999E-2</v>
      </c>
      <c r="F159">
        <v>0.25</v>
      </c>
      <c r="G159">
        <v>0.125</v>
      </c>
      <c r="H159">
        <v>2.8000000000000001E-2</v>
      </c>
      <c r="I159">
        <v>-0.15</v>
      </c>
      <c r="J159">
        <v>-0.28699999999999998</v>
      </c>
    </row>
    <row r="160" spans="1:10" x14ac:dyDescent="0.2">
      <c r="B160" s="1" t="s">
        <v>75</v>
      </c>
      <c r="C160" t="s">
        <v>12</v>
      </c>
      <c r="D160" t="s">
        <v>60</v>
      </c>
      <c r="E160">
        <v>2.1680000000000001</v>
      </c>
      <c r="F160">
        <v>2.4929999999999999</v>
      </c>
      <c r="G160">
        <v>2.7210000000000001</v>
      </c>
      <c r="H160">
        <v>2.6440000000000001</v>
      </c>
      <c r="I160">
        <v>3.0169999999999999</v>
      </c>
      <c r="J160">
        <v>2.7330000000000001</v>
      </c>
    </row>
    <row r="161" spans="2:10" x14ac:dyDescent="0.2">
      <c r="B161" t="s">
        <v>87</v>
      </c>
      <c r="C161" s="5">
        <f>-1/SLOPE(LN(E166:J166),E163:J163)</f>
        <v>8.2611149004082424E-2</v>
      </c>
      <c r="D161" t="s">
        <v>54</v>
      </c>
      <c r="E161">
        <v>2.5000000000000001E-2</v>
      </c>
      <c r="F161">
        <v>2.5000000000000001E-2</v>
      </c>
      <c r="G161">
        <v>0.05</v>
      </c>
      <c r="H161">
        <v>0.05</v>
      </c>
      <c r="I161">
        <v>0.1</v>
      </c>
      <c r="J161">
        <v>0.1</v>
      </c>
    </row>
    <row r="162" spans="2:10" x14ac:dyDescent="0.2">
      <c r="B162" t="s">
        <v>88</v>
      </c>
      <c r="C162" s="6">
        <f>EXP(INTERCEPT(LN(E166:J166),E163:J163))</f>
        <v>241.36004268797006</v>
      </c>
      <c r="D162" t="s">
        <v>55</v>
      </c>
      <c r="E162">
        <v>2.5000000000000001E-2</v>
      </c>
      <c r="F162">
        <v>0.05</v>
      </c>
      <c r="G162">
        <v>0.1</v>
      </c>
      <c r="H162">
        <v>0.15</v>
      </c>
      <c r="I162">
        <v>0.25</v>
      </c>
      <c r="J162">
        <v>0.35</v>
      </c>
    </row>
    <row r="163" spans="2:10" x14ac:dyDescent="0.2">
      <c r="B163" t="s">
        <v>89</v>
      </c>
      <c r="C163" s="7">
        <f>C161*C162</f>
        <v>19.939030450127589</v>
      </c>
      <c r="D163" t="s">
        <v>56</v>
      </c>
      <c r="E163">
        <v>1.2500000000000001E-2</v>
      </c>
      <c r="F163">
        <v>3.7500000000000006E-2</v>
      </c>
      <c r="G163">
        <v>7.5000000000000011E-2</v>
      </c>
      <c r="H163">
        <v>0.125</v>
      </c>
      <c r="I163">
        <v>0.2</v>
      </c>
      <c r="J163">
        <v>0.3</v>
      </c>
    </row>
    <row r="164" spans="2:10" x14ac:dyDescent="0.2">
      <c r="D164" t="s">
        <v>59</v>
      </c>
      <c r="E164">
        <v>0.1</v>
      </c>
      <c r="F164">
        <v>0.1</v>
      </c>
      <c r="G164">
        <v>0.1</v>
      </c>
      <c r="H164">
        <v>0.1</v>
      </c>
      <c r="I164">
        <v>0.1</v>
      </c>
      <c r="J164">
        <v>0.1</v>
      </c>
    </row>
    <row r="165" spans="2:10" x14ac:dyDescent="0.2">
      <c r="D165" t="s">
        <v>86</v>
      </c>
      <c r="E165">
        <v>300</v>
      </c>
      <c r="F165">
        <v>300</v>
      </c>
      <c r="G165">
        <v>300</v>
      </c>
      <c r="H165">
        <v>300</v>
      </c>
      <c r="I165">
        <v>300</v>
      </c>
      <c r="J165">
        <v>300</v>
      </c>
    </row>
    <row r="166" spans="2:10" x14ac:dyDescent="0.2">
      <c r="D166" t="s">
        <v>85</v>
      </c>
      <c r="E166" s="2">
        <f>E156/((E161*E164)*E165)</f>
        <v>213.33333333333331</v>
      </c>
      <c r="F166" s="2">
        <f t="shared" ref="F166" si="65">F156/((F161*F164)*F165)</f>
        <v>181.86666666666665</v>
      </c>
      <c r="G166" s="2">
        <f t="shared" ref="G166" si="66">G156/((G161*G164)*G165)</f>
        <v>102.06666666666665</v>
      </c>
      <c r="H166" s="2">
        <f t="shared" ref="H166" si="67">H156/((H161*H164)*H165)</f>
        <v>51.93333333333333</v>
      </c>
      <c r="I166" s="2">
        <f t="shared" ref="I166" si="68">I156/((I161*I164)*I165)</f>
        <v>11.833333333333332</v>
      </c>
      <c r="J166" s="2">
        <f t="shared" ref="J166" si="69">J156/((J161*J164)*J165)</f>
        <v>9.2666666666666657</v>
      </c>
    </row>
    <row r="167" spans="2:10" x14ac:dyDescent="0.2">
      <c r="B167" t="s">
        <v>41</v>
      </c>
      <c r="D167" t="s">
        <v>9</v>
      </c>
      <c r="E167">
        <v>78.7</v>
      </c>
      <c r="F167">
        <v>51.4</v>
      </c>
      <c r="G167">
        <v>57.1</v>
      </c>
      <c r="H167">
        <v>33.1</v>
      </c>
      <c r="I167">
        <v>18</v>
      </c>
      <c r="J167">
        <v>10</v>
      </c>
    </row>
    <row r="168" spans="2:10" x14ac:dyDescent="0.2">
      <c r="B168" t="s">
        <v>8</v>
      </c>
      <c r="D168" t="s">
        <v>58</v>
      </c>
      <c r="E168">
        <v>0.34799999999999998</v>
      </c>
      <c r="F168">
        <v>0.29099999999999998</v>
      </c>
      <c r="G168">
        <v>0.29499999999999998</v>
      </c>
      <c r="H168">
        <v>0.307</v>
      </c>
      <c r="I168">
        <v>0.30099999999999999</v>
      </c>
      <c r="J168">
        <v>0.34699999999999998</v>
      </c>
    </row>
    <row r="169" spans="2:10" x14ac:dyDescent="0.2">
      <c r="B169" t="s">
        <v>17</v>
      </c>
      <c r="D169" t="s">
        <v>53</v>
      </c>
      <c r="E169">
        <v>1.58</v>
      </c>
      <c r="F169">
        <v>1.5389999999999999</v>
      </c>
      <c r="G169">
        <v>1.464</v>
      </c>
      <c r="H169">
        <v>1.3939999999999999</v>
      </c>
      <c r="I169">
        <v>1.3580000000000001</v>
      </c>
      <c r="J169">
        <v>1.2849999999999999</v>
      </c>
    </row>
    <row r="170" spans="2:10" x14ac:dyDescent="0.2">
      <c r="D170" t="s">
        <v>57</v>
      </c>
      <c r="E170">
        <v>-0.60199999999999998</v>
      </c>
      <c r="F170">
        <v>-0.26200000000000001</v>
      </c>
      <c r="G170">
        <v>-0.26700000000000002</v>
      </c>
      <c r="H170">
        <v>-0.29599999999999999</v>
      </c>
      <c r="I170">
        <v>-0.108</v>
      </c>
      <c r="J170">
        <v>-0.45400000000000001</v>
      </c>
    </row>
    <row r="171" spans="2:10" x14ac:dyDescent="0.2">
      <c r="B171" s="1" t="s">
        <v>76</v>
      </c>
      <c r="C171" t="s">
        <v>12</v>
      </c>
      <c r="D171" t="s">
        <v>60</v>
      </c>
      <c r="E171">
        <v>2.4590000000000001</v>
      </c>
      <c r="F171">
        <v>2.2629999999999999</v>
      </c>
      <c r="G171">
        <v>2.4239999999999999</v>
      </c>
      <c r="H171">
        <v>2.3620000000000001</v>
      </c>
      <c r="I171">
        <v>2.2919999999999998</v>
      </c>
      <c r="J171">
        <v>2.9049999999999998</v>
      </c>
    </row>
    <row r="172" spans="2:10" x14ac:dyDescent="0.2">
      <c r="B172" t="s">
        <v>87</v>
      </c>
      <c r="C172" s="3">
        <f>-1/SLOPE(LN(E177:J177),E174:J174)</f>
        <v>8.08765841024007E-2</v>
      </c>
      <c r="D172" t="s">
        <v>54</v>
      </c>
      <c r="E172">
        <v>2.5000000000000001E-2</v>
      </c>
      <c r="F172">
        <v>2.5000000000000001E-2</v>
      </c>
      <c r="G172">
        <v>0.05</v>
      </c>
      <c r="H172">
        <v>0.05</v>
      </c>
      <c r="I172">
        <v>0.1</v>
      </c>
      <c r="J172">
        <v>0.1</v>
      </c>
    </row>
    <row r="173" spans="2:10" x14ac:dyDescent="0.2">
      <c r="B173" t="s">
        <v>88</v>
      </c>
      <c r="C173" s="2">
        <f>EXP(INTERCEPT(LN(E177:J177),E174:J174))</f>
        <v>130.3651232381898</v>
      </c>
      <c r="D173" t="s">
        <v>55</v>
      </c>
      <c r="E173">
        <v>2.5000000000000001E-2</v>
      </c>
      <c r="F173">
        <v>0.05</v>
      </c>
      <c r="G173">
        <v>0.1</v>
      </c>
      <c r="H173">
        <v>0.15</v>
      </c>
      <c r="I173">
        <v>0.25</v>
      </c>
      <c r="J173">
        <v>0.35</v>
      </c>
    </row>
    <row r="174" spans="2:10" x14ac:dyDescent="0.2">
      <c r="B174" t="s">
        <v>89</v>
      </c>
      <c r="C174" s="4">
        <f>C172*C173</f>
        <v>10.543485853593289</v>
      </c>
      <c r="D174" t="s">
        <v>56</v>
      </c>
      <c r="E174">
        <v>1.2500000000000001E-2</v>
      </c>
      <c r="F174">
        <v>3.7500000000000006E-2</v>
      </c>
      <c r="G174">
        <v>7.5000000000000011E-2</v>
      </c>
      <c r="H174">
        <v>0.125</v>
      </c>
      <c r="I174">
        <v>0.2</v>
      </c>
      <c r="J174">
        <v>0.3</v>
      </c>
    </row>
    <row r="175" spans="2:10" x14ac:dyDescent="0.2">
      <c r="D175" t="s">
        <v>59</v>
      </c>
      <c r="E175">
        <v>0.1</v>
      </c>
      <c r="F175">
        <v>0.1</v>
      </c>
      <c r="G175">
        <v>0.1</v>
      </c>
      <c r="H175">
        <v>0.1</v>
      </c>
      <c r="I175">
        <v>0.1</v>
      </c>
      <c r="J175">
        <v>0.1</v>
      </c>
    </row>
    <row r="176" spans="2:10" x14ac:dyDescent="0.2">
      <c r="D176" t="s">
        <v>86</v>
      </c>
      <c r="E176">
        <v>240</v>
      </c>
      <c r="F176">
        <v>240</v>
      </c>
      <c r="G176">
        <v>240</v>
      </c>
      <c r="H176">
        <v>240</v>
      </c>
      <c r="I176">
        <v>240</v>
      </c>
      <c r="J176">
        <v>240</v>
      </c>
    </row>
    <row r="177" spans="2:10" x14ac:dyDescent="0.2">
      <c r="D177" t="s">
        <v>85</v>
      </c>
      <c r="E177" s="2">
        <f>E167/((E172*E175)*E176)</f>
        <v>131.16666666666666</v>
      </c>
      <c r="F177" s="2">
        <f t="shared" ref="F177" si="70">F167/((F172*F175)*F176)</f>
        <v>85.666666666666657</v>
      </c>
      <c r="G177" s="2">
        <f t="shared" ref="G177" si="71">G167/((G172*G175)*G176)</f>
        <v>47.583333333333329</v>
      </c>
      <c r="H177" s="2">
        <f t="shared" ref="H177" si="72">H167/((H172*H175)*H176)</f>
        <v>27.583333333333332</v>
      </c>
      <c r="I177" s="2">
        <f t="shared" ref="I177" si="73">I167/((I172*I175)*I176)</f>
        <v>7.4999999999999991</v>
      </c>
      <c r="J177" s="2">
        <f t="shared" ref="J177" si="74">J167/((J172*J175)*J176)</f>
        <v>4.1666666666666661</v>
      </c>
    </row>
    <row r="178" spans="2:10" x14ac:dyDescent="0.2">
      <c r="B178" t="s">
        <v>42</v>
      </c>
      <c r="D178" t="s">
        <v>9</v>
      </c>
      <c r="E178">
        <v>63.2</v>
      </c>
      <c r="F178">
        <v>41.7</v>
      </c>
      <c r="G178">
        <v>50.6</v>
      </c>
      <c r="H178">
        <v>26.1</v>
      </c>
      <c r="I178">
        <v>12.9</v>
      </c>
      <c r="J178">
        <v>9.5</v>
      </c>
    </row>
    <row r="179" spans="2:10" x14ac:dyDescent="0.2">
      <c r="B179" t="s">
        <v>8</v>
      </c>
      <c r="D179" t="s">
        <v>58</v>
      </c>
      <c r="E179">
        <v>0.32200000000000001</v>
      </c>
      <c r="F179">
        <v>0.27500000000000002</v>
      </c>
      <c r="G179">
        <v>0.27300000000000002</v>
      </c>
      <c r="H179">
        <v>0.28100000000000003</v>
      </c>
      <c r="I179">
        <v>0.27800000000000002</v>
      </c>
      <c r="J179">
        <v>0.29499999999999998</v>
      </c>
    </row>
    <row r="180" spans="2:10" x14ac:dyDescent="0.2">
      <c r="B180" t="s">
        <v>17</v>
      </c>
      <c r="D180" t="s">
        <v>53</v>
      </c>
      <c r="E180">
        <v>1.5289999999999999</v>
      </c>
      <c r="F180">
        <v>1.4219999999999999</v>
      </c>
      <c r="G180">
        <v>1.3759999999999999</v>
      </c>
      <c r="H180">
        <v>1.35</v>
      </c>
      <c r="I180">
        <v>1.3069999999999999</v>
      </c>
      <c r="J180">
        <v>1.2849999999999999</v>
      </c>
    </row>
    <row r="181" spans="2:10" x14ac:dyDescent="0.2">
      <c r="D181" t="s">
        <v>57</v>
      </c>
      <c r="E181">
        <v>-0.184</v>
      </c>
      <c r="F181">
        <v>-0.13300000000000001</v>
      </c>
      <c r="G181">
        <v>4.8000000000000001E-2</v>
      </c>
      <c r="H181">
        <v>-2.5999999999999999E-2</v>
      </c>
      <c r="I181">
        <v>-1.7000000000000001E-2</v>
      </c>
      <c r="J181">
        <v>-0.105</v>
      </c>
    </row>
    <row r="182" spans="2:10" x14ac:dyDescent="0.2">
      <c r="B182" s="1" t="s">
        <v>77</v>
      </c>
      <c r="C182" t="s">
        <v>12</v>
      </c>
      <c r="D182" t="s">
        <v>60</v>
      </c>
      <c r="E182">
        <v>2.1589999999999998</v>
      </c>
      <c r="F182">
        <v>2.69</v>
      </c>
      <c r="G182">
        <v>2.524</v>
      </c>
      <c r="H182">
        <v>2.63</v>
      </c>
      <c r="I182">
        <v>2.6019999999999999</v>
      </c>
      <c r="J182">
        <v>2.5539999999999998</v>
      </c>
    </row>
    <row r="183" spans="2:10" x14ac:dyDescent="0.2">
      <c r="B183" t="s">
        <v>87</v>
      </c>
      <c r="C183" s="3">
        <f>-1/SLOPE(LN(E188:J188),E185:J185)</f>
        <v>8.2579049640054275E-2</v>
      </c>
      <c r="D183" t="s">
        <v>54</v>
      </c>
      <c r="E183">
        <v>2.5000000000000001E-2</v>
      </c>
      <c r="F183">
        <v>2.5000000000000001E-2</v>
      </c>
      <c r="G183">
        <v>0.05</v>
      </c>
      <c r="H183">
        <v>0.05</v>
      </c>
      <c r="I183">
        <v>0.1</v>
      </c>
      <c r="J183">
        <v>0.1</v>
      </c>
    </row>
    <row r="184" spans="2:10" x14ac:dyDescent="0.2">
      <c r="B184" t="s">
        <v>88</v>
      </c>
      <c r="C184" s="2">
        <f>EXP(INTERCEPT(LN(E188:J188),E185:J185))</f>
        <v>103.8812204968264</v>
      </c>
      <c r="D184" t="s">
        <v>55</v>
      </c>
      <c r="E184">
        <v>2.5000000000000001E-2</v>
      </c>
      <c r="F184">
        <v>0.05</v>
      </c>
      <c r="G184">
        <v>0.1</v>
      </c>
      <c r="H184">
        <v>0.15</v>
      </c>
      <c r="I184">
        <v>0.25</v>
      </c>
      <c r="J184">
        <v>0.35</v>
      </c>
    </row>
    <row r="185" spans="2:10" x14ac:dyDescent="0.2">
      <c r="B185" t="s">
        <v>89</v>
      </c>
      <c r="C185" s="4">
        <f>C183*C184</f>
        <v>8.5784124640768518</v>
      </c>
      <c r="D185" t="s">
        <v>56</v>
      </c>
      <c r="E185">
        <v>1.2500000000000001E-2</v>
      </c>
      <c r="F185">
        <v>3.7500000000000006E-2</v>
      </c>
      <c r="G185">
        <v>7.5000000000000011E-2</v>
      </c>
      <c r="H185">
        <v>0.125</v>
      </c>
      <c r="I185">
        <v>0.2</v>
      </c>
      <c r="J185">
        <v>0.3</v>
      </c>
    </row>
    <row r="186" spans="2:10" x14ac:dyDescent="0.2">
      <c r="D186" t="s">
        <v>59</v>
      </c>
      <c r="E186">
        <v>0.1</v>
      </c>
      <c r="F186">
        <v>0.1</v>
      </c>
      <c r="G186">
        <v>0.1</v>
      </c>
      <c r="H186">
        <v>0.1</v>
      </c>
      <c r="I186">
        <v>0.1</v>
      </c>
      <c r="J186">
        <v>0.1</v>
      </c>
    </row>
    <row r="187" spans="2:10" x14ac:dyDescent="0.2">
      <c r="D187" t="s">
        <v>86</v>
      </c>
      <c r="E187">
        <v>240</v>
      </c>
      <c r="F187">
        <v>240</v>
      </c>
      <c r="G187">
        <v>240</v>
      </c>
      <c r="H187">
        <v>240</v>
      </c>
      <c r="I187">
        <v>240</v>
      </c>
      <c r="J187">
        <v>240</v>
      </c>
    </row>
    <row r="188" spans="2:10" x14ac:dyDescent="0.2">
      <c r="D188" t="s">
        <v>85</v>
      </c>
      <c r="E188" s="2">
        <f>E178/((E183*E186)*E187)</f>
        <v>105.33333333333333</v>
      </c>
      <c r="F188" s="2">
        <f t="shared" ref="F188" si="75">F178/((F183*F186)*F187)</f>
        <v>69.5</v>
      </c>
      <c r="G188" s="2">
        <f t="shared" ref="G188" si="76">G178/((G183*G186)*G187)</f>
        <v>42.166666666666664</v>
      </c>
      <c r="H188" s="2">
        <f t="shared" ref="H188" si="77">H178/((H183*H186)*H187)</f>
        <v>21.749999999999996</v>
      </c>
      <c r="I188" s="2">
        <f t="shared" ref="I188" si="78">I178/((I183*I186)*I187)</f>
        <v>5.3749999999999991</v>
      </c>
      <c r="J188" s="2">
        <f t="shared" ref="J188" si="79">J178/((J183*J186)*J187)</f>
        <v>3.9583333333333326</v>
      </c>
    </row>
    <row r="189" spans="2:10" x14ac:dyDescent="0.2">
      <c r="B189" t="s">
        <v>43</v>
      </c>
      <c r="D189" t="s">
        <v>9</v>
      </c>
      <c r="E189">
        <v>51.1</v>
      </c>
      <c r="F189">
        <v>42.3</v>
      </c>
      <c r="G189">
        <v>45.7</v>
      </c>
      <c r="H189">
        <v>25.3</v>
      </c>
      <c r="I189">
        <v>13.9</v>
      </c>
      <c r="J189">
        <v>9.5</v>
      </c>
    </row>
    <row r="190" spans="2:10" x14ac:dyDescent="0.2">
      <c r="B190" t="s">
        <v>8</v>
      </c>
      <c r="D190" t="s">
        <v>58</v>
      </c>
      <c r="E190">
        <v>0.309</v>
      </c>
      <c r="F190">
        <v>0.26</v>
      </c>
      <c r="G190">
        <v>0.25800000000000001</v>
      </c>
      <c r="H190">
        <v>0.26600000000000001</v>
      </c>
      <c r="I190">
        <v>0.27500000000000002</v>
      </c>
      <c r="J190">
        <v>0.28799999999999998</v>
      </c>
    </row>
    <row r="191" spans="2:10" x14ac:dyDescent="0.2">
      <c r="B191" t="s">
        <v>17</v>
      </c>
      <c r="D191" t="s">
        <v>53</v>
      </c>
      <c r="E191">
        <v>1.524</v>
      </c>
      <c r="F191">
        <v>1.427</v>
      </c>
      <c r="G191">
        <v>1.3720000000000001</v>
      </c>
      <c r="H191">
        <v>1.3480000000000001</v>
      </c>
      <c r="I191">
        <v>1.321</v>
      </c>
      <c r="J191">
        <v>1.3089999999999999</v>
      </c>
    </row>
    <row r="192" spans="2:10" x14ac:dyDescent="0.2">
      <c r="D192" t="s">
        <v>57</v>
      </c>
      <c r="E192">
        <v>-0.11</v>
      </c>
      <c r="F192">
        <v>6.0999999999999999E-2</v>
      </c>
      <c r="G192">
        <v>-4.8000000000000001E-2</v>
      </c>
      <c r="H192">
        <v>-4.3999999999999997E-2</v>
      </c>
      <c r="I192">
        <v>5.0000000000000001E-3</v>
      </c>
      <c r="J192">
        <v>-0.219</v>
      </c>
    </row>
    <row r="193" spans="2:10" x14ac:dyDescent="0.2">
      <c r="B193" s="1" t="s">
        <v>78</v>
      </c>
      <c r="D193" t="s">
        <v>60</v>
      </c>
      <c r="E193">
        <v>2.1030000000000002</v>
      </c>
      <c r="F193">
        <v>2.4089999999999998</v>
      </c>
      <c r="G193">
        <v>2.504</v>
      </c>
      <c r="H193">
        <v>2.6349999999999998</v>
      </c>
      <c r="I193">
        <v>2.4390000000000001</v>
      </c>
      <c r="J193">
        <v>2.7970000000000002</v>
      </c>
    </row>
    <row r="194" spans="2:10" x14ac:dyDescent="0.2">
      <c r="B194" t="s">
        <v>87</v>
      </c>
      <c r="C194" s="3">
        <f>-1/SLOPE(LN(E199:J199),E196:J196)</f>
        <v>8.6618030276627345E-2</v>
      </c>
      <c r="D194" t="s">
        <v>54</v>
      </c>
      <c r="E194">
        <v>2.5000000000000001E-2</v>
      </c>
      <c r="F194">
        <v>2.5000000000000001E-2</v>
      </c>
      <c r="G194">
        <v>0.05</v>
      </c>
      <c r="H194">
        <v>0.05</v>
      </c>
      <c r="I194">
        <v>0.1</v>
      </c>
      <c r="J194">
        <v>0.1</v>
      </c>
    </row>
    <row r="195" spans="2:10" x14ac:dyDescent="0.2">
      <c r="B195" t="s">
        <v>88</v>
      </c>
      <c r="C195" s="2">
        <f>EXP(INTERCEPT(LN(E199:J199),E196:J196))</f>
        <v>92.749763348390644</v>
      </c>
      <c r="D195" t="s">
        <v>55</v>
      </c>
      <c r="E195">
        <v>2.5000000000000001E-2</v>
      </c>
      <c r="F195">
        <v>0.05</v>
      </c>
      <c r="G195">
        <v>0.1</v>
      </c>
      <c r="H195">
        <v>0.15</v>
      </c>
      <c r="I195">
        <v>0.25</v>
      </c>
      <c r="J195">
        <v>0.35</v>
      </c>
    </row>
    <row r="196" spans="2:10" x14ac:dyDescent="0.2">
      <c r="B196" t="s">
        <v>89</v>
      </c>
      <c r="C196" s="4">
        <f>C194*C195</f>
        <v>8.0338018098609218</v>
      </c>
      <c r="D196" t="s">
        <v>56</v>
      </c>
      <c r="E196">
        <v>1.2500000000000001E-2</v>
      </c>
      <c r="F196">
        <v>3.7500000000000006E-2</v>
      </c>
      <c r="G196">
        <v>7.5000000000000011E-2</v>
      </c>
      <c r="H196">
        <v>0.125</v>
      </c>
      <c r="I196">
        <v>0.2</v>
      </c>
      <c r="J196">
        <v>0.3</v>
      </c>
    </row>
    <row r="197" spans="2:10" x14ac:dyDescent="0.2">
      <c r="D197" t="s">
        <v>59</v>
      </c>
      <c r="E197">
        <v>0.1</v>
      </c>
      <c r="F197">
        <v>0.1</v>
      </c>
      <c r="G197">
        <v>0.1</v>
      </c>
      <c r="H197">
        <v>0.1</v>
      </c>
      <c r="I197">
        <v>0.1</v>
      </c>
      <c r="J197">
        <v>0.1</v>
      </c>
    </row>
    <row r="198" spans="2:10" x14ac:dyDescent="0.2">
      <c r="D198" t="s">
        <v>86</v>
      </c>
      <c r="E198">
        <v>240</v>
      </c>
      <c r="F198">
        <v>240</v>
      </c>
      <c r="G198">
        <v>240</v>
      </c>
      <c r="H198">
        <v>240</v>
      </c>
      <c r="I198">
        <v>240</v>
      </c>
      <c r="J198">
        <v>240</v>
      </c>
    </row>
    <row r="199" spans="2:10" x14ac:dyDescent="0.2">
      <c r="D199" t="s">
        <v>85</v>
      </c>
      <c r="E199" s="2">
        <f>E189/((E194*E197)*E198)</f>
        <v>85.166666666666657</v>
      </c>
      <c r="F199" s="2">
        <f t="shared" ref="F199" si="80">F189/((F194*F197)*F198)</f>
        <v>70.499999999999986</v>
      </c>
      <c r="G199" s="2">
        <f t="shared" ref="G199" si="81">G189/((G194*G197)*G198)</f>
        <v>38.083333333333329</v>
      </c>
      <c r="H199" s="2">
        <f t="shared" ref="H199" si="82">H189/((H194*H197)*H198)</f>
        <v>21.083333333333332</v>
      </c>
      <c r="I199" s="2">
        <f t="shared" ref="I199" si="83">I189/((I194*I197)*I198)</f>
        <v>5.7916666666666661</v>
      </c>
      <c r="J199" s="2">
        <f t="shared" ref="J199" si="84">J189/((J194*J197)*J198)</f>
        <v>3.9583333333333326</v>
      </c>
    </row>
    <row r="200" spans="2:10" x14ac:dyDescent="0.2">
      <c r="B200" t="s">
        <v>44</v>
      </c>
      <c r="D200" t="s">
        <v>9</v>
      </c>
      <c r="E200">
        <v>93.3</v>
      </c>
      <c r="F200">
        <v>79.8</v>
      </c>
      <c r="G200">
        <v>100.5</v>
      </c>
      <c r="H200">
        <v>71.7</v>
      </c>
      <c r="I200">
        <v>44.2</v>
      </c>
      <c r="J200">
        <v>47.2</v>
      </c>
    </row>
    <row r="201" spans="2:10" x14ac:dyDescent="0.2">
      <c r="B201" t="s">
        <v>45</v>
      </c>
      <c r="D201" t="s">
        <v>58</v>
      </c>
      <c r="E201">
        <v>0.39</v>
      </c>
      <c r="F201">
        <v>0.32700000000000001</v>
      </c>
      <c r="G201">
        <v>0.33300000000000002</v>
      </c>
      <c r="H201">
        <v>0.34799999999999998</v>
      </c>
      <c r="I201">
        <v>0.35099999999999998</v>
      </c>
      <c r="J201">
        <v>0.36699999999999999</v>
      </c>
    </row>
    <row r="202" spans="2:10" x14ac:dyDescent="0.2">
      <c r="B202" t="s">
        <v>17</v>
      </c>
      <c r="D202" t="s">
        <v>53</v>
      </c>
      <c r="E202">
        <v>1.6319999999999999</v>
      </c>
      <c r="F202">
        <v>1.5640000000000001</v>
      </c>
      <c r="G202">
        <v>1.4970000000000001</v>
      </c>
      <c r="H202">
        <v>1.454</v>
      </c>
      <c r="I202">
        <v>1.43</v>
      </c>
      <c r="J202">
        <v>1.383</v>
      </c>
    </row>
    <row r="203" spans="2:10" x14ac:dyDescent="0.2">
      <c r="D203" t="s">
        <v>57</v>
      </c>
      <c r="E203">
        <v>-0.44400000000000001</v>
      </c>
      <c r="F203">
        <v>-0.38700000000000001</v>
      </c>
      <c r="G203">
        <v>-0.34499999999999997</v>
      </c>
      <c r="H203">
        <v>-0.39200000000000002</v>
      </c>
      <c r="I203">
        <v>-0.439</v>
      </c>
      <c r="J203">
        <v>-0.45800000000000002</v>
      </c>
    </row>
    <row r="204" spans="2:10" x14ac:dyDescent="0.2">
      <c r="B204" s="1" t="s">
        <v>79</v>
      </c>
      <c r="C204" t="s">
        <v>12</v>
      </c>
      <c r="D204" t="s">
        <v>60</v>
      </c>
      <c r="E204">
        <v>2.5830000000000002</v>
      </c>
      <c r="F204">
        <v>2.34</v>
      </c>
      <c r="G204">
        <v>2.387</v>
      </c>
      <c r="H204">
        <v>2.5329999999999999</v>
      </c>
      <c r="I204">
        <v>2.7120000000000002</v>
      </c>
      <c r="J204">
        <v>2.6659999999999999</v>
      </c>
    </row>
    <row r="205" spans="2:10" x14ac:dyDescent="0.2">
      <c r="B205" t="s">
        <v>87</v>
      </c>
      <c r="C205" s="3">
        <f>-1/SLOPE(LN(E210:J210),E207:J207)</f>
        <v>0.12375877258353093</v>
      </c>
      <c r="D205" t="s">
        <v>54</v>
      </c>
      <c r="E205">
        <v>2.5000000000000001E-2</v>
      </c>
      <c r="F205">
        <v>2.5000000000000001E-2</v>
      </c>
      <c r="G205">
        <v>0.05</v>
      </c>
      <c r="H205">
        <v>0.05</v>
      </c>
      <c r="I205">
        <v>0.1</v>
      </c>
      <c r="J205">
        <v>0.1</v>
      </c>
    </row>
    <row r="206" spans="2:10" x14ac:dyDescent="0.2">
      <c r="B206" t="s">
        <v>88</v>
      </c>
      <c r="C206" s="2">
        <f>EXP(INTERCEPT(LN(E210:J210),E207:J207))</f>
        <v>158.83929708390698</v>
      </c>
      <c r="D206" t="s">
        <v>55</v>
      </c>
      <c r="E206">
        <v>2.5000000000000001E-2</v>
      </c>
      <c r="F206">
        <v>0.05</v>
      </c>
      <c r="G206">
        <v>0.1</v>
      </c>
      <c r="H206">
        <v>0.15</v>
      </c>
      <c r="I206">
        <v>0.25</v>
      </c>
      <c r="J206">
        <v>0.35</v>
      </c>
    </row>
    <row r="207" spans="2:10" x14ac:dyDescent="0.2">
      <c r="B207" t="s">
        <v>89</v>
      </c>
      <c r="C207" s="4">
        <f>C205*C206</f>
        <v>19.657756445135153</v>
      </c>
      <c r="D207" t="s">
        <v>56</v>
      </c>
      <c r="E207">
        <v>1.2500000000000001E-2</v>
      </c>
      <c r="F207">
        <v>3.7500000000000006E-2</v>
      </c>
      <c r="G207">
        <v>7.5000000000000011E-2</v>
      </c>
      <c r="H207">
        <v>0.125</v>
      </c>
      <c r="I207">
        <v>0.2</v>
      </c>
      <c r="J207">
        <v>0.3</v>
      </c>
    </row>
    <row r="208" spans="2:10" x14ac:dyDescent="0.2">
      <c r="D208" t="s">
        <v>59</v>
      </c>
      <c r="E208">
        <v>0.1</v>
      </c>
      <c r="F208">
        <v>0.1</v>
      </c>
      <c r="G208">
        <v>0.1</v>
      </c>
      <c r="H208">
        <v>0.1</v>
      </c>
      <c r="I208">
        <v>0.1</v>
      </c>
      <c r="J208">
        <v>0.1</v>
      </c>
    </row>
    <row r="209" spans="1:10" x14ac:dyDescent="0.2">
      <c r="D209" t="s">
        <v>86</v>
      </c>
      <c r="E209">
        <v>240</v>
      </c>
      <c r="F209">
        <v>240</v>
      </c>
      <c r="G209">
        <v>240</v>
      </c>
      <c r="H209">
        <v>240</v>
      </c>
      <c r="I209">
        <v>240</v>
      </c>
      <c r="J209">
        <v>240</v>
      </c>
    </row>
    <row r="210" spans="1:10" x14ac:dyDescent="0.2">
      <c r="D210" t="s">
        <v>85</v>
      </c>
      <c r="E210" s="2">
        <f>E200/((E205*E208)*E209)</f>
        <v>155.49999999999997</v>
      </c>
      <c r="F210" s="2">
        <f t="shared" ref="F210" si="85">F200/((F205*F208)*F209)</f>
        <v>132.99999999999997</v>
      </c>
      <c r="G210" s="2">
        <f t="shared" ref="G210" si="86">G200/((G205*G208)*G209)</f>
        <v>83.749999999999986</v>
      </c>
      <c r="H210" s="2">
        <f t="shared" ref="H210" si="87">H200/((H205*H208)*H209)</f>
        <v>59.749999999999993</v>
      </c>
      <c r="I210" s="2">
        <f t="shared" ref="I210" si="88">I200/((I205*I208)*I209)</f>
        <v>18.416666666666664</v>
      </c>
      <c r="J210" s="2">
        <f t="shared" ref="J210" si="89">J200/((J205*J208)*J209)</f>
        <v>19.666666666666664</v>
      </c>
    </row>
    <row r="211" spans="1:10" x14ac:dyDescent="0.2">
      <c r="A211">
        <v>12</v>
      </c>
      <c r="B211" t="s">
        <v>46</v>
      </c>
      <c r="D211" t="s">
        <v>9</v>
      </c>
      <c r="E211">
        <v>114.9</v>
      </c>
      <c r="F211">
        <v>77.8</v>
      </c>
      <c r="G211">
        <v>105.6</v>
      </c>
      <c r="H211">
        <v>68.8</v>
      </c>
      <c r="I211">
        <v>44.3</v>
      </c>
      <c r="J211">
        <v>47.1</v>
      </c>
    </row>
    <row r="212" spans="1:10" x14ac:dyDescent="0.2">
      <c r="B212" t="s">
        <v>45</v>
      </c>
      <c r="D212" t="s">
        <v>58</v>
      </c>
      <c r="E212">
        <v>0.42899999999999999</v>
      </c>
      <c r="F212">
        <v>0.36099999999999999</v>
      </c>
      <c r="G212">
        <v>0.37</v>
      </c>
      <c r="H212">
        <v>0.376</v>
      </c>
      <c r="I212">
        <v>0.373</v>
      </c>
      <c r="J212">
        <v>0.39500000000000002</v>
      </c>
    </row>
    <row r="213" spans="1:10" x14ac:dyDescent="0.2">
      <c r="B213" t="s">
        <v>17</v>
      </c>
      <c r="D213" t="s">
        <v>53</v>
      </c>
      <c r="E213">
        <v>1.605</v>
      </c>
      <c r="F213">
        <v>1.6060000000000001</v>
      </c>
      <c r="G213">
        <v>1.51</v>
      </c>
      <c r="H213">
        <v>1.4950000000000001</v>
      </c>
      <c r="I213">
        <v>1.4419999999999999</v>
      </c>
      <c r="J213">
        <v>1.413</v>
      </c>
    </row>
    <row r="214" spans="1:10" x14ac:dyDescent="0.2">
      <c r="B214" t="s">
        <v>23</v>
      </c>
      <c r="D214" t="s">
        <v>57</v>
      </c>
      <c r="E214">
        <v>-0.70599999999999996</v>
      </c>
      <c r="F214">
        <v>-0.44600000000000001</v>
      </c>
      <c r="G214">
        <v>-0.36399999999999999</v>
      </c>
      <c r="H214">
        <v>-0.435</v>
      </c>
      <c r="I214">
        <v>-0.36899999999999999</v>
      </c>
      <c r="J214">
        <v>-0.44600000000000001</v>
      </c>
    </row>
    <row r="215" spans="1:10" x14ac:dyDescent="0.2">
      <c r="B215" s="1" t="s">
        <v>80</v>
      </c>
      <c r="C215" t="s">
        <v>12</v>
      </c>
      <c r="D215" t="s">
        <v>60</v>
      </c>
      <c r="E215">
        <v>2.8359999999999999</v>
      </c>
      <c r="F215">
        <v>2.1139999999999999</v>
      </c>
      <c r="G215">
        <v>2.145</v>
      </c>
      <c r="H215">
        <v>2.2770000000000001</v>
      </c>
      <c r="I215">
        <v>2.3290000000000002</v>
      </c>
      <c r="J215">
        <v>2.556</v>
      </c>
    </row>
    <row r="216" spans="1:10" x14ac:dyDescent="0.2">
      <c r="B216" t="s">
        <v>87</v>
      </c>
      <c r="C216" s="5">
        <f>-1/SLOPE(LN(E221:J221),E218:J218)</f>
        <v>0.11786054571380139</v>
      </c>
      <c r="D216" t="s">
        <v>54</v>
      </c>
      <c r="E216">
        <v>2.5000000000000001E-2</v>
      </c>
      <c r="F216">
        <v>2.5000000000000001E-2</v>
      </c>
      <c r="G216">
        <v>0.05</v>
      </c>
      <c r="H216">
        <v>0.05</v>
      </c>
      <c r="I216">
        <v>0.1</v>
      </c>
      <c r="J216">
        <v>0.1</v>
      </c>
    </row>
    <row r="217" spans="1:10" x14ac:dyDescent="0.2">
      <c r="B217" t="s">
        <v>88</v>
      </c>
      <c r="C217" s="6">
        <f>EXP(INTERCEPT(LN(E221:J221),E218:J218))</f>
        <v>172.48457010978646</v>
      </c>
      <c r="D217" t="s">
        <v>55</v>
      </c>
      <c r="E217">
        <v>2.5000000000000001E-2</v>
      </c>
      <c r="F217">
        <v>0.05</v>
      </c>
      <c r="G217">
        <v>0.1</v>
      </c>
      <c r="H217">
        <v>0.15</v>
      </c>
      <c r="I217">
        <v>0.25</v>
      </c>
      <c r="J217">
        <v>0.35</v>
      </c>
    </row>
    <row r="218" spans="1:10" x14ac:dyDescent="0.2">
      <c r="B218" t="s">
        <v>89</v>
      </c>
      <c r="C218" s="7">
        <f>C216*C217</f>
        <v>20.329125560349869</v>
      </c>
      <c r="D218" t="s">
        <v>56</v>
      </c>
      <c r="E218">
        <v>1.2500000000000001E-2</v>
      </c>
      <c r="F218">
        <v>3.7500000000000006E-2</v>
      </c>
      <c r="G218">
        <v>7.5000000000000011E-2</v>
      </c>
      <c r="H218">
        <v>0.125</v>
      </c>
      <c r="I218">
        <v>0.2</v>
      </c>
      <c r="J218">
        <v>0.3</v>
      </c>
    </row>
    <row r="219" spans="1:10" x14ac:dyDescent="0.2">
      <c r="D219" t="s">
        <v>59</v>
      </c>
      <c r="E219">
        <v>0.1</v>
      </c>
      <c r="F219">
        <v>0.1</v>
      </c>
      <c r="G219">
        <v>0.1</v>
      </c>
      <c r="H219">
        <v>0.1</v>
      </c>
      <c r="I219">
        <v>0.1</v>
      </c>
      <c r="J219">
        <v>0.1</v>
      </c>
    </row>
    <row r="220" spans="1:10" x14ac:dyDescent="0.2">
      <c r="D220" t="s">
        <v>86</v>
      </c>
      <c r="E220">
        <v>240</v>
      </c>
      <c r="F220">
        <v>240</v>
      </c>
      <c r="G220">
        <v>240</v>
      </c>
      <c r="H220">
        <v>240</v>
      </c>
      <c r="I220">
        <v>240</v>
      </c>
      <c r="J220">
        <v>240</v>
      </c>
    </row>
    <row r="221" spans="1:10" x14ac:dyDescent="0.2">
      <c r="D221" t="s">
        <v>85</v>
      </c>
      <c r="E221" s="2">
        <f>E211/((E216*E219)*E220)</f>
        <v>191.49999999999997</v>
      </c>
      <c r="F221" s="2">
        <f t="shared" ref="F221" si="90">F211/((F216*F219)*F220)</f>
        <v>129.66666666666663</v>
      </c>
      <c r="G221" s="2">
        <f t="shared" ref="G221" si="91">G211/((G216*G219)*G220)</f>
        <v>87.999999999999986</v>
      </c>
      <c r="H221" s="2">
        <f t="shared" ref="H221" si="92">H211/((H216*H219)*H220)</f>
        <v>57.333333333333321</v>
      </c>
      <c r="I221" s="2">
        <f t="shared" ref="I221" si="93">I211/((I216*I219)*I220)</f>
        <v>18.458333333333329</v>
      </c>
      <c r="J221" s="2">
        <f t="shared" ref="J221" si="94">J211/((J216*J219)*J220)</f>
        <v>19.624999999999996</v>
      </c>
    </row>
    <row r="222" spans="1:10" x14ac:dyDescent="0.2">
      <c r="A222">
        <v>13</v>
      </c>
      <c r="B222" t="s">
        <v>47</v>
      </c>
      <c r="D222" t="s">
        <v>9</v>
      </c>
      <c r="E222">
        <v>144.19999999999999</v>
      </c>
      <c r="F222">
        <v>105.7</v>
      </c>
      <c r="G222">
        <v>143.19999999999999</v>
      </c>
      <c r="H222">
        <v>89.8</v>
      </c>
      <c r="I222">
        <v>65.5</v>
      </c>
      <c r="J222">
        <v>65.400000000000006</v>
      </c>
    </row>
    <row r="223" spans="1:10" x14ac:dyDescent="0.2">
      <c r="B223" t="s">
        <v>45</v>
      </c>
      <c r="D223" t="s">
        <v>58</v>
      </c>
      <c r="E223">
        <v>0.44500000000000001</v>
      </c>
      <c r="F223">
        <v>0.35799999999999998</v>
      </c>
      <c r="G223">
        <v>0.36</v>
      </c>
      <c r="H223">
        <v>0.372</v>
      </c>
      <c r="I223">
        <v>0.36799999999999999</v>
      </c>
      <c r="J223">
        <v>0.38600000000000001</v>
      </c>
    </row>
    <row r="224" spans="1:10" x14ac:dyDescent="0.2">
      <c r="B224" t="s">
        <v>33</v>
      </c>
      <c r="D224" t="s">
        <v>53</v>
      </c>
      <c r="E224">
        <v>1.579</v>
      </c>
      <c r="F224">
        <v>1.6220000000000001</v>
      </c>
      <c r="G224">
        <v>1.512</v>
      </c>
      <c r="H224">
        <v>1.492</v>
      </c>
      <c r="I224">
        <v>1.4670000000000001</v>
      </c>
      <c r="J224">
        <v>1.4</v>
      </c>
    </row>
    <row r="225" spans="1:10" x14ac:dyDescent="0.2">
      <c r="B225" t="s">
        <v>23</v>
      </c>
      <c r="D225" t="s">
        <v>57</v>
      </c>
      <c r="E225">
        <v>-0.60899999999999999</v>
      </c>
      <c r="F225">
        <v>-0.40300000000000002</v>
      </c>
      <c r="G225">
        <v>-0.40200000000000002</v>
      </c>
      <c r="H225">
        <v>-0.32200000000000001</v>
      </c>
      <c r="I225">
        <v>-0.42899999999999999</v>
      </c>
      <c r="J225">
        <v>-0.33700000000000002</v>
      </c>
    </row>
    <row r="226" spans="1:10" x14ac:dyDescent="0.2">
      <c r="B226" s="1" t="s">
        <v>81</v>
      </c>
      <c r="C226" t="s">
        <v>12</v>
      </c>
      <c r="D226" t="s">
        <v>60</v>
      </c>
      <c r="E226">
        <v>2.5960000000000001</v>
      </c>
      <c r="F226">
        <v>2.1110000000000002</v>
      </c>
      <c r="G226">
        <v>2.3130000000000002</v>
      </c>
      <c r="H226">
        <v>2.2360000000000002</v>
      </c>
      <c r="I226">
        <v>2.5459999999999998</v>
      </c>
      <c r="J226">
        <v>2.3330000000000002</v>
      </c>
    </row>
    <row r="227" spans="1:10" x14ac:dyDescent="0.2">
      <c r="B227" t="s">
        <v>87</v>
      </c>
      <c r="C227" s="5">
        <f>-1/SLOPE(LN(E232:J232),E229:J229)</f>
        <v>0.12254997214582942</v>
      </c>
      <c r="D227" t="s">
        <v>54</v>
      </c>
      <c r="E227">
        <v>2.5000000000000001E-2</v>
      </c>
      <c r="F227">
        <v>2.5000000000000001E-2</v>
      </c>
      <c r="G227">
        <v>0.05</v>
      </c>
      <c r="H227">
        <v>0.05</v>
      </c>
      <c r="I227">
        <v>0.1</v>
      </c>
      <c r="J227">
        <v>0.1</v>
      </c>
    </row>
    <row r="228" spans="1:10" x14ac:dyDescent="0.2">
      <c r="B228" t="s">
        <v>88</v>
      </c>
      <c r="C228" s="6">
        <f>EXP(INTERCEPT(LN(E232:J232),E229:J229))</f>
        <v>224.46163608586613</v>
      </c>
      <c r="D228" t="s">
        <v>55</v>
      </c>
      <c r="E228">
        <v>2.5000000000000001E-2</v>
      </c>
      <c r="F228">
        <v>0.05</v>
      </c>
      <c r="G228">
        <v>0.1</v>
      </c>
      <c r="H228">
        <v>0.15</v>
      </c>
      <c r="I228">
        <v>0.25</v>
      </c>
      <c r="J228">
        <v>0.35</v>
      </c>
    </row>
    <row r="229" spans="1:10" x14ac:dyDescent="0.2">
      <c r="B229" t="s">
        <v>89</v>
      </c>
      <c r="C229" s="7">
        <f>C227*C228</f>
        <v>27.507767250130197</v>
      </c>
      <c r="D229" t="s">
        <v>56</v>
      </c>
      <c r="E229">
        <v>1.2500000000000001E-2</v>
      </c>
      <c r="F229">
        <v>3.7500000000000006E-2</v>
      </c>
      <c r="G229">
        <v>7.5000000000000011E-2</v>
      </c>
      <c r="H229">
        <v>0.125</v>
      </c>
      <c r="I229">
        <v>0.2</v>
      </c>
      <c r="J229">
        <v>0.3</v>
      </c>
    </row>
    <row r="230" spans="1:10" x14ac:dyDescent="0.2">
      <c r="D230" t="s">
        <v>59</v>
      </c>
      <c r="E230">
        <v>0.1</v>
      </c>
      <c r="F230">
        <v>0.1</v>
      </c>
      <c r="G230">
        <v>0.1</v>
      </c>
      <c r="H230">
        <v>0.1</v>
      </c>
      <c r="I230">
        <v>0.1</v>
      </c>
      <c r="J230">
        <v>0.1</v>
      </c>
    </row>
    <row r="231" spans="1:10" x14ac:dyDescent="0.2">
      <c r="D231" t="s">
        <v>86</v>
      </c>
      <c r="E231">
        <v>240</v>
      </c>
      <c r="F231">
        <v>240</v>
      </c>
      <c r="G231">
        <v>240</v>
      </c>
      <c r="H231">
        <v>240</v>
      </c>
      <c r="I231">
        <v>240</v>
      </c>
      <c r="J231">
        <v>240</v>
      </c>
    </row>
    <row r="232" spans="1:10" x14ac:dyDescent="0.2">
      <c r="D232" t="s">
        <v>85</v>
      </c>
      <c r="E232" s="2">
        <f>E222/((E227*E230)*E231)</f>
        <v>240.33333333333329</v>
      </c>
      <c r="F232" s="2">
        <f t="shared" ref="F232" si="95">F222/((F227*F230)*F231)</f>
        <v>176.16666666666666</v>
      </c>
      <c r="G232" s="2">
        <f t="shared" ref="G232" si="96">G222/((G227*G230)*G231)</f>
        <v>119.3333333333333</v>
      </c>
      <c r="H232" s="2">
        <f t="shared" ref="H232" si="97">H222/((H227*H230)*H231)</f>
        <v>74.833333333333314</v>
      </c>
      <c r="I232" s="2">
        <f t="shared" ref="I232" si="98">I222/((I227*I230)*I231)</f>
        <v>27.291666666666664</v>
      </c>
      <c r="J232" s="2">
        <f t="shared" ref="J232" si="99">J222/((J227*J230)*J231)</f>
        <v>27.25</v>
      </c>
    </row>
    <row r="233" spans="1:10" x14ac:dyDescent="0.2">
      <c r="A233">
        <v>14</v>
      </c>
      <c r="B233" t="s">
        <v>48</v>
      </c>
      <c r="D233" t="s">
        <v>9</v>
      </c>
      <c r="E233">
        <v>117.9</v>
      </c>
      <c r="F233">
        <v>88</v>
      </c>
      <c r="G233">
        <v>119.8</v>
      </c>
      <c r="H233">
        <v>75.5</v>
      </c>
      <c r="I233">
        <v>54.4</v>
      </c>
      <c r="J233">
        <v>54.6</v>
      </c>
    </row>
    <row r="234" spans="1:10" x14ac:dyDescent="0.2">
      <c r="B234" t="s">
        <v>45</v>
      </c>
      <c r="D234" t="s">
        <v>58</v>
      </c>
      <c r="E234">
        <v>0.439</v>
      </c>
      <c r="F234">
        <v>0.35799999999999998</v>
      </c>
      <c r="G234">
        <v>0.35</v>
      </c>
      <c r="H234">
        <v>0.36199999999999999</v>
      </c>
      <c r="I234">
        <v>0.36099999999999999</v>
      </c>
      <c r="J234">
        <v>0.39600000000000002</v>
      </c>
    </row>
    <row r="235" spans="1:10" x14ac:dyDescent="0.2">
      <c r="B235" t="s">
        <v>17</v>
      </c>
      <c r="D235" t="s">
        <v>53</v>
      </c>
      <c r="E235">
        <v>1.6419999999999999</v>
      </c>
      <c r="F235">
        <v>1.627</v>
      </c>
      <c r="G235">
        <v>1.55</v>
      </c>
      <c r="H235">
        <v>1.5049999999999999</v>
      </c>
      <c r="I235">
        <v>1.462</v>
      </c>
      <c r="J235">
        <v>1.379</v>
      </c>
    </row>
    <row r="236" spans="1:10" x14ac:dyDescent="0.2">
      <c r="B236" t="s">
        <v>21</v>
      </c>
      <c r="D236" t="s">
        <v>57</v>
      </c>
      <c r="E236">
        <v>-0.64400000000000002</v>
      </c>
      <c r="F236">
        <v>-0.43099999999999999</v>
      </c>
      <c r="G236">
        <v>-0.44700000000000001</v>
      </c>
      <c r="H236">
        <v>-0.41299999999999998</v>
      </c>
      <c r="I236">
        <v>-0.38600000000000001</v>
      </c>
      <c r="J236">
        <v>-0.36099999999999999</v>
      </c>
    </row>
    <row r="237" spans="1:10" x14ac:dyDescent="0.2">
      <c r="B237" s="1" t="s">
        <v>82</v>
      </c>
      <c r="C237" t="s">
        <v>12</v>
      </c>
      <c r="D237" t="s">
        <v>60</v>
      </c>
      <c r="E237">
        <v>2.649</v>
      </c>
      <c r="F237">
        <v>2.1179999999999999</v>
      </c>
      <c r="G237">
        <v>2.319</v>
      </c>
      <c r="H237">
        <v>2.3170000000000002</v>
      </c>
      <c r="I237">
        <v>2.347</v>
      </c>
      <c r="J237">
        <v>2.2440000000000002</v>
      </c>
    </row>
    <row r="238" spans="1:10" x14ac:dyDescent="0.2">
      <c r="B238" t="s">
        <v>87</v>
      </c>
      <c r="C238" s="5">
        <f>-1/SLOPE(LN(E243:J243),E240:J240)</f>
        <v>0.12308590691798743</v>
      </c>
      <c r="D238" t="s">
        <v>54</v>
      </c>
      <c r="E238">
        <v>2.5000000000000001E-2</v>
      </c>
      <c r="F238">
        <v>2.5000000000000001E-2</v>
      </c>
      <c r="G238">
        <v>0.05</v>
      </c>
      <c r="H238">
        <v>0.05</v>
      </c>
      <c r="I238">
        <v>0.1</v>
      </c>
      <c r="J238">
        <v>0.1</v>
      </c>
    </row>
    <row r="239" spans="1:10" x14ac:dyDescent="0.2">
      <c r="B239" t="s">
        <v>88</v>
      </c>
      <c r="C239" s="6">
        <f>EXP(INTERCEPT(LN(E243:J243),E240:J240))</f>
        <v>185.95114559914327</v>
      </c>
      <c r="D239" t="s">
        <v>55</v>
      </c>
      <c r="E239">
        <v>2.5000000000000001E-2</v>
      </c>
      <c r="F239">
        <v>0.05</v>
      </c>
      <c r="G239">
        <v>0.1</v>
      </c>
      <c r="H239">
        <v>0.15</v>
      </c>
      <c r="I239">
        <v>0.25</v>
      </c>
      <c r="J239">
        <v>0.35</v>
      </c>
    </row>
    <row r="240" spans="1:10" x14ac:dyDescent="0.2">
      <c r="B240" t="s">
        <v>89</v>
      </c>
      <c r="C240" s="7">
        <f>C238*C239</f>
        <v>22.887965398509277</v>
      </c>
      <c r="D240" t="s">
        <v>56</v>
      </c>
      <c r="E240">
        <v>1.2500000000000001E-2</v>
      </c>
      <c r="F240">
        <v>3.7500000000000006E-2</v>
      </c>
      <c r="G240">
        <v>7.5000000000000011E-2</v>
      </c>
      <c r="H240">
        <v>0.125</v>
      </c>
      <c r="I240">
        <v>0.2</v>
      </c>
      <c r="J240">
        <v>0.3</v>
      </c>
    </row>
    <row r="241" spans="2:10" x14ac:dyDescent="0.2">
      <c r="D241" t="s">
        <v>59</v>
      </c>
      <c r="E241">
        <v>0.1</v>
      </c>
      <c r="F241">
        <v>0.1</v>
      </c>
      <c r="G241">
        <v>0.1</v>
      </c>
      <c r="H241">
        <v>0.1</v>
      </c>
      <c r="I241">
        <v>0.1</v>
      </c>
      <c r="J241">
        <v>0.1</v>
      </c>
    </row>
    <row r="242" spans="2:10" x14ac:dyDescent="0.2">
      <c r="D242" t="s">
        <v>86</v>
      </c>
      <c r="E242">
        <v>240</v>
      </c>
      <c r="F242">
        <v>240</v>
      </c>
      <c r="G242">
        <v>240</v>
      </c>
      <c r="H242">
        <v>240</v>
      </c>
      <c r="I242">
        <v>240</v>
      </c>
      <c r="J242">
        <v>240</v>
      </c>
    </row>
    <row r="243" spans="2:10" x14ac:dyDescent="0.2">
      <c r="D243" t="s">
        <v>85</v>
      </c>
      <c r="E243" s="2">
        <f>E233/((E238*E241)*E242)</f>
        <v>196.49999999999997</v>
      </c>
      <c r="F243" s="2">
        <f t="shared" ref="F243" si="100">F233/((F238*F241)*F242)</f>
        <v>146.66666666666666</v>
      </c>
      <c r="G243" s="2">
        <f t="shared" ref="G243" si="101">G233/((G238*G241)*G242)</f>
        <v>99.833333333333314</v>
      </c>
      <c r="H243" s="2">
        <f t="shared" ref="H243" si="102">H233/((H238*H241)*H242)</f>
        <v>62.916666666666657</v>
      </c>
      <c r="I243" s="2">
        <f t="shared" ref="I243" si="103">I233/((I238*I241)*I242)</f>
        <v>22.666666666666664</v>
      </c>
      <c r="J243" s="2">
        <f t="shared" ref="J243" si="104">J233/((J238*J241)*J242)</f>
        <v>22.749999999999996</v>
      </c>
    </row>
    <row r="244" spans="2:10" x14ac:dyDescent="0.2">
      <c r="B244" t="s">
        <v>49</v>
      </c>
      <c r="D244" t="s">
        <v>9</v>
      </c>
      <c r="E244">
        <v>163.4</v>
      </c>
      <c r="F244">
        <v>136.1</v>
      </c>
      <c r="G244">
        <v>101.2</v>
      </c>
      <c r="H244">
        <v>36.1</v>
      </c>
      <c r="I244">
        <v>13.7</v>
      </c>
      <c r="J244">
        <v>8</v>
      </c>
    </row>
    <row r="245" spans="2:10" x14ac:dyDescent="0.2">
      <c r="B245" t="s">
        <v>50</v>
      </c>
      <c r="D245" t="s">
        <v>58</v>
      </c>
      <c r="E245">
        <v>0.25600000000000001</v>
      </c>
      <c r="F245">
        <v>0.23</v>
      </c>
      <c r="G245">
        <v>0.23200000000000001</v>
      </c>
      <c r="H245">
        <v>0.27900000000000003</v>
      </c>
      <c r="I245">
        <v>0.29499999999999998</v>
      </c>
      <c r="J245">
        <v>0.32900000000000001</v>
      </c>
    </row>
    <row r="246" spans="2:10" x14ac:dyDescent="0.2">
      <c r="B246" t="s">
        <v>17</v>
      </c>
      <c r="D246" t="s">
        <v>53</v>
      </c>
      <c r="E246">
        <v>1.6739999999999999</v>
      </c>
      <c r="F246">
        <v>1.5649999999999999</v>
      </c>
      <c r="G246">
        <v>1.609</v>
      </c>
      <c r="H246">
        <v>1.599</v>
      </c>
      <c r="I246">
        <v>1.538</v>
      </c>
      <c r="J246">
        <v>1.446</v>
      </c>
    </row>
    <row r="247" spans="2:10" x14ac:dyDescent="0.2">
      <c r="D247" t="s">
        <v>57</v>
      </c>
      <c r="E247">
        <v>-0.22900000000000001</v>
      </c>
      <c r="F247">
        <v>-3.4000000000000002E-2</v>
      </c>
      <c r="G247">
        <v>-0.10199999999999999</v>
      </c>
      <c r="H247">
        <v>-0.495</v>
      </c>
      <c r="I247">
        <v>-0.81299999999999994</v>
      </c>
      <c r="J247">
        <v>-1.1060000000000001</v>
      </c>
    </row>
    <row r="248" spans="2:10" x14ac:dyDescent="0.2">
      <c r="B248" s="1" t="s">
        <v>73</v>
      </c>
      <c r="C248" t="s">
        <v>12</v>
      </c>
      <c r="D248" t="s">
        <v>60</v>
      </c>
      <c r="E248">
        <v>1.9139999999999999</v>
      </c>
      <c r="F248">
        <v>2.0990000000000002</v>
      </c>
      <c r="G248">
        <v>1.96</v>
      </c>
      <c r="H248">
        <v>2.331</v>
      </c>
      <c r="I248">
        <v>2.9769999999999999</v>
      </c>
      <c r="J248">
        <v>3.9220000000000002</v>
      </c>
    </row>
    <row r="249" spans="2:10" x14ac:dyDescent="0.2">
      <c r="B249" t="s">
        <v>87</v>
      </c>
      <c r="C249" s="3">
        <f>-1/SLOPE(LN(E254:J254),E251:J251)</f>
        <v>5.9912754129546997E-2</v>
      </c>
      <c r="D249" t="s">
        <v>54</v>
      </c>
      <c r="E249">
        <v>2.5000000000000001E-2</v>
      </c>
      <c r="F249">
        <v>2.5000000000000001E-2</v>
      </c>
      <c r="G249">
        <v>0.05</v>
      </c>
      <c r="H249">
        <v>0.05</v>
      </c>
      <c r="I249">
        <v>0.1</v>
      </c>
      <c r="J249">
        <v>0.1</v>
      </c>
    </row>
    <row r="250" spans="2:10" x14ac:dyDescent="0.2">
      <c r="B250" t="s">
        <v>88</v>
      </c>
      <c r="C250" s="2">
        <f>EXP(INTERCEPT(LN(E254:J254),E251:J251))</f>
        <v>305.62195793372888</v>
      </c>
      <c r="D250" t="s">
        <v>55</v>
      </c>
      <c r="E250">
        <v>2.5000000000000001E-2</v>
      </c>
      <c r="F250">
        <v>0.05</v>
      </c>
      <c r="G250">
        <v>0.1</v>
      </c>
      <c r="H250">
        <v>0.15</v>
      </c>
      <c r="I250">
        <v>0.25</v>
      </c>
      <c r="J250">
        <v>0.35</v>
      </c>
    </row>
    <row r="251" spans="2:10" x14ac:dyDescent="0.2">
      <c r="B251" t="s">
        <v>89</v>
      </c>
      <c r="C251" s="4">
        <f>C249*C250</f>
        <v>18.310653222274254</v>
      </c>
      <c r="D251" t="s">
        <v>56</v>
      </c>
      <c r="E251">
        <v>1.2500000000000001E-2</v>
      </c>
      <c r="F251">
        <v>3.7500000000000006E-2</v>
      </c>
      <c r="G251">
        <v>7.5000000000000011E-2</v>
      </c>
      <c r="H251">
        <v>0.125</v>
      </c>
      <c r="I251">
        <v>0.2</v>
      </c>
      <c r="J251">
        <v>0.3</v>
      </c>
    </row>
    <row r="252" spans="2:10" x14ac:dyDescent="0.2">
      <c r="D252" t="s">
        <v>59</v>
      </c>
      <c r="E252">
        <v>0.1</v>
      </c>
      <c r="F252">
        <v>0.1</v>
      </c>
      <c r="G252">
        <v>0.1</v>
      </c>
      <c r="H252">
        <v>0.1</v>
      </c>
      <c r="I252">
        <v>0.1</v>
      </c>
      <c r="J252">
        <v>0.1</v>
      </c>
    </row>
    <row r="253" spans="2:10" x14ac:dyDescent="0.2">
      <c r="D253" t="s">
        <v>86</v>
      </c>
      <c r="E253">
        <v>240</v>
      </c>
      <c r="F253">
        <v>240</v>
      </c>
      <c r="G253">
        <v>240</v>
      </c>
      <c r="H253">
        <v>240</v>
      </c>
      <c r="I253">
        <v>240</v>
      </c>
      <c r="J253">
        <v>240</v>
      </c>
    </row>
    <row r="254" spans="2:10" x14ac:dyDescent="0.2">
      <c r="D254" t="s">
        <v>85</v>
      </c>
      <c r="E254" s="2">
        <f>E244/((E249*E252)*E253)</f>
        <v>272.33333333333331</v>
      </c>
      <c r="F254" s="2">
        <f t="shared" ref="F254" si="105">F244/((F249*F252)*F253)</f>
        <v>226.83333333333329</v>
      </c>
      <c r="G254" s="2">
        <f t="shared" ref="G254" si="106">G244/((G249*G252)*G253)</f>
        <v>84.333333333333329</v>
      </c>
      <c r="H254" s="2">
        <f t="shared" ref="H254" si="107">H244/((H249*H252)*H253)</f>
        <v>30.083333333333329</v>
      </c>
      <c r="I254" s="2">
        <f t="shared" ref="I254" si="108">I244/((I249*I252)*I253)</f>
        <v>5.7083333333333321</v>
      </c>
      <c r="J254" s="2">
        <f t="shared" ref="J254" si="109">J244/((J249*J252)*J253)</f>
        <v>3.333333333333333</v>
      </c>
    </row>
    <row r="255" spans="2:10" x14ac:dyDescent="0.2">
      <c r="B255" t="s">
        <v>51</v>
      </c>
      <c r="D255" t="s">
        <v>9</v>
      </c>
      <c r="E255">
        <v>134.30000000000001</v>
      </c>
      <c r="F255">
        <v>144.1</v>
      </c>
      <c r="G255">
        <v>112.6</v>
      </c>
      <c r="H255">
        <v>45.8</v>
      </c>
      <c r="I255">
        <v>20.6</v>
      </c>
      <c r="J255">
        <v>13.3</v>
      </c>
    </row>
    <row r="256" spans="2:10" x14ac:dyDescent="0.2">
      <c r="B256" t="s">
        <v>50</v>
      </c>
      <c r="D256" t="s">
        <v>58</v>
      </c>
      <c r="E256">
        <v>0.24</v>
      </c>
      <c r="F256">
        <v>0.23200000000000001</v>
      </c>
      <c r="G256">
        <v>0.221</v>
      </c>
      <c r="H256">
        <v>0.24299999999999999</v>
      </c>
      <c r="I256">
        <v>0.251</v>
      </c>
      <c r="J256">
        <v>0.27600000000000002</v>
      </c>
    </row>
    <row r="257" spans="2:10" x14ac:dyDescent="0.2">
      <c r="B257" t="s">
        <v>17</v>
      </c>
      <c r="D257" t="s">
        <v>53</v>
      </c>
      <c r="E257">
        <v>1.5980000000000001</v>
      </c>
      <c r="F257">
        <v>1.5489999999999999</v>
      </c>
      <c r="G257">
        <v>1.5369999999999999</v>
      </c>
      <c r="H257">
        <v>1.526</v>
      </c>
      <c r="I257">
        <v>1.5069999999999999</v>
      </c>
      <c r="J257">
        <v>1.4750000000000001</v>
      </c>
    </row>
    <row r="258" spans="2:10" x14ac:dyDescent="0.2">
      <c r="D258" t="s">
        <v>57</v>
      </c>
      <c r="E258">
        <v>-9.7000000000000003E-2</v>
      </c>
      <c r="F258">
        <v>-0.122</v>
      </c>
      <c r="G258">
        <v>-5.7000000000000002E-2</v>
      </c>
      <c r="H258">
        <v>-0.248</v>
      </c>
      <c r="I258">
        <v>-0.53800000000000003</v>
      </c>
      <c r="J258">
        <v>-0.83499999999999996</v>
      </c>
    </row>
    <row r="259" spans="2:10" x14ac:dyDescent="0.2">
      <c r="B259" s="1" t="s">
        <v>83</v>
      </c>
      <c r="C259" t="s">
        <v>12</v>
      </c>
      <c r="D259" t="s">
        <v>60</v>
      </c>
      <c r="E259">
        <v>1.9510000000000001</v>
      </c>
      <c r="F259">
        <v>2.0430000000000001</v>
      </c>
      <c r="G259">
        <v>2.1459999999999999</v>
      </c>
      <c r="H259">
        <v>2.3130000000000002</v>
      </c>
      <c r="I259">
        <v>2.5510000000000002</v>
      </c>
      <c r="J259">
        <v>3.2519999999999998</v>
      </c>
    </row>
    <row r="260" spans="2:10" x14ac:dyDescent="0.2">
      <c r="B260" t="s">
        <v>87</v>
      </c>
      <c r="C260" s="3">
        <f>-1/SLOPE(LN(E265:J265),E262:J262)</f>
        <v>6.9116880948050227E-2</v>
      </c>
      <c r="D260" t="s">
        <v>54</v>
      </c>
      <c r="E260">
        <v>2.5000000000000001E-2</v>
      </c>
      <c r="F260">
        <v>2.5000000000000001E-2</v>
      </c>
      <c r="G260">
        <v>0.05</v>
      </c>
      <c r="H260">
        <v>0.05</v>
      </c>
      <c r="I260">
        <v>0.1</v>
      </c>
      <c r="J260">
        <v>0.1</v>
      </c>
    </row>
    <row r="261" spans="2:10" x14ac:dyDescent="0.2">
      <c r="B261" t="s">
        <v>88</v>
      </c>
      <c r="C261" s="2">
        <f>EXP(INTERCEPT(LN(E265:J265),E262:J262))</f>
        <v>279.08132168865603</v>
      </c>
      <c r="D261" t="s">
        <v>55</v>
      </c>
      <c r="E261">
        <v>2.5000000000000001E-2</v>
      </c>
      <c r="F261">
        <v>0.05</v>
      </c>
      <c r="G261">
        <v>0.1</v>
      </c>
      <c r="H261">
        <v>0.15</v>
      </c>
      <c r="I261">
        <v>0.25</v>
      </c>
      <c r="J261">
        <v>0.35</v>
      </c>
    </row>
    <row r="262" spans="2:10" x14ac:dyDescent="0.2">
      <c r="B262" t="s">
        <v>89</v>
      </c>
      <c r="C262" s="4">
        <f>C260*C261</f>
        <v>19.289230485979346</v>
      </c>
      <c r="D262" t="s">
        <v>56</v>
      </c>
      <c r="E262">
        <v>1.2500000000000001E-2</v>
      </c>
      <c r="F262">
        <v>3.7500000000000006E-2</v>
      </c>
      <c r="G262">
        <v>7.5000000000000011E-2</v>
      </c>
      <c r="H262">
        <v>0.125</v>
      </c>
      <c r="I262">
        <v>0.2</v>
      </c>
      <c r="J262">
        <v>0.3</v>
      </c>
    </row>
    <row r="263" spans="2:10" x14ac:dyDescent="0.2">
      <c r="D263" t="s">
        <v>59</v>
      </c>
      <c r="E263">
        <v>0.1</v>
      </c>
      <c r="F263">
        <v>0.1</v>
      </c>
      <c r="G263">
        <v>0.1</v>
      </c>
      <c r="H263">
        <v>0.1</v>
      </c>
      <c r="I263">
        <v>0.1</v>
      </c>
      <c r="J263">
        <v>0.1</v>
      </c>
    </row>
    <row r="264" spans="2:10" x14ac:dyDescent="0.2">
      <c r="D264" t="s">
        <v>86</v>
      </c>
      <c r="E264">
        <v>240</v>
      </c>
      <c r="F264">
        <v>240</v>
      </c>
      <c r="G264">
        <v>240</v>
      </c>
      <c r="H264">
        <v>240</v>
      </c>
      <c r="I264">
        <v>240</v>
      </c>
      <c r="J264">
        <v>240</v>
      </c>
    </row>
    <row r="265" spans="2:10" x14ac:dyDescent="0.2">
      <c r="D265" t="s">
        <v>85</v>
      </c>
      <c r="E265" s="2">
        <f>E255/((E260*E263)*E264)</f>
        <v>223.83333333333331</v>
      </c>
      <c r="F265" s="2">
        <f t="shared" ref="F265" si="110">F255/((F260*F263)*F264)</f>
        <v>240.16666666666663</v>
      </c>
      <c r="G265" s="2">
        <f t="shared" ref="G265" si="111">G255/((G260*G263)*G264)</f>
        <v>93.833333333333314</v>
      </c>
      <c r="H265" s="2">
        <f t="shared" ref="H265" si="112">H255/((H260*H263)*H264)</f>
        <v>38.166666666666657</v>
      </c>
      <c r="I265" s="2">
        <f t="shared" ref="I265" si="113">I255/((I260*I263)*I264)</f>
        <v>8.5833333333333321</v>
      </c>
      <c r="J265" s="2">
        <f t="shared" ref="J265" si="114">J255/((J260*J263)*J264)</f>
        <v>5.5416666666666661</v>
      </c>
    </row>
    <row r="266" spans="2:10" x14ac:dyDescent="0.2">
      <c r="B266" t="s">
        <v>52</v>
      </c>
      <c r="D266" t="s">
        <v>9</v>
      </c>
      <c r="E266">
        <v>200.6</v>
      </c>
      <c r="F266">
        <v>122.1</v>
      </c>
      <c r="G266">
        <v>122.8</v>
      </c>
      <c r="H266">
        <v>52.3</v>
      </c>
      <c r="I266">
        <v>24.3</v>
      </c>
      <c r="J266">
        <v>14.5</v>
      </c>
    </row>
    <row r="267" spans="2:10" x14ac:dyDescent="0.2">
      <c r="B267" t="s">
        <v>50</v>
      </c>
      <c r="D267" t="s">
        <v>58</v>
      </c>
      <c r="E267">
        <v>0.26600000000000001</v>
      </c>
      <c r="F267">
        <v>0.249</v>
      </c>
      <c r="G267">
        <v>0.25700000000000001</v>
      </c>
      <c r="H267">
        <v>0.27500000000000002</v>
      </c>
      <c r="I267">
        <v>0.30299999999999999</v>
      </c>
      <c r="J267">
        <v>0.34</v>
      </c>
    </row>
    <row r="268" spans="2:10" x14ac:dyDescent="0.2">
      <c r="B268" t="s">
        <v>17</v>
      </c>
      <c r="D268" t="s">
        <v>53</v>
      </c>
      <c r="E268">
        <v>1.61</v>
      </c>
      <c r="F268">
        <v>1.5860000000000001</v>
      </c>
      <c r="G268">
        <v>1.5720000000000001</v>
      </c>
      <c r="H268">
        <v>1.542</v>
      </c>
      <c r="I268">
        <v>1.5209999999999999</v>
      </c>
      <c r="J268">
        <v>1.4690000000000001</v>
      </c>
    </row>
    <row r="269" spans="2:10" x14ac:dyDescent="0.2">
      <c r="D269" t="s">
        <v>57</v>
      </c>
      <c r="E269">
        <v>-5.1999999999999998E-2</v>
      </c>
      <c r="F269">
        <v>0.111</v>
      </c>
      <c r="G269">
        <v>7.8E-2</v>
      </c>
      <c r="H269">
        <v>-7.4999999999999997E-2</v>
      </c>
      <c r="I269">
        <v>-0.28199999999999997</v>
      </c>
      <c r="J269">
        <v>-0.57499999999999996</v>
      </c>
    </row>
    <row r="270" spans="2:10" x14ac:dyDescent="0.2">
      <c r="B270" s="1" t="s">
        <v>84</v>
      </c>
      <c r="C270" t="s">
        <v>12</v>
      </c>
      <c r="D270" t="s">
        <v>60</v>
      </c>
      <c r="E270">
        <v>2.0739999999999998</v>
      </c>
      <c r="F270">
        <v>2.1970000000000001</v>
      </c>
      <c r="G270">
        <v>2.1819999999999999</v>
      </c>
      <c r="H270">
        <v>2.2029999999999998</v>
      </c>
      <c r="I270">
        <v>2.2749999999999999</v>
      </c>
      <c r="J270">
        <v>2.7320000000000002</v>
      </c>
    </row>
    <row r="271" spans="2:10" x14ac:dyDescent="0.2">
      <c r="B271" t="s">
        <v>87</v>
      </c>
      <c r="C271" s="3">
        <f>-1/SLOPE(LN(E276:J276),E273:J273)</f>
        <v>6.8517697355828591E-2</v>
      </c>
      <c r="D271" t="s">
        <v>54</v>
      </c>
      <c r="E271">
        <v>2.5000000000000001E-2</v>
      </c>
      <c r="F271">
        <v>2.5000000000000001E-2</v>
      </c>
      <c r="G271">
        <v>0.05</v>
      </c>
      <c r="H271">
        <v>0.05</v>
      </c>
      <c r="I271">
        <v>0.1</v>
      </c>
      <c r="J271">
        <v>0.1</v>
      </c>
    </row>
    <row r="272" spans="2:10" x14ac:dyDescent="0.2">
      <c r="B272" t="s">
        <v>88</v>
      </c>
      <c r="C272" s="2">
        <f>EXP(INTERCEPT(LN(E276:J276),E273:J273))</f>
        <v>318.96452998749288</v>
      </c>
      <c r="D272" t="s">
        <v>55</v>
      </c>
      <c r="E272">
        <v>2.5000000000000001E-2</v>
      </c>
      <c r="F272">
        <v>0.05</v>
      </c>
      <c r="G272">
        <v>0.1</v>
      </c>
      <c r="H272">
        <v>0.15</v>
      </c>
      <c r="I272">
        <v>0.25</v>
      </c>
      <c r="J272">
        <v>0.35</v>
      </c>
    </row>
    <row r="273" spans="2:10" x14ac:dyDescent="0.2">
      <c r="B273" t="s">
        <v>89</v>
      </c>
      <c r="C273" s="4">
        <f>C271*C272</f>
        <v>21.854715132927151</v>
      </c>
      <c r="D273" t="s">
        <v>56</v>
      </c>
      <c r="E273">
        <v>1.2500000000000001E-2</v>
      </c>
      <c r="F273">
        <v>3.7500000000000006E-2</v>
      </c>
      <c r="G273">
        <v>7.5000000000000011E-2</v>
      </c>
      <c r="H273">
        <v>0.125</v>
      </c>
      <c r="I273">
        <v>0.2</v>
      </c>
      <c r="J273">
        <v>0.3</v>
      </c>
    </row>
    <row r="274" spans="2:10" x14ac:dyDescent="0.2">
      <c r="D274" t="s">
        <v>59</v>
      </c>
      <c r="E274">
        <v>0.1</v>
      </c>
      <c r="F274">
        <v>0.1</v>
      </c>
      <c r="G274">
        <v>0.1</v>
      </c>
      <c r="H274">
        <v>0.1</v>
      </c>
      <c r="I274">
        <v>0.1</v>
      </c>
      <c r="J274">
        <v>0.1</v>
      </c>
    </row>
    <row r="275" spans="2:10" x14ac:dyDescent="0.2">
      <c r="D275" t="s">
        <v>86</v>
      </c>
      <c r="E275">
        <v>240</v>
      </c>
      <c r="F275">
        <v>240</v>
      </c>
      <c r="G275">
        <v>240</v>
      </c>
      <c r="H275">
        <v>240</v>
      </c>
      <c r="I275">
        <v>240</v>
      </c>
      <c r="J275">
        <v>240</v>
      </c>
    </row>
    <row r="276" spans="2:10" x14ac:dyDescent="0.2">
      <c r="D276" t="s">
        <v>85</v>
      </c>
      <c r="E276" s="2">
        <f>E266/((E271*E274)*E275)</f>
        <v>334.33333333333326</v>
      </c>
      <c r="F276" s="2">
        <f t="shared" ref="F276" si="115">F266/((F271*F274)*F275)</f>
        <v>203.49999999999997</v>
      </c>
      <c r="G276" s="2">
        <f t="shared" ref="G276" si="116">G266/((G271*G274)*G275)</f>
        <v>102.33333333333331</v>
      </c>
      <c r="H276" s="2">
        <f t="shared" ref="H276" si="117">H266/((H271*H274)*H275)</f>
        <v>43.583333333333321</v>
      </c>
      <c r="I276" s="2">
        <f t="shared" ref="I276" si="118">I266/((I271*I274)*I275)</f>
        <v>10.124999999999998</v>
      </c>
      <c r="J276" s="2">
        <f t="shared" ref="J276" si="119">J266/((J271*J274)*J275)</f>
        <v>6.0416666666666661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3" sqref="G3"/>
    </sheetView>
  </sheetViews>
  <sheetFormatPr baseColWidth="10" defaultRowHeight="16" x14ac:dyDescent="0.2"/>
  <cols>
    <col min="2" max="2" width="8.1640625" bestFit="1" customWidth="1"/>
    <col min="3" max="3" width="8.83203125" bestFit="1" customWidth="1"/>
    <col min="4" max="6" width="16.5" bestFit="1" customWidth="1"/>
    <col min="7" max="7" width="17.5" bestFit="1" customWidth="1"/>
    <col min="8" max="8" width="14.33203125" bestFit="1" customWidth="1"/>
  </cols>
  <sheetData>
    <row r="1" spans="1:8" x14ac:dyDescent="0.2">
      <c r="A1" s="11" t="s">
        <v>93</v>
      </c>
      <c r="B1" s="11" t="s">
        <v>98</v>
      </c>
      <c r="C1" s="11" t="s">
        <v>99</v>
      </c>
      <c r="D1" s="11"/>
      <c r="E1" s="11"/>
      <c r="F1" s="11"/>
      <c r="G1" s="11"/>
      <c r="H1" s="11"/>
    </row>
    <row r="2" spans="1:8" x14ac:dyDescent="0.2">
      <c r="B2">
        <v>0.54</v>
      </c>
      <c r="C2">
        <v>0.29699999999999999</v>
      </c>
    </row>
    <row r="3" spans="1:8" x14ac:dyDescent="0.2">
      <c r="B3">
        <v>0.47</v>
      </c>
      <c r="C3">
        <v>0.248</v>
      </c>
    </row>
    <row r="4" spans="1:8" x14ac:dyDescent="0.2">
      <c r="B4">
        <v>0.53</v>
      </c>
      <c r="C4">
        <v>0.25700000000000001</v>
      </c>
    </row>
    <row r="5" spans="1:8" x14ac:dyDescent="0.2">
      <c r="B5">
        <v>0.49</v>
      </c>
      <c r="C5" s="1">
        <v>0.318</v>
      </c>
    </row>
    <row r="6" spans="1:8" x14ac:dyDescent="0.2">
      <c r="B6">
        <v>0.5</v>
      </c>
      <c r="C6" s="1">
        <v>0.30399999999999999</v>
      </c>
    </row>
    <row r="7" spans="1:8" x14ac:dyDescent="0.2">
      <c r="B7">
        <v>0.5</v>
      </c>
      <c r="C7" s="1">
        <v>0.28999999999999998</v>
      </c>
    </row>
    <row r="8" spans="1:8" x14ac:dyDescent="0.2">
      <c r="B8">
        <v>0.47</v>
      </c>
      <c r="C8" s="1">
        <v>0.29299999999999998</v>
      </c>
    </row>
    <row r="9" spans="1:8" x14ac:dyDescent="0.2">
      <c r="B9">
        <v>0.45</v>
      </c>
      <c r="C9" s="1">
        <v>0.31</v>
      </c>
    </row>
    <row r="10" spans="1:8" x14ac:dyDescent="0.2">
      <c r="B10">
        <v>0.51</v>
      </c>
      <c r="C10" s="1">
        <v>0.30599999999999999</v>
      </c>
    </row>
    <row r="11" spans="1:8" x14ac:dyDescent="0.2">
      <c r="B11">
        <v>0.48</v>
      </c>
      <c r="C11" s="1">
        <v>0.317</v>
      </c>
    </row>
    <row r="12" spans="1:8" x14ac:dyDescent="0.2">
      <c r="B12">
        <v>0.41</v>
      </c>
      <c r="C12" s="1">
        <v>0.26600000000000001</v>
      </c>
    </row>
    <row r="13" spans="1:8" x14ac:dyDescent="0.2">
      <c r="B13">
        <v>0.5</v>
      </c>
      <c r="C13" s="1">
        <v>0.39200000000000002</v>
      </c>
    </row>
    <row r="14" spans="1:8" x14ac:dyDescent="0.2">
      <c r="B14">
        <v>0.5</v>
      </c>
      <c r="C14" s="1">
        <v>0.39300000000000002</v>
      </c>
    </row>
    <row r="15" spans="1:8" x14ac:dyDescent="0.2">
      <c r="B15">
        <v>0.49</v>
      </c>
      <c r="C15" s="1">
        <v>0.38700000000000001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FarrellEtAl2012.txt</vt:lpstr>
      <vt:lpstr>AllData</vt:lpstr>
      <vt:lpstr>Shear Velocity - Airborne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L. Martin</cp:lastModifiedBy>
  <dcterms:created xsi:type="dcterms:W3CDTF">2015-12-04T21:07:30Z</dcterms:created>
  <dcterms:modified xsi:type="dcterms:W3CDTF">2018-03-28T22:35:46Z</dcterms:modified>
</cp:coreProperties>
</file>